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0" documentId="13_ncr:1_{D70CE29D-2565-447D-B5EB-9C33FB1F999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63" i="1" l="1"/>
  <c r="W63" i="1" s="1"/>
  <c r="U63" i="1"/>
  <c r="T63" i="1"/>
  <c r="U62" i="1"/>
  <c r="T62" i="1"/>
  <c r="V62" i="1" s="1"/>
  <c r="W62" i="1" s="1"/>
  <c r="U61" i="1"/>
  <c r="V61" i="1" s="1"/>
  <c r="W61" i="1" s="1"/>
  <c r="T61" i="1"/>
  <c r="U60" i="1"/>
  <c r="T60" i="1"/>
  <c r="V60" i="1" s="1"/>
  <c r="W60" i="1" s="1"/>
  <c r="U52" i="1"/>
  <c r="T52" i="1"/>
  <c r="V52" i="1" s="1"/>
  <c r="U51" i="1"/>
  <c r="T51" i="1"/>
  <c r="V51" i="1" s="1"/>
  <c r="U50" i="1"/>
  <c r="T50" i="1"/>
  <c r="V50" i="1" s="1"/>
  <c r="U49" i="1"/>
  <c r="T49" i="1"/>
  <c r="V49" i="1" s="1"/>
  <c r="U48" i="1"/>
  <c r="T48" i="1"/>
  <c r="V48" i="1" s="1"/>
  <c r="U47" i="1"/>
  <c r="T47" i="1"/>
  <c r="V47" i="1" s="1"/>
  <c r="U46" i="1"/>
  <c r="T46" i="1"/>
  <c r="V46" i="1" s="1"/>
  <c r="U45" i="1"/>
  <c r="T45" i="1"/>
  <c r="V45" i="1" s="1"/>
  <c r="U44" i="1"/>
  <c r="T44" i="1"/>
  <c r="V44" i="1" s="1"/>
  <c r="U43" i="1"/>
  <c r="T43" i="1"/>
  <c r="V43" i="1" s="1"/>
  <c r="U42" i="1"/>
  <c r="T42" i="1"/>
  <c r="V42" i="1" s="1"/>
  <c r="U41" i="1"/>
  <c r="T41" i="1"/>
  <c r="V41" i="1" s="1"/>
  <c r="U40" i="1"/>
  <c r="T40" i="1"/>
  <c r="V40" i="1" s="1"/>
  <c r="U39" i="1"/>
  <c r="T39" i="1"/>
  <c r="V39" i="1" s="1"/>
  <c r="U38" i="1"/>
  <c r="T38" i="1"/>
  <c r="V38" i="1" s="1"/>
  <c r="U37" i="1"/>
  <c r="T37" i="1"/>
  <c r="V37" i="1" s="1"/>
  <c r="U36" i="1"/>
  <c r="T36" i="1"/>
  <c r="V36" i="1" s="1"/>
  <c r="U35" i="1"/>
  <c r="T35" i="1"/>
  <c r="V35" i="1" s="1"/>
  <c r="U34" i="1"/>
  <c r="T34" i="1"/>
  <c r="V34" i="1" s="1"/>
  <c r="U33" i="1"/>
  <c r="T33" i="1"/>
  <c r="V33" i="1" s="1"/>
  <c r="U32" i="1"/>
  <c r="V32" i="1" s="1"/>
  <c r="W32" i="1" s="1"/>
  <c r="T32" i="1"/>
  <c r="U28" i="1"/>
  <c r="T28" i="1"/>
  <c r="V28" i="1" s="1"/>
  <c r="U27" i="1"/>
  <c r="T27" i="1"/>
  <c r="V27" i="1" s="1"/>
  <c r="U26" i="1"/>
  <c r="T26" i="1"/>
  <c r="V26" i="1" s="1"/>
  <c r="U25" i="1"/>
  <c r="T25" i="1"/>
  <c r="V25" i="1" s="1"/>
  <c r="U24" i="1"/>
  <c r="T24" i="1"/>
  <c r="V24" i="1" s="1"/>
  <c r="U23" i="1"/>
  <c r="T23" i="1"/>
  <c r="V23" i="1" s="1"/>
  <c r="U22" i="1"/>
  <c r="T22" i="1"/>
  <c r="V22" i="1" s="1"/>
  <c r="U21" i="1"/>
  <c r="T21" i="1"/>
  <c r="V21" i="1" s="1"/>
  <c r="U20" i="1"/>
  <c r="T20" i="1"/>
  <c r="V20" i="1" s="1"/>
  <c r="U19" i="1"/>
  <c r="T19" i="1"/>
  <c r="V19" i="1" s="1"/>
  <c r="U18" i="1"/>
  <c r="T18" i="1"/>
  <c r="V18" i="1" s="1"/>
  <c r="U17" i="1"/>
  <c r="T17" i="1"/>
  <c r="V17" i="1" s="1"/>
  <c r="U16" i="1"/>
  <c r="T16" i="1"/>
  <c r="V16" i="1" s="1"/>
  <c r="U15" i="1"/>
  <c r="T15" i="1"/>
  <c r="V15" i="1" s="1"/>
  <c r="U14" i="1"/>
  <c r="T14" i="1"/>
  <c r="V14" i="1" s="1"/>
  <c r="U13" i="1"/>
  <c r="T13" i="1"/>
  <c r="V13" i="1" s="1"/>
  <c r="U12" i="1"/>
  <c r="T12" i="1"/>
  <c r="V12" i="1" s="1"/>
  <c r="U11" i="1"/>
  <c r="T11" i="1"/>
  <c r="V11" i="1" s="1"/>
  <c r="U10" i="1"/>
  <c r="T10" i="1"/>
  <c r="V10" i="1" s="1"/>
  <c r="U9" i="1"/>
  <c r="V9" i="1" s="1"/>
  <c r="W9" i="1" s="1"/>
  <c r="T9" i="1"/>
  <c r="V8" i="1"/>
  <c r="W8" i="1" s="1"/>
  <c r="U8" i="1"/>
  <c r="T8" i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V7" i="1"/>
  <c r="U7" i="1"/>
  <c r="T7" i="1"/>
</calcChain>
</file>

<file path=xl/sharedStrings.xml><?xml version="1.0" encoding="utf-8"?>
<sst xmlns="http://schemas.openxmlformats.org/spreadsheetml/2006/main" count="942" uniqueCount="237">
  <si>
    <t>１　食品の放射性物質検査について</t>
  </si>
  <si>
    <t>NO</t>
    <phoneticPr fontId="7"/>
  </si>
  <si>
    <t>報告自治体</t>
    <rPh sb="0" eb="2">
      <t>ホウコク</t>
    </rPh>
    <rPh sb="2" eb="5">
      <t>ジチタイ</t>
    </rPh>
    <phoneticPr fontId="7"/>
  </si>
  <si>
    <t>実施主体</t>
    <rPh sb="0" eb="2">
      <t>ジッシ</t>
    </rPh>
    <phoneticPr fontId="7"/>
  </si>
  <si>
    <t>産地</t>
    <rPh sb="0" eb="2">
      <t>サンチ</t>
    </rPh>
    <phoneticPr fontId="7"/>
  </si>
  <si>
    <t>非流通品
／流通品</t>
    <rPh sb="0" eb="1">
      <t>ヒ</t>
    </rPh>
    <rPh sb="1" eb="3">
      <t>リュウツウ</t>
    </rPh>
    <rPh sb="3" eb="4">
      <t>ヒン</t>
    </rPh>
    <phoneticPr fontId="7"/>
  </si>
  <si>
    <t>食品
カテゴリ</t>
    <phoneticPr fontId="7"/>
  </si>
  <si>
    <t>品目</t>
    <rPh sb="0" eb="2">
      <t>ヒンモク</t>
    </rPh>
    <phoneticPr fontId="7"/>
  </si>
  <si>
    <t>検査</t>
    <phoneticPr fontId="7"/>
  </si>
  <si>
    <t>日時</t>
    <rPh sb="0" eb="2">
      <t>ニチジ</t>
    </rPh>
    <phoneticPr fontId="7"/>
  </si>
  <si>
    <t>結果（Bq/kg)</t>
    <rPh sb="0" eb="2">
      <t>ケッカ</t>
    </rPh>
    <phoneticPr fontId="7"/>
  </si>
  <si>
    <t>都道府県</t>
    <rPh sb="0" eb="4">
      <t>トドウフケン</t>
    </rPh>
    <phoneticPr fontId="7"/>
  </si>
  <si>
    <t>市町村</t>
    <rPh sb="0" eb="3">
      <t>シチョウソン</t>
    </rPh>
    <phoneticPr fontId="7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</si>
  <si>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7"/>
  </si>
  <si>
    <t>品目名</t>
    <rPh sb="2" eb="3">
      <t>メイ</t>
    </rPh>
    <phoneticPr fontId="7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</si>
  <si>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7"/>
  </si>
  <si>
    <t>検査機関</t>
    <phoneticPr fontId="7"/>
  </si>
  <si>
    <t>検査法</t>
    <rPh sb="0" eb="2">
      <t>ケンサ</t>
    </rPh>
    <rPh sb="2" eb="3">
      <t>ホウ</t>
    </rPh>
    <phoneticPr fontId="7"/>
  </si>
  <si>
    <t>採取日
（購入日)</t>
  </si>
  <si>
    <t>結果
判明日</t>
    <phoneticPr fontId="7"/>
  </si>
  <si>
    <t>入力用</t>
    <rPh sb="0" eb="3">
      <t>ニュウリョクヨウ</t>
    </rPh>
    <phoneticPr fontId="1"/>
  </si>
  <si>
    <t>Cs-134</t>
    <phoneticPr fontId="7"/>
  </si>
  <si>
    <t>Cs-137</t>
    <phoneticPr fontId="7"/>
  </si>
  <si>
    <t>Cs合計</t>
    <rPh sb="2" eb="4">
      <t>ゴウケイ</t>
    </rPh>
    <phoneticPr fontId="7"/>
  </si>
  <si>
    <t>基準超過</t>
    <rPh sb="0" eb="2">
      <t>キジュン</t>
    </rPh>
    <rPh sb="2" eb="4">
      <t>チョウカ</t>
    </rPh>
    <phoneticPr fontId="7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</si>
  <si>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7"/>
  </si>
  <si>
    <t>その他
（原木、菌床、
露地栽培、施設栽培等）</t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7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</si>
  <si>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</si>
  <si>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</si>
  <si>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</si>
  <si>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</si>
  <si>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－</t>
  </si>
  <si>
    <t>シイタケ</t>
  </si>
  <si>
    <t>Ge</t>
  </si>
  <si>
    <t>&lt;16</t>
  </si>
  <si>
    <t>群馬県</t>
  </si>
  <si>
    <t>&lt;2.7</t>
  </si>
  <si>
    <t>水産物</t>
    <rPh sb="0" eb="3">
      <t>スイサンブツ</t>
    </rPh>
    <phoneticPr fontId="7"/>
  </si>
  <si>
    <t>天然</t>
    <rPh sb="0" eb="2">
      <t>テンネン</t>
    </rPh>
    <phoneticPr fontId="7"/>
  </si>
  <si>
    <t>制限なし</t>
    <rPh sb="0" eb="2">
      <t>セイゲン</t>
    </rPh>
    <phoneticPr fontId="11"/>
  </si>
  <si>
    <t>&lt;6.1</t>
  </si>
  <si>
    <t>&lt;8.2</t>
  </si>
  <si>
    <t>&lt;7.8</t>
  </si>
  <si>
    <t>&lt;10</t>
  </si>
  <si>
    <t>&lt;8.3</t>
  </si>
  <si>
    <t>&lt;4.5</t>
  </si>
  <si>
    <t>長野県</t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</si>
  <si>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7"/>
  </si>
  <si>
    <t>野生</t>
    <rPh sb="0" eb="2">
      <t>ヤセイ</t>
    </rPh>
    <phoneticPr fontId="7"/>
  </si>
  <si>
    <t>-</t>
  </si>
  <si>
    <t>NaI</t>
  </si>
  <si>
    <t>流通品</t>
    <rPh sb="0" eb="2">
      <t>リュウツウ</t>
    </rPh>
    <rPh sb="2" eb="3">
      <t>ヒン</t>
    </rPh>
    <phoneticPr fontId="11"/>
  </si>
  <si>
    <t>農産物</t>
    <rPh sb="0" eb="3">
      <t>ノウサンブツ</t>
    </rPh>
    <phoneticPr fontId="7"/>
  </si>
  <si>
    <t>栽培</t>
    <rPh sb="0" eb="2">
      <t>サイバイ</t>
    </rPh>
    <phoneticPr fontId="7"/>
  </si>
  <si>
    <t>千葉県</t>
    <rPh sb="0" eb="3">
      <t>チバケン</t>
    </rPh>
    <phoneticPr fontId="7"/>
  </si>
  <si>
    <t>-</t>
    <phoneticPr fontId="1"/>
  </si>
  <si>
    <t>山形県</t>
    <rPh sb="0" eb="3">
      <t>ヤマガタケン</t>
    </rPh>
    <phoneticPr fontId="7"/>
  </si>
  <si>
    <t>&lt;1.0</t>
    <phoneticPr fontId="1"/>
  </si>
  <si>
    <t>新潟県</t>
    <rPh sb="0" eb="3">
      <t>ニイガタケン</t>
    </rPh>
    <phoneticPr fontId="7"/>
  </si>
  <si>
    <t>東京都</t>
  </si>
  <si>
    <t>―</t>
    <phoneticPr fontId="1"/>
  </si>
  <si>
    <t>―</t>
  </si>
  <si>
    <t>流通品</t>
  </si>
  <si>
    <t>農産物</t>
  </si>
  <si>
    <t>制限なし</t>
  </si>
  <si>
    <t>東京都健康安全研究センター</t>
  </si>
  <si>
    <t>山形県</t>
  </si>
  <si>
    <t>&lt;11</t>
  </si>
  <si>
    <t>&lt;21</t>
  </si>
  <si>
    <t>&lt;12</t>
  </si>
  <si>
    <t>&lt;23</t>
  </si>
  <si>
    <t>千葉県</t>
  </si>
  <si>
    <t>&lt;13</t>
  </si>
  <si>
    <t>&lt;24</t>
  </si>
  <si>
    <t>サツマイモ</t>
  </si>
  <si>
    <t>茨城県</t>
  </si>
  <si>
    <t>&lt;6.3</t>
  </si>
  <si>
    <t/>
  </si>
  <si>
    <t>新潟県</t>
    <rPh sb="0" eb="3">
      <t>ニイガタケン</t>
    </rPh>
    <phoneticPr fontId="9"/>
  </si>
  <si>
    <t>南魚沼市</t>
    <rPh sb="0" eb="4">
      <t>ミナミウオヌマシ</t>
    </rPh>
    <phoneticPr fontId="1"/>
  </si>
  <si>
    <t>ナラタケ</t>
    <phoneticPr fontId="1"/>
  </si>
  <si>
    <t>－</t>
    <phoneticPr fontId="1"/>
  </si>
  <si>
    <t>（一社）県央研究所</t>
    <rPh sb="1" eb="3">
      <t>イッシャ</t>
    </rPh>
    <rPh sb="4" eb="9">
      <t>ケンオウケンキュウジョ</t>
    </rPh>
    <phoneticPr fontId="7"/>
  </si>
  <si>
    <t>&lt;2.8</t>
    <phoneticPr fontId="1"/>
  </si>
  <si>
    <t>&lt;2.7</t>
    <phoneticPr fontId="1"/>
  </si>
  <si>
    <t>&lt;5.5</t>
    <phoneticPr fontId="1"/>
  </si>
  <si>
    <t>新潟県</t>
    <rPh sb="0" eb="3">
      <t>ニイガタケン</t>
    </rPh>
    <phoneticPr fontId="1"/>
  </si>
  <si>
    <t>上越市</t>
    <rPh sb="0" eb="3">
      <t>ジョウエツシ</t>
    </rPh>
    <phoneticPr fontId="1"/>
  </si>
  <si>
    <t>&lt;2.5</t>
    <phoneticPr fontId="1"/>
  </si>
  <si>
    <t>&lt;2.6</t>
    <phoneticPr fontId="1"/>
  </si>
  <si>
    <t>&lt;5.1</t>
    <phoneticPr fontId="1"/>
  </si>
  <si>
    <t>静岡県</t>
    <rPh sb="0" eb="3">
      <t>シズオカケン</t>
    </rPh>
    <phoneticPr fontId="16"/>
  </si>
  <si>
    <t>茨城県</t>
    <rPh sb="0" eb="2">
      <t>イバラキ</t>
    </rPh>
    <rPh sb="2" eb="3">
      <t>ケン</t>
    </rPh>
    <phoneticPr fontId="16"/>
  </si>
  <si>
    <t>流通品</t>
    <rPh sb="0" eb="2">
      <t>リュウツウ</t>
    </rPh>
    <rPh sb="2" eb="3">
      <t>ヒン</t>
    </rPh>
    <phoneticPr fontId="17"/>
  </si>
  <si>
    <t>その他</t>
    <rPh sb="2" eb="3">
      <t>タ</t>
    </rPh>
    <phoneticPr fontId="16"/>
  </si>
  <si>
    <t>調味料</t>
    <rPh sb="0" eb="3">
      <t>チョウミリョウ</t>
    </rPh>
    <phoneticPr fontId="16"/>
  </si>
  <si>
    <t>制限なし</t>
    <rPh sb="0" eb="2">
      <t>セイゲン</t>
    </rPh>
    <phoneticPr fontId="17"/>
  </si>
  <si>
    <t>県中部健康福祉センター化学検査課</t>
  </si>
  <si>
    <t>&lt;7.5</t>
  </si>
  <si>
    <t>&lt;7.3</t>
  </si>
  <si>
    <t>&lt;15</t>
  </si>
  <si>
    <t>千葉県</t>
    <rPh sb="0" eb="2">
      <t>チバ</t>
    </rPh>
    <rPh sb="2" eb="3">
      <t>ケン</t>
    </rPh>
    <phoneticPr fontId="16"/>
  </si>
  <si>
    <t>&lt;6.6</t>
  </si>
  <si>
    <t>&lt;7.1</t>
  </si>
  <si>
    <t>&lt;14</t>
  </si>
  <si>
    <t>長野県</t>
    <rPh sb="0" eb="2">
      <t>ナガノ</t>
    </rPh>
    <rPh sb="2" eb="3">
      <t>ケン</t>
    </rPh>
    <phoneticPr fontId="16"/>
  </si>
  <si>
    <t>みそ</t>
  </si>
  <si>
    <t>&lt;6.2</t>
  </si>
  <si>
    <t>&lt;6.5</t>
  </si>
  <si>
    <t>群馬県</t>
    <rPh sb="0" eb="3">
      <t>グンマケン</t>
    </rPh>
    <phoneticPr fontId="16"/>
  </si>
  <si>
    <t>こんにゃく</t>
  </si>
  <si>
    <t>&lt;8.0</t>
  </si>
  <si>
    <t>干しそば</t>
    <rPh sb="0" eb="1">
      <t>ホ</t>
    </rPh>
    <phoneticPr fontId="16"/>
  </si>
  <si>
    <t>&lt;7.7</t>
  </si>
  <si>
    <t>&lt;7.6</t>
  </si>
  <si>
    <t>&lt;6.0</t>
  </si>
  <si>
    <t>宮城県</t>
    <rPh sb="0" eb="2">
      <t>ミヤギ</t>
    </rPh>
    <rPh sb="2" eb="3">
      <t>ケン</t>
    </rPh>
    <phoneticPr fontId="16"/>
  </si>
  <si>
    <t>干しめん</t>
    <rPh sb="0" eb="1">
      <t>ホ</t>
    </rPh>
    <phoneticPr fontId="16"/>
  </si>
  <si>
    <t>&lt;5.7</t>
  </si>
  <si>
    <t>つゆ</t>
  </si>
  <si>
    <t>&lt;5.5</t>
  </si>
  <si>
    <t>千葉県</t>
    <rPh sb="0" eb="3">
      <t>チバケン</t>
    </rPh>
    <phoneticPr fontId="16"/>
  </si>
  <si>
    <t>&lt;5.8</t>
  </si>
  <si>
    <t>青森県</t>
    <rPh sb="0" eb="2">
      <t>アオモリ</t>
    </rPh>
    <rPh sb="2" eb="3">
      <t>ケン</t>
    </rPh>
    <phoneticPr fontId="16"/>
  </si>
  <si>
    <t>しょうゆ</t>
  </si>
  <si>
    <t>&lt;6.9</t>
  </si>
  <si>
    <t>そうざい</t>
  </si>
  <si>
    <t>&lt;7.9</t>
  </si>
  <si>
    <t>栃木県</t>
    <rPh sb="0" eb="2">
      <t>トチギ</t>
    </rPh>
    <rPh sb="2" eb="3">
      <t>ケン</t>
    </rPh>
    <phoneticPr fontId="16"/>
  </si>
  <si>
    <t>&lt;6.4</t>
  </si>
  <si>
    <t>&lt;7.2</t>
  </si>
  <si>
    <t>埼玉県</t>
    <rPh sb="0" eb="2">
      <t>サイタマ</t>
    </rPh>
    <rPh sb="2" eb="3">
      <t>ケン</t>
    </rPh>
    <phoneticPr fontId="16"/>
  </si>
  <si>
    <t>&lt;5.9</t>
  </si>
  <si>
    <t>山梨県</t>
    <rPh sb="0" eb="2">
      <t>ヤマナシ</t>
    </rPh>
    <rPh sb="2" eb="3">
      <t>ケン</t>
    </rPh>
    <phoneticPr fontId="16"/>
  </si>
  <si>
    <t>米飯類</t>
    <rPh sb="0" eb="2">
      <t>ベイハン</t>
    </rPh>
    <rPh sb="2" eb="3">
      <t>ルイ</t>
    </rPh>
    <phoneticPr fontId="16"/>
  </si>
  <si>
    <t>新潟県</t>
    <rPh sb="0" eb="2">
      <t>ニイガタ</t>
    </rPh>
    <rPh sb="2" eb="3">
      <t>ケン</t>
    </rPh>
    <phoneticPr fontId="16"/>
  </si>
  <si>
    <t>凍り豆腐</t>
    <rPh sb="0" eb="1">
      <t>コオ</t>
    </rPh>
    <rPh sb="2" eb="4">
      <t>トウフ</t>
    </rPh>
    <phoneticPr fontId="16"/>
  </si>
  <si>
    <t>千葉市</t>
    <rPh sb="0" eb="3">
      <t>チバシ</t>
    </rPh>
    <phoneticPr fontId="13"/>
  </si>
  <si>
    <t>流通品</t>
    <rPh sb="0" eb="2">
      <t>リュウツウ</t>
    </rPh>
    <rPh sb="2" eb="3">
      <t>ヒン</t>
    </rPh>
    <phoneticPr fontId="3"/>
  </si>
  <si>
    <t>レンコン</t>
  </si>
  <si>
    <t>栽培</t>
    <rPh sb="0" eb="2">
      <t>サイバイ</t>
    </rPh>
    <phoneticPr fontId="13"/>
  </si>
  <si>
    <t>制限なし</t>
    <rPh sb="0" eb="2">
      <t>セイゲン</t>
    </rPh>
    <phoneticPr fontId="3"/>
  </si>
  <si>
    <t>千葉市環境保健研究所</t>
  </si>
  <si>
    <t>&lt;0.620</t>
  </si>
  <si>
    <t>&lt;0.62</t>
  </si>
  <si>
    <t>カンショ</t>
  </si>
  <si>
    <t>&lt;0.556</t>
  </si>
  <si>
    <t>&lt;0.571</t>
  </si>
  <si>
    <t>&lt;1.1</t>
  </si>
  <si>
    <t>イチジク</t>
  </si>
  <si>
    <t>&lt;0.551</t>
  </si>
  <si>
    <t>&lt;0.600</t>
  </si>
  <si>
    <t>&lt;1.2</t>
  </si>
  <si>
    <t>&lt;0.6</t>
  </si>
  <si>
    <t>山形県</t>
    <rPh sb="0" eb="3">
      <t>ヤマガタケン</t>
    </rPh>
    <phoneticPr fontId="1"/>
  </si>
  <si>
    <t>高畠町</t>
    <rPh sb="0" eb="3">
      <t>タカハタマチ</t>
    </rPh>
    <phoneticPr fontId="1"/>
  </si>
  <si>
    <t>置賜地域</t>
    <rPh sb="0" eb="2">
      <t>オキタマ</t>
    </rPh>
    <rPh sb="2" eb="4">
      <t>チイキ</t>
    </rPh>
    <phoneticPr fontId="1"/>
  </si>
  <si>
    <t>マツタケ</t>
    <phoneticPr fontId="1"/>
  </si>
  <si>
    <t>日本環境科学（株）</t>
    <rPh sb="0" eb="2">
      <t>ニホン</t>
    </rPh>
    <rPh sb="2" eb="4">
      <t>カンキョウ</t>
    </rPh>
    <rPh sb="4" eb="6">
      <t>カガク</t>
    </rPh>
    <rPh sb="6" eb="9">
      <t>カブ</t>
    </rPh>
    <phoneticPr fontId="7"/>
  </si>
  <si>
    <t>&lt;8.1</t>
    <phoneticPr fontId="1"/>
  </si>
  <si>
    <t>&lt;6.5</t>
    <phoneticPr fontId="1"/>
  </si>
  <si>
    <t>不検出(&lt;14.6)</t>
    <phoneticPr fontId="1"/>
  </si>
  <si>
    <t>栃木県</t>
  </si>
  <si>
    <t>ナシ</t>
  </si>
  <si>
    <t>リンゴ</t>
  </si>
  <si>
    <t>キュウリ</t>
  </si>
  <si>
    <t>ミニトマト</t>
  </si>
  <si>
    <t>岩手県</t>
  </si>
  <si>
    <t>ナス</t>
  </si>
  <si>
    <t>エノキダケ</t>
  </si>
  <si>
    <t>不明</t>
    <rPh sb="0" eb="2">
      <t>フメイ</t>
    </rPh>
    <phoneticPr fontId="7"/>
  </si>
  <si>
    <t>菌床</t>
    <rPh sb="0" eb="2">
      <t>キンショウ</t>
    </rPh>
    <phoneticPr fontId="1"/>
  </si>
  <si>
    <t>サトイモ</t>
  </si>
  <si>
    <t>青森県</t>
  </si>
  <si>
    <t>ナガイモ</t>
  </si>
  <si>
    <t>飲料水</t>
  </si>
  <si>
    <t>ナチュラルミネラルウォーター</t>
  </si>
  <si>
    <t>&lt;0.5</t>
  </si>
  <si>
    <t>&lt;0.3</t>
  </si>
  <si>
    <t>&lt;0.8</t>
  </si>
  <si>
    <t>&lt;0.4</t>
  </si>
  <si>
    <t>&lt;0.9</t>
  </si>
  <si>
    <t>清涼飲料水</t>
    <rPh sb="0" eb="5">
      <t>セイリョウインリョウスイ</t>
    </rPh>
    <phoneticPr fontId="12"/>
  </si>
  <si>
    <t>緑茶</t>
  </si>
  <si>
    <t>その他</t>
  </si>
  <si>
    <t>発酵乳</t>
    <rPh sb="0" eb="3">
      <t>ハッコウニュウ</t>
    </rPh>
    <phoneticPr fontId="14"/>
  </si>
  <si>
    <t>はっ酵乳</t>
    <rPh sb="2" eb="3">
      <t>コウ</t>
    </rPh>
    <rPh sb="3" eb="4">
      <t>ニュウ</t>
    </rPh>
    <phoneticPr fontId="14"/>
  </si>
  <si>
    <t>小樽市</t>
    <rPh sb="0" eb="3">
      <t>オタルシ</t>
    </rPh>
    <phoneticPr fontId="13"/>
  </si>
  <si>
    <t>北海道・青森県沖太平洋</t>
    <rPh sb="0" eb="3">
      <t>ホッカイドウ</t>
    </rPh>
    <rPh sb="4" eb="7">
      <t>アオモリケン</t>
    </rPh>
    <rPh sb="7" eb="8">
      <t>オキ</t>
    </rPh>
    <rPh sb="8" eb="11">
      <t>タイヘイヨウ</t>
    </rPh>
    <phoneticPr fontId="13"/>
  </si>
  <si>
    <t>サンマ</t>
  </si>
  <si>
    <t>小樽市保健所</t>
    <rPh sb="0" eb="3">
      <t>オタルシ</t>
    </rPh>
    <rPh sb="3" eb="6">
      <t>ホケンジョ</t>
    </rPh>
    <phoneticPr fontId="13"/>
  </si>
  <si>
    <t>&lt;20</t>
  </si>
  <si>
    <t>魚沼市</t>
    <rPh sb="0" eb="2">
      <t>ウオヌマ</t>
    </rPh>
    <rPh sb="2" eb="3">
      <t>シ</t>
    </rPh>
    <phoneticPr fontId="10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</si>
  <si>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12"/>
  </si>
  <si>
    <t>農産物</t>
    <rPh sb="0" eb="3">
      <t>ノウサンブツ</t>
    </rPh>
    <phoneticPr fontId="12"/>
  </si>
  <si>
    <t>ナラタケ</t>
  </si>
  <si>
    <t>野生</t>
    <rPh sb="0" eb="2">
      <t>ヤセイ</t>
    </rPh>
    <phoneticPr fontId="12"/>
  </si>
  <si>
    <t>制限なし</t>
    <rPh sb="0" eb="2">
      <t>セイゲン</t>
    </rPh>
    <phoneticPr fontId="2"/>
  </si>
  <si>
    <t>（一社）県央研究所</t>
    <rPh sb="1" eb="3">
      <t>イッシャ</t>
    </rPh>
    <rPh sb="4" eb="9">
      <t>ケンオウケンキュウジョ</t>
    </rPh>
    <phoneticPr fontId="12"/>
  </si>
  <si>
    <t>&lt;2.6</t>
  </si>
  <si>
    <t>&lt;3.2</t>
  </si>
  <si>
    <t>十日町市</t>
    <rPh sb="0" eb="4">
      <t>トウカマチシ</t>
    </rPh>
    <phoneticPr fontId="10"/>
  </si>
  <si>
    <t>野生鳥獣肉</t>
    <rPh sb="0" eb="2">
      <t>ヤセイ</t>
    </rPh>
    <rPh sb="2" eb="3">
      <t>チョウ</t>
    </rPh>
    <rPh sb="3" eb="5">
      <t>ジュウニク</t>
    </rPh>
    <phoneticPr fontId="12"/>
  </si>
  <si>
    <t>クマ肉</t>
    <rPh sb="2" eb="3">
      <t>ニク</t>
    </rPh>
    <phoneticPr fontId="10"/>
  </si>
  <si>
    <t>国による出荷制限（全数検査を条件として一部解除）</t>
    <rPh sb="0" eb="1">
      <t>クニ</t>
    </rPh>
    <rPh sb="4" eb="6">
      <t>シュッカ</t>
    </rPh>
    <rPh sb="6" eb="8">
      <t>セイゲン</t>
    </rPh>
    <phoneticPr fontId="2"/>
  </si>
  <si>
    <t>&lt;2.9</t>
  </si>
  <si>
    <t>南魚沼市</t>
    <rPh sb="0" eb="4">
      <t>ミナミウオヌマシ</t>
    </rPh>
    <phoneticPr fontId="10"/>
  </si>
  <si>
    <t>&lt;3.3</t>
  </si>
  <si>
    <t>杉並区</t>
    <rPh sb="0" eb="3">
      <t>スギナミク</t>
    </rPh>
    <phoneticPr fontId="1"/>
  </si>
  <si>
    <t>製造所：千葉県</t>
    <rPh sb="0" eb="2">
      <t>セイゾウ</t>
    </rPh>
    <rPh sb="2" eb="3">
      <t>ショ</t>
    </rPh>
    <rPh sb="4" eb="7">
      <t>チバケン</t>
    </rPh>
    <phoneticPr fontId="1"/>
  </si>
  <si>
    <t>牛乳・乳児用食品</t>
    <rPh sb="0" eb="2">
      <t>ギュウニュウ</t>
    </rPh>
    <rPh sb="3" eb="6">
      <t>ニュウジヨウ</t>
    </rPh>
    <rPh sb="6" eb="8">
      <t>ショクヒン</t>
    </rPh>
    <phoneticPr fontId="7"/>
  </si>
  <si>
    <t>牛乳</t>
    <rPh sb="0" eb="2">
      <t>ギュウニュウ</t>
    </rPh>
    <phoneticPr fontId="1"/>
  </si>
  <si>
    <t>杉並保健所生活衛生課</t>
  </si>
  <si>
    <t>&lt;0.4</t>
    <phoneticPr fontId="1"/>
  </si>
  <si>
    <t>&lt;0.8</t>
    <phoneticPr fontId="1"/>
  </si>
  <si>
    <t>米</t>
    <rPh sb="0" eb="1">
      <t>コメ</t>
    </rPh>
    <phoneticPr fontId="1"/>
  </si>
  <si>
    <t>&lt;0.5</t>
    <phoneticPr fontId="1"/>
  </si>
  <si>
    <t>&lt;0.9</t>
    <phoneticPr fontId="1"/>
  </si>
  <si>
    <t>東京都</t>
    <rPh sb="0" eb="3">
      <t>トウキョウト</t>
    </rPh>
    <phoneticPr fontId="1"/>
  </si>
  <si>
    <t>東京都</t>
    <rPh sb="0" eb="3">
      <t>トウキョウト</t>
    </rPh>
    <phoneticPr fontId="7"/>
  </si>
  <si>
    <t>練馬区</t>
    <rPh sb="0" eb="3">
      <t>ネリマク</t>
    </rPh>
    <phoneticPr fontId="1"/>
  </si>
  <si>
    <t>サトイモ</t>
    <phoneticPr fontId="1"/>
  </si>
  <si>
    <t>露地栽培</t>
    <rPh sb="0" eb="2">
      <t>ロジ</t>
    </rPh>
    <rPh sb="2" eb="4">
      <t>サイバイ</t>
    </rPh>
    <phoneticPr fontId="1"/>
  </si>
  <si>
    <t>東京都農林総合研究センター</t>
    <rPh sb="0" eb="2">
      <t>トウキョウ</t>
    </rPh>
    <rPh sb="2" eb="3">
      <t>ト</t>
    </rPh>
    <rPh sb="3" eb="5">
      <t>ノウリン</t>
    </rPh>
    <rPh sb="5" eb="7">
      <t>ソウゴウ</t>
    </rPh>
    <rPh sb="7" eb="9">
      <t>ケンキュウ</t>
    </rPh>
    <phoneticPr fontId="1"/>
  </si>
  <si>
    <t>&lt;4.5</t>
    <phoneticPr fontId="1"/>
  </si>
  <si>
    <t>&lt;3.8</t>
    <phoneticPr fontId="1"/>
  </si>
  <si>
    <t>&lt;8.3</t>
    <phoneticPr fontId="1"/>
  </si>
  <si>
    <t>昭島市</t>
    <rPh sb="0" eb="3">
      <t>アキシマシ</t>
    </rPh>
    <phoneticPr fontId="1"/>
  </si>
  <si>
    <t>ナス</t>
    <phoneticPr fontId="1"/>
  </si>
  <si>
    <t>&lt;3.9</t>
    <phoneticPr fontId="1"/>
  </si>
  <si>
    <t>&lt;5.0</t>
    <phoneticPr fontId="1"/>
  </si>
  <si>
    <t>&lt;8.9</t>
    <phoneticPr fontId="1"/>
  </si>
  <si>
    <t>狛江市</t>
    <rPh sb="0" eb="3">
      <t>コマエシ</t>
    </rPh>
    <phoneticPr fontId="1"/>
  </si>
  <si>
    <t>&lt;3.7</t>
    <phoneticPr fontId="1"/>
  </si>
  <si>
    <t>&lt;4.6</t>
    <phoneticPr fontId="1"/>
  </si>
  <si>
    <t>清瀬市</t>
    <rPh sb="0" eb="3">
      <t>キヨセシ</t>
    </rPh>
    <phoneticPr fontId="1"/>
  </si>
  <si>
    <t>原乳</t>
    <rPh sb="0" eb="2">
      <t>ゲンニュウ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</si>
</sst>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e\.m\.d;@"/>
    <numFmt numFmtId="178" formatCode="0.0"/>
  </numFmts>
  <fonts count="19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u/>
      <sz val="11"/>
      <color indexed="10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</font>
    <font>
      <sz val="10"/>
      <color indexed="8"/>
      <name val="ＭＳ Ｐゴシック"/>
      <family val="3"/>
    </font>
    <font>
      <sz val="11"/>
      <color rgb="FFFF0000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4" fillId="0" borderId="0">
      <alignment vertical="center"/>
    </xf>
  </cellStyleXfs>
  <cellXfs count="124">
    <xf numFmtId="0" fontId="0" fillId="0" borderId="0" xfId="0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176" fontId="2" fillId="2" borderId="0" xfId="0" applyNumberFormat="1" applyFont="1" applyFill="1" applyAlignment="1">
      <alignment horizontal="center" vertical="center" wrapText="1"/>
    </xf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176" fontId="5" fillId="2" borderId="0" xfId="0" applyNumberFormat="1" applyFont="1" applyFill="1" applyAlignment="1">
      <alignment vertical="center"/>
    </xf>
    <xf numFmtId="0" fontId="3" fillId="2" borderId="16" xfId="0" applyFont="1" applyFill="1" applyBorder="1" applyAlignment="1">
      <alignment vertical="center"/>
    </xf>
    <xf numFmtId="0" fontId="3" fillId="2" borderId="17" xfId="0" applyFont="1" applyFill="1" applyBorder="1" applyAlignment="1">
      <alignment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176" fontId="2" fillId="2" borderId="34" xfId="0" applyNumberFormat="1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3" borderId="36" xfId="0" applyFont="1" applyFill="1" applyBorder="1" applyAlignment="1">
      <alignment horizontal="center" vertical="center"/>
    </xf>
    <xf numFmtId="0" fontId="2" fillId="3" borderId="37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176" fontId="2" fillId="2" borderId="39" xfId="0" applyNumberFormat="1" applyFont="1" applyFill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2" borderId="36" xfId="0" applyFont="1" applyFill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3" borderId="30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176" fontId="2" fillId="2" borderId="18" xfId="0" applyNumberFormat="1" applyFont="1" applyFill="1" applyBorder="1" applyAlignment="1">
      <alignment horizontal="center" vertical="center" wrapText="1"/>
    </xf>
    <xf numFmtId="176" fontId="2" fillId="2" borderId="9" xfId="0" applyNumberFormat="1" applyFont="1" applyFill="1" applyBorder="1" applyAlignment="1">
      <alignment horizontal="center" vertical="center" wrapText="1"/>
    </xf>
    <xf numFmtId="176" fontId="2" fillId="2" borderId="26" xfId="0" applyNumberFormat="1" applyFont="1" applyFill="1" applyBorder="1" applyAlignment="1">
      <alignment horizontal="center" vertical="center" wrapText="1"/>
    </xf>
    <xf numFmtId="176" fontId="2" fillId="2" borderId="14" xfId="0" applyNumberFormat="1" applyFont="1" applyFill="1" applyBorder="1" applyAlignment="1">
      <alignment horizontal="center" vertical="center" wrapText="1"/>
    </xf>
    <xf numFmtId="176" fontId="2" fillId="2" borderId="23" xfId="0" applyNumberFormat="1" applyFont="1" applyFill="1" applyBorder="1" applyAlignment="1">
      <alignment horizontal="center" vertical="center" wrapText="1"/>
    </xf>
    <xf numFmtId="176" fontId="2" fillId="2" borderId="28" xfId="0" applyNumberFormat="1" applyFont="1" applyFill="1" applyBorder="1" applyAlignment="1">
      <alignment horizontal="center" vertical="center" wrapText="1"/>
    </xf>
    <xf numFmtId="176" fontId="2" fillId="2" borderId="19" xfId="0" applyNumberFormat="1" applyFont="1" applyFill="1" applyBorder="1" applyAlignment="1">
      <alignment horizontal="center" vertical="center" wrapText="1"/>
    </xf>
    <xf numFmtId="176" fontId="2" fillId="2" borderId="20" xfId="0" applyNumberFormat="1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27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176" fontId="3" fillId="2" borderId="7" xfId="0" applyNumberFormat="1" applyFont="1" applyFill="1" applyBorder="1" applyAlignment="1">
      <alignment horizontal="center" vertical="center" wrapText="1"/>
    </xf>
    <xf numFmtId="176" fontId="3" fillId="2" borderId="8" xfId="0" applyNumberFormat="1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left" vertical="center" wrapText="1"/>
    </xf>
    <xf numFmtId="0" fontId="2" fillId="2" borderId="20" xfId="0" applyFont="1" applyFill="1" applyBorder="1" applyAlignment="1">
      <alignment horizontal="left" vertical="center" wrapText="1"/>
    </xf>
    <xf numFmtId="0" fontId="2" fillId="2" borderId="25" xfId="0" applyFont="1" applyFill="1" applyBorder="1" applyAlignment="1">
      <alignment horizontal="left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15" fillId="0" borderId="0" xfId="0" applyFont="1"/>
    <xf numFmtId="0" fontId="8" fillId="2" borderId="0" xfId="0" applyFont="1" applyFill="1" applyAlignment="1">
      <alignment horizontal="center" vertical="center"/>
    </xf>
    <xf numFmtId="0" fontId="6" fillId="2" borderId="47" xfId="0" applyFont="1" applyFill="1" applyBorder="1" applyAlignment="1">
      <alignment vertical="center"/>
    </xf>
    <xf numFmtId="0" fontId="5" fillId="2" borderId="47" xfId="0" applyFont="1" applyFill="1" applyBorder="1" applyAlignment="1">
      <alignment vertical="center"/>
    </xf>
    <xf numFmtId="0" fontId="2" fillId="2" borderId="45" xfId="0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center"/>
    </xf>
    <xf numFmtId="0" fontId="2" fillId="2" borderId="44" xfId="0" applyFont="1" applyFill="1" applyBorder="1" applyAlignment="1">
      <alignment horizontal="center" vertical="center"/>
    </xf>
    <xf numFmtId="0" fontId="2" fillId="2" borderId="42" xfId="0" applyFont="1" applyFill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57" fontId="2" fillId="2" borderId="45" xfId="0" applyNumberFormat="1" applyFont="1" applyFill="1" applyBorder="1" applyAlignment="1">
      <alignment horizontal="center" vertical="center"/>
    </xf>
    <xf numFmtId="176" fontId="2" fillId="2" borderId="35" xfId="0" applyNumberFormat="1" applyFont="1" applyFill="1" applyBorder="1" applyAlignment="1">
      <alignment horizontal="center" vertical="center"/>
    </xf>
    <xf numFmtId="176" fontId="2" fillId="2" borderId="38" xfId="0" applyNumberFormat="1" applyFont="1" applyFill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178" fontId="2" fillId="0" borderId="36" xfId="0" applyNumberFormat="1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57" fontId="2" fillId="0" borderId="41" xfId="0" applyNumberFormat="1" applyFont="1" applyBorder="1" applyAlignment="1">
      <alignment horizontal="center" vertical="center"/>
    </xf>
    <xf numFmtId="176" fontId="2" fillId="0" borderId="18" xfId="0" applyNumberFormat="1" applyFont="1" applyBorder="1" applyAlignment="1">
      <alignment horizontal="center" vertical="center"/>
    </xf>
    <xf numFmtId="176" fontId="2" fillId="0" borderId="38" xfId="0" applyNumberFormat="1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3" borderId="24" xfId="0" applyFont="1" applyFill="1" applyBorder="1" applyAlignment="1">
      <alignment horizontal="center" vertical="center"/>
    </xf>
    <xf numFmtId="0" fontId="2" fillId="3" borderId="25" xfId="0" applyFont="1" applyFill="1" applyBorder="1" applyAlignment="1">
      <alignment horizontal="center" vertical="center"/>
    </xf>
    <xf numFmtId="176" fontId="2" fillId="0" borderId="42" xfId="0" applyNumberFormat="1" applyFont="1" applyBorder="1" applyAlignment="1">
      <alignment horizontal="center" vertical="center"/>
    </xf>
    <xf numFmtId="176" fontId="2" fillId="0" borderId="39" xfId="0" applyNumberFormat="1" applyFont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2" fillId="2" borderId="41" xfId="0" applyFont="1" applyFill="1" applyBorder="1" applyAlignment="1">
      <alignment horizontal="center" vertical="center"/>
    </xf>
    <xf numFmtId="57" fontId="2" fillId="2" borderId="41" xfId="0" applyNumberFormat="1" applyFont="1" applyFill="1" applyBorder="1" applyAlignment="1">
      <alignment horizontal="center" vertical="center"/>
    </xf>
    <xf numFmtId="176" fontId="2" fillId="2" borderId="42" xfId="0" applyNumberFormat="1" applyFont="1" applyFill="1" applyBorder="1" applyAlignment="1">
      <alignment horizontal="center" vertical="center"/>
    </xf>
    <xf numFmtId="0" fontId="2" fillId="2" borderId="46" xfId="0" applyFont="1" applyFill="1" applyBorder="1" applyAlignment="1">
      <alignment horizontal="center" vertical="center"/>
    </xf>
    <xf numFmtId="0" fontId="2" fillId="2" borderId="24" xfId="1" applyFont="1" applyFill="1" applyBorder="1" applyAlignment="1">
      <alignment horizontal="center" vertical="center"/>
    </xf>
    <xf numFmtId="0" fontId="2" fillId="2" borderId="39" xfId="1" applyFont="1" applyFill="1" applyBorder="1" applyAlignment="1">
      <alignment horizontal="center" vertical="center"/>
    </xf>
    <xf numFmtId="0" fontId="2" fillId="2" borderId="25" xfId="1" applyFont="1" applyFill="1" applyBorder="1" applyAlignment="1">
      <alignment horizontal="center" vertical="center"/>
    </xf>
    <xf numFmtId="0" fontId="2" fillId="2" borderId="40" xfId="1" applyFont="1" applyFill="1" applyBorder="1" applyAlignment="1">
      <alignment horizontal="center" vertical="center"/>
    </xf>
    <xf numFmtId="176" fontId="2" fillId="2" borderId="25" xfId="1" applyNumberFormat="1" applyFont="1" applyFill="1" applyBorder="1" applyAlignment="1">
      <alignment horizontal="center" vertical="center"/>
    </xf>
    <xf numFmtId="176" fontId="2" fillId="2" borderId="39" xfId="1" applyNumberFormat="1" applyFont="1" applyFill="1" applyBorder="1" applyAlignment="1">
      <alignment horizontal="center" vertical="center"/>
    </xf>
    <xf numFmtId="176" fontId="2" fillId="2" borderId="24" xfId="1" applyNumberFormat="1" applyFont="1" applyFill="1" applyBorder="1" applyAlignment="1">
      <alignment horizontal="center" vertical="center"/>
    </xf>
    <xf numFmtId="0" fontId="2" fillId="2" borderId="43" xfId="1" applyFont="1" applyFill="1" applyBorder="1" applyAlignment="1">
      <alignment horizontal="center" vertical="center"/>
    </xf>
    <xf numFmtId="0" fontId="18" fillId="2" borderId="35" xfId="0" applyFont="1" applyFill="1" applyBorder="1" applyAlignment="1">
      <alignment horizontal="center" vertical="center"/>
    </xf>
    <xf numFmtId="0" fontId="18" fillId="2" borderId="36" xfId="0" applyFont="1" applyFill="1" applyBorder="1" applyAlignment="1">
      <alignment horizontal="center" vertical="center"/>
    </xf>
    <xf numFmtId="0" fontId="2" fillId="2" borderId="36" xfId="0" applyFont="1" applyFill="1" applyBorder="1" applyAlignment="1">
      <alignment horizontal="center" vertical="center" shrinkToFit="1"/>
    </xf>
    <xf numFmtId="176" fontId="2" fillId="2" borderId="37" xfId="0" applyNumberFormat="1" applyFont="1" applyFill="1" applyBorder="1" applyAlignment="1">
      <alignment horizontal="center" vertical="center"/>
    </xf>
    <xf numFmtId="0" fontId="18" fillId="2" borderId="38" xfId="0" applyFont="1" applyFill="1" applyBorder="1" applyAlignment="1">
      <alignment horizontal="center" vertical="center"/>
    </xf>
    <xf numFmtId="0" fontId="4" fillId="2" borderId="42" xfId="0" applyFont="1" applyFill="1" applyBorder="1" applyAlignment="1">
      <alignment horizontal="center" vertical="center"/>
    </xf>
    <xf numFmtId="0" fontId="18" fillId="2" borderId="24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</cellXfs>
  <cellStyles count="2">
    <cellStyle name="標準" xfId="0" builtinId="0"/>
    <cellStyle name="標準 5" xfId="1" xr:uid="{45323543-B265-41D8-8DA0-43FCC752E6FD}"/>
  </cellStyles>
  <dxfs count="8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63"/>
  <sheetViews>
    <sheetView tabSelected="1" workbookViewId="0">
      <selection activeCell="A2" sqref="A2"/>
    </sheetView>
  </sheetViews>
  <sheetFormatPr defaultColWidth="9" defaultRowHeight="18.75"/>
  <cols>
    <col min="1" max="1" width="8.625" style="1" customWidth="1"/>
    <col min="2" max="5" width="10.625" style="3" customWidth="1"/>
    <col min="6" max="6" width="32.25" style="4" bestFit="1" customWidth="1"/>
    <col min="7" max="7" width="26" style="4" bestFit="1" customWidth="1"/>
    <col min="8" max="8" width="17.625" style="4" bestFit="1" customWidth="1"/>
    <col min="9" max="9" width="29.625" style="3" bestFit="1" customWidth="1"/>
    <col min="10" max="10" width="39.625" style="4" bestFit="1" customWidth="1"/>
    <col min="11" max="11" width="21.625" style="3" customWidth="1"/>
    <col min="12" max="12" width="51" style="4" bestFit="1" customWidth="1"/>
    <col min="13" max="13" width="34.5" style="4" bestFit="1" customWidth="1"/>
    <col min="14" max="14" width="10.625" style="3" customWidth="1"/>
    <col min="15" max="16" width="10.625" style="5" customWidth="1"/>
    <col min="17" max="18" width="12.625" style="3" customWidth="1"/>
    <col min="19" max="19" width="12.625" style="5" customWidth="1"/>
    <col min="20" max="22" width="10.625" style="3" customWidth="1"/>
    <col min="23" max="23" width="10.625" style="1" customWidth="1"/>
    <col min="24" max="16384" width="9" style="1"/>
  </cols>
  <sheetData>
    <row r="1" spans="1:24" ht="24">
      <c r="A1" s="74" t="s">
        <v>0</v>
      </c>
      <c r="B1" s="6"/>
      <c r="C1" s="6"/>
      <c r="D1" s="7"/>
      <c r="E1" s="6"/>
      <c r="F1" s="6"/>
      <c r="G1" s="6"/>
      <c r="H1" s="6"/>
      <c r="I1" s="6"/>
      <c r="J1" s="6"/>
      <c r="K1" s="6"/>
      <c r="L1" s="75"/>
      <c r="M1" s="7"/>
      <c r="N1" s="6"/>
      <c r="O1" s="8"/>
      <c r="P1" s="8"/>
      <c r="Q1" s="6"/>
      <c r="R1" s="6"/>
      <c r="S1" s="8"/>
      <c r="T1" s="6"/>
      <c r="U1" s="6"/>
      <c r="V1" s="1"/>
    </row>
    <row r="2" spans="1:24" ht="19.5" thickBot="1">
      <c r="A2" s="76"/>
      <c r="B2" s="77"/>
      <c r="C2" s="77"/>
      <c r="D2" s="7"/>
      <c r="E2" s="6"/>
      <c r="F2" s="6"/>
      <c r="G2" s="6"/>
      <c r="H2" s="6"/>
      <c r="I2" s="6"/>
      <c r="J2" s="6"/>
      <c r="K2" s="6"/>
      <c r="L2" s="75"/>
      <c r="M2" s="7"/>
      <c r="N2" s="6"/>
      <c r="O2" s="8"/>
      <c r="P2" s="8"/>
      <c r="Q2" s="6"/>
      <c r="R2" s="6"/>
      <c r="S2" s="8"/>
      <c r="T2" s="6"/>
      <c r="U2" s="6"/>
      <c r="V2" s="1"/>
    </row>
    <row r="3" spans="1:24" ht="13.5" customHeight="1">
      <c r="A3" s="69" t="s">
        <v>1</v>
      </c>
      <c r="B3" s="69" t="s">
        <v>2</v>
      </c>
      <c r="C3" s="29" t="s">
        <v>3</v>
      </c>
      <c r="D3" s="45" t="s">
        <v>4</v>
      </c>
      <c r="E3" s="43"/>
      <c r="F3" s="44"/>
      <c r="G3" s="71" t="s">
        <v>5</v>
      </c>
      <c r="H3" s="60" t="s">
        <v>6</v>
      </c>
      <c r="I3" s="42" t="s">
        <v>7</v>
      </c>
      <c r="J3" s="43"/>
      <c r="K3" s="43"/>
      <c r="L3" s="44"/>
      <c r="M3" s="45" t="s">
        <v>8</v>
      </c>
      <c r="N3" s="44"/>
      <c r="O3" s="46" t="s">
        <v>9</v>
      </c>
      <c r="P3" s="47"/>
      <c r="Q3" s="45" t="s">
        <v>10</v>
      </c>
      <c r="R3" s="43"/>
      <c r="S3" s="43"/>
      <c r="T3" s="43"/>
      <c r="U3" s="43"/>
      <c r="V3" s="43"/>
      <c r="W3" s="44"/>
    </row>
    <row r="4" spans="1:24">
      <c r="A4" s="69"/>
      <c r="B4" s="69"/>
      <c r="C4" s="29"/>
      <c r="D4" s="48" t="s">
        <v>11</v>
      </c>
      <c r="E4" s="51" t="s">
        <v>12</v>
      </c>
      <c r="F4" s="28" t="s">
        <v>13</v>
      </c>
      <c r="G4" s="72"/>
      <c r="H4" s="61"/>
      <c r="I4" s="51" t="s">
        <v>14</v>
      </c>
      <c r="J4" s="9"/>
      <c r="K4" s="10"/>
      <c r="L4" s="54" t="s">
        <v>15</v>
      </c>
      <c r="M4" s="57" t="s">
        <v>16</v>
      </c>
      <c r="N4" s="28" t="s">
        <v>17</v>
      </c>
      <c r="O4" s="31" t="s">
        <v>18</v>
      </c>
      <c r="P4" s="34" t="s">
        <v>19</v>
      </c>
      <c r="Q4" s="37" t="s">
        <v>20</v>
      </c>
      <c r="R4" s="38"/>
      <c r="S4" s="38"/>
      <c r="T4" s="39" t="s">
        <v>21</v>
      </c>
      <c r="U4" s="25" t="s">
        <v>22</v>
      </c>
      <c r="V4" s="25" t="s">
        <v>23</v>
      </c>
      <c r="W4" s="28" t="s">
        <v>24</v>
      </c>
    </row>
    <row r="5" spans="1:24" ht="110.1" customHeight="1">
      <c r="A5" s="69"/>
      <c r="B5" s="69"/>
      <c r="C5" s="29"/>
      <c r="D5" s="49"/>
      <c r="E5" s="52"/>
      <c r="F5" s="55"/>
      <c r="G5" s="72"/>
      <c r="H5" s="61"/>
      <c r="I5" s="52"/>
      <c r="J5" s="63" t="s">
        <v>25</v>
      </c>
      <c r="K5" s="63" t="s">
        <v>26</v>
      </c>
      <c r="L5" s="55"/>
      <c r="M5" s="58"/>
      <c r="N5" s="29"/>
      <c r="O5" s="32"/>
      <c r="P5" s="35"/>
      <c r="Q5" s="66" t="s">
        <v>27</v>
      </c>
      <c r="R5" s="67"/>
      <c r="S5" s="68"/>
      <c r="T5" s="40"/>
      <c r="U5" s="26"/>
      <c r="V5" s="26"/>
      <c r="W5" s="29"/>
    </row>
    <row r="6" spans="1:24" ht="18.75" customHeight="1" thickBot="1">
      <c r="A6" s="70"/>
      <c r="B6" s="70"/>
      <c r="C6" s="30"/>
      <c r="D6" s="50"/>
      <c r="E6" s="53"/>
      <c r="F6" s="56"/>
      <c r="G6" s="73"/>
      <c r="H6" s="62"/>
      <c r="I6" s="53"/>
      <c r="J6" s="64"/>
      <c r="K6" s="65"/>
      <c r="L6" s="56"/>
      <c r="M6" s="59"/>
      <c r="N6" s="30"/>
      <c r="O6" s="33"/>
      <c r="P6" s="36"/>
      <c r="Q6" s="11" t="s">
        <v>28</v>
      </c>
      <c r="R6" s="12" t="s">
        <v>29</v>
      </c>
      <c r="S6" s="13" t="s">
        <v>30</v>
      </c>
      <c r="T6" s="41"/>
      <c r="U6" s="27"/>
      <c r="V6" s="27"/>
      <c r="W6" s="30"/>
      <c r="X6" s="2"/>
    </row>
    <row r="7" spans="1:24" ht="19.5" thickTop="1">
      <c r="A7" s="23">
        <v>1</v>
      </c>
      <c r="B7" s="23" t="s">
        <v>78</v>
      </c>
      <c r="C7" s="78" t="s">
        <v>78</v>
      </c>
      <c r="D7" s="79" t="s">
        <v>78</v>
      </c>
      <c r="E7" s="23" t="s">
        <v>79</v>
      </c>
      <c r="F7" s="78" t="s">
        <v>31</v>
      </c>
      <c r="G7" s="80" t="s">
        <v>47</v>
      </c>
      <c r="H7" s="81" t="s">
        <v>52</v>
      </c>
      <c r="I7" s="82" t="s">
        <v>80</v>
      </c>
      <c r="J7" s="23" t="s">
        <v>48</v>
      </c>
      <c r="K7" s="23" t="s">
        <v>81</v>
      </c>
      <c r="L7" s="18" t="s">
        <v>39</v>
      </c>
      <c r="M7" s="14" t="s">
        <v>82</v>
      </c>
      <c r="N7" s="83" t="s">
        <v>33</v>
      </c>
      <c r="O7" s="84">
        <v>45938</v>
      </c>
      <c r="P7" s="85">
        <v>45940</v>
      </c>
      <c r="Q7" s="86" t="s">
        <v>83</v>
      </c>
      <c r="R7" s="87" t="s">
        <v>84</v>
      </c>
      <c r="S7" s="88" t="s">
        <v>85</v>
      </c>
      <c r="T7" s="16" t="str">
        <f t="shared" ref="T7:U22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&lt;2.8</v>
      </c>
      <c r="U7" s="16" t="str">
        <f t="shared" si="0"/>
        <v>&lt;2.7</v>
      </c>
      <c r="V7" s="17" t="str">
        <f t="shared" ref="V7:V8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&lt;5.5</v>
      </c>
      <c r="W7" s="18"/>
    </row>
    <row r="8" spans="1:24">
      <c r="A8" s="14">
        <f>A7+1</f>
        <v>2</v>
      </c>
      <c r="B8" s="23" t="s">
        <v>86</v>
      </c>
      <c r="C8" s="78" t="s">
        <v>86</v>
      </c>
      <c r="D8" s="79" t="s">
        <v>58</v>
      </c>
      <c r="E8" s="23" t="s">
        <v>87</v>
      </c>
      <c r="F8" s="78" t="s">
        <v>31</v>
      </c>
      <c r="G8" s="80" t="s">
        <v>47</v>
      </c>
      <c r="H8" s="81" t="s">
        <v>52</v>
      </c>
      <c r="I8" s="82" t="s">
        <v>80</v>
      </c>
      <c r="J8" s="23" t="s">
        <v>48</v>
      </c>
      <c r="K8" s="23" t="s">
        <v>81</v>
      </c>
      <c r="L8" s="18" t="s">
        <v>39</v>
      </c>
      <c r="M8" s="14" t="s">
        <v>82</v>
      </c>
      <c r="N8" s="83" t="s">
        <v>33</v>
      </c>
      <c r="O8" s="84">
        <v>45937</v>
      </c>
      <c r="P8" s="85">
        <v>45940</v>
      </c>
      <c r="Q8" s="86" t="s">
        <v>88</v>
      </c>
      <c r="R8" s="87" t="s">
        <v>89</v>
      </c>
      <c r="S8" s="88" t="s">
        <v>90</v>
      </c>
      <c r="T8" s="16" t="str">
        <f t="shared" si="0"/>
        <v>&lt;2.5</v>
      </c>
      <c r="U8" s="16" t="str">
        <f t="shared" si="0"/>
        <v>&lt;2.6</v>
      </c>
      <c r="V8" s="17" t="str">
        <f t="shared" si="1"/>
        <v>&lt;5.1</v>
      </c>
      <c r="W8" s="18" t="str">
        <f t="shared" ref="W8" si="2">IF(ISERROR(V8*1),"",IF(AND(H8="飲料水",V8&gt;=11),"○",IF(AND(H8="牛乳・乳児用食品",V8&gt;=51),"○",IF(AND(H8&lt;&gt;"",V8&gt;=110),"○",""))))</f>
        <v/>
      </c>
    </row>
    <row r="9" spans="1:24">
      <c r="A9" s="14">
        <f t="shared" ref="A9:A63" si="3">A8+1</f>
        <v>3</v>
      </c>
      <c r="B9" s="82" t="s">
        <v>91</v>
      </c>
      <c r="C9" s="89" t="s">
        <v>91</v>
      </c>
      <c r="D9" s="86" t="s">
        <v>49</v>
      </c>
      <c r="E9" s="90" t="s">
        <v>49</v>
      </c>
      <c r="F9" s="90" t="s">
        <v>92</v>
      </c>
      <c r="G9" s="91" t="s">
        <v>93</v>
      </c>
      <c r="H9" s="92" t="s">
        <v>94</v>
      </c>
      <c r="I9" s="82" t="s">
        <v>95</v>
      </c>
      <c r="J9" s="22" t="s">
        <v>49</v>
      </c>
      <c r="K9" s="22" t="s">
        <v>49</v>
      </c>
      <c r="L9" s="93" t="s">
        <v>96</v>
      </c>
      <c r="M9" s="22" t="s">
        <v>97</v>
      </c>
      <c r="N9" s="94" t="s">
        <v>33</v>
      </c>
      <c r="O9" s="95">
        <v>45881</v>
      </c>
      <c r="P9" s="96">
        <v>45945</v>
      </c>
      <c r="Q9" s="92" t="s">
        <v>98</v>
      </c>
      <c r="R9" s="22" t="s">
        <v>99</v>
      </c>
      <c r="S9" s="97" t="s">
        <v>100</v>
      </c>
      <c r="T9" s="16" t="str">
        <f t="shared" si="0"/>
        <v>&lt;7.5</v>
      </c>
      <c r="U9" s="16" t="str">
        <f t="shared" si="0"/>
        <v>&lt;7.3</v>
      </c>
      <c r="V9" s="17" t="str">
        <f t="shared" ref="V9:V28" si="4">IFERROR(IF(AND(T9="",U9=""),"",IF(AND(T9="-",U9="-"),IF(S9="","Cs合計を入力してください",S9),IF(NOT(ISERROR(T9*1+U9*1)),ROUND(T9+U9,1-INT(LOG(ABS(T9+U9)))),IF(NOT(ISERROR(T9*1)),ROUND(T9,1-INT(LOG(ABS(T9)))),IF(NOT(ISERROR(U9*1)),ROUND(U9,1-INT(LOG(ABS(U9)))),IF(ISERROR(T9*1+U9*1),"&lt;"&amp;ROUND(IF(T9="-",0,SUBSTITUTE(T9,"&lt;",""))*1+IF(U9="-",0,SUBSTITUTE(U9,"&lt;",""))*1,1-INT(LOG(ABS(IF(T9="-",0,SUBSTITUTE(T9,"&lt;",""))*1+IF(U9="-",0,SUBSTITUTE(U9,"&lt;",""))*1)))))))))),"入力形式が間違っています")</f>
        <v>&lt;15</v>
      </c>
      <c r="W9" s="93" t="str">
        <f>IF(ISERROR(V9*1),"",IF(AND(H9="飲料水",V9&gt;=11),"○",IF(AND(H9="牛乳・乳児用食品",V9&gt;=51),"○",IF(AND(H9&lt;&gt;"",V9&gt;=110),"○",""))))</f>
        <v/>
      </c>
    </row>
    <row r="10" spans="1:24">
      <c r="A10" s="14">
        <f t="shared" si="3"/>
        <v>4</v>
      </c>
      <c r="B10" s="82" t="s">
        <v>91</v>
      </c>
      <c r="C10" s="89" t="s">
        <v>91</v>
      </c>
      <c r="D10" s="92" t="s">
        <v>49</v>
      </c>
      <c r="E10" s="90" t="s">
        <v>49</v>
      </c>
      <c r="F10" s="97" t="s">
        <v>101</v>
      </c>
      <c r="G10" s="91" t="s">
        <v>93</v>
      </c>
      <c r="H10" s="92" t="s">
        <v>94</v>
      </c>
      <c r="I10" s="22" t="s">
        <v>95</v>
      </c>
      <c r="J10" s="22" t="s">
        <v>49</v>
      </c>
      <c r="K10" s="22" t="s">
        <v>49</v>
      </c>
      <c r="L10" s="93" t="s">
        <v>96</v>
      </c>
      <c r="M10" s="22" t="s">
        <v>97</v>
      </c>
      <c r="N10" s="94" t="s">
        <v>33</v>
      </c>
      <c r="O10" s="95">
        <v>45881</v>
      </c>
      <c r="P10" s="96">
        <v>45945</v>
      </c>
      <c r="Q10" s="92" t="s">
        <v>102</v>
      </c>
      <c r="R10" s="22" t="s">
        <v>103</v>
      </c>
      <c r="S10" s="97" t="s">
        <v>104</v>
      </c>
      <c r="T10" s="16" t="str">
        <f t="shared" si="0"/>
        <v>&lt;6.6</v>
      </c>
      <c r="U10" s="16" t="str">
        <f t="shared" si="0"/>
        <v>&lt;7.1</v>
      </c>
      <c r="V10" s="17" t="str">
        <f t="shared" si="4"/>
        <v>&lt;14</v>
      </c>
      <c r="W10" s="24"/>
    </row>
    <row r="11" spans="1:24">
      <c r="A11" s="14">
        <f t="shared" si="3"/>
        <v>5</v>
      </c>
      <c r="B11" s="82" t="s">
        <v>91</v>
      </c>
      <c r="C11" s="89" t="s">
        <v>91</v>
      </c>
      <c r="D11" s="92" t="s">
        <v>49</v>
      </c>
      <c r="E11" s="90" t="s">
        <v>49</v>
      </c>
      <c r="F11" s="97" t="s">
        <v>105</v>
      </c>
      <c r="G11" s="91" t="s">
        <v>93</v>
      </c>
      <c r="H11" s="92" t="s">
        <v>94</v>
      </c>
      <c r="I11" s="22" t="s">
        <v>106</v>
      </c>
      <c r="J11" s="22" t="s">
        <v>49</v>
      </c>
      <c r="K11" s="22" t="s">
        <v>49</v>
      </c>
      <c r="L11" s="93" t="s">
        <v>96</v>
      </c>
      <c r="M11" s="22" t="s">
        <v>97</v>
      </c>
      <c r="N11" s="94" t="s">
        <v>33</v>
      </c>
      <c r="O11" s="95">
        <v>45881</v>
      </c>
      <c r="P11" s="96">
        <v>45945</v>
      </c>
      <c r="Q11" s="92" t="s">
        <v>107</v>
      </c>
      <c r="R11" s="22" t="s">
        <v>108</v>
      </c>
      <c r="S11" s="97" t="s">
        <v>72</v>
      </c>
      <c r="T11" s="16" t="str">
        <f t="shared" si="0"/>
        <v>&lt;6.2</v>
      </c>
      <c r="U11" s="16" t="str">
        <f t="shared" si="0"/>
        <v>&lt;6.5</v>
      </c>
      <c r="V11" s="17" t="str">
        <f t="shared" si="4"/>
        <v>&lt;13</v>
      </c>
      <c r="W11" s="24"/>
    </row>
    <row r="12" spans="1:24">
      <c r="A12" s="14">
        <f t="shared" si="3"/>
        <v>6</v>
      </c>
      <c r="B12" s="82" t="s">
        <v>91</v>
      </c>
      <c r="C12" s="89" t="s">
        <v>91</v>
      </c>
      <c r="D12" s="92" t="s">
        <v>49</v>
      </c>
      <c r="E12" s="90" t="s">
        <v>49</v>
      </c>
      <c r="F12" s="97" t="s">
        <v>109</v>
      </c>
      <c r="G12" s="91" t="s">
        <v>93</v>
      </c>
      <c r="H12" s="92" t="s">
        <v>94</v>
      </c>
      <c r="I12" s="22" t="s">
        <v>110</v>
      </c>
      <c r="J12" s="22" t="s">
        <v>49</v>
      </c>
      <c r="K12" s="22" t="s">
        <v>49</v>
      </c>
      <c r="L12" s="93" t="s">
        <v>96</v>
      </c>
      <c r="M12" s="22" t="s">
        <v>97</v>
      </c>
      <c r="N12" s="94" t="s">
        <v>33</v>
      </c>
      <c r="O12" s="95">
        <v>45881</v>
      </c>
      <c r="P12" s="96">
        <v>45945</v>
      </c>
      <c r="Q12" s="92" t="s">
        <v>111</v>
      </c>
      <c r="R12" s="22" t="s">
        <v>102</v>
      </c>
      <c r="S12" s="97" t="s">
        <v>100</v>
      </c>
      <c r="T12" s="16" t="str">
        <f t="shared" si="0"/>
        <v>&lt;8</v>
      </c>
      <c r="U12" s="16" t="str">
        <f t="shared" si="0"/>
        <v>&lt;6.6</v>
      </c>
      <c r="V12" s="17" t="str">
        <f t="shared" si="4"/>
        <v>&lt;15</v>
      </c>
      <c r="W12" s="24"/>
    </row>
    <row r="13" spans="1:24">
      <c r="A13" s="14">
        <f t="shared" si="3"/>
        <v>7</v>
      </c>
      <c r="B13" s="82" t="s">
        <v>91</v>
      </c>
      <c r="C13" s="89" t="s">
        <v>91</v>
      </c>
      <c r="D13" s="92" t="s">
        <v>49</v>
      </c>
      <c r="E13" s="90" t="s">
        <v>49</v>
      </c>
      <c r="F13" s="97" t="s">
        <v>105</v>
      </c>
      <c r="G13" s="91" t="s">
        <v>93</v>
      </c>
      <c r="H13" s="92" t="s">
        <v>94</v>
      </c>
      <c r="I13" s="22" t="s">
        <v>112</v>
      </c>
      <c r="J13" s="22" t="s">
        <v>49</v>
      </c>
      <c r="K13" s="22" t="s">
        <v>49</v>
      </c>
      <c r="L13" s="93" t="s">
        <v>96</v>
      </c>
      <c r="M13" s="22" t="s">
        <v>97</v>
      </c>
      <c r="N13" s="94" t="s">
        <v>33</v>
      </c>
      <c r="O13" s="95">
        <v>45881</v>
      </c>
      <c r="P13" s="96">
        <v>45945</v>
      </c>
      <c r="Q13" s="92" t="s">
        <v>113</v>
      </c>
      <c r="R13" s="22" t="s">
        <v>114</v>
      </c>
      <c r="S13" s="97" t="s">
        <v>100</v>
      </c>
      <c r="T13" s="16" t="str">
        <f t="shared" si="0"/>
        <v>&lt;7.7</v>
      </c>
      <c r="U13" s="16" t="str">
        <f t="shared" si="0"/>
        <v>&lt;7.6</v>
      </c>
      <c r="V13" s="17" t="str">
        <f t="shared" si="4"/>
        <v>&lt;15</v>
      </c>
      <c r="W13" s="24"/>
    </row>
    <row r="14" spans="1:24">
      <c r="A14" s="14">
        <f t="shared" si="3"/>
        <v>8</v>
      </c>
      <c r="B14" s="82" t="s">
        <v>91</v>
      </c>
      <c r="C14" s="89" t="s">
        <v>91</v>
      </c>
      <c r="D14" s="92" t="s">
        <v>49</v>
      </c>
      <c r="E14" s="90" t="s">
        <v>49</v>
      </c>
      <c r="F14" s="97" t="s">
        <v>105</v>
      </c>
      <c r="G14" s="91" t="s">
        <v>93</v>
      </c>
      <c r="H14" s="92" t="s">
        <v>94</v>
      </c>
      <c r="I14" s="22" t="s">
        <v>106</v>
      </c>
      <c r="J14" s="22" t="s">
        <v>49</v>
      </c>
      <c r="K14" s="22" t="s">
        <v>49</v>
      </c>
      <c r="L14" s="93" t="s">
        <v>96</v>
      </c>
      <c r="M14" s="22" t="s">
        <v>97</v>
      </c>
      <c r="N14" s="94" t="s">
        <v>33</v>
      </c>
      <c r="O14" s="95">
        <v>45881</v>
      </c>
      <c r="P14" s="96">
        <v>45945</v>
      </c>
      <c r="Q14" s="92" t="s">
        <v>115</v>
      </c>
      <c r="R14" s="22" t="s">
        <v>102</v>
      </c>
      <c r="S14" s="97" t="s">
        <v>72</v>
      </c>
      <c r="T14" s="16" t="str">
        <f t="shared" si="0"/>
        <v>&lt;6</v>
      </c>
      <c r="U14" s="16" t="str">
        <f t="shared" si="0"/>
        <v>&lt;6.6</v>
      </c>
      <c r="V14" s="17" t="str">
        <f t="shared" si="4"/>
        <v>&lt;13</v>
      </c>
      <c r="W14" s="24"/>
    </row>
    <row r="15" spans="1:24">
      <c r="A15" s="14">
        <f t="shared" si="3"/>
        <v>9</v>
      </c>
      <c r="B15" s="82" t="s">
        <v>91</v>
      </c>
      <c r="C15" s="89" t="s">
        <v>91</v>
      </c>
      <c r="D15" s="92" t="s">
        <v>49</v>
      </c>
      <c r="E15" s="90" t="s">
        <v>49</v>
      </c>
      <c r="F15" s="97" t="s">
        <v>116</v>
      </c>
      <c r="G15" s="91" t="s">
        <v>93</v>
      </c>
      <c r="H15" s="92" t="s">
        <v>94</v>
      </c>
      <c r="I15" s="22" t="s">
        <v>117</v>
      </c>
      <c r="J15" s="22" t="s">
        <v>49</v>
      </c>
      <c r="K15" s="22" t="s">
        <v>49</v>
      </c>
      <c r="L15" s="93" t="s">
        <v>96</v>
      </c>
      <c r="M15" s="22" t="s">
        <v>97</v>
      </c>
      <c r="N15" s="94" t="s">
        <v>33</v>
      </c>
      <c r="O15" s="95">
        <v>45881</v>
      </c>
      <c r="P15" s="96">
        <v>45945</v>
      </c>
      <c r="Q15" s="92" t="s">
        <v>118</v>
      </c>
      <c r="R15" s="22" t="s">
        <v>76</v>
      </c>
      <c r="S15" s="97" t="s">
        <v>69</v>
      </c>
      <c r="T15" s="16" t="str">
        <f t="shared" si="0"/>
        <v>&lt;5.7</v>
      </c>
      <c r="U15" s="16" t="str">
        <f t="shared" si="0"/>
        <v>&lt;6.3</v>
      </c>
      <c r="V15" s="17" t="str">
        <f t="shared" si="4"/>
        <v>&lt;12</v>
      </c>
      <c r="W15" s="24"/>
    </row>
    <row r="16" spans="1:24">
      <c r="A16" s="14">
        <f t="shared" si="3"/>
        <v>10</v>
      </c>
      <c r="B16" s="82" t="s">
        <v>91</v>
      </c>
      <c r="C16" s="89" t="s">
        <v>91</v>
      </c>
      <c r="D16" s="92" t="s">
        <v>49</v>
      </c>
      <c r="E16" s="90" t="s">
        <v>49</v>
      </c>
      <c r="F16" s="97" t="s">
        <v>101</v>
      </c>
      <c r="G16" s="91" t="s">
        <v>93</v>
      </c>
      <c r="H16" s="92" t="s">
        <v>94</v>
      </c>
      <c r="I16" s="22" t="s">
        <v>119</v>
      </c>
      <c r="J16" s="22" t="s">
        <v>49</v>
      </c>
      <c r="K16" s="22" t="s">
        <v>49</v>
      </c>
      <c r="L16" s="93" t="s">
        <v>96</v>
      </c>
      <c r="M16" s="22" t="s">
        <v>97</v>
      </c>
      <c r="N16" s="94" t="s">
        <v>33</v>
      </c>
      <c r="O16" s="95">
        <v>45881</v>
      </c>
      <c r="P16" s="96">
        <v>45945</v>
      </c>
      <c r="Q16" s="92" t="s">
        <v>120</v>
      </c>
      <c r="R16" s="22" t="s">
        <v>118</v>
      </c>
      <c r="S16" s="97" t="s">
        <v>67</v>
      </c>
      <c r="T16" s="16" t="str">
        <f t="shared" si="0"/>
        <v>&lt;5.5</v>
      </c>
      <c r="U16" s="16" t="str">
        <f t="shared" si="0"/>
        <v>&lt;5.7</v>
      </c>
      <c r="V16" s="17" t="str">
        <f t="shared" si="4"/>
        <v>&lt;11</v>
      </c>
      <c r="W16" s="24"/>
    </row>
    <row r="17" spans="1:23">
      <c r="A17" s="14">
        <f t="shared" si="3"/>
        <v>11</v>
      </c>
      <c r="B17" s="22" t="s">
        <v>91</v>
      </c>
      <c r="C17" s="97" t="s">
        <v>91</v>
      </c>
      <c r="D17" s="92" t="s">
        <v>49</v>
      </c>
      <c r="E17" s="90" t="s">
        <v>49</v>
      </c>
      <c r="F17" s="97" t="s">
        <v>121</v>
      </c>
      <c r="G17" s="98" t="s">
        <v>93</v>
      </c>
      <c r="H17" s="92" t="s">
        <v>94</v>
      </c>
      <c r="I17" s="22" t="s">
        <v>95</v>
      </c>
      <c r="J17" s="22" t="s">
        <v>49</v>
      </c>
      <c r="K17" s="22" t="s">
        <v>49</v>
      </c>
      <c r="L17" s="24" t="s">
        <v>96</v>
      </c>
      <c r="M17" s="22" t="s">
        <v>97</v>
      </c>
      <c r="N17" s="94" t="s">
        <v>33</v>
      </c>
      <c r="O17" s="95">
        <v>45881</v>
      </c>
      <c r="P17" s="96">
        <v>45945</v>
      </c>
      <c r="Q17" s="92" t="s">
        <v>122</v>
      </c>
      <c r="R17" s="22" t="s">
        <v>102</v>
      </c>
      <c r="S17" s="97" t="s">
        <v>69</v>
      </c>
      <c r="T17" s="99" t="str">
        <f t="shared" si="0"/>
        <v>&lt;5.8</v>
      </c>
      <c r="U17" s="99" t="str">
        <f t="shared" si="0"/>
        <v>&lt;6.6</v>
      </c>
      <c r="V17" s="100" t="str">
        <f t="shared" si="4"/>
        <v>&lt;12</v>
      </c>
      <c r="W17" s="24"/>
    </row>
    <row r="18" spans="1:23">
      <c r="A18" s="14">
        <f t="shared" si="3"/>
        <v>12</v>
      </c>
      <c r="B18" s="22" t="s">
        <v>91</v>
      </c>
      <c r="C18" s="97" t="s">
        <v>91</v>
      </c>
      <c r="D18" s="92" t="s">
        <v>49</v>
      </c>
      <c r="E18" s="90" t="s">
        <v>49</v>
      </c>
      <c r="F18" s="97" t="s">
        <v>123</v>
      </c>
      <c r="G18" s="98" t="s">
        <v>93</v>
      </c>
      <c r="H18" s="92" t="s">
        <v>94</v>
      </c>
      <c r="I18" s="22" t="s">
        <v>124</v>
      </c>
      <c r="J18" s="22" t="s">
        <v>49</v>
      </c>
      <c r="K18" s="22" t="s">
        <v>49</v>
      </c>
      <c r="L18" s="24" t="s">
        <v>96</v>
      </c>
      <c r="M18" s="22" t="s">
        <v>97</v>
      </c>
      <c r="N18" s="94" t="s">
        <v>33</v>
      </c>
      <c r="O18" s="101">
        <v>45881</v>
      </c>
      <c r="P18" s="96">
        <v>45945</v>
      </c>
      <c r="Q18" s="92" t="s">
        <v>108</v>
      </c>
      <c r="R18" s="22" t="s">
        <v>125</v>
      </c>
      <c r="S18" s="97" t="s">
        <v>72</v>
      </c>
      <c r="T18" s="99" t="str">
        <f t="shared" si="0"/>
        <v>&lt;6.5</v>
      </c>
      <c r="U18" s="99" t="str">
        <f t="shared" si="0"/>
        <v>&lt;6.9</v>
      </c>
      <c r="V18" s="100" t="str">
        <f t="shared" si="4"/>
        <v>&lt;13</v>
      </c>
      <c r="W18" s="24"/>
    </row>
    <row r="19" spans="1:23">
      <c r="A19" s="14">
        <f t="shared" si="3"/>
        <v>13</v>
      </c>
      <c r="B19" s="82" t="s">
        <v>91</v>
      </c>
      <c r="C19" s="89" t="s">
        <v>91</v>
      </c>
      <c r="D19" s="92" t="s">
        <v>49</v>
      </c>
      <c r="E19" s="90" t="s">
        <v>49</v>
      </c>
      <c r="F19" s="97" t="s">
        <v>121</v>
      </c>
      <c r="G19" s="91" t="s">
        <v>93</v>
      </c>
      <c r="H19" s="92" t="s">
        <v>94</v>
      </c>
      <c r="I19" s="22" t="s">
        <v>126</v>
      </c>
      <c r="J19" s="22" t="s">
        <v>49</v>
      </c>
      <c r="K19" s="22" t="s">
        <v>49</v>
      </c>
      <c r="L19" s="93" t="s">
        <v>96</v>
      </c>
      <c r="M19" s="22" t="s">
        <v>97</v>
      </c>
      <c r="N19" s="94" t="s">
        <v>33</v>
      </c>
      <c r="O19" s="95">
        <v>45887</v>
      </c>
      <c r="P19" s="96">
        <v>45945</v>
      </c>
      <c r="Q19" s="92" t="s">
        <v>127</v>
      </c>
      <c r="R19" s="22" t="s">
        <v>41</v>
      </c>
      <c r="S19" s="97" t="s">
        <v>34</v>
      </c>
      <c r="T19" s="16" t="str">
        <f t="shared" si="0"/>
        <v>&lt;7.9</v>
      </c>
      <c r="U19" s="16" t="str">
        <f t="shared" si="0"/>
        <v>&lt;8.2</v>
      </c>
      <c r="V19" s="17" t="str">
        <f t="shared" si="4"/>
        <v>&lt;16</v>
      </c>
      <c r="W19" s="24"/>
    </row>
    <row r="20" spans="1:23">
      <c r="A20" s="14">
        <f t="shared" si="3"/>
        <v>14</v>
      </c>
      <c r="B20" s="82" t="s">
        <v>91</v>
      </c>
      <c r="C20" s="89" t="s">
        <v>91</v>
      </c>
      <c r="D20" s="92" t="s">
        <v>49</v>
      </c>
      <c r="E20" s="90" t="s">
        <v>49</v>
      </c>
      <c r="F20" s="97" t="s">
        <v>92</v>
      </c>
      <c r="G20" s="91" t="s">
        <v>93</v>
      </c>
      <c r="H20" s="92" t="s">
        <v>94</v>
      </c>
      <c r="I20" s="22" t="s">
        <v>126</v>
      </c>
      <c r="J20" s="22" t="s">
        <v>49</v>
      </c>
      <c r="K20" s="22" t="s">
        <v>49</v>
      </c>
      <c r="L20" s="93" t="s">
        <v>96</v>
      </c>
      <c r="M20" s="22" t="s">
        <v>97</v>
      </c>
      <c r="N20" s="94" t="s">
        <v>33</v>
      </c>
      <c r="O20" s="95">
        <v>45887</v>
      </c>
      <c r="P20" s="96">
        <v>45945</v>
      </c>
      <c r="Q20" s="92" t="s">
        <v>127</v>
      </c>
      <c r="R20" s="22" t="s">
        <v>40</v>
      </c>
      <c r="S20" s="97" t="s">
        <v>104</v>
      </c>
      <c r="T20" s="16" t="str">
        <f t="shared" si="0"/>
        <v>&lt;7.9</v>
      </c>
      <c r="U20" s="16" t="str">
        <f t="shared" si="0"/>
        <v>&lt;6.1</v>
      </c>
      <c r="V20" s="17" t="str">
        <f t="shared" si="4"/>
        <v>&lt;14</v>
      </c>
      <c r="W20" s="24"/>
    </row>
    <row r="21" spans="1:23">
      <c r="A21" s="14">
        <f t="shared" si="3"/>
        <v>15</v>
      </c>
      <c r="B21" s="82" t="s">
        <v>91</v>
      </c>
      <c r="C21" s="89" t="s">
        <v>91</v>
      </c>
      <c r="D21" s="92" t="s">
        <v>49</v>
      </c>
      <c r="E21" s="90" t="s">
        <v>49</v>
      </c>
      <c r="F21" s="97" t="s">
        <v>121</v>
      </c>
      <c r="G21" s="91" t="s">
        <v>93</v>
      </c>
      <c r="H21" s="92" t="s">
        <v>94</v>
      </c>
      <c r="I21" s="22" t="s">
        <v>119</v>
      </c>
      <c r="J21" s="22" t="s">
        <v>49</v>
      </c>
      <c r="K21" s="22" t="s">
        <v>49</v>
      </c>
      <c r="L21" s="93" t="s">
        <v>96</v>
      </c>
      <c r="M21" s="22" t="s">
        <v>97</v>
      </c>
      <c r="N21" s="94" t="s">
        <v>33</v>
      </c>
      <c r="O21" s="95">
        <v>45887</v>
      </c>
      <c r="P21" s="96">
        <v>45945</v>
      </c>
      <c r="Q21" s="92" t="s">
        <v>99</v>
      </c>
      <c r="R21" s="22" t="s">
        <v>125</v>
      </c>
      <c r="S21" s="97" t="s">
        <v>104</v>
      </c>
      <c r="T21" s="16" t="str">
        <f t="shared" si="0"/>
        <v>&lt;7.3</v>
      </c>
      <c r="U21" s="16" t="str">
        <f t="shared" si="0"/>
        <v>&lt;6.9</v>
      </c>
      <c r="V21" s="17" t="str">
        <f t="shared" si="4"/>
        <v>&lt;14</v>
      </c>
      <c r="W21" s="24"/>
    </row>
    <row r="22" spans="1:23">
      <c r="A22" s="14">
        <f t="shared" si="3"/>
        <v>16</v>
      </c>
      <c r="B22" s="22" t="s">
        <v>91</v>
      </c>
      <c r="C22" s="97" t="s">
        <v>91</v>
      </c>
      <c r="D22" s="92" t="s">
        <v>49</v>
      </c>
      <c r="E22" s="90" t="s">
        <v>49</v>
      </c>
      <c r="F22" s="97" t="s">
        <v>128</v>
      </c>
      <c r="G22" s="98" t="s">
        <v>93</v>
      </c>
      <c r="H22" s="92" t="s">
        <v>94</v>
      </c>
      <c r="I22" s="22" t="s">
        <v>126</v>
      </c>
      <c r="J22" s="22" t="s">
        <v>49</v>
      </c>
      <c r="K22" s="22" t="s">
        <v>49</v>
      </c>
      <c r="L22" s="24" t="s">
        <v>96</v>
      </c>
      <c r="M22" s="22" t="s">
        <v>97</v>
      </c>
      <c r="N22" s="94" t="s">
        <v>33</v>
      </c>
      <c r="O22" s="95">
        <v>45887</v>
      </c>
      <c r="P22" s="96">
        <v>45945</v>
      </c>
      <c r="Q22" s="92" t="s">
        <v>129</v>
      </c>
      <c r="R22" s="22" t="s">
        <v>118</v>
      </c>
      <c r="S22" s="97" t="s">
        <v>69</v>
      </c>
      <c r="T22" s="99" t="str">
        <f t="shared" si="0"/>
        <v>&lt;6.4</v>
      </c>
      <c r="U22" s="99" t="str">
        <f t="shared" si="0"/>
        <v>&lt;5.7</v>
      </c>
      <c r="V22" s="100" t="str">
        <f t="shared" si="4"/>
        <v>&lt;12</v>
      </c>
      <c r="W22" s="24"/>
    </row>
    <row r="23" spans="1:23">
      <c r="A23" s="14">
        <f t="shared" si="3"/>
        <v>17</v>
      </c>
      <c r="B23" s="22" t="s">
        <v>91</v>
      </c>
      <c r="C23" s="97" t="s">
        <v>91</v>
      </c>
      <c r="D23" s="92" t="s">
        <v>49</v>
      </c>
      <c r="E23" s="90" t="s">
        <v>49</v>
      </c>
      <c r="F23" s="97" t="s">
        <v>128</v>
      </c>
      <c r="G23" s="98" t="s">
        <v>93</v>
      </c>
      <c r="H23" s="92" t="s">
        <v>94</v>
      </c>
      <c r="I23" s="22" t="s">
        <v>126</v>
      </c>
      <c r="J23" s="22" t="s">
        <v>49</v>
      </c>
      <c r="K23" s="22" t="s">
        <v>49</v>
      </c>
      <c r="L23" s="24" t="s">
        <v>96</v>
      </c>
      <c r="M23" s="22" t="s">
        <v>97</v>
      </c>
      <c r="N23" s="94" t="s">
        <v>33</v>
      </c>
      <c r="O23" s="95">
        <v>45887</v>
      </c>
      <c r="P23" s="96">
        <v>45945</v>
      </c>
      <c r="Q23" s="92" t="s">
        <v>102</v>
      </c>
      <c r="R23" s="22" t="s">
        <v>130</v>
      </c>
      <c r="S23" s="97" t="s">
        <v>104</v>
      </c>
      <c r="T23" s="99" t="str">
        <f t="shared" ref="T23:U28" si="5">IF(Q23="","",IF(NOT(ISERROR(Q23*1)),ROUNDDOWN(Q23*1,2-INT(LOG(ABS(Q23*1)))),IFERROR("&lt;"&amp;ROUNDDOWN(IF(SUBSTITUTE(Q23,"&lt;","")*1&lt;=50,SUBSTITUTE(Q23,"&lt;","")*1,""),2-INT(LOG(ABS(SUBSTITUTE(Q23,"&lt;","")*1)))),IF(Q23="-",Q23,"入力形式が間違っています"))))</f>
        <v>&lt;6.6</v>
      </c>
      <c r="U23" s="99" t="str">
        <f t="shared" si="5"/>
        <v>&lt;7.2</v>
      </c>
      <c r="V23" s="100" t="str">
        <f t="shared" si="4"/>
        <v>&lt;14</v>
      </c>
      <c r="W23" s="24"/>
    </row>
    <row r="24" spans="1:23">
      <c r="A24" s="14">
        <f t="shared" si="3"/>
        <v>18</v>
      </c>
      <c r="B24" s="82" t="s">
        <v>91</v>
      </c>
      <c r="C24" s="89" t="s">
        <v>91</v>
      </c>
      <c r="D24" s="92" t="s">
        <v>49</v>
      </c>
      <c r="E24" s="90" t="s">
        <v>49</v>
      </c>
      <c r="F24" s="97" t="s">
        <v>131</v>
      </c>
      <c r="G24" s="91" t="s">
        <v>93</v>
      </c>
      <c r="H24" s="92" t="s">
        <v>94</v>
      </c>
      <c r="I24" s="22" t="s">
        <v>126</v>
      </c>
      <c r="J24" s="22" t="s">
        <v>49</v>
      </c>
      <c r="K24" s="22" t="s">
        <v>49</v>
      </c>
      <c r="L24" s="93" t="s">
        <v>96</v>
      </c>
      <c r="M24" s="22" t="s">
        <v>97</v>
      </c>
      <c r="N24" s="94" t="s">
        <v>33</v>
      </c>
      <c r="O24" s="95">
        <v>45887</v>
      </c>
      <c r="P24" s="96">
        <v>45945</v>
      </c>
      <c r="Q24" s="92" t="s">
        <v>132</v>
      </c>
      <c r="R24" s="22" t="s">
        <v>115</v>
      </c>
      <c r="S24" s="97" t="s">
        <v>69</v>
      </c>
      <c r="T24" s="16" t="str">
        <f t="shared" si="5"/>
        <v>&lt;5.9</v>
      </c>
      <c r="U24" s="16" t="str">
        <f t="shared" si="5"/>
        <v>&lt;6</v>
      </c>
      <c r="V24" s="17" t="str">
        <f t="shared" si="4"/>
        <v>&lt;12</v>
      </c>
      <c r="W24" s="24"/>
    </row>
    <row r="25" spans="1:23">
      <c r="A25" s="14">
        <f t="shared" si="3"/>
        <v>19</v>
      </c>
      <c r="B25" s="82" t="s">
        <v>91</v>
      </c>
      <c r="C25" s="89" t="s">
        <v>91</v>
      </c>
      <c r="D25" s="92" t="s">
        <v>49</v>
      </c>
      <c r="E25" s="90" t="s">
        <v>49</v>
      </c>
      <c r="F25" s="97" t="s">
        <v>131</v>
      </c>
      <c r="G25" s="91" t="s">
        <v>93</v>
      </c>
      <c r="H25" s="92" t="s">
        <v>94</v>
      </c>
      <c r="I25" s="22" t="s">
        <v>126</v>
      </c>
      <c r="J25" s="22" t="s">
        <v>49</v>
      </c>
      <c r="K25" s="22" t="s">
        <v>49</v>
      </c>
      <c r="L25" s="93" t="s">
        <v>96</v>
      </c>
      <c r="M25" s="22" t="s">
        <v>97</v>
      </c>
      <c r="N25" s="94" t="s">
        <v>33</v>
      </c>
      <c r="O25" s="95">
        <v>45887</v>
      </c>
      <c r="P25" s="96">
        <v>45945</v>
      </c>
      <c r="Q25" s="92" t="s">
        <v>45</v>
      </c>
      <c r="R25" s="22" t="s">
        <v>102</v>
      </c>
      <c r="S25" s="97" t="s">
        <v>67</v>
      </c>
      <c r="T25" s="16" t="str">
        <f t="shared" si="5"/>
        <v>&lt;4.5</v>
      </c>
      <c r="U25" s="16" t="str">
        <f t="shared" si="5"/>
        <v>&lt;6.6</v>
      </c>
      <c r="V25" s="17" t="str">
        <f t="shared" si="4"/>
        <v>&lt;11</v>
      </c>
      <c r="W25" s="24"/>
    </row>
    <row r="26" spans="1:23">
      <c r="A26" s="14">
        <f t="shared" si="3"/>
        <v>20</v>
      </c>
      <c r="B26" s="22" t="s">
        <v>91</v>
      </c>
      <c r="C26" s="97" t="s">
        <v>91</v>
      </c>
      <c r="D26" s="92" t="s">
        <v>49</v>
      </c>
      <c r="E26" s="90" t="s">
        <v>49</v>
      </c>
      <c r="F26" s="97" t="s">
        <v>133</v>
      </c>
      <c r="G26" s="98" t="s">
        <v>93</v>
      </c>
      <c r="H26" s="92" t="s">
        <v>94</v>
      </c>
      <c r="I26" s="22" t="s">
        <v>134</v>
      </c>
      <c r="J26" s="22" t="s">
        <v>49</v>
      </c>
      <c r="K26" s="22" t="s">
        <v>49</v>
      </c>
      <c r="L26" s="24" t="s">
        <v>96</v>
      </c>
      <c r="M26" s="22" t="s">
        <v>97</v>
      </c>
      <c r="N26" s="94" t="s">
        <v>33</v>
      </c>
      <c r="O26" s="95">
        <v>45887</v>
      </c>
      <c r="P26" s="96">
        <v>45945</v>
      </c>
      <c r="Q26" s="92" t="s">
        <v>130</v>
      </c>
      <c r="R26" s="22" t="s">
        <v>132</v>
      </c>
      <c r="S26" s="97" t="s">
        <v>72</v>
      </c>
      <c r="T26" s="99" t="str">
        <f t="shared" si="5"/>
        <v>&lt;7.2</v>
      </c>
      <c r="U26" s="99" t="str">
        <f t="shared" si="5"/>
        <v>&lt;5.9</v>
      </c>
      <c r="V26" s="100" t="str">
        <f t="shared" si="4"/>
        <v>&lt;13</v>
      </c>
      <c r="W26" s="24"/>
    </row>
    <row r="27" spans="1:23">
      <c r="A27" s="14">
        <f t="shared" si="3"/>
        <v>21</v>
      </c>
      <c r="B27" s="22" t="s">
        <v>91</v>
      </c>
      <c r="C27" s="97" t="s">
        <v>91</v>
      </c>
      <c r="D27" s="92" t="s">
        <v>49</v>
      </c>
      <c r="E27" s="90" t="s">
        <v>49</v>
      </c>
      <c r="F27" s="97" t="s">
        <v>135</v>
      </c>
      <c r="G27" s="98" t="s">
        <v>93</v>
      </c>
      <c r="H27" s="92" t="s">
        <v>94</v>
      </c>
      <c r="I27" s="22" t="s">
        <v>126</v>
      </c>
      <c r="J27" s="22" t="s">
        <v>49</v>
      </c>
      <c r="K27" s="22" t="s">
        <v>49</v>
      </c>
      <c r="L27" s="24" t="s">
        <v>96</v>
      </c>
      <c r="M27" s="22" t="s">
        <v>97</v>
      </c>
      <c r="N27" s="94" t="s">
        <v>33</v>
      </c>
      <c r="O27" s="95">
        <v>45887</v>
      </c>
      <c r="P27" s="96">
        <v>45945</v>
      </c>
      <c r="Q27" s="92" t="s">
        <v>120</v>
      </c>
      <c r="R27" s="22" t="s">
        <v>113</v>
      </c>
      <c r="S27" s="97" t="s">
        <v>72</v>
      </c>
      <c r="T27" s="99" t="str">
        <f t="shared" si="5"/>
        <v>&lt;5.5</v>
      </c>
      <c r="U27" s="99" t="str">
        <f t="shared" si="5"/>
        <v>&lt;7.7</v>
      </c>
      <c r="V27" s="100" t="str">
        <f t="shared" si="4"/>
        <v>&lt;13</v>
      </c>
      <c r="W27" s="24"/>
    </row>
    <row r="28" spans="1:23">
      <c r="A28" s="14">
        <f t="shared" si="3"/>
        <v>22</v>
      </c>
      <c r="B28" s="22" t="s">
        <v>91</v>
      </c>
      <c r="C28" s="97" t="s">
        <v>91</v>
      </c>
      <c r="D28" s="92" t="s">
        <v>49</v>
      </c>
      <c r="E28" s="90" t="s">
        <v>49</v>
      </c>
      <c r="F28" s="97" t="s">
        <v>105</v>
      </c>
      <c r="G28" s="98" t="s">
        <v>93</v>
      </c>
      <c r="H28" s="92" t="s">
        <v>94</v>
      </c>
      <c r="I28" s="22" t="s">
        <v>136</v>
      </c>
      <c r="J28" s="22" t="s">
        <v>49</v>
      </c>
      <c r="K28" s="22" t="s">
        <v>49</v>
      </c>
      <c r="L28" s="24" t="s">
        <v>96</v>
      </c>
      <c r="M28" s="22" t="s">
        <v>97</v>
      </c>
      <c r="N28" s="94" t="s">
        <v>33</v>
      </c>
      <c r="O28" s="101">
        <v>45887</v>
      </c>
      <c r="P28" s="102">
        <v>45945</v>
      </c>
      <c r="Q28" s="92" t="s">
        <v>44</v>
      </c>
      <c r="R28" s="22" t="s">
        <v>42</v>
      </c>
      <c r="S28" s="97" t="s">
        <v>34</v>
      </c>
      <c r="T28" s="99" t="str">
        <f t="shared" si="5"/>
        <v>&lt;8.3</v>
      </c>
      <c r="U28" s="99" t="str">
        <f t="shared" si="5"/>
        <v>&lt;7.8</v>
      </c>
      <c r="V28" s="100" t="str">
        <f t="shared" si="4"/>
        <v>&lt;16</v>
      </c>
      <c r="W28" s="24"/>
    </row>
    <row r="29" spans="1:23">
      <c r="A29" s="14">
        <f t="shared" si="3"/>
        <v>23</v>
      </c>
      <c r="B29" s="23" t="s">
        <v>137</v>
      </c>
      <c r="C29" s="78" t="s">
        <v>137</v>
      </c>
      <c r="D29" s="79" t="s">
        <v>54</v>
      </c>
      <c r="E29" s="23"/>
      <c r="F29" s="78"/>
      <c r="G29" s="80" t="s">
        <v>138</v>
      </c>
      <c r="H29" s="79" t="s">
        <v>52</v>
      </c>
      <c r="I29" s="23" t="s">
        <v>139</v>
      </c>
      <c r="J29" s="23"/>
      <c r="K29" s="23" t="s">
        <v>140</v>
      </c>
      <c r="L29" s="18" t="s">
        <v>141</v>
      </c>
      <c r="M29" s="23" t="s">
        <v>142</v>
      </c>
      <c r="N29" s="83" t="s">
        <v>33</v>
      </c>
      <c r="O29" s="84">
        <v>45944</v>
      </c>
      <c r="P29" s="85">
        <v>45945</v>
      </c>
      <c r="Q29" s="79" t="s">
        <v>143</v>
      </c>
      <c r="R29" s="23">
        <v>0.78700000000000003</v>
      </c>
      <c r="S29" s="103">
        <v>0.79</v>
      </c>
      <c r="T29" s="16" t="s">
        <v>144</v>
      </c>
      <c r="U29" s="16">
        <v>0.78700000000000003</v>
      </c>
      <c r="V29" s="17">
        <v>0.79</v>
      </c>
      <c r="W29" s="18" t="s">
        <v>77</v>
      </c>
    </row>
    <row r="30" spans="1:23">
      <c r="A30" s="14">
        <f t="shared" si="3"/>
        <v>24</v>
      </c>
      <c r="B30" s="14" t="s">
        <v>137</v>
      </c>
      <c r="C30" s="104" t="s">
        <v>137</v>
      </c>
      <c r="D30" s="81" t="s">
        <v>54</v>
      </c>
      <c r="E30" s="14"/>
      <c r="F30" s="104"/>
      <c r="G30" s="20" t="s">
        <v>138</v>
      </c>
      <c r="H30" s="81" t="s">
        <v>52</v>
      </c>
      <c r="I30" s="14" t="s">
        <v>145</v>
      </c>
      <c r="J30" s="14"/>
      <c r="K30" s="14" t="s">
        <v>140</v>
      </c>
      <c r="L30" s="19" t="s">
        <v>141</v>
      </c>
      <c r="M30" s="14" t="s">
        <v>142</v>
      </c>
      <c r="N30" s="105" t="s">
        <v>33</v>
      </c>
      <c r="O30" s="106">
        <v>45944</v>
      </c>
      <c r="P30" s="21">
        <v>45945</v>
      </c>
      <c r="Q30" s="81" t="s">
        <v>146</v>
      </c>
      <c r="R30" s="14" t="s">
        <v>147</v>
      </c>
      <c r="S30" s="15" t="s">
        <v>148</v>
      </c>
      <c r="T30" s="16" t="s">
        <v>146</v>
      </c>
      <c r="U30" s="16" t="s">
        <v>147</v>
      </c>
      <c r="V30" s="17" t="s">
        <v>148</v>
      </c>
      <c r="W30" s="19" t="s">
        <v>77</v>
      </c>
    </row>
    <row r="31" spans="1:23">
      <c r="A31" s="14">
        <f t="shared" si="3"/>
        <v>25</v>
      </c>
      <c r="B31" s="14" t="s">
        <v>137</v>
      </c>
      <c r="C31" s="104" t="s">
        <v>137</v>
      </c>
      <c r="D31" s="81" t="s">
        <v>54</v>
      </c>
      <c r="E31" s="14"/>
      <c r="F31" s="104"/>
      <c r="G31" s="20" t="s">
        <v>138</v>
      </c>
      <c r="H31" s="81" t="s">
        <v>52</v>
      </c>
      <c r="I31" s="14" t="s">
        <v>149</v>
      </c>
      <c r="J31" s="14"/>
      <c r="K31" s="14" t="s">
        <v>140</v>
      </c>
      <c r="L31" s="19" t="s">
        <v>141</v>
      </c>
      <c r="M31" s="14" t="s">
        <v>142</v>
      </c>
      <c r="N31" s="105" t="s">
        <v>33</v>
      </c>
      <c r="O31" s="106">
        <v>45944</v>
      </c>
      <c r="P31" s="21">
        <v>45945</v>
      </c>
      <c r="Q31" s="81" t="s">
        <v>150</v>
      </c>
      <c r="R31" s="14" t="s">
        <v>151</v>
      </c>
      <c r="S31" s="15" t="s">
        <v>152</v>
      </c>
      <c r="T31" s="16" t="s">
        <v>150</v>
      </c>
      <c r="U31" s="16" t="s">
        <v>153</v>
      </c>
      <c r="V31" s="17" t="s">
        <v>152</v>
      </c>
      <c r="W31" s="19" t="s">
        <v>77</v>
      </c>
    </row>
    <row r="32" spans="1:23">
      <c r="A32" s="14">
        <f t="shared" si="3"/>
        <v>26</v>
      </c>
      <c r="B32" s="14" t="s">
        <v>154</v>
      </c>
      <c r="C32" s="104" t="s">
        <v>154</v>
      </c>
      <c r="D32" s="81" t="s">
        <v>56</v>
      </c>
      <c r="E32" s="14" t="s">
        <v>155</v>
      </c>
      <c r="F32" s="104" t="s">
        <v>156</v>
      </c>
      <c r="G32" s="80" t="s">
        <v>51</v>
      </c>
      <c r="H32" s="81" t="s">
        <v>52</v>
      </c>
      <c r="I32" s="14" t="s">
        <v>157</v>
      </c>
      <c r="J32" s="14" t="s">
        <v>48</v>
      </c>
      <c r="K32" s="14" t="s">
        <v>55</v>
      </c>
      <c r="L32" s="18" t="s">
        <v>39</v>
      </c>
      <c r="M32" s="23" t="s">
        <v>158</v>
      </c>
      <c r="N32" s="83" t="s">
        <v>33</v>
      </c>
      <c r="O32" s="84">
        <v>45937</v>
      </c>
      <c r="P32" s="85">
        <v>45940</v>
      </c>
      <c r="Q32" s="79" t="s">
        <v>159</v>
      </c>
      <c r="R32" s="23" t="s">
        <v>160</v>
      </c>
      <c r="S32" s="107" t="s">
        <v>161</v>
      </c>
      <c r="T32" s="16" t="str">
        <f>IF(Q32="","",IF(NOT(ISERROR(Q32*1)),ROUNDDOWN(Q32*1,2-INT(LOG(ABS(Q32*1)))),IFERROR("&lt;"&amp;ROUNDDOWN(IF(SUBSTITUTE(Q32,"&lt;","")*1&lt;=50,SUBSTITUTE(Q32,"&lt;","")*1,""),2-INT(LOG(ABS(SUBSTITUTE(Q32,"&lt;","")*1)))),IF(Q32="-",Q32,"入力形式が間違っています"))))</f>
        <v>&lt;8.1</v>
      </c>
      <c r="U32" s="16" t="str">
        <f>IF(R32="","",IF(NOT(ISERROR(R32*1)),ROUNDDOWN(R32*1,2-INT(LOG(ABS(R32*1)))),IFERROR("&lt;"&amp;ROUNDDOWN(IF(SUBSTITUTE(R32,"&lt;","")*1&lt;=50,SUBSTITUTE(R32,"&lt;","")*1,""),2-INT(LOG(ABS(SUBSTITUTE(R32,"&lt;","")*1)))),IF(R32="-",R32,"入力形式が間違っています"))))</f>
        <v>&lt;6.5</v>
      </c>
      <c r="V32" s="17" t="str">
        <f>IFERROR(IF(AND(T32="",U32=""),"",IF(AND(T32="-",U32="-"),IF(S32="","Cs合計を入力してください",S32),IF(NOT(ISERROR(T32*1+U32*1)),ROUND(T32+U32, 1-INT(LOG(ABS(T32+U32)))),IF(NOT(ISERROR(T32*1)),ROUND(T32, 1-INT(LOG(ABS(T32)))),IF(NOT(ISERROR(U32*1)),ROUND(U32, 1-INT(LOG(ABS(U32)))),IF(ISERROR(T32*1+U32*1),"&lt;"&amp;ROUND(IF(T32="-",0,SUBSTITUTE(T32,"&lt;",""))*1+IF(U32="-",0,SUBSTITUTE(U32,"&lt;",""))*1,1-INT(LOG(ABS(IF(T32="-",0,SUBSTITUTE(T32,"&lt;",""))*1+IF(U32="-",0,SUBSTITUTE(U32,"&lt;",""))*1)))))))))),"入力形式が間違っています")</f>
        <v>&lt;15</v>
      </c>
      <c r="W32" s="18" t="str">
        <f>IF(ISERROR(V32*1),"",IF(AND(H32="飲料水",V32&gt;=11),"○",IF(AND(H32="牛乳・乳児用食品",V32&gt;=51),"○",IF(AND(H32&lt;&gt;"",V32&gt;=110),"○",""))))</f>
        <v/>
      </c>
    </row>
    <row r="33" spans="1:23">
      <c r="A33" s="14">
        <f t="shared" si="3"/>
        <v>27</v>
      </c>
      <c r="B33" s="108" t="s">
        <v>59</v>
      </c>
      <c r="C33" s="109" t="s">
        <v>59</v>
      </c>
      <c r="D33" s="110" t="s">
        <v>162</v>
      </c>
      <c r="E33" s="108" t="s">
        <v>61</v>
      </c>
      <c r="F33" s="109" t="s">
        <v>61</v>
      </c>
      <c r="G33" s="111" t="s">
        <v>62</v>
      </c>
      <c r="H33" s="110" t="s">
        <v>63</v>
      </c>
      <c r="I33" s="108" t="s">
        <v>163</v>
      </c>
      <c r="J33" s="14" t="s">
        <v>53</v>
      </c>
      <c r="K33" s="108" t="s">
        <v>61</v>
      </c>
      <c r="L33" s="109" t="s">
        <v>64</v>
      </c>
      <c r="M33" s="110" t="s">
        <v>65</v>
      </c>
      <c r="N33" s="109" t="s">
        <v>50</v>
      </c>
      <c r="O33" s="112">
        <v>45932</v>
      </c>
      <c r="P33" s="113">
        <v>45937</v>
      </c>
      <c r="Q33" s="110" t="s">
        <v>67</v>
      </c>
      <c r="R33" s="108" t="s">
        <v>43</v>
      </c>
      <c r="S33" s="114" t="s">
        <v>68</v>
      </c>
      <c r="T33" s="99" t="str">
        <f>IF(Q33="","",IF(NOT(ISERROR(Q33*1)),ROUNDDOWN(Q33*1,2-INT(LOG(ABS(Q33*1)))),IFERROR("&lt;"&amp;ROUNDDOWN(IF(SUBSTITUTE(Q33,"&lt;","")*1&lt;=50,SUBSTITUTE(Q33,"&lt;","")*1,""),2-INT(LOG(ABS(SUBSTITUTE(Q33,"&lt;","")*1)))),IF(Q33="-",Q33,"入力形式が間違っています"))))</f>
        <v>&lt;11</v>
      </c>
      <c r="U33" s="99" t="str">
        <f>IF(R33="","",IF(NOT(ISERROR(R33*1)),ROUNDDOWN(R33*1,2-INT(LOG(ABS(R33*1)))),IFERROR("&lt;"&amp;ROUNDDOWN(IF(SUBSTITUTE(R33,"&lt;","")*1&lt;=50,SUBSTITUTE(R33,"&lt;","")*1,""),2-INT(LOG(ABS(SUBSTITUTE(R33,"&lt;","")*1)))),IF(R33="-",R33,"入力形式が間違っています"))))</f>
        <v>&lt;10</v>
      </c>
      <c r="V33" s="99" t="str">
        <f>IFERROR(IF(AND(T33="",U33=""),"",IF(AND(T33="-",U33="-"),IF(S33="","Cs合計を入力してください",S33),IF(NOT(ISERROR(T33*1+U33*1)),ROUND(T33+U33, 1-INT(LOG(ABS(T33+U33)))),IF(NOT(ISERROR(T33*1)),ROUND(T33, 1-INT(LOG(ABS(T33)))),IF(NOT(ISERROR(U33*1)),ROUND(U33, 1-INT(LOG(ABS(U33)))),IF(ISERROR(T33*1+U33*1),"&lt;"&amp;ROUND(IF(T33="-",0,SUBSTITUTE(T33,"&lt;",""))*1+IF(U33="-",0,SUBSTITUTE(U33,"&lt;",""))*1,1-INT(LOG(ABS(IF(T33="-",0,SUBSTITUTE(T33,"&lt;",""))*1+IF(U33="-",0,SUBSTITUTE(U33,"&lt;",""))*1)))))))))),"入力形式が間違っています")</f>
        <v>&lt;21</v>
      </c>
      <c r="W33" s="19"/>
    </row>
    <row r="34" spans="1:23">
      <c r="A34" s="14">
        <f t="shared" si="3"/>
        <v>28</v>
      </c>
      <c r="B34" s="108" t="s">
        <v>59</v>
      </c>
      <c r="C34" s="109" t="s">
        <v>59</v>
      </c>
      <c r="D34" s="110" t="s">
        <v>46</v>
      </c>
      <c r="E34" s="108" t="s">
        <v>61</v>
      </c>
      <c r="F34" s="109" t="s">
        <v>61</v>
      </c>
      <c r="G34" s="111" t="s">
        <v>62</v>
      </c>
      <c r="H34" s="110" t="s">
        <v>63</v>
      </c>
      <c r="I34" s="108" t="s">
        <v>164</v>
      </c>
      <c r="J34" s="108" t="s">
        <v>53</v>
      </c>
      <c r="K34" s="108" t="s">
        <v>61</v>
      </c>
      <c r="L34" s="109" t="s">
        <v>64</v>
      </c>
      <c r="M34" s="110" t="s">
        <v>65</v>
      </c>
      <c r="N34" s="109" t="s">
        <v>50</v>
      </c>
      <c r="O34" s="112">
        <v>45932</v>
      </c>
      <c r="P34" s="113">
        <v>45937</v>
      </c>
      <c r="Q34" s="110" t="s">
        <v>67</v>
      </c>
      <c r="R34" s="108" t="s">
        <v>43</v>
      </c>
      <c r="S34" s="114" t="s">
        <v>68</v>
      </c>
      <c r="T34" s="99" t="str">
        <f t="shared" ref="T34:U49" si="6">IF(Q34="","",IF(NOT(ISERROR(Q34*1)),ROUNDDOWN(Q34*1,2-INT(LOG(ABS(Q34*1)))),IFERROR("&lt;"&amp;ROUNDDOWN(IF(SUBSTITUTE(Q34,"&lt;","")*1&lt;=50,SUBSTITUTE(Q34,"&lt;","")*1,""),2-INT(LOG(ABS(SUBSTITUTE(Q34,"&lt;","")*1)))),IF(Q34="-",Q34,"入力形式が間違っています"))))</f>
        <v>&lt;11</v>
      </c>
      <c r="U34" s="99" t="str">
        <f t="shared" si="6"/>
        <v>&lt;10</v>
      </c>
      <c r="V34" s="99" t="str">
        <f t="shared" ref="V34:V52" si="7">IFERROR(IF(AND(T34="",U34=""),"",IF(AND(T34="-",U34="-"),IF(S34="","Cs合計を入力してください",S34),IF(NOT(ISERROR(T34*1+U34*1)),ROUND(T34+U34, 1-INT(LOG(ABS(T34+U34)))),IF(NOT(ISERROR(T34*1)),ROUND(T34, 1-INT(LOG(ABS(T34)))),IF(NOT(ISERROR(U34*1)),ROUND(U34, 1-INT(LOG(ABS(U34)))),IF(ISERROR(T34*1+U34*1),"&lt;"&amp;ROUND(IF(T34="-",0,SUBSTITUTE(T34,"&lt;",""))*1+IF(U34="-",0,SUBSTITUTE(U34,"&lt;",""))*1,1-INT(LOG(ABS(IF(T34="-",0,SUBSTITUTE(T34,"&lt;",""))*1+IF(U34="-",0,SUBSTITUTE(U34,"&lt;",""))*1)))))))))),"入力形式が間違っています")</f>
        <v>&lt;21</v>
      </c>
      <c r="W34" s="19"/>
    </row>
    <row r="35" spans="1:23">
      <c r="A35" s="14">
        <f t="shared" si="3"/>
        <v>29</v>
      </c>
      <c r="B35" s="108" t="s">
        <v>59</v>
      </c>
      <c r="C35" s="109" t="s">
        <v>59</v>
      </c>
      <c r="D35" s="110" t="s">
        <v>35</v>
      </c>
      <c r="E35" s="108" t="s">
        <v>61</v>
      </c>
      <c r="F35" s="109" t="s">
        <v>61</v>
      </c>
      <c r="G35" s="111" t="s">
        <v>62</v>
      </c>
      <c r="H35" s="110" t="s">
        <v>63</v>
      </c>
      <c r="I35" s="108" t="s">
        <v>165</v>
      </c>
      <c r="J35" s="14" t="s">
        <v>53</v>
      </c>
      <c r="K35" s="108" t="s">
        <v>61</v>
      </c>
      <c r="L35" s="109" t="s">
        <v>64</v>
      </c>
      <c r="M35" s="110" t="s">
        <v>65</v>
      </c>
      <c r="N35" s="109" t="s">
        <v>50</v>
      </c>
      <c r="O35" s="112">
        <v>45932</v>
      </c>
      <c r="P35" s="113">
        <v>45937</v>
      </c>
      <c r="Q35" s="110" t="s">
        <v>69</v>
      </c>
      <c r="R35" s="108" t="s">
        <v>67</v>
      </c>
      <c r="S35" s="114" t="s">
        <v>70</v>
      </c>
      <c r="T35" s="99" t="str">
        <f t="shared" si="6"/>
        <v>&lt;12</v>
      </c>
      <c r="U35" s="99" t="str">
        <f t="shared" si="6"/>
        <v>&lt;11</v>
      </c>
      <c r="V35" s="99" t="str">
        <f t="shared" si="7"/>
        <v>&lt;23</v>
      </c>
      <c r="W35" s="19"/>
    </row>
    <row r="36" spans="1:23">
      <c r="A36" s="14">
        <f t="shared" si="3"/>
        <v>30</v>
      </c>
      <c r="B36" s="108" t="s">
        <v>59</v>
      </c>
      <c r="C36" s="109" t="s">
        <v>59</v>
      </c>
      <c r="D36" s="110" t="s">
        <v>66</v>
      </c>
      <c r="E36" s="108" t="s">
        <v>61</v>
      </c>
      <c r="F36" s="109" t="s">
        <v>61</v>
      </c>
      <c r="G36" s="111" t="s">
        <v>62</v>
      </c>
      <c r="H36" s="110" t="s">
        <v>63</v>
      </c>
      <c r="I36" s="108" t="s">
        <v>166</v>
      </c>
      <c r="J36" s="14" t="s">
        <v>53</v>
      </c>
      <c r="K36" s="108" t="s">
        <v>61</v>
      </c>
      <c r="L36" s="109" t="s">
        <v>64</v>
      </c>
      <c r="M36" s="110" t="s">
        <v>65</v>
      </c>
      <c r="N36" s="109" t="s">
        <v>50</v>
      </c>
      <c r="O36" s="112">
        <v>45932</v>
      </c>
      <c r="P36" s="113">
        <v>45937</v>
      </c>
      <c r="Q36" s="110" t="s">
        <v>69</v>
      </c>
      <c r="R36" s="108" t="s">
        <v>67</v>
      </c>
      <c r="S36" s="114" t="s">
        <v>70</v>
      </c>
      <c r="T36" s="99" t="str">
        <f t="shared" si="6"/>
        <v>&lt;12</v>
      </c>
      <c r="U36" s="99" t="str">
        <f t="shared" si="6"/>
        <v>&lt;11</v>
      </c>
      <c r="V36" s="99" t="str">
        <f t="shared" si="7"/>
        <v>&lt;23</v>
      </c>
      <c r="W36" s="19"/>
    </row>
    <row r="37" spans="1:23">
      <c r="A37" s="14">
        <f t="shared" si="3"/>
        <v>31</v>
      </c>
      <c r="B37" s="108" t="s">
        <v>59</v>
      </c>
      <c r="C37" s="109" t="s">
        <v>59</v>
      </c>
      <c r="D37" s="110" t="s">
        <v>167</v>
      </c>
      <c r="E37" s="108" t="s">
        <v>61</v>
      </c>
      <c r="F37" s="109" t="s">
        <v>61</v>
      </c>
      <c r="G37" s="111" t="s">
        <v>62</v>
      </c>
      <c r="H37" s="110" t="s">
        <v>63</v>
      </c>
      <c r="I37" s="108" t="s">
        <v>168</v>
      </c>
      <c r="J37" s="14" t="s">
        <v>53</v>
      </c>
      <c r="K37" s="108" t="s">
        <v>61</v>
      </c>
      <c r="L37" s="109" t="s">
        <v>64</v>
      </c>
      <c r="M37" s="110" t="s">
        <v>65</v>
      </c>
      <c r="N37" s="109" t="s">
        <v>50</v>
      </c>
      <c r="O37" s="112">
        <v>45932</v>
      </c>
      <c r="P37" s="113">
        <v>45937</v>
      </c>
      <c r="Q37" s="110" t="s">
        <v>72</v>
      </c>
      <c r="R37" s="108" t="s">
        <v>67</v>
      </c>
      <c r="S37" s="114" t="s">
        <v>73</v>
      </c>
      <c r="T37" s="99" t="str">
        <f t="shared" si="6"/>
        <v>&lt;13</v>
      </c>
      <c r="U37" s="99" t="str">
        <f t="shared" si="6"/>
        <v>&lt;11</v>
      </c>
      <c r="V37" s="99" t="str">
        <f t="shared" si="7"/>
        <v>&lt;24</v>
      </c>
      <c r="W37" s="19"/>
    </row>
    <row r="38" spans="1:23">
      <c r="A38" s="14">
        <f t="shared" si="3"/>
        <v>32</v>
      </c>
      <c r="B38" s="108" t="s">
        <v>59</v>
      </c>
      <c r="C38" s="109" t="s">
        <v>59</v>
      </c>
      <c r="D38" s="110" t="s">
        <v>46</v>
      </c>
      <c r="E38" s="108" t="s">
        <v>61</v>
      </c>
      <c r="F38" s="109" t="s">
        <v>61</v>
      </c>
      <c r="G38" s="111" t="s">
        <v>62</v>
      </c>
      <c r="H38" s="110" t="s">
        <v>63</v>
      </c>
      <c r="I38" s="108" t="s">
        <v>169</v>
      </c>
      <c r="J38" s="14" t="s">
        <v>170</v>
      </c>
      <c r="K38" s="108" t="s">
        <v>61</v>
      </c>
      <c r="L38" s="109" t="s">
        <v>64</v>
      </c>
      <c r="M38" s="110" t="s">
        <v>65</v>
      </c>
      <c r="N38" s="109" t="s">
        <v>50</v>
      </c>
      <c r="O38" s="112">
        <v>45932</v>
      </c>
      <c r="P38" s="113">
        <v>45937</v>
      </c>
      <c r="Q38" s="110" t="s">
        <v>69</v>
      </c>
      <c r="R38" s="108" t="s">
        <v>67</v>
      </c>
      <c r="S38" s="114" t="s">
        <v>70</v>
      </c>
      <c r="T38" s="99" t="str">
        <f t="shared" si="6"/>
        <v>&lt;12</v>
      </c>
      <c r="U38" s="99" t="str">
        <f t="shared" si="6"/>
        <v>&lt;11</v>
      </c>
      <c r="V38" s="99" t="str">
        <f t="shared" si="7"/>
        <v>&lt;23</v>
      </c>
      <c r="W38" s="19"/>
    </row>
    <row r="39" spans="1:23">
      <c r="A39" s="14">
        <f t="shared" si="3"/>
        <v>33</v>
      </c>
      <c r="B39" s="108" t="s">
        <v>59</v>
      </c>
      <c r="C39" s="109" t="s">
        <v>59</v>
      </c>
      <c r="D39" s="110" t="s">
        <v>167</v>
      </c>
      <c r="E39" s="108" t="s">
        <v>61</v>
      </c>
      <c r="F39" s="109" t="s">
        <v>61</v>
      </c>
      <c r="G39" s="111" t="s">
        <v>62</v>
      </c>
      <c r="H39" s="110" t="s">
        <v>63</v>
      </c>
      <c r="I39" s="108" t="s">
        <v>32</v>
      </c>
      <c r="J39" s="108" t="s">
        <v>53</v>
      </c>
      <c r="K39" s="108" t="s">
        <v>171</v>
      </c>
      <c r="L39" s="109" t="s">
        <v>64</v>
      </c>
      <c r="M39" s="110" t="s">
        <v>65</v>
      </c>
      <c r="N39" s="109" t="s">
        <v>50</v>
      </c>
      <c r="O39" s="112">
        <v>45932</v>
      </c>
      <c r="P39" s="113">
        <v>45937</v>
      </c>
      <c r="Q39" s="110" t="s">
        <v>69</v>
      </c>
      <c r="R39" s="108" t="s">
        <v>67</v>
      </c>
      <c r="S39" s="114" t="s">
        <v>70</v>
      </c>
      <c r="T39" s="99" t="str">
        <f t="shared" si="6"/>
        <v>&lt;12</v>
      </c>
      <c r="U39" s="99" t="str">
        <f t="shared" si="6"/>
        <v>&lt;11</v>
      </c>
      <c r="V39" s="99" t="str">
        <f t="shared" si="7"/>
        <v>&lt;23</v>
      </c>
      <c r="W39" s="19"/>
    </row>
    <row r="40" spans="1:23">
      <c r="A40" s="14">
        <f t="shared" si="3"/>
        <v>34</v>
      </c>
      <c r="B40" s="108" t="s">
        <v>59</v>
      </c>
      <c r="C40" s="109" t="s">
        <v>59</v>
      </c>
      <c r="D40" s="110" t="s">
        <v>75</v>
      </c>
      <c r="E40" s="108" t="s">
        <v>61</v>
      </c>
      <c r="F40" s="109" t="s">
        <v>61</v>
      </c>
      <c r="G40" s="111" t="s">
        <v>62</v>
      </c>
      <c r="H40" s="110" t="s">
        <v>63</v>
      </c>
      <c r="I40" s="108" t="s">
        <v>74</v>
      </c>
      <c r="J40" s="108" t="s">
        <v>53</v>
      </c>
      <c r="K40" s="108" t="s">
        <v>61</v>
      </c>
      <c r="L40" s="109" t="s">
        <v>64</v>
      </c>
      <c r="M40" s="110" t="s">
        <v>65</v>
      </c>
      <c r="N40" s="109" t="s">
        <v>50</v>
      </c>
      <c r="O40" s="112">
        <v>45932</v>
      </c>
      <c r="P40" s="113">
        <v>45937</v>
      </c>
      <c r="Q40" s="110" t="s">
        <v>67</v>
      </c>
      <c r="R40" s="108" t="s">
        <v>43</v>
      </c>
      <c r="S40" s="114" t="s">
        <v>68</v>
      </c>
      <c r="T40" s="99" t="str">
        <f t="shared" si="6"/>
        <v>&lt;11</v>
      </c>
      <c r="U40" s="99" t="str">
        <f t="shared" si="6"/>
        <v>&lt;10</v>
      </c>
      <c r="V40" s="99" t="str">
        <f t="shared" si="7"/>
        <v>&lt;21</v>
      </c>
      <c r="W40" s="19"/>
    </row>
    <row r="41" spans="1:23">
      <c r="A41" s="14">
        <f t="shared" si="3"/>
        <v>35</v>
      </c>
      <c r="B41" s="108" t="s">
        <v>59</v>
      </c>
      <c r="C41" s="109" t="s">
        <v>59</v>
      </c>
      <c r="D41" s="110" t="s">
        <v>71</v>
      </c>
      <c r="E41" s="108" t="s">
        <v>61</v>
      </c>
      <c r="F41" s="109" t="s">
        <v>61</v>
      </c>
      <c r="G41" s="111" t="s">
        <v>62</v>
      </c>
      <c r="H41" s="110" t="s">
        <v>63</v>
      </c>
      <c r="I41" s="108" t="s">
        <v>172</v>
      </c>
      <c r="J41" s="14" t="s">
        <v>53</v>
      </c>
      <c r="K41" s="108" t="s">
        <v>61</v>
      </c>
      <c r="L41" s="109" t="s">
        <v>64</v>
      </c>
      <c r="M41" s="110" t="s">
        <v>65</v>
      </c>
      <c r="N41" s="109" t="s">
        <v>50</v>
      </c>
      <c r="O41" s="112">
        <v>45932</v>
      </c>
      <c r="P41" s="113">
        <v>45937</v>
      </c>
      <c r="Q41" s="110" t="s">
        <v>69</v>
      </c>
      <c r="R41" s="108" t="s">
        <v>67</v>
      </c>
      <c r="S41" s="114" t="s">
        <v>70</v>
      </c>
      <c r="T41" s="99" t="str">
        <f t="shared" si="6"/>
        <v>&lt;12</v>
      </c>
      <c r="U41" s="99" t="str">
        <f t="shared" si="6"/>
        <v>&lt;11</v>
      </c>
      <c r="V41" s="99" t="str">
        <f t="shared" si="7"/>
        <v>&lt;23</v>
      </c>
      <c r="W41" s="19"/>
    </row>
    <row r="42" spans="1:23">
      <c r="A42" s="14">
        <f t="shared" si="3"/>
        <v>36</v>
      </c>
      <c r="B42" s="108" t="s">
        <v>59</v>
      </c>
      <c r="C42" s="109" t="s">
        <v>59</v>
      </c>
      <c r="D42" s="110" t="s">
        <v>173</v>
      </c>
      <c r="E42" s="108" t="s">
        <v>61</v>
      </c>
      <c r="F42" s="109" t="s">
        <v>61</v>
      </c>
      <c r="G42" s="111" t="s">
        <v>62</v>
      </c>
      <c r="H42" s="110" t="s">
        <v>63</v>
      </c>
      <c r="I42" s="108" t="s">
        <v>174</v>
      </c>
      <c r="J42" s="14" t="s">
        <v>53</v>
      </c>
      <c r="K42" s="108" t="s">
        <v>61</v>
      </c>
      <c r="L42" s="109" t="s">
        <v>64</v>
      </c>
      <c r="M42" s="110" t="s">
        <v>65</v>
      </c>
      <c r="N42" s="109" t="s">
        <v>50</v>
      </c>
      <c r="O42" s="112">
        <v>45932</v>
      </c>
      <c r="P42" s="113">
        <v>45937</v>
      </c>
      <c r="Q42" s="110" t="s">
        <v>69</v>
      </c>
      <c r="R42" s="108" t="s">
        <v>67</v>
      </c>
      <c r="S42" s="114" t="s">
        <v>70</v>
      </c>
      <c r="T42" s="99" t="str">
        <f t="shared" si="6"/>
        <v>&lt;12</v>
      </c>
      <c r="U42" s="99" t="str">
        <f t="shared" si="6"/>
        <v>&lt;11</v>
      </c>
      <c r="V42" s="99" t="str">
        <f t="shared" si="7"/>
        <v>&lt;23</v>
      </c>
      <c r="W42" s="19"/>
    </row>
    <row r="43" spans="1:23">
      <c r="A43" s="14">
        <f t="shared" si="3"/>
        <v>37</v>
      </c>
      <c r="B43" s="108" t="s">
        <v>59</v>
      </c>
      <c r="C43" s="109" t="s">
        <v>59</v>
      </c>
      <c r="D43" s="110" t="s">
        <v>61</v>
      </c>
      <c r="E43" s="108" t="s">
        <v>61</v>
      </c>
      <c r="F43" s="109" t="s">
        <v>61</v>
      </c>
      <c r="G43" s="111" t="s">
        <v>62</v>
      </c>
      <c r="H43" s="110" t="s">
        <v>175</v>
      </c>
      <c r="I43" s="108" t="s">
        <v>176</v>
      </c>
      <c r="J43" s="108" t="s">
        <v>61</v>
      </c>
      <c r="K43" s="108" t="s">
        <v>61</v>
      </c>
      <c r="L43" s="109" t="s">
        <v>64</v>
      </c>
      <c r="M43" s="110" t="s">
        <v>65</v>
      </c>
      <c r="N43" s="109" t="s">
        <v>33</v>
      </c>
      <c r="O43" s="112">
        <v>45932</v>
      </c>
      <c r="P43" s="113">
        <v>45937</v>
      </c>
      <c r="Q43" s="110" t="s">
        <v>177</v>
      </c>
      <c r="R43" s="108" t="s">
        <v>178</v>
      </c>
      <c r="S43" s="114" t="s">
        <v>179</v>
      </c>
      <c r="T43" s="99" t="str">
        <f t="shared" si="6"/>
        <v>&lt;0.5</v>
      </c>
      <c r="U43" s="99" t="str">
        <f t="shared" si="6"/>
        <v>&lt;0.3</v>
      </c>
      <c r="V43" s="99" t="str">
        <f t="shared" si="7"/>
        <v>&lt;0.8</v>
      </c>
      <c r="W43" s="19"/>
    </row>
    <row r="44" spans="1:23">
      <c r="A44" s="14">
        <f t="shared" si="3"/>
        <v>38</v>
      </c>
      <c r="B44" s="108" t="s">
        <v>59</v>
      </c>
      <c r="C44" s="109" t="s">
        <v>59</v>
      </c>
      <c r="D44" s="110" t="s">
        <v>61</v>
      </c>
      <c r="E44" s="108" t="s">
        <v>61</v>
      </c>
      <c r="F44" s="109" t="s">
        <v>61</v>
      </c>
      <c r="G44" s="111" t="s">
        <v>62</v>
      </c>
      <c r="H44" s="110" t="s">
        <v>175</v>
      </c>
      <c r="I44" s="108" t="s">
        <v>176</v>
      </c>
      <c r="J44" s="14" t="s">
        <v>61</v>
      </c>
      <c r="K44" s="108" t="s">
        <v>61</v>
      </c>
      <c r="L44" s="109" t="s">
        <v>64</v>
      </c>
      <c r="M44" s="110" t="s">
        <v>65</v>
      </c>
      <c r="N44" s="109" t="s">
        <v>33</v>
      </c>
      <c r="O44" s="112">
        <v>45932</v>
      </c>
      <c r="P44" s="113">
        <v>45937</v>
      </c>
      <c r="Q44" s="110" t="s">
        <v>177</v>
      </c>
      <c r="R44" s="108" t="s">
        <v>180</v>
      </c>
      <c r="S44" s="114" t="s">
        <v>181</v>
      </c>
      <c r="T44" s="99" t="str">
        <f t="shared" si="6"/>
        <v>&lt;0.5</v>
      </c>
      <c r="U44" s="99" t="str">
        <f t="shared" si="6"/>
        <v>&lt;0.4</v>
      </c>
      <c r="V44" s="99" t="str">
        <f t="shared" si="7"/>
        <v>&lt;0.9</v>
      </c>
      <c r="W44" s="19"/>
    </row>
    <row r="45" spans="1:23">
      <c r="A45" s="14">
        <f t="shared" si="3"/>
        <v>39</v>
      </c>
      <c r="B45" s="108" t="s">
        <v>59</v>
      </c>
      <c r="C45" s="109" t="s">
        <v>59</v>
      </c>
      <c r="D45" s="110" t="s">
        <v>61</v>
      </c>
      <c r="E45" s="108" t="s">
        <v>61</v>
      </c>
      <c r="F45" s="109" t="s">
        <v>61</v>
      </c>
      <c r="G45" s="111" t="s">
        <v>62</v>
      </c>
      <c r="H45" s="110" t="s">
        <v>175</v>
      </c>
      <c r="I45" s="108" t="s">
        <v>176</v>
      </c>
      <c r="J45" s="14" t="s">
        <v>61</v>
      </c>
      <c r="K45" s="108" t="s">
        <v>61</v>
      </c>
      <c r="L45" s="109" t="s">
        <v>64</v>
      </c>
      <c r="M45" s="110" t="s">
        <v>65</v>
      </c>
      <c r="N45" s="109" t="s">
        <v>33</v>
      </c>
      <c r="O45" s="112">
        <v>45932</v>
      </c>
      <c r="P45" s="113">
        <v>45937</v>
      </c>
      <c r="Q45" s="110" t="s">
        <v>153</v>
      </c>
      <c r="R45" s="108" t="s">
        <v>180</v>
      </c>
      <c r="S45" s="114" t="s">
        <v>57</v>
      </c>
      <c r="T45" s="99" t="str">
        <f t="shared" si="6"/>
        <v>&lt;0.6</v>
      </c>
      <c r="U45" s="99" t="str">
        <f t="shared" si="6"/>
        <v>&lt;0.4</v>
      </c>
      <c r="V45" s="99" t="str">
        <f t="shared" si="7"/>
        <v>&lt;1</v>
      </c>
      <c r="W45" s="19"/>
    </row>
    <row r="46" spans="1:23">
      <c r="A46" s="14">
        <f t="shared" si="3"/>
        <v>40</v>
      </c>
      <c r="B46" s="108" t="s">
        <v>59</v>
      </c>
      <c r="C46" s="109" t="s">
        <v>59</v>
      </c>
      <c r="D46" s="110" t="s">
        <v>61</v>
      </c>
      <c r="E46" s="108" t="s">
        <v>61</v>
      </c>
      <c r="F46" s="109" t="s">
        <v>61</v>
      </c>
      <c r="G46" s="115" t="s">
        <v>62</v>
      </c>
      <c r="H46" s="110" t="s">
        <v>175</v>
      </c>
      <c r="I46" s="108" t="s">
        <v>176</v>
      </c>
      <c r="J46" s="14" t="s">
        <v>61</v>
      </c>
      <c r="K46" s="108" t="s">
        <v>61</v>
      </c>
      <c r="L46" s="109" t="s">
        <v>64</v>
      </c>
      <c r="M46" s="110" t="s">
        <v>65</v>
      </c>
      <c r="N46" s="109" t="s">
        <v>33</v>
      </c>
      <c r="O46" s="112">
        <v>45932</v>
      </c>
      <c r="P46" s="113">
        <v>45937</v>
      </c>
      <c r="Q46" s="110" t="s">
        <v>177</v>
      </c>
      <c r="R46" s="108" t="s">
        <v>178</v>
      </c>
      <c r="S46" s="114" t="s">
        <v>179</v>
      </c>
      <c r="T46" s="99" t="str">
        <f t="shared" si="6"/>
        <v>&lt;0.5</v>
      </c>
      <c r="U46" s="99" t="str">
        <f t="shared" si="6"/>
        <v>&lt;0.3</v>
      </c>
      <c r="V46" s="99" t="str">
        <f t="shared" si="7"/>
        <v>&lt;0.8</v>
      </c>
      <c r="W46" s="19"/>
    </row>
    <row r="47" spans="1:23">
      <c r="A47" s="14">
        <f t="shared" si="3"/>
        <v>41</v>
      </c>
      <c r="B47" s="108" t="s">
        <v>59</v>
      </c>
      <c r="C47" s="109" t="s">
        <v>59</v>
      </c>
      <c r="D47" s="110" t="s">
        <v>61</v>
      </c>
      <c r="E47" s="108" t="s">
        <v>61</v>
      </c>
      <c r="F47" s="109" t="s">
        <v>61</v>
      </c>
      <c r="G47" s="115" t="s">
        <v>62</v>
      </c>
      <c r="H47" s="110" t="s">
        <v>175</v>
      </c>
      <c r="I47" s="108" t="s">
        <v>182</v>
      </c>
      <c r="J47" s="14" t="s">
        <v>61</v>
      </c>
      <c r="K47" s="108" t="s">
        <v>183</v>
      </c>
      <c r="L47" s="109" t="s">
        <v>64</v>
      </c>
      <c r="M47" s="110" t="s">
        <v>65</v>
      </c>
      <c r="N47" s="109" t="s">
        <v>33</v>
      </c>
      <c r="O47" s="112">
        <v>45932</v>
      </c>
      <c r="P47" s="113">
        <v>45937</v>
      </c>
      <c r="Q47" s="110" t="s">
        <v>179</v>
      </c>
      <c r="R47" s="108" t="s">
        <v>180</v>
      </c>
      <c r="S47" s="114" t="s">
        <v>152</v>
      </c>
      <c r="T47" s="99" t="str">
        <f t="shared" si="6"/>
        <v>&lt;0.8</v>
      </c>
      <c r="U47" s="99" t="str">
        <f t="shared" si="6"/>
        <v>&lt;0.4</v>
      </c>
      <c r="V47" s="99" t="str">
        <f t="shared" si="7"/>
        <v>&lt;1.2</v>
      </c>
      <c r="W47" s="19"/>
    </row>
    <row r="48" spans="1:23">
      <c r="A48" s="14">
        <f t="shared" si="3"/>
        <v>42</v>
      </c>
      <c r="B48" s="108" t="s">
        <v>59</v>
      </c>
      <c r="C48" s="109" t="s">
        <v>59</v>
      </c>
      <c r="D48" s="110" t="s">
        <v>61</v>
      </c>
      <c r="E48" s="108" t="s">
        <v>61</v>
      </c>
      <c r="F48" s="109" t="s">
        <v>61</v>
      </c>
      <c r="G48" s="115" t="s">
        <v>62</v>
      </c>
      <c r="H48" s="110" t="s">
        <v>184</v>
      </c>
      <c r="I48" s="108" t="s">
        <v>185</v>
      </c>
      <c r="J48" s="14" t="s">
        <v>61</v>
      </c>
      <c r="K48" s="108" t="s">
        <v>61</v>
      </c>
      <c r="L48" s="109" t="s">
        <v>64</v>
      </c>
      <c r="M48" s="110" t="s">
        <v>65</v>
      </c>
      <c r="N48" s="109" t="s">
        <v>50</v>
      </c>
      <c r="O48" s="112">
        <v>45932</v>
      </c>
      <c r="P48" s="113">
        <v>45937</v>
      </c>
      <c r="Q48" s="110" t="s">
        <v>67</v>
      </c>
      <c r="R48" s="108" t="s">
        <v>43</v>
      </c>
      <c r="S48" s="114" t="s">
        <v>68</v>
      </c>
      <c r="T48" s="99" t="str">
        <f t="shared" si="6"/>
        <v>&lt;11</v>
      </c>
      <c r="U48" s="99" t="str">
        <f t="shared" si="6"/>
        <v>&lt;10</v>
      </c>
      <c r="V48" s="99" t="str">
        <f t="shared" si="7"/>
        <v>&lt;21</v>
      </c>
      <c r="W48" s="19"/>
    </row>
    <row r="49" spans="1:23">
      <c r="A49" s="14">
        <f t="shared" si="3"/>
        <v>43</v>
      </c>
      <c r="B49" s="108" t="s">
        <v>59</v>
      </c>
      <c r="C49" s="109" t="s">
        <v>59</v>
      </c>
      <c r="D49" s="110" t="s">
        <v>61</v>
      </c>
      <c r="E49" s="108" t="s">
        <v>61</v>
      </c>
      <c r="F49" s="109" t="s">
        <v>61</v>
      </c>
      <c r="G49" s="115" t="s">
        <v>62</v>
      </c>
      <c r="H49" s="110" t="s">
        <v>184</v>
      </c>
      <c r="I49" s="108" t="s">
        <v>185</v>
      </c>
      <c r="J49" s="108" t="s">
        <v>61</v>
      </c>
      <c r="K49" s="108" t="s">
        <v>61</v>
      </c>
      <c r="L49" s="109" t="s">
        <v>64</v>
      </c>
      <c r="M49" s="110" t="s">
        <v>65</v>
      </c>
      <c r="N49" s="109" t="s">
        <v>50</v>
      </c>
      <c r="O49" s="112">
        <v>45932</v>
      </c>
      <c r="P49" s="113">
        <v>45937</v>
      </c>
      <c r="Q49" s="110" t="s">
        <v>67</v>
      </c>
      <c r="R49" s="108" t="s">
        <v>43</v>
      </c>
      <c r="S49" s="114" t="s">
        <v>68</v>
      </c>
      <c r="T49" s="99" t="str">
        <f t="shared" si="6"/>
        <v>&lt;11</v>
      </c>
      <c r="U49" s="99" t="str">
        <f t="shared" si="6"/>
        <v>&lt;10</v>
      </c>
      <c r="V49" s="99" t="str">
        <f t="shared" si="7"/>
        <v>&lt;21</v>
      </c>
      <c r="W49" s="19"/>
    </row>
    <row r="50" spans="1:23">
      <c r="A50" s="14">
        <f t="shared" si="3"/>
        <v>44</v>
      </c>
      <c r="B50" s="108" t="s">
        <v>59</v>
      </c>
      <c r="C50" s="109" t="s">
        <v>59</v>
      </c>
      <c r="D50" s="110" t="s">
        <v>61</v>
      </c>
      <c r="E50" s="108" t="s">
        <v>61</v>
      </c>
      <c r="F50" s="109" t="s">
        <v>61</v>
      </c>
      <c r="G50" s="115" t="s">
        <v>62</v>
      </c>
      <c r="H50" s="110" t="s">
        <v>184</v>
      </c>
      <c r="I50" s="108" t="s">
        <v>186</v>
      </c>
      <c r="J50" s="108" t="s">
        <v>61</v>
      </c>
      <c r="K50" s="108" t="s">
        <v>61</v>
      </c>
      <c r="L50" s="109" t="s">
        <v>64</v>
      </c>
      <c r="M50" s="110" t="s">
        <v>65</v>
      </c>
      <c r="N50" s="109" t="s">
        <v>50</v>
      </c>
      <c r="O50" s="112">
        <v>45932</v>
      </c>
      <c r="P50" s="113">
        <v>45937</v>
      </c>
      <c r="Q50" s="110" t="s">
        <v>67</v>
      </c>
      <c r="R50" s="108" t="s">
        <v>43</v>
      </c>
      <c r="S50" s="114" t="s">
        <v>68</v>
      </c>
      <c r="T50" s="99" t="str">
        <f t="shared" ref="T50:U52" si="8">IF(Q50="","",IF(NOT(ISERROR(Q50*1)),ROUNDDOWN(Q50*1,2-INT(LOG(ABS(Q50*1)))),IFERROR("&lt;"&amp;ROUNDDOWN(IF(SUBSTITUTE(Q50,"&lt;","")*1&lt;=50,SUBSTITUTE(Q50,"&lt;","")*1,""),2-INT(LOG(ABS(SUBSTITUTE(Q50,"&lt;","")*1)))),IF(Q50="-",Q50,"入力形式が間違っています"))))</f>
        <v>&lt;11</v>
      </c>
      <c r="U50" s="99" t="str">
        <f t="shared" si="8"/>
        <v>&lt;10</v>
      </c>
      <c r="V50" s="99" t="str">
        <f t="shared" si="7"/>
        <v>&lt;21</v>
      </c>
      <c r="W50" s="19"/>
    </row>
    <row r="51" spans="1:23">
      <c r="A51" s="14">
        <f t="shared" si="3"/>
        <v>45</v>
      </c>
      <c r="B51" s="108" t="s">
        <v>59</v>
      </c>
      <c r="C51" s="109" t="s">
        <v>59</v>
      </c>
      <c r="D51" s="110" t="s">
        <v>61</v>
      </c>
      <c r="E51" s="108" t="s">
        <v>61</v>
      </c>
      <c r="F51" s="109" t="s">
        <v>61</v>
      </c>
      <c r="G51" s="115" t="s">
        <v>62</v>
      </c>
      <c r="H51" s="110" t="s">
        <v>184</v>
      </c>
      <c r="I51" s="108" t="s">
        <v>185</v>
      </c>
      <c r="J51" s="108" t="s">
        <v>61</v>
      </c>
      <c r="K51" s="108" t="s">
        <v>61</v>
      </c>
      <c r="L51" s="109" t="s">
        <v>64</v>
      </c>
      <c r="M51" s="110" t="s">
        <v>65</v>
      </c>
      <c r="N51" s="109" t="s">
        <v>50</v>
      </c>
      <c r="O51" s="112">
        <v>45932</v>
      </c>
      <c r="P51" s="113">
        <v>45937</v>
      </c>
      <c r="Q51" s="110" t="s">
        <v>67</v>
      </c>
      <c r="R51" s="108" t="s">
        <v>43</v>
      </c>
      <c r="S51" s="114" t="s">
        <v>68</v>
      </c>
      <c r="T51" s="99" t="str">
        <f t="shared" si="8"/>
        <v>&lt;11</v>
      </c>
      <c r="U51" s="99" t="str">
        <f t="shared" si="8"/>
        <v>&lt;10</v>
      </c>
      <c r="V51" s="99" t="str">
        <f t="shared" si="7"/>
        <v>&lt;21</v>
      </c>
      <c r="W51" s="19"/>
    </row>
    <row r="52" spans="1:23">
      <c r="A52" s="14">
        <f t="shared" si="3"/>
        <v>46</v>
      </c>
      <c r="B52" s="108" t="s">
        <v>59</v>
      </c>
      <c r="C52" s="109" t="s">
        <v>59</v>
      </c>
      <c r="D52" s="110" t="s">
        <v>61</v>
      </c>
      <c r="E52" s="108" t="s">
        <v>61</v>
      </c>
      <c r="F52" s="109" t="s">
        <v>61</v>
      </c>
      <c r="G52" s="115" t="s">
        <v>62</v>
      </c>
      <c r="H52" s="110" t="s">
        <v>184</v>
      </c>
      <c r="I52" s="108" t="s">
        <v>185</v>
      </c>
      <c r="J52" s="108" t="s">
        <v>61</v>
      </c>
      <c r="K52" s="108" t="s">
        <v>61</v>
      </c>
      <c r="L52" s="109" t="s">
        <v>64</v>
      </c>
      <c r="M52" s="110" t="s">
        <v>65</v>
      </c>
      <c r="N52" s="109" t="s">
        <v>50</v>
      </c>
      <c r="O52" s="112">
        <v>45932</v>
      </c>
      <c r="P52" s="113">
        <v>45937</v>
      </c>
      <c r="Q52" s="110" t="s">
        <v>67</v>
      </c>
      <c r="R52" s="108" t="s">
        <v>43</v>
      </c>
      <c r="S52" s="114" t="s">
        <v>68</v>
      </c>
      <c r="T52" s="99" t="str">
        <f t="shared" si="8"/>
        <v>&lt;11</v>
      </c>
      <c r="U52" s="99" t="str">
        <f t="shared" si="8"/>
        <v>&lt;10</v>
      </c>
      <c r="V52" s="99" t="str">
        <f t="shared" si="7"/>
        <v>&lt;21</v>
      </c>
      <c r="W52" s="19"/>
    </row>
    <row r="53" spans="1:23">
      <c r="A53" s="14">
        <f t="shared" si="3"/>
        <v>47</v>
      </c>
      <c r="B53" s="14" t="s">
        <v>187</v>
      </c>
      <c r="C53" s="104" t="s">
        <v>187</v>
      </c>
      <c r="D53" s="81" t="s">
        <v>49</v>
      </c>
      <c r="E53" s="14" t="s">
        <v>49</v>
      </c>
      <c r="F53" s="104" t="s">
        <v>188</v>
      </c>
      <c r="G53" s="20" t="s">
        <v>138</v>
      </c>
      <c r="H53" s="81" t="s">
        <v>37</v>
      </c>
      <c r="I53" s="14" t="s">
        <v>189</v>
      </c>
      <c r="J53" s="14" t="s">
        <v>38</v>
      </c>
      <c r="K53" s="14"/>
      <c r="L53" s="19" t="s">
        <v>141</v>
      </c>
      <c r="M53" s="14" t="s">
        <v>190</v>
      </c>
      <c r="N53" s="105" t="s">
        <v>50</v>
      </c>
      <c r="O53" s="106">
        <v>45939</v>
      </c>
      <c r="P53" s="21">
        <v>45939</v>
      </c>
      <c r="Q53" s="81" t="s">
        <v>43</v>
      </c>
      <c r="R53" s="14" t="s">
        <v>43</v>
      </c>
      <c r="S53" s="15" t="s">
        <v>191</v>
      </c>
      <c r="T53" s="16" t="s">
        <v>43</v>
      </c>
      <c r="U53" s="16" t="s">
        <v>43</v>
      </c>
      <c r="V53" s="17" t="s">
        <v>191</v>
      </c>
      <c r="W53" s="19" t="s">
        <v>77</v>
      </c>
    </row>
    <row r="54" spans="1:23">
      <c r="A54" s="14">
        <f t="shared" si="3"/>
        <v>48</v>
      </c>
      <c r="B54" s="14" t="s">
        <v>58</v>
      </c>
      <c r="C54" s="104" t="s">
        <v>58</v>
      </c>
      <c r="D54" s="81" t="s">
        <v>58</v>
      </c>
      <c r="E54" s="14" t="s">
        <v>192</v>
      </c>
      <c r="F54" s="104" t="s">
        <v>31</v>
      </c>
      <c r="G54" s="20" t="s">
        <v>193</v>
      </c>
      <c r="H54" s="81" t="s">
        <v>194</v>
      </c>
      <c r="I54" s="14" t="s">
        <v>195</v>
      </c>
      <c r="J54" s="14" t="s">
        <v>196</v>
      </c>
      <c r="K54" s="14" t="s">
        <v>31</v>
      </c>
      <c r="L54" s="19" t="s">
        <v>197</v>
      </c>
      <c r="M54" s="14" t="s">
        <v>198</v>
      </c>
      <c r="N54" s="105" t="s">
        <v>33</v>
      </c>
      <c r="O54" s="106">
        <v>45944</v>
      </c>
      <c r="P54" s="21">
        <v>45946</v>
      </c>
      <c r="Q54" s="81" t="s">
        <v>199</v>
      </c>
      <c r="R54" s="14" t="s">
        <v>200</v>
      </c>
      <c r="S54" s="15" t="s">
        <v>122</v>
      </c>
      <c r="T54" s="16" t="s">
        <v>199</v>
      </c>
      <c r="U54" s="16" t="s">
        <v>200</v>
      </c>
      <c r="V54" s="17" t="s">
        <v>122</v>
      </c>
      <c r="W54" s="19"/>
    </row>
    <row r="55" spans="1:23">
      <c r="A55" s="14">
        <f t="shared" si="3"/>
        <v>49</v>
      </c>
      <c r="B55" s="14" t="s">
        <v>58</v>
      </c>
      <c r="C55" s="104" t="s">
        <v>58</v>
      </c>
      <c r="D55" s="81" t="s">
        <v>58</v>
      </c>
      <c r="E55" s="14" t="s">
        <v>201</v>
      </c>
      <c r="F55" s="104" t="s">
        <v>31</v>
      </c>
      <c r="G55" s="20" t="s">
        <v>193</v>
      </c>
      <c r="H55" s="81" t="s">
        <v>202</v>
      </c>
      <c r="I55" s="14" t="s">
        <v>203</v>
      </c>
      <c r="J55" s="14" t="s">
        <v>196</v>
      </c>
      <c r="K55" s="14" t="s">
        <v>31</v>
      </c>
      <c r="L55" s="19" t="s">
        <v>204</v>
      </c>
      <c r="M55" s="14" t="s">
        <v>198</v>
      </c>
      <c r="N55" s="105" t="s">
        <v>33</v>
      </c>
      <c r="O55" s="106">
        <v>45939</v>
      </c>
      <c r="P55" s="21">
        <v>45946</v>
      </c>
      <c r="Q55" s="81" t="s">
        <v>205</v>
      </c>
      <c r="R55" s="14">
        <v>9.8000000000000007</v>
      </c>
      <c r="S55" s="15">
        <v>9.8000000000000007</v>
      </c>
      <c r="T55" s="16" t="s">
        <v>205</v>
      </c>
      <c r="U55" s="16">
        <v>9.8000000000000007</v>
      </c>
      <c r="V55" s="17">
        <v>9.8000000000000007</v>
      </c>
      <c r="W55" s="19"/>
    </row>
    <row r="56" spans="1:23">
      <c r="A56" s="14">
        <f t="shared" si="3"/>
        <v>50</v>
      </c>
      <c r="B56" s="14" t="s">
        <v>58</v>
      </c>
      <c r="C56" s="104" t="s">
        <v>58</v>
      </c>
      <c r="D56" s="81" t="s">
        <v>58</v>
      </c>
      <c r="E56" s="14" t="s">
        <v>206</v>
      </c>
      <c r="F56" s="104" t="s">
        <v>31</v>
      </c>
      <c r="G56" s="20" t="s">
        <v>193</v>
      </c>
      <c r="H56" s="81" t="s">
        <v>202</v>
      </c>
      <c r="I56" s="14" t="s">
        <v>203</v>
      </c>
      <c r="J56" s="14" t="s">
        <v>196</v>
      </c>
      <c r="K56" s="14" t="s">
        <v>31</v>
      </c>
      <c r="L56" s="19" t="s">
        <v>204</v>
      </c>
      <c r="M56" s="14" t="s">
        <v>198</v>
      </c>
      <c r="N56" s="105" t="s">
        <v>33</v>
      </c>
      <c r="O56" s="106">
        <v>45941</v>
      </c>
      <c r="P56" s="21">
        <v>45947</v>
      </c>
      <c r="Q56" s="81" t="s">
        <v>36</v>
      </c>
      <c r="R56" s="14">
        <v>5.36</v>
      </c>
      <c r="S56" s="15">
        <v>5.4</v>
      </c>
      <c r="T56" s="16" t="s">
        <v>36</v>
      </c>
      <c r="U56" s="16">
        <v>5.36</v>
      </c>
      <c r="V56" s="17">
        <v>5.4</v>
      </c>
      <c r="W56" s="19"/>
    </row>
    <row r="57" spans="1:23">
      <c r="A57" s="14">
        <f t="shared" si="3"/>
        <v>51</v>
      </c>
      <c r="B57" s="14" t="s">
        <v>58</v>
      </c>
      <c r="C57" s="104" t="s">
        <v>58</v>
      </c>
      <c r="D57" s="81" t="s">
        <v>58</v>
      </c>
      <c r="E57" s="14" t="s">
        <v>206</v>
      </c>
      <c r="F57" s="104" t="s">
        <v>31</v>
      </c>
      <c r="G57" s="20" t="s">
        <v>193</v>
      </c>
      <c r="H57" s="81" t="s">
        <v>202</v>
      </c>
      <c r="I57" s="14" t="s">
        <v>203</v>
      </c>
      <c r="J57" s="14" t="s">
        <v>196</v>
      </c>
      <c r="K57" s="14" t="s">
        <v>31</v>
      </c>
      <c r="L57" s="19" t="s">
        <v>204</v>
      </c>
      <c r="M57" s="14" t="s">
        <v>198</v>
      </c>
      <c r="N57" s="105" t="s">
        <v>33</v>
      </c>
      <c r="O57" s="106">
        <v>45943</v>
      </c>
      <c r="P57" s="21">
        <v>45947</v>
      </c>
      <c r="Q57" s="81" t="s">
        <v>207</v>
      </c>
      <c r="R57" s="14">
        <v>11.9</v>
      </c>
      <c r="S57" s="15">
        <v>12</v>
      </c>
      <c r="T57" s="16" t="s">
        <v>207</v>
      </c>
      <c r="U57" s="16">
        <v>11.9</v>
      </c>
      <c r="V57" s="17">
        <v>12</v>
      </c>
      <c r="W57" s="19" t="s">
        <v>77</v>
      </c>
    </row>
    <row r="58" spans="1:23">
      <c r="A58" s="14">
        <f t="shared" si="3"/>
        <v>52</v>
      </c>
      <c r="B58" s="23" t="s">
        <v>208</v>
      </c>
      <c r="C58" s="78" t="s">
        <v>208</v>
      </c>
      <c r="D58" s="116"/>
      <c r="E58" s="117"/>
      <c r="F58" s="104" t="s">
        <v>209</v>
      </c>
      <c r="G58" s="80" t="s">
        <v>51</v>
      </c>
      <c r="H58" s="81" t="s">
        <v>210</v>
      </c>
      <c r="I58" s="14" t="s">
        <v>211</v>
      </c>
      <c r="J58" s="117"/>
      <c r="K58" s="117"/>
      <c r="L58" s="18" t="s">
        <v>39</v>
      </c>
      <c r="M58" s="118" t="s">
        <v>212</v>
      </c>
      <c r="N58" s="83" t="s">
        <v>33</v>
      </c>
      <c r="O58" s="106">
        <v>45874</v>
      </c>
      <c r="P58" s="119">
        <v>45882</v>
      </c>
      <c r="Q58" s="79" t="s">
        <v>213</v>
      </c>
      <c r="R58" s="23" t="s">
        <v>213</v>
      </c>
      <c r="S58" s="107" t="s">
        <v>214</v>
      </c>
      <c r="T58" s="16" t="s">
        <v>180</v>
      </c>
      <c r="U58" s="16" t="s">
        <v>180</v>
      </c>
      <c r="V58" s="17" t="s">
        <v>179</v>
      </c>
      <c r="W58" s="120" t="s">
        <v>77</v>
      </c>
    </row>
    <row r="59" spans="1:23">
      <c r="A59" s="14">
        <f t="shared" si="3"/>
        <v>53</v>
      </c>
      <c r="B59" s="14" t="s">
        <v>208</v>
      </c>
      <c r="C59" s="104" t="s">
        <v>208</v>
      </c>
      <c r="D59" s="121" t="s">
        <v>54</v>
      </c>
      <c r="E59" s="122"/>
      <c r="F59" s="104"/>
      <c r="G59" s="80" t="s">
        <v>51</v>
      </c>
      <c r="H59" s="81" t="s">
        <v>52</v>
      </c>
      <c r="I59" s="14" t="s">
        <v>215</v>
      </c>
      <c r="J59" s="123" t="s">
        <v>53</v>
      </c>
      <c r="K59" s="122"/>
      <c r="L59" s="19" t="s">
        <v>39</v>
      </c>
      <c r="M59" s="118" t="s">
        <v>212</v>
      </c>
      <c r="N59" s="105" t="s">
        <v>33</v>
      </c>
      <c r="O59" s="84">
        <v>45917</v>
      </c>
      <c r="P59" s="119">
        <v>45926</v>
      </c>
      <c r="Q59" s="81" t="s">
        <v>213</v>
      </c>
      <c r="R59" s="15" t="s">
        <v>216</v>
      </c>
      <c r="S59" s="107" t="s">
        <v>217</v>
      </c>
      <c r="T59" s="16" t="s">
        <v>180</v>
      </c>
      <c r="U59" s="16" t="s">
        <v>177</v>
      </c>
      <c r="V59" s="17" t="s">
        <v>181</v>
      </c>
      <c r="W59" s="120" t="s">
        <v>77</v>
      </c>
    </row>
    <row r="60" spans="1:23">
      <c r="A60" s="14">
        <f t="shared" si="3"/>
        <v>54</v>
      </c>
      <c r="B60" s="23" t="s">
        <v>218</v>
      </c>
      <c r="C60" s="78" t="s">
        <v>218</v>
      </c>
      <c r="D60" s="79" t="s">
        <v>219</v>
      </c>
      <c r="E60" s="23" t="s">
        <v>220</v>
      </c>
      <c r="F60" s="78" t="s">
        <v>60</v>
      </c>
      <c r="G60" s="80" t="s">
        <v>47</v>
      </c>
      <c r="H60" s="81" t="s">
        <v>52</v>
      </c>
      <c r="I60" s="23" t="s">
        <v>221</v>
      </c>
      <c r="J60" s="23"/>
      <c r="K60" s="23" t="s">
        <v>222</v>
      </c>
      <c r="L60" s="18" t="s">
        <v>39</v>
      </c>
      <c r="M60" s="23" t="s">
        <v>223</v>
      </c>
      <c r="N60" s="83" t="s">
        <v>33</v>
      </c>
      <c r="O60" s="84">
        <v>45931</v>
      </c>
      <c r="P60" s="85">
        <v>45940</v>
      </c>
      <c r="Q60" s="79" t="s">
        <v>224</v>
      </c>
      <c r="R60" s="23" t="s">
        <v>225</v>
      </c>
      <c r="S60" s="107" t="s">
        <v>226</v>
      </c>
      <c r="T60" s="16" t="str">
        <f t="shared" ref="T60:U63" si="9">IF(Q60="","",IF(NOT(ISERROR(Q60*1)),ROUNDDOWN(Q60*1,2-INT(LOG(ABS(Q60*1)))),IFERROR("&lt;"&amp;ROUNDDOWN(IF(SUBSTITUTE(Q60,"&lt;","")*1&lt;=50,SUBSTITUTE(Q60,"&lt;","")*1,""),2-INT(LOG(ABS(SUBSTITUTE(Q60,"&lt;","")*1)))),IF(Q60="-",Q60,"入力形式が間違っています"))))</f>
        <v>&lt;4.5</v>
      </c>
      <c r="U60" s="16" t="str">
        <f t="shared" si="9"/>
        <v>&lt;3.8</v>
      </c>
      <c r="V60" s="17" t="str">
        <f t="shared" ref="V60:V63" si="10">IFERROR(IF(AND(T60="",U60=""),"",IF(AND(T60="-",U60="-"),IF(S60="","Cs合計を入力してください",S60),IF(NOT(ISERROR(T60*1+U60*1)),ROUND(T60+U60, 1-INT(LOG(ABS(T60+U60)))),IF(NOT(ISERROR(T60*1)),ROUND(T60, 1-INT(LOG(ABS(T60)))),IF(NOT(ISERROR(U60*1)),ROUND(U60, 1-INT(LOG(ABS(U60)))),IF(ISERROR(T60*1+U60*1),"&lt;"&amp;ROUND(IF(T60="-",0,SUBSTITUTE(T60,"&lt;",""))*1+IF(U60="-",0,SUBSTITUTE(U60,"&lt;",""))*1,1-INT(LOG(ABS(IF(T60="-",0,SUBSTITUTE(T60,"&lt;",""))*1+IF(U60="-",0,SUBSTITUTE(U60,"&lt;",""))*1)))))))))),"入力形式が間違っています")</f>
        <v>&lt;8.3</v>
      </c>
      <c r="W60" s="18" t="str">
        <f t="shared" ref="W60:W63" si="11">IF(ISERROR(V60*1),"",IF(AND(H60="飲料水",V60&gt;=11),"○",IF(AND(H60="牛乳・乳児用食品",V60&gt;=51),"○",IF(AND(H60&lt;&gt;"",V60&gt;=110),"○",""))))</f>
        <v/>
      </c>
    </row>
    <row r="61" spans="1:23">
      <c r="A61" s="14">
        <f t="shared" si="3"/>
        <v>55</v>
      </c>
      <c r="B61" s="23" t="s">
        <v>218</v>
      </c>
      <c r="C61" s="78" t="s">
        <v>218</v>
      </c>
      <c r="D61" s="79" t="s">
        <v>219</v>
      </c>
      <c r="E61" s="14" t="s">
        <v>227</v>
      </c>
      <c r="F61" s="104" t="s">
        <v>60</v>
      </c>
      <c r="G61" s="80" t="s">
        <v>47</v>
      </c>
      <c r="H61" s="81" t="s">
        <v>52</v>
      </c>
      <c r="I61" s="23" t="s">
        <v>228</v>
      </c>
      <c r="J61" s="23"/>
      <c r="K61" s="23" t="s">
        <v>222</v>
      </c>
      <c r="L61" s="18" t="s">
        <v>39</v>
      </c>
      <c r="M61" s="23" t="s">
        <v>223</v>
      </c>
      <c r="N61" s="83" t="s">
        <v>33</v>
      </c>
      <c r="O61" s="84">
        <v>45936</v>
      </c>
      <c r="P61" s="85">
        <v>45940</v>
      </c>
      <c r="Q61" s="81" t="s">
        <v>229</v>
      </c>
      <c r="R61" s="14" t="s">
        <v>230</v>
      </c>
      <c r="S61" s="107" t="s">
        <v>231</v>
      </c>
      <c r="T61" s="16" t="str">
        <f t="shared" si="9"/>
        <v>&lt;3.9</v>
      </c>
      <c r="U61" s="16" t="str">
        <f t="shared" si="9"/>
        <v>&lt;5</v>
      </c>
      <c r="V61" s="17" t="str">
        <f t="shared" si="10"/>
        <v>&lt;8.9</v>
      </c>
      <c r="W61" s="18" t="str">
        <f t="shared" si="11"/>
        <v/>
      </c>
    </row>
    <row r="62" spans="1:23">
      <c r="A62" s="14">
        <f t="shared" si="3"/>
        <v>56</v>
      </c>
      <c r="B62" s="23" t="s">
        <v>218</v>
      </c>
      <c r="C62" s="78" t="s">
        <v>218</v>
      </c>
      <c r="D62" s="79" t="s">
        <v>219</v>
      </c>
      <c r="E62" s="14" t="s">
        <v>232</v>
      </c>
      <c r="F62" s="104" t="s">
        <v>60</v>
      </c>
      <c r="G62" s="80" t="s">
        <v>47</v>
      </c>
      <c r="H62" s="81" t="s">
        <v>52</v>
      </c>
      <c r="I62" s="23" t="s">
        <v>228</v>
      </c>
      <c r="J62" s="23"/>
      <c r="K62" s="23" t="s">
        <v>222</v>
      </c>
      <c r="L62" s="18" t="s">
        <v>39</v>
      </c>
      <c r="M62" s="23" t="s">
        <v>223</v>
      </c>
      <c r="N62" s="83" t="s">
        <v>33</v>
      </c>
      <c r="O62" s="84">
        <v>45936</v>
      </c>
      <c r="P62" s="85">
        <v>45940</v>
      </c>
      <c r="Q62" s="81" t="s">
        <v>233</v>
      </c>
      <c r="R62" s="14" t="s">
        <v>234</v>
      </c>
      <c r="S62" s="107" t="s">
        <v>226</v>
      </c>
      <c r="T62" s="16" t="str">
        <f t="shared" si="9"/>
        <v>&lt;3.7</v>
      </c>
      <c r="U62" s="16" t="str">
        <f t="shared" si="9"/>
        <v>&lt;4.6</v>
      </c>
      <c r="V62" s="17" t="str">
        <f t="shared" si="10"/>
        <v>&lt;8.3</v>
      </c>
      <c r="W62" s="18" t="str">
        <f t="shared" si="11"/>
        <v/>
      </c>
    </row>
    <row r="63" spans="1:23">
      <c r="A63" s="14">
        <f t="shared" si="3"/>
        <v>57</v>
      </c>
      <c r="B63" s="23" t="s">
        <v>218</v>
      </c>
      <c r="C63" s="78" t="s">
        <v>218</v>
      </c>
      <c r="D63" s="79" t="s">
        <v>219</v>
      </c>
      <c r="E63" s="14" t="s">
        <v>235</v>
      </c>
      <c r="F63" s="104" t="s">
        <v>60</v>
      </c>
      <c r="G63" s="80" t="s">
        <v>47</v>
      </c>
      <c r="H63" s="81" t="s">
        <v>210</v>
      </c>
      <c r="I63" s="23" t="s">
        <v>236</v>
      </c>
      <c r="J63" s="23"/>
      <c r="K63" s="23"/>
      <c r="L63" s="18" t="s">
        <v>39</v>
      </c>
      <c r="M63" s="23" t="s">
        <v>223</v>
      </c>
      <c r="N63" s="83" t="s">
        <v>33</v>
      </c>
      <c r="O63" s="84">
        <v>45938</v>
      </c>
      <c r="P63" s="85">
        <v>45940</v>
      </c>
      <c r="Q63" s="81" t="s">
        <v>216</v>
      </c>
      <c r="R63" s="14" t="s">
        <v>216</v>
      </c>
      <c r="S63" s="107" t="s">
        <v>57</v>
      </c>
      <c r="T63" s="16" t="str">
        <f t="shared" si="9"/>
        <v>&lt;0.5</v>
      </c>
      <c r="U63" s="16" t="str">
        <f t="shared" si="9"/>
        <v>&lt;0.5</v>
      </c>
      <c r="V63" s="17" t="str">
        <f t="shared" si="10"/>
        <v>&lt;1</v>
      </c>
      <c r="W63" s="18" t="str">
        <f t="shared" si="11"/>
        <v/>
      </c>
    </row>
  </sheetData>
  <mergeCells count="27">
    <mergeCell ref="A3:A6"/>
    <mergeCell ref="B3:B6"/>
    <mergeCell ref="C3:C6"/>
    <mergeCell ref="D3:F3"/>
    <mergeCell ref="G3:G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U4:U6"/>
    <mergeCell ref="N4:N6"/>
    <mergeCell ref="O4:O6"/>
    <mergeCell ref="P4:P6"/>
    <mergeCell ref="Q4:S4"/>
    <mergeCell ref="T4:T6"/>
  </mergeCells>
  <phoneticPr fontId="1"/>
  <conditionalFormatting sqref="V7:V8 V29:V31 V53:V57">
    <cfRule type="expression" dxfId="5" priority="6">
      <formula>$W7="○"</formula>
    </cfRule>
  </conditionalFormatting>
  <conditionalFormatting sqref="V9:V28">
    <cfRule type="expression" dxfId="4" priority="5">
      <formula>$W9="○"</formula>
    </cfRule>
  </conditionalFormatting>
  <conditionalFormatting sqref="V32">
    <cfRule type="expression" dxfId="3" priority="4">
      <formula>$W32="○"</formula>
    </cfRule>
  </conditionalFormatting>
  <conditionalFormatting sqref="V33:V52">
    <cfRule type="expression" dxfId="2" priority="3">
      <formula>$W33="○"</formula>
    </cfRule>
  </conditionalFormatting>
  <conditionalFormatting sqref="V58:V59">
    <cfRule type="expression" dxfId="1" priority="2">
      <formula>$W58="○"</formula>
    </cfRule>
  </conditionalFormatting>
  <conditionalFormatting sqref="V60:V63">
    <cfRule type="expression" dxfId="0" priority="1">
      <formula>$W60="○"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