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21F46425-074C-4988-BB78-9EA902F4AB1C}" xr6:coauthVersionLast="47" xr6:coauthVersionMax="47" xr10:uidLastSave="{00000000-0000-0000-0000-000000000000}"/>
  <bookViews>
    <workbookView xWindow="0" yWindow="4185" windowWidth="21600" windowHeight="112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2" i="1" l="1"/>
  <c r="W32" i="1" s="1"/>
  <c r="U32" i="1"/>
  <c r="T32" i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V25" i="1" s="1"/>
  <c r="W25" i="1" s="1"/>
  <c r="T25" i="1"/>
  <c r="V24" i="1"/>
  <c r="W24" i="1" s="1"/>
  <c r="U24" i="1"/>
  <c r="T24" i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V17" i="1" s="1"/>
  <c r="W17" i="1" s="1"/>
  <c r="T17" i="1"/>
  <c r="V16" i="1"/>
  <c r="W16" i="1" s="1"/>
  <c r="U16" i="1"/>
  <c r="T16" i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V9" i="1" s="1"/>
  <c r="W9" i="1" s="1"/>
  <c r="T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V8" i="1"/>
  <c r="W8" i="1" s="1"/>
  <c r="U8" i="1"/>
  <c r="T8" i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<sst xmlns="http://schemas.openxmlformats.org/spreadsheetml/2006/main" count="435" uniqueCount="107">
  <si>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</si>
  <si>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</si>
  <si>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</si>
  <si>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</si>
  <si>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</si>
  <si>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</si>
  <si>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</si>
  <si>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</si>
  <si>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</si>
  <si>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</si>
  <si>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</si>
  <si>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</si>
  <si>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</si>
  <si>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</si>
  <si>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</si>
  <si>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</si>
  <si>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</si>
  <si>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</si>
  <si>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</si>
  <si>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</si>
  <si>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</si>
  <si>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</si>
  <si>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</si>
  <si>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</si>
  <si>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</si>
  <si>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</si>
  <si>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</si>
  <si>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</si>
  <si>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</si>
  <si>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</si>
  <si>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</si>
  <si>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</si>
  <si>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岩手県</t>
    <rPh sb="0" eb="3">
      <t>イワテケン</t>
    </rPh>
    <phoneticPr fontId="9"/>
  </si>
  <si>
    <t>流通品</t>
    <rPh sb="0" eb="2">
      <t>リュウツウ</t>
    </rPh>
    <rPh sb="2" eb="3">
      <t>ヒン</t>
    </rPh>
    <phoneticPr fontId="10"/>
  </si>
  <si>
    <t>農産物</t>
    <rPh sb="0" eb="3">
      <t>ノウサンブツ</t>
    </rPh>
    <phoneticPr fontId="7"/>
  </si>
  <si>
    <t>コウタケ</t>
  </si>
  <si>
    <t>天然</t>
    <rPh sb="0" eb="2">
      <t>テンネン</t>
    </rPh>
    <phoneticPr fontId="1"/>
  </si>
  <si>
    <t>不明</t>
    <rPh sb="0" eb="2">
      <t>フメイ</t>
    </rPh>
    <phoneticPr fontId="10"/>
  </si>
  <si>
    <t>Ge</t>
  </si>
  <si>
    <t>&lt;4.4891</t>
  </si>
  <si>
    <t>雫石町</t>
    <rPh sb="0" eb="3">
      <t>シズクイシマチ</t>
    </rPh>
    <phoneticPr fontId="1"/>
  </si>
  <si>
    <t>その他</t>
    <rPh sb="2" eb="3">
      <t>タ</t>
    </rPh>
    <phoneticPr fontId="7"/>
  </si>
  <si>
    <t>乾燥マイタケ</t>
    <rPh sb="0" eb="2">
      <t>カンソウ</t>
    </rPh>
    <phoneticPr fontId="1"/>
  </si>
  <si>
    <t>栽培</t>
    <rPh sb="0" eb="2">
      <t>サイバイ</t>
    </rPh>
    <phoneticPr fontId="1"/>
  </si>
  <si>
    <t>原木</t>
    <rPh sb="0" eb="2">
      <t>ゲンボク</t>
    </rPh>
    <phoneticPr fontId="1"/>
  </si>
  <si>
    <t>制限なし</t>
    <rPh sb="0" eb="2">
      <t>セイゲン</t>
    </rPh>
    <phoneticPr fontId="10"/>
  </si>
  <si>
    <t>&lt;2.3756</t>
  </si>
  <si>
    <t>&lt;3.4349</t>
  </si>
  <si>
    <t>岩手町</t>
    <rPh sb="0" eb="3">
      <t>イワテマチ</t>
    </rPh>
    <phoneticPr fontId="1"/>
  </si>
  <si>
    <t>センボンシメジ</t>
  </si>
  <si>
    <t>&lt;4.7445</t>
  </si>
  <si>
    <t>&lt;4.5111</t>
  </si>
  <si>
    <t>&lt;9.2556</t>
  </si>
  <si>
    <t>岩手県</t>
    <rPh sb="0" eb="2">
      <t>イワテ</t>
    </rPh>
    <rPh sb="2" eb="3">
      <t>ケン</t>
    </rPh>
    <phoneticPr fontId="9"/>
  </si>
  <si>
    <t>ホウキダケ</t>
  </si>
  <si>
    <t>&lt;2.5757</t>
  </si>
  <si>
    <t>青森県</t>
    <rPh sb="0" eb="3">
      <t>アオモリケン</t>
    </rPh>
    <phoneticPr fontId="9"/>
  </si>
  <si>
    <t>六ヶ所村</t>
    <rPh sb="0" eb="4">
      <t>ロッカショムラ</t>
    </rPh>
    <phoneticPr fontId="1"/>
  </si>
  <si>
    <t>ハツタケ</t>
  </si>
  <si>
    <t>&lt;3.4173</t>
  </si>
  <si>
    <t>&lt;3.8441</t>
  </si>
  <si>
    <t>&lt;7.2614</t>
  </si>
  <si>
    <t>福島県</t>
    <rPh sb="0" eb="3">
      <t>フクシマケン</t>
    </rPh>
    <phoneticPr fontId="9"/>
  </si>
  <si>
    <t>南会津町</t>
    <rPh sb="0" eb="4">
      <t>ミナミアイヅマチ</t>
    </rPh>
    <phoneticPr fontId="1"/>
  </si>
  <si>
    <t>&lt;2.8000</t>
  </si>
  <si>
    <t>神奈川県</t>
    <rPh sb="0" eb="4">
      <t>カナガワケン</t>
    </rPh>
    <phoneticPr fontId="9"/>
  </si>
  <si>
    <t>厚木市</t>
    <rPh sb="0" eb="3">
      <t>アツギシ</t>
    </rPh>
    <phoneticPr fontId="1"/>
  </si>
  <si>
    <t>コメ</t>
  </si>
  <si>
    <t>品種：はるみ</t>
    <rPh sb="0" eb="2">
      <t>ヒンシュ</t>
    </rPh>
    <phoneticPr fontId="1"/>
  </si>
  <si>
    <t>CsI</t>
  </si>
  <si>
    <t>-</t>
    <phoneticPr fontId="1"/>
  </si>
  <si>
    <t>&lt;25</t>
    <phoneticPr fontId="1"/>
  </si>
  <si>
    <t>秋田県</t>
    <rPh sb="0" eb="3">
      <t>アキタケン</t>
    </rPh>
    <phoneticPr fontId="9"/>
  </si>
  <si>
    <t>水煮</t>
    <rPh sb="0" eb="2">
      <t>ミズニ</t>
    </rPh>
    <phoneticPr fontId="1"/>
  </si>
  <si>
    <t>ナメコ</t>
    <phoneticPr fontId="1"/>
  </si>
  <si>
    <t>秋田県</t>
    <rPh sb="0" eb="2">
      <t>アキタ</t>
    </rPh>
    <rPh sb="2" eb="3">
      <t>ケン</t>
    </rPh>
    <phoneticPr fontId="9"/>
  </si>
  <si>
    <t>横手市</t>
    <rPh sb="0" eb="3">
      <t>ヨコテシ</t>
    </rPh>
    <phoneticPr fontId="1"/>
  </si>
  <si>
    <t>山内</t>
    <rPh sb="0" eb="2">
      <t>サンナイ</t>
    </rPh>
    <phoneticPr fontId="1"/>
  </si>
  <si>
    <t>シイタケ</t>
  </si>
  <si>
    <t>マイタケ</t>
  </si>
  <si>
    <t>大仙市</t>
    <rPh sb="0" eb="3">
      <t>ダイセンシ</t>
    </rPh>
    <phoneticPr fontId="1"/>
  </si>
  <si>
    <t>協和</t>
    <rPh sb="0" eb="2">
      <t>キョウワ</t>
    </rPh>
    <phoneticPr fontId="1"/>
  </si>
  <si>
    <t>ウワバミソウ</t>
    <phoneticPr fontId="1"/>
  </si>
  <si>
    <t>仙北市</t>
    <rPh sb="0" eb="3">
      <t>センボクシ</t>
    </rPh>
    <phoneticPr fontId="1"/>
  </si>
  <si>
    <t>部位：球芽、別名：ミズノミ</t>
    <rPh sb="0" eb="2">
      <t>ブイ</t>
    </rPh>
    <rPh sb="3" eb="5">
      <t>キュウガ</t>
    </rPh>
    <rPh sb="6" eb="8">
      <t>ベツメイ</t>
    </rPh>
    <phoneticPr fontId="1"/>
  </si>
  <si>
    <t>品種：あきたこまち</t>
    <rPh sb="0" eb="2">
      <t>ヒンシュ</t>
    </rPh>
    <phoneticPr fontId="1"/>
  </si>
  <si>
    <t>リンゴ</t>
  </si>
  <si>
    <t>品種：紅いわて</t>
    <rPh sb="0" eb="2">
      <t>ヒンシュ</t>
    </rPh>
    <rPh sb="3" eb="4">
      <t>ベニ</t>
    </rPh>
    <phoneticPr fontId="1"/>
  </si>
  <si>
    <t>クリ</t>
  </si>
  <si>
    <t>種類：ヤマグリ</t>
    <rPh sb="0" eb="2">
      <t>シュルイ</t>
    </rPh>
    <phoneticPr fontId="1"/>
  </si>
  <si>
    <t>三戸町</t>
    <rPh sb="0" eb="3">
      <t>サンノヘマチ</t>
    </rPh>
    <phoneticPr fontId="1"/>
  </si>
  <si>
    <t>クルミ</t>
  </si>
  <si>
    <t>下郷町</t>
    <rPh sb="0" eb="3">
      <t>シモゴウマチ</t>
    </rPh>
    <phoneticPr fontId="1"/>
  </si>
  <si>
    <t>白河市</t>
    <rPh sb="0" eb="3">
      <t>シラカワシ</t>
    </rPh>
    <phoneticPr fontId="1"/>
  </si>
  <si>
    <t>カヤ</t>
    <phoneticPr fontId="1"/>
  </si>
  <si>
    <t>部位：種子、別名：かやの実</t>
    <rPh sb="0" eb="2">
      <t>ブイ</t>
    </rPh>
    <rPh sb="3" eb="5">
      <t>シュシ</t>
    </rPh>
    <rPh sb="6" eb="8">
      <t>ベツメイ</t>
    </rPh>
    <rPh sb="12" eb="13">
      <t>ミ</t>
    </rPh>
    <phoneticPr fontId="1"/>
  </si>
  <si>
    <t>&lt;5.7039</t>
  </si>
  <si>
    <t>&lt;7.2624</t>
  </si>
  <si>
    <t>&lt;12.9663</t>
  </si>
  <si>
    <t>乾燥クサソテツ</t>
    <rPh sb="0" eb="2">
      <t>カンソウ</t>
    </rPh>
    <phoneticPr fontId="1"/>
  </si>
  <si>
    <t>別名：干しコゴミ</t>
    <rPh sb="0" eb="2">
      <t>ベツメイ</t>
    </rPh>
    <rPh sb="3" eb="4">
      <t>ホ</t>
    </rPh>
    <phoneticPr fontId="1"/>
  </si>
  <si>
    <t>&lt;4.3257</t>
  </si>
  <si>
    <t>ムカゴ</t>
  </si>
  <si>
    <t>西郷村</t>
    <rPh sb="0" eb="3">
      <t>ニシゴウムラ</t>
    </rPh>
    <phoneticPr fontId="1"/>
  </si>
  <si>
    <t>サルナシ</t>
  </si>
  <si>
    <t>品種：はれわたり</t>
    <rPh sb="0" eb="2">
      <t>ヒンシュ</t>
    </rPh>
    <phoneticPr fontId="1"/>
  </si>
  <si>
    <t>２　国立医薬品食品衛生研究所における検査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</si>
</sst>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57" fontId="6" fillId="2" borderId="39" xfId="0" applyNumberFormat="1" applyFont="1" applyFill="1" applyBorder="1" applyAlignment="1">
      <alignment horizontal="center" vertical="center"/>
    </xf>
    <xf numFmtId="176" fontId="6" fillId="0" borderId="40" xfId="0" applyNumberFormat="1" applyFont="1" applyBorder="1" applyAlignment="1">
      <alignment horizontal="center" vertical="center"/>
    </xf>
    <xf numFmtId="176" fontId="6" fillId="2" borderId="43" xfId="0" applyNumberFormat="1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176" fontId="6" fillId="2" borderId="44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 wrapText="1"/>
    </xf>
    <xf numFmtId="176" fontId="6" fillId="2" borderId="37" xfId="0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28" xfId="0" applyFont="1" applyFill="1" applyBorder="1" applyAlignment="1">
      <alignment horizontal="left" vertical="center" wrapText="1"/>
    </xf>
    <xf numFmtId="176" fontId="6" fillId="2" borderId="21" xfId="0" applyNumberFormat="1" applyFont="1" applyFill="1" applyBorder="1" applyAlignment="1">
      <alignment horizontal="center" vertical="center" wrapText="1"/>
    </xf>
    <xf numFmtId="176" fontId="6" fillId="2" borderId="18" xfId="0" applyNumberFormat="1" applyFont="1" applyFill="1" applyBorder="1" applyAlignment="1">
      <alignment horizontal="center" vertical="center" wrapText="1"/>
    </xf>
    <xf numFmtId="176" fontId="6" fillId="2" borderId="34" xfId="0" applyNumberFormat="1" applyFont="1" applyFill="1" applyBorder="1" applyAlignment="1">
      <alignment horizontal="center" vertical="center" wrapText="1"/>
    </xf>
    <xf numFmtId="176" fontId="6" fillId="2" borderId="16" xfId="0" applyNumberFormat="1" applyFont="1" applyFill="1" applyBorder="1" applyAlignment="1">
      <alignment horizontal="center" vertical="center" wrapText="1"/>
    </xf>
    <xf numFmtId="176" fontId="6" fillId="2" borderId="26" xfId="0" applyNumberFormat="1" applyFont="1" applyFill="1" applyBorder="1" applyAlignment="1">
      <alignment horizontal="center" vertical="center" wrapText="1"/>
    </xf>
    <xf numFmtId="176" fontId="6" fillId="2" borderId="30" xfId="0" applyNumberFormat="1" applyFont="1" applyFill="1" applyBorder="1" applyAlignment="1">
      <alignment horizontal="center" vertical="center" wrapText="1"/>
    </xf>
    <xf numFmtId="176" fontId="6" fillId="2" borderId="22" xfId="0" applyNumberFormat="1" applyFont="1" applyFill="1" applyBorder="1" applyAlignment="1">
      <alignment horizontal="center" vertical="center" wrapText="1"/>
    </xf>
    <xf numFmtId="176" fontId="6" fillId="2" borderId="23" xfId="0" applyNumberFormat="1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76" fontId="8" fillId="2" borderId="11" xfId="0" applyNumberFormat="1" applyFont="1" applyFill="1" applyBorder="1" applyAlignment="1">
      <alignment horizontal="center" vertical="center" wrapText="1"/>
    </xf>
    <xf numFmtId="176" fontId="8" fillId="2" borderId="12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2"/>
  <sheetViews>
    <sheetView tabSelected="1" workbookViewId="0">
      <selection activeCell="A2" sqref="A2"/>
    </sheetView>
  </sheetViews>
  <sheetFormatPr defaultColWidth="9" defaultRowHeight="18.75"/>
  <cols>
    <col min="1" max="1" width="8.625" style="5" customWidth="1"/>
    <col min="2" max="2" width="10.625" style="26" customWidth="1"/>
    <col min="3" max="3" width="26" style="27" bestFit="1" customWidth="1"/>
    <col min="4" max="4" width="10.625" style="26" customWidth="1"/>
    <col min="5" max="5" width="13.875" style="26" customWidth="1"/>
    <col min="6" max="6" width="26" style="27" bestFit="1" customWidth="1"/>
    <col min="7" max="7" width="17.625" style="27" bestFit="1" customWidth="1"/>
    <col min="8" max="8" width="13.375" style="27" bestFit="1" customWidth="1"/>
    <col min="9" max="9" width="19.375" style="26" customWidth="1"/>
    <col min="10" max="10" width="39.625" style="27" bestFit="1" customWidth="1"/>
    <col min="11" max="11" width="26.625" style="26" customWidth="1"/>
    <col min="12" max="12" width="28.125" style="27" bestFit="1" customWidth="1"/>
    <col min="13" max="13" width="26" style="27" bestFit="1" customWidth="1"/>
    <col min="14" max="14" width="10.625" style="26" customWidth="1"/>
    <col min="15" max="16" width="10.625" style="28" customWidth="1"/>
    <col min="17" max="18" width="12.625" style="26" customWidth="1"/>
    <col min="19" max="19" width="12.625" style="28" customWidth="1"/>
    <col min="20" max="22" width="10.625" style="26" customWidth="1"/>
    <col min="23" max="23" width="10.625" style="5" customWidth="1"/>
    <col min="24" max="24" width="13.5" style="5" customWidth="1"/>
    <col min="25" max="16384" width="9" style="5"/>
  </cols>
  <sheetData>
    <row r="1" spans="1:24" ht="24">
      <c r="A1" s="1" t="s">
        <v>106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3"/>
      <c r="N1" s="2"/>
      <c r="O1" s="4"/>
      <c r="P1" s="4"/>
      <c r="Q1" s="2"/>
      <c r="R1" s="2"/>
      <c r="S1" s="4"/>
      <c r="T1" s="2"/>
      <c r="U1" s="2"/>
      <c r="V1" s="5"/>
    </row>
    <row r="2" spans="1:24" ht="24.75" thickBot="1">
      <c r="A2" s="6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3"/>
      <c r="N2" s="2"/>
      <c r="O2" s="4"/>
      <c r="P2" s="4"/>
      <c r="Q2" s="2"/>
      <c r="R2" s="2"/>
      <c r="S2" s="4"/>
      <c r="T2" s="2"/>
      <c r="U2" s="2"/>
      <c r="V2" s="5"/>
    </row>
    <row r="3" spans="1:24">
      <c r="A3" s="71" t="s">
        <v>0</v>
      </c>
      <c r="B3" s="73" t="s">
        <v>1</v>
      </c>
      <c r="C3" s="74" t="s">
        <v>2</v>
      </c>
      <c r="D3" s="56" t="s">
        <v>3</v>
      </c>
      <c r="E3" s="54"/>
      <c r="F3" s="55"/>
      <c r="G3" s="75" t="s">
        <v>4</v>
      </c>
      <c r="H3" s="78" t="s">
        <v>5</v>
      </c>
      <c r="I3" s="53" t="s">
        <v>6</v>
      </c>
      <c r="J3" s="54"/>
      <c r="K3" s="54"/>
      <c r="L3" s="55"/>
      <c r="M3" s="56" t="s">
        <v>7</v>
      </c>
      <c r="N3" s="55"/>
      <c r="O3" s="57" t="s">
        <v>8</v>
      </c>
      <c r="P3" s="58"/>
      <c r="Q3" s="56" t="s">
        <v>9</v>
      </c>
      <c r="R3" s="54"/>
      <c r="S3" s="54"/>
      <c r="T3" s="54"/>
      <c r="U3" s="54"/>
      <c r="V3" s="54"/>
      <c r="W3" s="55"/>
    </row>
    <row r="4" spans="1:24">
      <c r="A4" s="71"/>
      <c r="B4" s="71"/>
      <c r="C4" s="65"/>
      <c r="D4" s="59" t="s">
        <v>10</v>
      </c>
      <c r="E4" s="62" t="s">
        <v>11</v>
      </c>
      <c r="F4" s="33" t="s">
        <v>12</v>
      </c>
      <c r="G4" s="76"/>
      <c r="H4" s="79"/>
      <c r="I4" s="62" t="s">
        <v>13</v>
      </c>
      <c r="J4" s="7"/>
      <c r="K4" s="8"/>
      <c r="L4" s="67" t="s">
        <v>14</v>
      </c>
      <c r="M4" s="68" t="s">
        <v>15</v>
      </c>
      <c r="N4" s="33" t="s">
        <v>16</v>
      </c>
      <c r="O4" s="42" t="s">
        <v>17</v>
      </c>
      <c r="P4" s="45" t="s">
        <v>18</v>
      </c>
      <c r="Q4" s="48" t="s">
        <v>19</v>
      </c>
      <c r="R4" s="49"/>
      <c r="S4" s="49"/>
      <c r="T4" s="50" t="s">
        <v>20</v>
      </c>
      <c r="U4" s="30" t="s">
        <v>21</v>
      </c>
      <c r="V4" s="30" t="s">
        <v>22</v>
      </c>
      <c r="W4" s="33" t="s">
        <v>23</v>
      </c>
    </row>
    <row r="5" spans="1:24" ht="110.1" customHeight="1">
      <c r="A5" s="71"/>
      <c r="B5" s="71"/>
      <c r="C5" s="65"/>
      <c r="D5" s="60"/>
      <c r="E5" s="63"/>
      <c r="F5" s="65"/>
      <c r="G5" s="76"/>
      <c r="H5" s="79"/>
      <c r="I5" s="63"/>
      <c r="J5" s="36" t="s">
        <v>24</v>
      </c>
      <c r="K5" s="36" t="s">
        <v>25</v>
      </c>
      <c r="L5" s="65"/>
      <c r="M5" s="69"/>
      <c r="N5" s="34"/>
      <c r="O5" s="43"/>
      <c r="P5" s="46"/>
      <c r="Q5" s="39" t="s">
        <v>26</v>
      </c>
      <c r="R5" s="40"/>
      <c r="S5" s="41"/>
      <c r="T5" s="51"/>
      <c r="U5" s="31"/>
      <c r="V5" s="31"/>
      <c r="W5" s="34"/>
    </row>
    <row r="6" spans="1:24" ht="19.5" thickBot="1">
      <c r="A6" s="72"/>
      <c r="B6" s="72"/>
      <c r="C6" s="66"/>
      <c r="D6" s="61"/>
      <c r="E6" s="64"/>
      <c r="F6" s="66"/>
      <c r="G6" s="77"/>
      <c r="H6" s="80"/>
      <c r="I6" s="64"/>
      <c r="J6" s="37"/>
      <c r="K6" s="38"/>
      <c r="L6" s="66"/>
      <c r="M6" s="70"/>
      <c r="N6" s="35"/>
      <c r="O6" s="44"/>
      <c r="P6" s="47"/>
      <c r="Q6" s="9" t="s">
        <v>27</v>
      </c>
      <c r="R6" s="10" t="s">
        <v>28</v>
      </c>
      <c r="S6" s="29" t="s">
        <v>29</v>
      </c>
      <c r="T6" s="52"/>
      <c r="U6" s="32"/>
      <c r="V6" s="32"/>
      <c r="W6" s="35"/>
      <c r="X6" s="11"/>
    </row>
    <row r="7" spans="1:24" ht="19.5" thickTop="1">
      <c r="A7" s="12">
        <v>1</v>
      </c>
      <c r="B7" s="12" t="s">
        <v>30</v>
      </c>
      <c r="C7" s="13" t="s">
        <v>31</v>
      </c>
      <c r="D7" s="14" t="s">
        <v>32</v>
      </c>
      <c r="E7" s="12" t="s">
        <v>30</v>
      </c>
      <c r="F7" s="12" t="s">
        <v>30</v>
      </c>
      <c r="G7" s="15" t="s">
        <v>33</v>
      </c>
      <c r="H7" s="14" t="s">
        <v>34</v>
      </c>
      <c r="I7" s="16" t="s">
        <v>35</v>
      </c>
      <c r="J7" s="12" t="s">
        <v>36</v>
      </c>
      <c r="K7" s="12" t="s">
        <v>30</v>
      </c>
      <c r="L7" s="17" t="s">
        <v>37</v>
      </c>
      <c r="M7" s="12" t="s">
        <v>31</v>
      </c>
      <c r="N7" s="18" t="s">
        <v>38</v>
      </c>
      <c r="O7" s="19">
        <v>45917</v>
      </c>
      <c r="P7" s="20">
        <v>45918</v>
      </c>
      <c r="Q7" s="21" t="s">
        <v>39</v>
      </c>
      <c r="R7" s="12">
        <v>163.41</v>
      </c>
      <c r="S7" s="22">
        <v>163.41</v>
      </c>
      <c r="T7" s="23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&lt;4.48</v>
      </c>
      <c r="U7" s="23">
        <f t="shared" si="0"/>
        <v>163</v>
      </c>
      <c r="V7" s="24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160</v>
      </c>
      <c r="W7" s="17" t="str">
        <f t="shared" ref="W7:W31" si="1">IF(ISERROR(V7*1),"",IF(AND(H7="飲料水",V7&gt;=11),"○",IF(AND(H7="牛乳・乳児用食品",V7&gt;=51),"○",IF(AND(H7&lt;&gt;"",V7&gt;=110),"○",""))))</f>
        <v>○</v>
      </c>
    </row>
    <row r="8" spans="1:24">
      <c r="A8" s="16">
        <f>A7+1</f>
        <v>2</v>
      </c>
      <c r="B8" s="12" t="s">
        <v>30</v>
      </c>
      <c r="C8" s="13" t="s">
        <v>31</v>
      </c>
      <c r="D8" s="14" t="s">
        <v>32</v>
      </c>
      <c r="E8" s="12" t="s">
        <v>40</v>
      </c>
      <c r="F8" s="12" t="s">
        <v>30</v>
      </c>
      <c r="G8" s="15" t="s">
        <v>33</v>
      </c>
      <c r="H8" s="14" t="s">
        <v>41</v>
      </c>
      <c r="I8" s="16" t="s">
        <v>42</v>
      </c>
      <c r="J8" s="12" t="s">
        <v>43</v>
      </c>
      <c r="K8" s="12" t="s">
        <v>44</v>
      </c>
      <c r="L8" s="17" t="s">
        <v>45</v>
      </c>
      <c r="M8" s="12" t="s">
        <v>31</v>
      </c>
      <c r="N8" s="18" t="s">
        <v>38</v>
      </c>
      <c r="O8" s="19">
        <v>45916</v>
      </c>
      <c r="P8" s="20">
        <v>45918</v>
      </c>
      <c r="Q8" s="21" t="s">
        <v>46</v>
      </c>
      <c r="R8" s="12">
        <v>11.13</v>
      </c>
      <c r="S8" s="22">
        <v>11.13</v>
      </c>
      <c r="T8" s="23" t="str">
        <f t="shared" si="0"/>
        <v>&lt;2.37</v>
      </c>
      <c r="U8" s="23">
        <f t="shared" si="0"/>
        <v>11.1</v>
      </c>
      <c r="V8" s="24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11</v>
      </c>
      <c r="W8" s="17" t="str">
        <f t="shared" si="1"/>
        <v/>
      </c>
    </row>
    <row r="9" spans="1:24">
      <c r="A9" s="16">
        <f t="shared" ref="A9:A32" si="2">A8+1</f>
        <v>3</v>
      </c>
      <c r="B9" s="12" t="s">
        <v>30</v>
      </c>
      <c r="C9" s="13" t="s">
        <v>31</v>
      </c>
      <c r="D9" s="21" t="s">
        <v>32</v>
      </c>
      <c r="E9" s="12" t="s">
        <v>30</v>
      </c>
      <c r="F9" s="12" t="s">
        <v>30</v>
      </c>
      <c r="G9" s="15" t="s">
        <v>33</v>
      </c>
      <c r="H9" s="14" t="s">
        <v>34</v>
      </c>
      <c r="I9" s="16" t="s">
        <v>35</v>
      </c>
      <c r="J9" s="12" t="s">
        <v>36</v>
      </c>
      <c r="K9" s="12" t="s">
        <v>30</v>
      </c>
      <c r="L9" s="17" t="s">
        <v>37</v>
      </c>
      <c r="M9" s="12" t="s">
        <v>31</v>
      </c>
      <c r="N9" s="18" t="s">
        <v>38</v>
      </c>
      <c r="O9" s="19">
        <v>45917</v>
      </c>
      <c r="P9" s="20">
        <v>45918</v>
      </c>
      <c r="Q9" s="21" t="s">
        <v>47</v>
      </c>
      <c r="R9" s="12">
        <v>120.62</v>
      </c>
      <c r="S9" s="22">
        <v>120.62</v>
      </c>
      <c r="T9" s="23" t="str">
        <f t="shared" si="0"/>
        <v>&lt;3.43</v>
      </c>
      <c r="U9" s="23">
        <f t="shared" si="0"/>
        <v>120</v>
      </c>
      <c r="V9" s="24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120</v>
      </c>
      <c r="W9" s="17" t="str">
        <f t="shared" si="1"/>
        <v>○</v>
      </c>
    </row>
    <row r="10" spans="1:24">
      <c r="A10" s="16">
        <f t="shared" si="2"/>
        <v>4</v>
      </c>
      <c r="B10" s="12" t="s">
        <v>30</v>
      </c>
      <c r="C10" s="13" t="s">
        <v>31</v>
      </c>
      <c r="D10" s="14" t="s">
        <v>32</v>
      </c>
      <c r="E10" s="12" t="s">
        <v>48</v>
      </c>
      <c r="F10" s="12" t="s">
        <v>30</v>
      </c>
      <c r="G10" s="15" t="s">
        <v>33</v>
      </c>
      <c r="H10" s="14" t="s">
        <v>34</v>
      </c>
      <c r="I10" s="16" t="s">
        <v>49</v>
      </c>
      <c r="J10" s="12" t="s">
        <v>36</v>
      </c>
      <c r="K10" s="12" t="s">
        <v>30</v>
      </c>
      <c r="L10" s="17" t="s">
        <v>45</v>
      </c>
      <c r="M10" s="12" t="s">
        <v>31</v>
      </c>
      <c r="N10" s="18" t="s">
        <v>38</v>
      </c>
      <c r="O10" s="19">
        <v>45917</v>
      </c>
      <c r="P10" s="20">
        <v>45918</v>
      </c>
      <c r="Q10" s="21" t="s">
        <v>50</v>
      </c>
      <c r="R10" s="12" t="s">
        <v>51</v>
      </c>
      <c r="S10" s="22" t="s">
        <v>52</v>
      </c>
      <c r="T10" s="23" t="str">
        <f t="shared" si="0"/>
        <v>&lt;4.74</v>
      </c>
      <c r="U10" s="23" t="str">
        <f t="shared" si="0"/>
        <v>&lt;4.51</v>
      </c>
      <c r="V10" s="24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&lt;9.3</v>
      </c>
      <c r="W10" s="17" t="str">
        <f t="shared" si="1"/>
        <v/>
      </c>
    </row>
    <row r="11" spans="1:24">
      <c r="A11" s="16">
        <f t="shared" si="2"/>
        <v>5</v>
      </c>
      <c r="B11" s="12" t="s">
        <v>30</v>
      </c>
      <c r="C11" s="13" t="s">
        <v>31</v>
      </c>
      <c r="D11" s="14" t="s">
        <v>53</v>
      </c>
      <c r="E11" s="12" t="s">
        <v>48</v>
      </c>
      <c r="F11" s="12" t="s">
        <v>30</v>
      </c>
      <c r="G11" s="15" t="s">
        <v>33</v>
      </c>
      <c r="H11" s="14" t="s">
        <v>34</v>
      </c>
      <c r="I11" s="16" t="s">
        <v>54</v>
      </c>
      <c r="J11" s="12" t="s">
        <v>36</v>
      </c>
      <c r="K11" s="12" t="s">
        <v>30</v>
      </c>
      <c r="L11" s="17" t="s">
        <v>45</v>
      </c>
      <c r="M11" s="12" t="s">
        <v>31</v>
      </c>
      <c r="N11" s="18" t="s">
        <v>38</v>
      </c>
      <c r="O11" s="19">
        <v>45917</v>
      </c>
      <c r="P11" s="20">
        <v>45918</v>
      </c>
      <c r="Q11" s="21" t="s">
        <v>55</v>
      </c>
      <c r="R11" s="12">
        <v>17.484000000000002</v>
      </c>
      <c r="S11" s="22">
        <v>17.484000000000002</v>
      </c>
      <c r="T11" s="23" t="str">
        <f t="shared" si="0"/>
        <v>&lt;2.57</v>
      </c>
      <c r="U11" s="23">
        <f t="shared" si="0"/>
        <v>17.399999999999999</v>
      </c>
      <c r="V11" s="24">
        <f t="shared" ref="V11:V13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17</v>
      </c>
      <c r="W11" s="17" t="str">
        <f t="shared" si="1"/>
        <v/>
      </c>
    </row>
    <row r="12" spans="1:24">
      <c r="A12" s="16">
        <f t="shared" si="2"/>
        <v>6</v>
      </c>
      <c r="B12" s="12" t="s">
        <v>30</v>
      </c>
      <c r="C12" s="13" t="s">
        <v>31</v>
      </c>
      <c r="D12" s="14" t="s">
        <v>56</v>
      </c>
      <c r="E12" s="12" t="s">
        <v>57</v>
      </c>
      <c r="F12" s="12" t="s">
        <v>30</v>
      </c>
      <c r="G12" s="15" t="s">
        <v>33</v>
      </c>
      <c r="H12" s="14" t="s">
        <v>34</v>
      </c>
      <c r="I12" s="16" t="s">
        <v>58</v>
      </c>
      <c r="J12" s="12" t="s">
        <v>36</v>
      </c>
      <c r="K12" s="12" t="s">
        <v>30</v>
      </c>
      <c r="L12" s="17" t="s">
        <v>45</v>
      </c>
      <c r="M12" s="12" t="s">
        <v>31</v>
      </c>
      <c r="N12" s="18" t="s">
        <v>38</v>
      </c>
      <c r="O12" s="19">
        <v>45917</v>
      </c>
      <c r="P12" s="20">
        <v>45918</v>
      </c>
      <c r="Q12" s="21" t="s">
        <v>59</v>
      </c>
      <c r="R12" s="12" t="s">
        <v>60</v>
      </c>
      <c r="S12" s="22" t="s">
        <v>61</v>
      </c>
      <c r="T12" s="23" t="str">
        <f t="shared" si="0"/>
        <v>&lt;3.41</v>
      </c>
      <c r="U12" s="23" t="str">
        <f t="shared" si="0"/>
        <v>&lt;3.84</v>
      </c>
      <c r="V12" s="24" t="str">
        <f t="shared" si="3"/>
        <v>&lt;7.3</v>
      </c>
      <c r="W12" s="17" t="str">
        <f t="shared" si="1"/>
        <v/>
      </c>
    </row>
    <row r="13" spans="1:24">
      <c r="A13" s="16">
        <f t="shared" si="2"/>
        <v>7</v>
      </c>
      <c r="B13" s="12" t="s">
        <v>30</v>
      </c>
      <c r="C13" s="13" t="s">
        <v>31</v>
      </c>
      <c r="D13" s="14" t="s">
        <v>62</v>
      </c>
      <c r="E13" s="12" t="s">
        <v>63</v>
      </c>
      <c r="F13" s="12" t="s">
        <v>30</v>
      </c>
      <c r="G13" s="15" t="s">
        <v>33</v>
      </c>
      <c r="H13" s="14" t="s">
        <v>34</v>
      </c>
      <c r="I13" s="16" t="s">
        <v>49</v>
      </c>
      <c r="J13" s="12" t="s">
        <v>36</v>
      </c>
      <c r="K13" s="12" t="s">
        <v>30</v>
      </c>
      <c r="L13" s="17" t="s">
        <v>45</v>
      </c>
      <c r="M13" s="12" t="s">
        <v>31</v>
      </c>
      <c r="N13" s="18" t="s">
        <v>38</v>
      </c>
      <c r="O13" s="19">
        <v>45917</v>
      </c>
      <c r="P13" s="20">
        <v>45918</v>
      </c>
      <c r="Q13" s="21" t="s">
        <v>64</v>
      </c>
      <c r="R13" s="12">
        <v>3.87</v>
      </c>
      <c r="S13" s="22">
        <v>3.87</v>
      </c>
      <c r="T13" s="23" t="str">
        <f t="shared" si="0"/>
        <v>&lt;2.8</v>
      </c>
      <c r="U13" s="23">
        <f t="shared" si="0"/>
        <v>3.87</v>
      </c>
      <c r="V13" s="24">
        <f t="shared" si="3"/>
        <v>3.9</v>
      </c>
      <c r="W13" s="17" t="str">
        <f t="shared" si="1"/>
        <v/>
      </c>
    </row>
    <row r="14" spans="1:24">
      <c r="A14" s="16">
        <f t="shared" si="2"/>
        <v>8</v>
      </c>
      <c r="B14" s="12" t="s">
        <v>30</v>
      </c>
      <c r="C14" s="13" t="s">
        <v>31</v>
      </c>
      <c r="D14" s="14" t="s">
        <v>65</v>
      </c>
      <c r="E14" s="12" t="s">
        <v>66</v>
      </c>
      <c r="F14" s="12" t="s">
        <v>30</v>
      </c>
      <c r="G14" s="15" t="s">
        <v>33</v>
      </c>
      <c r="H14" s="14" t="s">
        <v>34</v>
      </c>
      <c r="I14" s="16" t="s">
        <v>67</v>
      </c>
      <c r="J14" s="12" t="s">
        <v>43</v>
      </c>
      <c r="K14" s="12" t="s">
        <v>68</v>
      </c>
      <c r="L14" s="17" t="s">
        <v>45</v>
      </c>
      <c r="M14" s="12" t="s">
        <v>31</v>
      </c>
      <c r="N14" s="18" t="s">
        <v>69</v>
      </c>
      <c r="O14" s="19">
        <v>45916</v>
      </c>
      <c r="P14" s="20">
        <v>45918</v>
      </c>
      <c r="Q14" s="21" t="s">
        <v>70</v>
      </c>
      <c r="R14" s="12" t="s">
        <v>70</v>
      </c>
      <c r="S14" s="22" t="s">
        <v>71</v>
      </c>
      <c r="T14" s="23" t="str">
        <f t="shared" si="0"/>
        <v>-</v>
      </c>
      <c r="U14" s="23" t="str">
        <f t="shared" si="0"/>
        <v>-</v>
      </c>
      <c r="V14" s="24" t="str">
        <f>IFERROR(IF(AND(T14="",U14=""),"",IF(AND(T14="-",U14="-"),IF(S14="","Cs合計を入力してください",S14),IF(NOT(ISERROR(T14*1+U14*1)),ROUND(T14+U14, 1-INT(LOG(ABS(T14+U14)))),IF(NOT(ISERROR(T14*1)),ROUND(T14, 1-INT(LOG(ABS(T14)))),IF(NOT(ISERROR(U14*1)),ROUND(U14, 1-INT(LOG(ABS(U14)))),IF(ISERROR(T14*1+U14*1),"&lt;"&amp;ROUND(IF(T14="-",0,SUBSTITUTE(T14,"&lt;",""))*1+IF(U14="-",0,SUBSTITUTE(U14,"&lt;",""))*1,1-INT(LOG(ABS(IF(T14="-",0,SUBSTITUTE(T14,"&lt;",""))*1+IF(U14="-",0,SUBSTITUTE(U14,"&lt;",""))*1)))))))))),"入力形式が間違っています")</f>
        <v>&lt;25</v>
      </c>
      <c r="W14" s="17" t="str">
        <f t="shared" si="1"/>
        <v/>
      </c>
    </row>
    <row r="15" spans="1:24">
      <c r="A15" s="16">
        <f t="shared" si="2"/>
        <v>9</v>
      </c>
      <c r="B15" s="12" t="s">
        <v>30</v>
      </c>
      <c r="C15" s="13" t="s">
        <v>31</v>
      </c>
      <c r="D15" s="14" t="s">
        <v>72</v>
      </c>
      <c r="E15" s="12" t="s">
        <v>30</v>
      </c>
      <c r="F15" s="12" t="s">
        <v>30</v>
      </c>
      <c r="G15" s="15" t="s">
        <v>33</v>
      </c>
      <c r="H15" s="14" t="s">
        <v>41</v>
      </c>
      <c r="I15" s="16" t="s">
        <v>73</v>
      </c>
      <c r="J15" s="12" t="s">
        <v>36</v>
      </c>
      <c r="K15" s="12" t="s">
        <v>74</v>
      </c>
      <c r="L15" s="17" t="s">
        <v>45</v>
      </c>
      <c r="M15" s="12" t="s">
        <v>31</v>
      </c>
      <c r="N15" s="18" t="s">
        <v>69</v>
      </c>
      <c r="O15" s="19">
        <v>45916</v>
      </c>
      <c r="P15" s="20">
        <v>45919</v>
      </c>
      <c r="Q15" s="21" t="s">
        <v>70</v>
      </c>
      <c r="R15" s="12" t="s">
        <v>70</v>
      </c>
      <c r="S15" s="22" t="s">
        <v>71</v>
      </c>
      <c r="T15" s="23" t="str">
        <f t="shared" si="0"/>
        <v>-</v>
      </c>
      <c r="U15" s="23" t="str">
        <f t="shared" si="0"/>
        <v>-</v>
      </c>
      <c r="V15" s="24" t="str">
        <f>IFERROR(IF(AND(T15="",U15=""),"",IF(AND(T15="-",U15="-"),IF(S15="","Cs合計を入力してください",S15),IF(NOT(ISERROR(T15*1+U15*1)),ROUND(T15+U15, 1-INT(LOG(ABS(T15+U15)))),IF(NOT(ISERROR(T15*1)),ROUND(T15, 1-INT(LOG(ABS(T15)))),IF(NOT(ISERROR(U15*1)),ROUND(U15, 1-INT(LOG(ABS(U15)))),IF(ISERROR(T15*1+U15*1),"&lt;"&amp;ROUND(IF(T15="-",0,SUBSTITUTE(T15,"&lt;",""))*1+IF(U15="-",0,SUBSTITUTE(U15,"&lt;",""))*1,1-INT(LOG(ABS(IF(T15="-",0,SUBSTITUTE(T15,"&lt;",""))*1+IF(U15="-",0,SUBSTITUTE(U15,"&lt;",""))*1)))))))))),"入力形式が間違っています")</f>
        <v>&lt;25</v>
      </c>
      <c r="W15" s="17" t="str">
        <f t="shared" si="1"/>
        <v/>
      </c>
    </row>
    <row r="16" spans="1:24">
      <c r="A16" s="16">
        <f t="shared" si="2"/>
        <v>10</v>
      </c>
      <c r="B16" s="12" t="s">
        <v>30</v>
      </c>
      <c r="C16" s="13" t="s">
        <v>31</v>
      </c>
      <c r="D16" s="21" t="s">
        <v>75</v>
      </c>
      <c r="E16" s="12" t="s">
        <v>76</v>
      </c>
      <c r="F16" s="12" t="s">
        <v>77</v>
      </c>
      <c r="G16" s="15" t="s">
        <v>33</v>
      </c>
      <c r="H16" s="14" t="s">
        <v>34</v>
      </c>
      <c r="I16" s="16" t="s">
        <v>78</v>
      </c>
      <c r="J16" s="12" t="s">
        <v>43</v>
      </c>
      <c r="K16" s="12" t="s">
        <v>44</v>
      </c>
      <c r="L16" s="17" t="s">
        <v>45</v>
      </c>
      <c r="M16" s="12" t="s">
        <v>31</v>
      </c>
      <c r="N16" s="18" t="s">
        <v>69</v>
      </c>
      <c r="O16" s="19">
        <v>45916</v>
      </c>
      <c r="P16" s="20">
        <v>45919</v>
      </c>
      <c r="Q16" s="21" t="s">
        <v>70</v>
      </c>
      <c r="R16" s="12" t="s">
        <v>70</v>
      </c>
      <c r="S16" s="22" t="s">
        <v>71</v>
      </c>
      <c r="T16" s="23" t="str">
        <f t="shared" si="0"/>
        <v>-</v>
      </c>
      <c r="U16" s="23" t="str">
        <f t="shared" si="0"/>
        <v>-</v>
      </c>
      <c r="V16" s="24" t="str">
        <f>IFERROR(IF(AND(T16="",U16=""),"",IF(AND(T16="-",U16="-"),IF(S16="","Cs合計を入力してください",S16),IF(NOT(ISERROR(T16*1+U16*1)),ROUND(T16+U16, 1-INT(LOG(ABS(T16+U16)))),IF(NOT(ISERROR(T16*1)),ROUND(T16, 1-INT(LOG(ABS(T16)))),IF(NOT(ISERROR(U16*1)),ROUND(U16, 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&lt;25</v>
      </c>
      <c r="W16" s="17" t="str">
        <f t="shared" si="1"/>
        <v/>
      </c>
    </row>
    <row r="17" spans="1:23">
      <c r="A17" s="16">
        <f t="shared" si="2"/>
        <v>11</v>
      </c>
      <c r="B17" s="12" t="s">
        <v>30</v>
      </c>
      <c r="C17" s="13" t="s">
        <v>31</v>
      </c>
      <c r="D17" s="14" t="s">
        <v>75</v>
      </c>
      <c r="E17" s="12" t="s">
        <v>30</v>
      </c>
      <c r="F17" s="12" t="s">
        <v>30</v>
      </c>
      <c r="G17" s="15" t="s">
        <v>33</v>
      </c>
      <c r="H17" s="14" t="s">
        <v>34</v>
      </c>
      <c r="I17" s="16" t="s">
        <v>79</v>
      </c>
      <c r="J17" s="12" t="s">
        <v>43</v>
      </c>
      <c r="K17" s="12" t="s">
        <v>44</v>
      </c>
      <c r="L17" s="17" t="s">
        <v>45</v>
      </c>
      <c r="M17" s="12" t="s">
        <v>31</v>
      </c>
      <c r="N17" s="18" t="s">
        <v>69</v>
      </c>
      <c r="O17" s="19">
        <v>45916</v>
      </c>
      <c r="P17" s="20">
        <v>45919</v>
      </c>
      <c r="Q17" s="21" t="s">
        <v>70</v>
      </c>
      <c r="R17" s="12" t="s">
        <v>70</v>
      </c>
      <c r="S17" s="22" t="s">
        <v>71</v>
      </c>
      <c r="T17" s="23" t="str">
        <f t="shared" si="0"/>
        <v>-</v>
      </c>
      <c r="U17" s="23" t="str">
        <f t="shared" si="0"/>
        <v>-</v>
      </c>
      <c r="V17" s="24" t="str">
        <f>IFERROR(IF(AND(T17="",U17=""),"",IF(AND(T17="-",U17="-"),IF(S17="","Cs合計を入力してください",S17),IF(NOT(ISERROR(T17*1+U17*1)),ROUND(T17+U17, 1-INT(LOG(ABS(T17+U17)))),IF(NOT(ISERROR(T17*1)),ROUND(T17, 1-INT(LOG(ABS(T17)))),IF(NOT(ISERROR(U17*1)),ROUND(U17, 1-INT(LOG(ABS(U17)))),IF(ISERROR(T17*1+U17*1),"&lt;"&amp;ROUND(IF(T17="-",0,SUBSTITUTE(T17,"&lt;",""))*1+IF(U17="-",0,SUBSTITUTE(U17,"&lt;",""))*1,1-INT(LOG(ABS(IF(T17="-",0,SUBSTITUTE(T17,"&lt;",""))*1+IF(U17="-",0,SUBSTITUTE(U17,"&lt;",""))*1)))))))))),"入力形式が間違っています")</f>
        <v>&lt;25</v>
      </c>
      <c r="W17" s="17" t="str">
        <f t="shared" si="1"/>
        <v/>
      </c>
    </row>
    <row r="18" spans="1:23">
      <c r="A18" s="16">
        <f t="shared" si="2"/>
        <v>12</v>
      </c>
      <c r="B18" s="12" t="s">
        <v>30</v>
      </c>
      <c r="C18" s="13" t="s">
        <v>31</v>
      </c>
      <c r="D18" s="14" t="s">
        <v>75</v>
      </c>
      <c r="E18" s="12" t="s">
        <v>80</v>
      </c>
      <c r="F18" s="12" t="s">
        <v>81</v>
      </c>
      <c r="G18" s="15" t="s">
        <v>33</v>
      </c>
      <c r="H18" s="14" t="s">
        <v>34</v>
      </c>
      <c r="I18" s="16" t="s">
        <v>82</v>
      </c>
      <c r="J18" s="12" t="s">
        <v>36</v>
      </c>
      <c r="K18" s="12" t="s">
        <v>30</v>
      </c>
      <c r="L18" s="17" t="s">
        <v>45</v>
      </c>
      <c r="M18" s="12" t="s">
        <v>31</v>
      </c>
      <c r="N18" s="18" t="s">
        <v>69</v>
      </c>
      <c r="O18" s="19">
        <v>45916</v>
      </c>
      <c r="P18" s="20">
        <v>45919</v>
      </c>
      <c r="Q18" s="21" t="s">
        <v>70</v>
      </c>
      <c r="R18" s="12" t="s">
        <v>70</v>
      </c>
      <c r="S18" s="22" t="s">
        <v>71</v>
      </c>
      <c r="T18" s="23" t="str">
        <f t="shared" si="0"/>
        <v>-</v>
      </c>
      <c r="U18" s="23" t="str">
        <f t="shared" si="0"/>
        <v>-</v>
      </c>
      <c r="V18" s="24" t="str">
        <f t="shared" ref="V18:V25" si="4">IFERROR(IF(AND(T18="",U18=""),"",IF(AND(T18="-",U18="-"),IF(S18="","Cs合計を入力してください",S18),IF(NOT(ISERROR(T18*1+U18*1)),ROUND(T18+U18, 1-INT(LOG(ABS(T18+U18)))),IF(NOT(ISERROR(T18*1)),ROUND(T18, 1-INT(LOG(ABS(T18)))),IF(NOT(ISERROR(U18*1)),ROUND(U18, 1-INT(LOG(ABS(U18)))),IF(ISERROR(T18*1+U18*1),"&lt;"&amp;ROUND(IF(T18="-",0,SUBSTITUTE(T18,"&lt;",""))*1+IF(U18="-",0,SUBSTITUTE(U18,"&lt;",""))*1,1-INT(LOG(ABS(IF(T18="-",0,SUBSTITUTE(T18,"&lt;",""))*1+IF(U18="-",0,SUBSTITUTE(U18,"&lt;",""))*1)))))))))),"入力形式が間違っています")</f>
        <v>&lt;25</v>
      </c>
      <c r="W18" s="17" t="str">
        <f t="shared" si="1"/>
        <v/>
      </c>
    </row>
    <row r="19" spans="1:23">
      <c r="A19" s="16">
        <f t="shared" si="2"/>
        <v>13</v>
      </c>
      <c r="B19" s="12" t="s">
        <v>30</v>
      </c>
      <c r="C19" s="13" t="s">
        <v>31</v>
      </c>
      <c r="D19" s="14" t="s">
        <v>72</v>
      </c>
      <c r="E19" s="12" t="s">
        <v>83</v>
      </c>
      <c r="F19" s="12" t="s">
        <v>30</v>
      </c>
      <c r="G19" s="15" t="s">
        <v>33</v>
      </c>
      <c r="H19" s="14" t="s">
        <v>34</v>
      </c>
      <c r="I19" s="16" t="s">
        <v>82</v>
      </c>
      <c r="J19" s="12" t="s">
        <v>36</v>
      </c>
      <c r="K19" s="12" t="s">
        <v>84</v>
      </c>
      <c r="L19" s="17" t="s">
        <v>45</v>
      </c>
      <c r="M19" s="12" t="s">
        <v>31</v>
      </c>
      <c r="N19" s="18" t="s">
        <v>69</v>
      </c>
      <c r="O19" s="19">
        <v>45916</v>
      </c>
      <c r="P19" s="20">
        <v>45919</v>
      </c>
      <c r="Q19" s="21" t="s">
        <v>70</v>
      </c>
      <c r="R19" s="12" t="s">
        <v>70</v>
      </c>
      <c r="S19" s="22" t="s">
        <v>71</v>
      </c>
      <c r="T19" s="23" t="str">
        <f t="shared" si="0"/>
        <v>-</v>
      </c>
      <c r="U19" s="23" t="str">
        <f t="shared" si="0"/>
        <v>-</v>
      </c>
      <c r="V19" s="24" t="str">
        <f t="shared" si="4"/>
        <v>&lt;25</v>
      </c>
      <c r="W19" s="17" t="str">
        <f t="shared" si="1"/>
        <v/>
      </c>
    </row>
    <row r="20" spans="1:23">
      <c r="A20" s="16">
        <f t="shared" si="2"/>
        <v>14</v>
      </c>
      <c r="B20" s="12" t="s">
        <v>30</v>
      </c>
      <c r="C20" s="13" t="s">
        <v>31</v>
      </c>
      <c r="D20" s="14" t="s">
        <v>75</v>
      </c>
      <c r="E20" s="12" t="s">
        <v>30</v>
      </c>
      <c r="F20" s="12" t="s">
        <v>30</v>
      </c>
      <c r="G20" s="15" t="s">
        <v>33</v>
      </c>
      <c r="H20" s="14" t="s">
        <v>34</v>
      </c>
      <c r="I20" s="16" t="s">
        <v>67</v>
      </c>
      <c r="J20" s="12" t="s">
        <v>43</v>
      </c>
      <c r="K20" s="12" t="s">
        <v>85</v>
      </c>
      <c r="L20" s="17" t="s">
        <v>45</v>
      </c>
      <c r="M20" s="12" t="s">
        <v>31</v>
      </c>
      <c r="N20" s="18" t="s">
        <v>69</v>
      </c>
      <c r="O20" s="19">
        <v>45916</v>
      </c>
      <c r="P20" s="20">
        <v>45919</v>
      </c>
      <c r="Q20" s="21" t="s">
        <v>70</v>
      </c>
      <c r="R20" s="12" t="s">
        <v>70</v>
      </c>
      <c r="S20" s="22" t="s">
        <v>71</v>
      </c>
      <c r="T20" s="23" t="str">
        <f t="shared" si="0"/>
        <v>-</v>
      </c>
      <c r="U20" s="23" t="str">
        <f t="shared" si="0"/>
        <v>-</v>
      </c>
      <c r="V20" s="24" t="str">
        <f t="shared" si="4"/>
        <v>&lt;25</v>
      </c>
      <c r="W20" s="17" t="str">
        <f t="shared" si="1"/>
        <v/>
      </c>
    </row>
    <row r="21" spans="1:23">
      <c r="A21" s="16">
        <f t="shared" si="2"/>
        <v>15</v>
      </c>
      <c r="B21" s="12" t="s">
        <v>30</v>
      </c>
      <c r="C21" s="13" t="s">
        <v>31</v>
      </c>
      <c r="D21" s="14" t="s">
        <v>32</v>
      </c>
      <c r="E21" s="12" t="s">
        <v>40</v>
      </c>
      <c r="F21" s="12" t="s">
        <v>30</v>
      </c>
      <c r="G21" s="15" t="s">
        <v>33</v>
      </c>
      <c r="H21" s="14" t="s">
        <v>34</v>
      </c>
      <c r="I21" s="16" t="s">
        <v>86</v>
      </c>
      <c r="J21" s="12" t="s">
        <v>43</v>
      </c>
      <c r="K21" s="12" t="s">
        <v>87</v>
      </c>
      <c r="L21" s="17" t="s">
        <v>45</v>
      </c>
      <c r="M21" s="12" t="s">
        <v>31</v>
      </c>
      <c r="N21" s="18" t="s">
        <v>69</v>
      </c>
      <c r="O21" s="19">
        <v>45916</v>
      </c>
      <c r="P21" s="20">
        <v>45919</v>
      </c>
      <c r="Q21" s="21" t="s">
        <v>70</v>
      </c>
      <c r="R21" s="12" t="s">
        <v>70</v>
      </c>
      <c r="S21" s="22" t="s">
        <v>71</v>
      </c>
      <c r="T21" s="23" t="str">
        <f t="shared" si="0"/>
        <v>-</v>
      </c>
      <c r="U21" s="23" t="str">
        <f t="shared" si="0"/>
        <v>-</v>
      </c>
      <c r="V21" s="24" t="str">
        <f t="shared" si="4"/>
        <v>&lt;25</v>
      </c>
      <c r="W21" s="17" t="str">
        <f t="shared" si="1"/>
        <v/>
      </c>
    </row>
    <row r="22" spans="1:23">
      <c r="A22" s="16">
        <f t="shared" si="2"/>
        <v>16</v>
      </c>
      <c r="B22" s="12" t="s">
        <v>30</v>
      </c>
      <c r="C22" s="13" t="s">
        <v>31</v>
      </c>
      <c r="D22" s="14" t="s">
        <v>56</v>
      </c>
      <c r="E22" s="12" t="s">
        <v>30</v>
      </c>
      <c r="F22" s="12" t="s">
        <v>30</v>
      </c>
      <c r="G22" s="15" t="s">
        <v>33</v>
      </c>
      <c r="H22" s="14" t="s">
        <v>34</v>
      </c>
      <c r="I22" s="16" t="s">
        <v>82</v>
      </c>
      <c r="J22" s="12" t="s">
        <v>36</v>
      </c>
      <c r="K22" s="12" t="s">
        <v>84</v>
      </c>
      <c r="L22" s="17" t="s">
        <v>45</v>
      </c>
      <c r="M22" s="12" t="s">
        <v>31</v>
      </c>
      <c r="N22" s="18" t="s">
        <v>69</v>
      </c>
      <c r="O22" s="19">
        <v>45917</v>
      </c>
      <c r="P22" s="20">
        <v>45919</v>
      </c>
      <c r="Q22" s="21" t="s">
        <v>70</v>
      </c>
      <c r="R22" s="12" t="s">
        <v>70</v>
      </c>
      <c r="S22" s="22" t="s">
        <v>71</v>
      </c>
      <c r="T22" s="23" t="str">
        <f t="shared" si="0"/>
        <v>-</v>
      </c>
      <c r="U22" s="23" t="str">
        <f t="shared" si="0"/>
        <v>-</v>
      </c>
      <c r="V22" s="24" t="str">
        <f t="shared" si="4"/>
        <v>&lt;25</v>
      </c>
      <c r="W22" s="17" t="str">
        <f t="shared" si="1"/>
        <v/>
      </c>
    </row>
    <row r="23" spans="1:23">
      <c r="A23" s="16">
        <f t="shared" si="2"/>
        <v>17</v>
      </c>
      <c r="B23" s="12" t="s">
        <v>30</v>
      </c>
      <c r="C23" s="13" t="s">
        <v>31</v>
      </c>
      <c r="D23" s="14" t="s">
        <v>56</v>
      </c>
      <c r="E23" s="12" t="s">
        <v>30</v>
      </c>
      <c r="F23" s="12" t="s">
        <v>30</v>
      </c>
      <c r="G23" s="15" t="s">
        <v>33</v>
      </c>
      <c r="H23" s="14" t="s">
        <v>34</v>
      </c>
      <c r="I23" s="16" t="s">
        <v>88</v>
      </c>
      <c r="J23" s="12" t="s">
        <v>36</v>
      </c>
      <c r="K23" s="12" t="s">
        <v>89</v>
      </c>
      <c r="L23" s="17" t="s">
        <v>45</v>
      </c>
      <c r="M23" s="12" t="s">
        <v>31</v>
      </c>
      <c r="N23" s="18" t="s">
        <v>69</v>
      </c>
      <c r="O23" s="19">
        <v>45917</v>
      </c>
      <c r="P23" s="20">
        <v>45919</v>
      </c>
      <c r="Q23" s="21" t="s">
        <v>70</v>
      </c>
      <c r="R23" s="12" t="s">
        <v>70</v>
      </c>
      <c r="S23" s="22" t="s">
        <v>71</v>
      </c>
      <c r="T23" s="23" t="str">
        <f t="shared" ref="T23:U25" si="5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-</v>
      </c>
      <c r="U23" s="23" t="str">
        <f t="shared" si="5"/>
        <v>-</v>
      </c>
      <c r="V23" s="24" t="str">
        <f t="shared" si="4"/>
        <v>&lt;25</v>
      </c>
      <c r="W23" s="17" t="str">
        <f t="shared" si="1"/>
        <v/>
      </c>
    </row>
    <row r="24" spans="1:23">
      <c r="A24" s="16">
        <f t="shared" si="2"/>
        <v>18</v>
      </c>
      <c r="B24" s="12" t="s">
        <v>30</v>
      </c>
      <c r="C24" s="13" t="s">
        <v>31</v>
      </c>
      <c r="D24" s="14" t="s">
        <v>56</v>
      </c>
      <c r="E24" s="12" t="s">
        <v>90</v>
      </c>
      <c r="F24" s="12" t="s">
        <v>30</v>
      </c>
      <c r="G24" s="15" t="s">
        <v>33</v>
      </c>
      <c r="H24" s="14" t="s">
        <v>34</v>
      </c>
      <c r="I24" s="16" t="s">
        <v>91</v>
      </c>
      <c r="J24" s="12" t="s">
        <v>36</v>
      </c>
      <c r="K24" s="12" t="s">
        <v>30</v>
      </c>
      <c r="L24" s="17" t="s">
        <v>45</v>
      </c>
      <c r="M24" s="12" t="s">
        <v>31</v>
      </c>
      <c r="N24" s="18" t="s">
        <v>69</v>
      </c>
      <c r="O24" s="19">
        <v>45917</v>
      </c>
      <c r="P24" s="20">
        <v>45919</v>
      </c>
      <c r="Q24" s="21" t="s">
        <v>70</v>
      </c>
      <c r="R24" s="12" t="s">
        <v>70</v>
      </c>
      <c r="S24" s="22" t="s">
        <v>71</v>
      </c>
      <c r="T24" s="23" t="str">
        <f t="shared" si="5"/>
        <v>-</v>
      </c>
      <c r="U24" s="23" t="str">
        <f t="shared" si="5"/>
        <v>-</v>
      </c>
      <c r="V24" s="24" t="str">
        <f t="shared" si="4"/>
        <v>&lt;25</v>
      </c>
      <c r="W24" s="17" t="str">
        <f t="shared" si="1"/>
        <v/>
      </c>
    </row>
    <row r="25" spans="1:23">
      <c r="A25" s="16">
        <f t="shared" si="2"/>
        <v>19</v>
      </c>
      <c r="B25" s="12" t="s">
        <v>30</v>
      </c>
      <c r="C25" s="13" t="s">
        <v>31</v>
      </c>
      <c r="D25" s="14" t="s">
        <v>62</v>
      </c>
      <c r="E25" s="12" t="s">
        <v>92</v>
      </c>
      <c r="F25" s="12" t="s">
        <v>30</v>
      </c>
      <c r="G25" s="15" t="s">
        <v>33</v>
      </c>
      <c r="H25" s="14" t="s">
        <v>34</v>
      </c>
      <c r="I25" s="16" t="s">
        <v>78</v>
      </c>
      <c r="J25" s="12" t="s">
        <v>43</v>
      </c>
      <c r="K25" s="12" t="s">
        <v>44</v>
      </c>
      <c r="L25" s="17" t="s">
        <v>45</v>
      </c>
      <c r="M25" s="12" t="s">
        <v>31</v>
      </c>
      <c r="N25" s="18" t="s">
        <v>69</v>
      </c>
      <c r="O25" s="19">
        <v>45917</v>
      </c>
      <c r="P25" s="20">
        <v>45919</v>
      </c>
      <c r="Q25" s="21" t="s">
        <v>70</v>
      </c>
      <c r="R25" s="12" t="s">
        <v>70</v>
      </c>
      <c r="S25" s="22" t="s">
        <v>71</v>
      </c>
      <c r="T25" s="23" t="str">
        <f t="shared" si="5"/>
        <v>-</v>
      </c>
      <c r="U25" s="23" t="str">
        <f t="shared" si="5"/>
        <v>-</v>
      </c>
      <c r="V25" s="24" t="str">
        <f t="shared" si="4"/>
        <v>&lt;25</v>
      </c>
      <c r="W25" s="17" t="str">
        <f t="shared" si="1"/>
        <v/>
      </c>
    </row>
    <row r="26" spans="1:23">
      <c r="A26" s="16">
        <f t="shared" si="2"/>
        <v>20</v>
      </c>
      <c r="B26" s="12" t="s">
        <v>30</v>
      </c>
      <c r="C26" s="13" t="s">
        <v>31</v>
      </c>
      <c r="D26" s="14" t="s">
        <v>62</v>
      </c>
      <c r="E26" s="12" t="s">
        <v>93</v>
      </c>
      <c r="F26" s="12" t="s">
        <v>30</v>
      </c>
      <c r="G26" s="15" t="s">
        <v>33</v>
      </c>
      <c r="H26" s="14" t="s">
        <v>34</v>
      </c>
      <c r="I26" s="16" t="s">
        <v>94</v>
      </c>
      <c r="J26" s="12" t="s">
        <v>36</v>
      </c>
      <c r="K26" s="12" t="s">
        <v>95</v>
      </c>
      <c r="L26" s="17" t="s">
        <v>45</v>
      </c>
      <c r="M26" s="12" t="s">
        <v>31</v>
      </c>
      <c r="N26" s="18" t="s">
        <v>38</v>
      </c>
      <c r="O26" s="19">
        <v>45917</v>
      </c>
      <c r="P26" s="20">
        <v>45919</v>
      </c>
      <c r="Q26" s="21" t="s">
        <v>96</v>
      </c>
      <c r="R26" s="12" t="s">
        <v>97</v>
      </c>
      <c r="S26" s="22" t="s">
        <v>98</v>
      </c>
      <c r="T26" s="23" t="str">
        <f>IF(Q26="","",IF(NOT(ISERROR(Q26*1)),ROUNDDOWN(Q26*1,2-INT(LOG(ABS(Q26*1)))),IFERROR("&lt;"&amp;ROUNDDOWN(IF(SUBSTITUTE(Q26,"&lt;","")*1&lt;=50,SUBSTITUTE(Q26,"&lt;","")*1,""),2-INT(LOG(ABS(SUBSTITUTE(Q26,"&lt;","")*1)))),IF(Q26="-",Q26,"入力形式が間違っています"))))</f>
        <v>&lt;5.7</v>
      </c>
      <c r="U26" s="23" t="str">
        <f>IF(R26="","",IF(NOT(ISERROR(R26*1)),ROUNDDOWN(R26*1,2-INT(LOG(ABS(R26*1)))),IFERROR("&lt;"&amp;ROUNDDOWN(IF(SUBSTITUTE(R26,"&lt;","")*1&lt;=50,SUBSTITUTE(R26,"&lt;","")*1,""),2-INT(LOG(ABS(SUBSTITUTE(R26,"&lt;","")*1)))),IF(R26="-",R26,"入力形式が間違っています"))))</f>
        <v>&lt;7.26</v>
      </c>
      <c r="V26" s="24" t="str">
        <f>IFERROR(IF(AND(T26="",U26=""),"",IF(AND(T26="-",U26="-"),IF(S26="","Cs合計を入力してください",S26),IF(NOT(ISERROR(T26*1+U26*1)),ROUND(T26+U26, 1-INT(LOG(ABS(T26+U26)))),IF(NOT(ISERROR(T26*1)),ROUND(T26, 1-INT(LOG(ABS(T26)))),IF(NOT(ISERROR(U26*1)),ROUND(U26, 1-INT(LOG(ABS(U26)))),IF(ISERROR(T26*1+U26*1),"&lt;"&amp;ROUND(IF(T26="-",0,SUBSTITUTE(T26,"&lt;",""))*1+IF(U26="-",0,SUBSTITUTE(U26,"&lt;",""))*1,1-INT(LOG(ABS(IF(T26="-",0,SUBSTITUTE(T26,"&lt;",""))*1+IF(U26="-",0,SUBSTITUTE(U26,"&lt;",""))*1)))))))))),"入力形式が間違っています")</f>
        <v>&lt;13</v>
      </c>
      <c r="W26" s="17" t="str">
        <f t="shared" si="1"/>
        <v/>
      </c>
    </row>
    <row r="27" spans="1:23">
      <c r="A27" s="16">
        <f t="shared" si="2"/>
        <v>21</v>
      </c>
      <c r="B27" s="12" t="s">
        <v>30</v>
      </c>
      <c r="C27" s="13" t="s">
        <v>31</v>
      </c>
      <c r="D27" s="14" t="s">
        <v>62</v>
      </c>
      <c r="E27" s="12" t="s">
        <v>92</v>
      </c>
      <c r="F27" s="12" t="s">
        <v>30</v>
      </c>
      <c r="G27" s="15" t="s">
        <v>33</v>
      </c>
      <c r="H27" s="14" t="s">
        <v>41</v>
      </c>
      <c r="I27" s="16" t="s">
        <v>99</v>
      </c>
      <c r="J27" s="12" t="s">
        <v>36</v>
      </c>
      <c r="K27" s="12" t="s">
        <v>100</v>
      </c>
      <c r="L27" s="17" t="s">
        <v>45</v>
      </c>
      <c r="M27" s="12" t="s">
        <v>31</v>
      </c>
      <c r="N27" s="18" t="s">
        <v>38</v>
      </c>
      <c r="O27" s="19">
        <v>45917</v>
      </c>
      <c r="P27" s="20">
        <v>45919</v>
      </c>
      <c r="Q27" s="21" t="s">
        <v>101</v>
      </c>
      <c r="R27" s="12">
        <v>6.6273</v>
      </c>
      <c r="S27" s="22">
        <v>6.6273</v>
      </c>
      <c r="T27" s="23" t="str">
        <f t="shared" ref="T27:U32" si="6">IF(Q27="","",IF(NOT(ISERROR(Q27*1)),ROUNDDOWN(Q27*1,2-INT(LOG(ABS(Q27*1)))),IFERROR("&lt;"&amp;ROUNDDOWN(IF(SUBSTITUTE(Q27,"&lt;","")*1&lt;=50,SUBSTITUTE(Q27,"&lt;","")*1,""),2-INT(LOG(ABS(SUBSTITUTE(Q27,"&lt;","")*1)))),IF(Q27="-",Q27,"入力形式が間違っています"))))</f>
        <v>&lt;4.32</v>
      </c>
      <c r="U27" s="23">
        <f t="shared" si="6"/>
        <v>6.62</v>
      </c>
      <c r="V27" s="24">
        <f t="shared" ref="V27:V32" si="7">IFERROR(IF(AND(T27="",U27=""),"",IF(AND(T27="-",U27="-"),IF(S27="","Cs合計を入力してください",S27),IF(NOT(ISERROR(T27*1+U27*1)),ROUND(T27+U27, 1-INT(LOG(ABS(T27+U27)))),IF(NOT(ISERROR(T27*1)),ROUND(T27, 1-INT(LOG(ABS(T27)))),IF(NOT(ISERROR(U27*1)),ROUND(U27, 1-INT(LOG(ABS(U27)))),IF(ISERROR(T27*1+U27*1),"&lt;"&amp;ROUND(IF(T27="-",0,SUBSTITUTE(T27,"&lt;",""))*1+IF(U27="-",0,SUBSTITUTE(U27,"&lt;",""))*1,1-INT(LOG(ABS(IF(T27="-",0,SUBSTITUTE(T27,"&lt;",""))*1+IF(U27="-",0,SUBSTITUTE(U27,"&lt;",""))*1)))))))))),"入力形式が間違っています")</f>
        <v>6.6</v>
      </c>
      <c r="W27" s="17" t="str">
        <f t="shared" si="1"/>
        <v/>
      </c>
    </row>
    <row r="28" spans="1:23">
      <c r="A28" s="16">
        <f t="shared" si="2"/>
        <v>22</v>
      </c>
      <c r="B28" s="12" t="s">
        <v>30</v>
      </c>
      <c r="C28" s="13" t="s">
        <v>31</v>
      </c>
      <c r="D28" s="14" t="s">
        <v>62</v>
      </c>
      <c r="E28" s="12" t="s">
        <v>30</v>
      </c>
      <c r="F28" s="12" t="s">
        <v>30</v>
      </c>
      <c r="G28" s="15" t="s">
        <v>33</v>
      </c>
      <c r="H28" s="14" t="s">
        <v>34</v>
      </c>
      <c r="I28" s="16" t="s">
        <v>102</v>
      </c>
      <c r="J28" s="12" t="s">
        <v>36</v>
      </c>
      <c r="K28" s="12" t="s">
        <v>30</v>
      </c>
      <c r="L28" s="17" t="s">
        <v>45</v>
      </c>
      <c r="M28" s="12" t="s">
        <v>31</v>
      </c>
      <c r="N28" s="18" t="s">
        <v>69</v>
      </c>
      <c r="O28" s="19">
        <v>45917</v>
      </c>
      <c r="P28" s="20">
        <v>45919</v>
      </c>
      <c r="Q28" s="21" t="s">
        <v>70</v>
      </c>
      <c r="R28" s="12" t="s">
        <v>70</v>
      </c>
      <c r="S28" s="22" t="s">
        <v>71</v>
      </c>
      <c r="T28" s="23" t="str">
        <f t="shared" si="6"/>
        <v>-</v>
      </c>
      <c r="U28" s="23" t="str">
        <f t="shared" si="6"/>
        <v>-</v>
      </c>
      <c r="V28" s="24" t="str">
        <f t="shared" si="7"/>
        <v>&lt;25</v>
      </c>
      <c r="W28" s="17" t="str">
        <f t="shared" si="1"/>
        <v/>
      </c>
    </row>
    <row r="29" spans="1:23">
      <c r="A29" s="16">
        <f t="shared" si="2"/>
        <v>23</v>
      </c>
      <c r="B29" s="12" t="s">
        <v>30</v>
      </c>
      <c r="C29" s="13" t="s">
        <v>31</v>
      </c>
      <c r="D29" s="14" t="s">
        <v>62</v>
      </c>
      <c r="E29" s="12" t="s">
        <v>103</v>
      </c>
      <c r="F29" s="12" t="s">
        <v>30</v>
      </c>
      <c r="G29" s="15" t="s">
        <v>33</v>
      </c>
      <c r="H29" s="14" t="s">
        <v>34</v>
      </c>
      <c r="I29" s="16" t="s">
        <v>104</v>
      </c>
      <c r="J29" s="12" t="s">
        <v>36</v>
      </c>
      <c r="K29" s="12" t="s">
        <v>30</v>
      </c>
      <c r="L29" s="17" t="s">
        <v>45</v>
      </c>
      <c r="M29" s="12" t="s">
        <v>31</v>
      </c>
      <c r="N29" s="18" t="s">
        <v>69</v>
      </c>
      <c r="O29" s="19">
        <v>45917</v>
      </c>
      <c r="P29" s="20">
        <v>45919</v>
      </c>
      <c r="Q29" s="21" t="s">
        <v>70</v>
      </c>
      <c r="R29" s="12" t="s">
        <v>70</v>
      </c>
      <c r="S29" s="22" t="s">
        <v>71</v>
      </c>
      <c r="T29" s="23" t="str">
        <f t="shared" si="6"/>
        <v>-</v>
      </c>
      <c r="U29" s="23" t="str">
        <f t="shared" si="6"/>
        <v>-</v>
      </c>
      <c r="V29" s="24" t="str">
        <f t="shared" si="7"/>
        <v>&lt;25</v>
      </c>
      <c r="W29" s="17" t="str">
        <f t="shared" si="1"/>
        <v/>
      </c>
    </row>
    <row r="30" spans="1:23">
      <c r="A30" s="16">
        <f t="shared" si="2"/>
        <v>24</v>
      </c>
      <c r="B30" s="12" t="s">
        <v>30</v>
      </c>
      <c r="C30" s="13" t="s">
        <v>31</v>
      </c>
      <c r="D30" s="14" t="s">
        <v>62</v>
      </c>
      <c r="E30" s="12" t="s">
        <v>63</v>
      </c>
      <c r="F30" s="12" t="s">
        <v>30</v>
      </c>
      <c r="G30" s="15" t="s">
        <v>33</v>
      </c>
      <c r="H30" s="14" t="s">
        <v>34</v>
      </c>
      <c r="I30" s="16" t="s">
        <v>104</v>
      </c>
      <c r="J30" s="12" t="s">
        <v>36</v>
      </c>
      <c r="K30" s="12" t="s">
        <v>30</v>
      </c>
      <c r="L30" s="17" t="s">
        <v>45</v>
      </c>
      <c r="M30" s="12" t="s">
        <v>31</v>
      </c>
      <c r="N30" s="18" t="s">
        <v>69</v>
      </c>
      <c r="O30" s="19">
        <v>45917</v>
      </c>
      <c r="P30" s="20">
        <v>45919</v>
      </c>
      <c r="Q30" s="21" t="s">
        <v>70</v>
      </c>
      <c r="R30" s="12" t="s">
        <v>70</v>
      </c>
      <c r="S30" s="22" t="s">
        <v>71</v>
      </c>
      <c r="T30" s="23" t="str">
        <f t="shared" si="6"/>
        <v>-</v>
      </c>
      <c r="U30" s="23" t="str">
        <f t="shared" si="6"/>
        <v>-</v>
      </c>
      <c r="V30" s="24" t="str">
        <f t="shared" si="7"/>
        <v>&lt;25</v>
      </c>
      <c r="W30" s="17" t="str">
        <f t="shared" si="1"/>
        <v/>
      </c>
    </row>
    <row r="31" spans="1:23">
      <c r="A31" s="16">
        <f t="shared" si="2"/>
        <v>25</v>
      </c>
      <c r="B31" s="12" t="s">
        <v>30</v>
      </c>
      <c r="C31" s="13" t="s">
        <v>31</v>
      </c>
      <c r="D31" s="14" t="s">
        <v>56</v>
      </c>
      <c r="E31" s="12" t="s">
        <v>30</v>
      </c>
      <c r="F31" s="12" t="s">
        <v>30</v>
      </c>
      <c r="G31" s="15" t="s">
        <v>33</v>
      </c>
      <c r="H31" s="14" t="s">
        <v>34</v>
      </c>
      <c r="I31" s="16" t="s">
        <v>67</v>
      </c>
      <c r="J31" s="12" t="s">
        <v>43</v>
      </c>
      <c r="K31" s="12" t="s">
        <v>105</v>
      </c>
      <c r="L31" s="17" t="s">
        <v>45</v>
      </c>
      <c r="M31" s="12" t="s">
        <v>31</v>
      </c>
      <c r="N31" s="18" t="s">
        <v>69</v>
      </c>
      <c r="O31" s="25">
        <v>45917</v>
      </c>
      <c r="P31" s="20">
        <v>45919</v>
      </c>
      <c r="Q31" s="21" t="s">
        <v>70</v>
      </c>
      <c r="R31" s="12" t="s">
        <v>70</v>
      </c>
      <c r="S31" s="22" t="s">
        <v>71</v>
      </c>
      <c r="T31" s="23" t="str">
        <f t="shared" si="6"/>
        <v>-</v>
      </c>
      <c r="U31" s="23" t="str">
        <f t="shared" si="6"/>
        <v>-</v>
      </c>
      <c r="V31" s="24" t="str">
        <f t="shared" si="7"/>
        <v>&lt;25</v>
      </c>
      <c r="W31" s="17" t="str">
        <f t="shared" si="1"/>
        <v/>
      </c>
    </row>
    <row r="32" spans="1:23">
      <c r="A32" s="16">
        <f t="shared" si="2"/>
        <v>26</v>
      </c>
      <c r="B32" s="12" t="s">
        <v>30</v>
      </c>
      <c r="C32" s="13" t="s">
        <v>31</v>
      </c>
      <c r="D32" s="14" t="s">
        <v>32</v>
      </c>
      <c r="E32" s="12" t="s">
        <v>30</v>
      </c>
      <c r="F32" s="12" t="s">
        <v>30</v>
      </c>
      <c r="G32" s="15" t="s">
        <v>33</v>
      </c>
      <c r="H32" s="14" t="s">
        <v>34</v>
      </c>
      <c r="I32" s="16" t="s">
        <v>67</v>
      </c>
      <c r="J32" s="12" t="s">
        <v>43</v>
      </c>
      <c r="K32" s="12" t="s">
        <v>30</v>
      </c>
      <c r="L32" s="17" t="s">
        <v>45</v>
      </c>
      <c r="M32" s="12" t="s">
        <v>31</v>
      </c>
      <c r="N32" s="18" t="s">
        <v>69</v>
      </c>
      <c r="O32" s="25">
        <v>45917</v>
      </c>
      <c r="P32" s="20">
        <v>45919</v>
      </c>
      <c r="Q32" s="21" t="s">
        <v>70</v>
      </c>
      <c r="R32" s="12" t="s">
        <v>70</v>
      </c>
      <c r="S32" s="22" t="s">
        <v>71</v>
      </c>
      <c r="T32" s="23" t="str">
        <f t="shared" si="6"/>
        <v>-</v>
      </c>
      <c r="U32" s="23" t="str">
        <f t="shared" si="6"/>
        <v>-</v>
      </c>
      <c r="V32" s="24" t="str">
        <f t="shared" si="7"/>
        <v>&lt;25</v>
      </c>
      <c r="W32" s="17" t="str">
        <f>IF(ISERROR(V32*1),"",IF(AND(#REF!="飲料水",V32&gt;=11),"○",IF(AND(#REF!="牛乳・乳児用食品",V32&gt;=51),"○",IF(AND(#REF!&lt;&gt;"",V32&gt;=110),"○",""))))</f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32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