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2B95D1A7-B003-4CD7-BE43-87E8BEDA377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6" i="1" l="1"/>
  <c r="T96" i="1"/>
  <c r="V96" i="1" s="1"/>
  <c r="U95" i="1"/>
  <c r="T95" i="1"/>
  <c r="V95" i="1" s="1"/>
  <c r="U94" i="1"/>
  <c r="T94" i="1"/>
  <c r="V94" i="1" s="1"/>
  <c r="W94" i="1" s="1"/>
  <c r="V93" i="1"/>
  <c r="W93" i="1" s="1"/>
  <c r="U93" i="1"/>
  <c r="T93" i="1"/>
  <c r="V92" i="1"/>
  <c r="W92" i="1" s="1"/>
  <c r="U92" i="1"/>
  <c r="T92" i="1"/>
  <c r="U91" i="1"/>
  <c r="T91" i="1"/>
  <c r="V91" i="1" s="1"/>
  <c r="W91" i="1" s="1"/>
  <c r="U90" i="1"/>
  <c r="V90" i="1" s="1"/>
  <c r="W90" i="1" s="1"/>
  <c r="T90" i="1"/>
  <c r="U89" i="1"/>
  <c r="V89" i="1" s="1"/>
  <c r="W89" i="1" s="1"/>
  <c r="T89" i="1"/>
  <c r="U88" i="1"/>
  <c r="T88" i="1"/>
  <c r="V88" i="1" s="1"/>
  <c r="W88" i="1" s="1"/>
  <c r="U87" i="1"/>
  <c r="T87" i="1"/>
  <c r="V87" i="1" s="1"/>
  <c r="W87" i="1" s="1"/>
  <c r="U86" i="1"/>
  <c r="T86" i="1"/>
  <c r="V86" i="1" s="1"/>
  <c r="W86" i="1" s="1"/>
  <c r="V85" i="1"/>
  <c r="W85" i="1" s="1"/>
  <c r="U85" i="1"/>
  <c r="T85" i="1"/>
  <c r="V84" i="1"/>
  <c r="W84" i="1" s="1"/>
  <c r="U84" i="1"/>
  <c r="T84" i="1"/>
  <c r="U83" i="1"/>
  <c r="T83" i="1"/>
  <c r="V83" i="1" s="1"/>
  <c r="V82" i="1"/>
  <c r="U82" i="1"/>
  <c r="T82" i="1"/>
  <c r="U81" i="1"/>
  <c r="T81" i="1"/>
  <c r="V81" i="1" s="1"/>
  <c r="V80" i="1"/>
  <c r="U80" i="1"/>
  <c r="T80" i="1"/>
  <c r="U79" i="1"/>
  <c r="T79" i="1"/>
  <c r="V79" i="1" s="1"/>
  <c r="V78" i="1"/>
  <c r="U78" i="1"/>
  <c r="T78" i="1"/>
  <c r="U77" i="1"/>
  <c r="T77" i="1"/>
  <c r="V77" i="1" s="1"/>
  <c r="V76" i="1"/>
  <c r="U76" i="1"/>
  <c r="T76" i="1"/>
  <c r="U75" i="1"/>
  <c r="T75" i="1"/>
  <c r="V75" i="1" s="1"/>
  <c r="V74" i="1"/>
  <c r="U74" i="1"/>
  <c r="T74" i="1"/>
  <c r="U73" i="1"/>
  <c r="V73" i="1" s="1"/>
  <c r="W73" i="1" s="1"/>
  <c r="T73" i="1"/>
  <c r="U72" i="1"/>
  <c r="V72" i="1" s="1"/>
  <c r="W72" i="1" s="1"/>
  <c r="T72" i="1"/>
  <c r="U71" i="1"/>
  <c r="T71" i="1"/>
  <c r="V71" i="1" s="1"/>
  <c r="U70" i="1"/>
  <c r="V70" i="1" s="1"/>
  <c r="T70" i="1"/>
  <c r="U69" i="1"/>
  <c r="T69" i="1"/>
  <c r="V69" i="1" s="1"/>
  <c r="U68" i="1"/>
  <c r="V68" i="1" s="1"/>
  <c r="T68" i="1"/>
  <c r="U67" i="1"/>
  <c r="T67" i="1"/>
  <c r="V67" i="1" s="1"/>
  <c r="U66" i="1"/>
  <c r="V66" i="1" s="1"/>
  <c r="T66" i="1"/>
  <c r="U65" i="1"/>
  <c r="T65" i="1"/>
  <c r="V65" i="1" s="1"/>
  <c r="U64" i="1"/>
  <c r="V64" i="1" s="1"/>
  <c r="T64" i="1"/>
  <c r="U63" i="1"/>
  <c r="T63" i="1"/>
  <c r="V63" i="1" s="1"/>
  <c r="U62" i="1"/>
  <c r="V62" i="1" s="1"/>
  <c r="T62" i="1"/>
  <c r="U61" i="1"/>
  <c r="T61" i="1"/>
  <c r="V61" i="1" s="1"/>
  <c r="U60" i="1"/>
  <c r="V60" i="1" s="1"/>
  <c r="T60" i="1"/>
  <c r="U59" i="1"/>
  <c r="T59" i="1"/>
  <c r="V59" i="1" s="1"/>
  <c r="U58" i="1"/>
  <c r="T58" i="1"/>
  <c r="V58" i="1" s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0" i="1"/>
  <c r="T50" i="1"/>
  <c r="V50" i="1" s="1"/>
  <c r="W50" i="1" s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T45" i="1"/>
  <c r="V45" i="1" s="1"/>
  <c r="U44" i="1"/>
  <c r="T44" i="1"/>
  <c r="V44" i="1" s="1"/>
  <c r="U43" i="1"/>
  <c r="T43" i="1"/>
  <c r="V43" i="1" s="1"/>
  <c r="U42" i="1"/>
  <c r="T42" i="1"/>
  <c r="V42" i="1" s="1"/>
  <c r="U41" i="1"/>
  <c r="T41" i="1"/>
  <c r="V41" i="1" s="1"/>
  <c r="U40" i="1"/>
  <c r="T40" i="1"/>
  <c r="V40" i="1" s="1"/>
  <c r="U39" i="1"/>
  <c r="T39" i="1"/>
  <c r="V3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U38" i="1"/>
  <c r="T38" i="1"/>
  <c r="V38" i="1" s="1"/>
  <c r="A38" i="1"/>
  <c r="U37" i="1"/>
  <c r="V37" i="1" s="1"/>
  <c r="W37" i="1" s="1"/>
  <c r="T37" i="1"/>
  <c r="U36" i="1"/>
  <c r="V36" i="1" s="1"/>
  <c r="W36" i="1" s="1"/>
  <c r="T36" i="1"/>
  <c r="U35" i="1"/>
  <c r="V35" i="1" s="1"/>
  <c r="W35" i="1" s="1"/>
  <c r="T35" i="1"/>
  <c r="U34" i="1"/>
  <c r="V34" i="1" s="1"/>
  <c r="W34" i="1" s="1"/>
  <c r="T34" i="1"/>
  <c r="U33" i="1"/>
  <c r="V33" i="1" s="1"/>
  <c r="W33" i="1" s="1"/>
  <c r="T33" i="1"/>
  <c r="U32" i="1"/>
  <c r="V32" i="1" s="1"/>
  <c r="W32" i="1" s="1"/>
  <c r="T32" i="1"/>
  <c r="U31" i="1"/>
  <c r="V31" i="1" s="1"/>
  <c r="W31" i="1" s="1"/>
  <c r="T31" i="1"/>
  <c r="U30" i="1"/>
  <c r="V30" i="1" s="1"/>
  <c r="W30" i="1" s="1"/>
  <c r="T30" i="1"/>
  <c r="U29" i="1"/>
  <c r="V29" i="1" s="1"/>
  <c r="W29" i="1" s="1"/>
  <c r="T29" i="1"/>
  <c r="U28" i="1"/>
  <c r="V28" i="1" s="1"/>
  <c r="W28" i="1" s="1"/>
  <c r="T28" i="1"/>
  <c r="U27" i="1"/>
  <c r="V27" i="1" s="1"/>
  <c r="W27" i="1" s="1"/>
  <c r="T27" i="1"/>
  <c r="U26" i="1"/>
  <c r="V26" i="1" s="1"/>
  <c r="W26" i="1" s="1"/>
  <c r="T26" i="1"/>
  <c r="U25" i="1"/>
  <c r="V25" i="1" s="1"/>
  <c r="W25" i="1" s="1"/>
  <c r="T25" i="1"/>
  <c r="U24" i="1"/>
  <c r="V24" i="1" s="1"/>
  <c r="W24" i="1" s="1"/>
  <c r="T24" i="1"/>
  <c r="U23" i="1"/>
  <c r="V23" i="1" s="1"/>
  <c r="W23" i="1" s="1"/>
  <c r="T23" i="1"/>
  <c r="U22" i="1"/>
  <c r="V22" i="1" s="1"/>
  <c r="W22" i="1" s="1"/>
  <c r="T22" i="1"/>
  <c r="U21" i="1"/>
  <c r="V21" i="1" s="1"/>
  <c r="W21" i="1" s="1"/>
  <c r="T21" i="1"/>
  <c r="U20" i="1"/>
  <c r="V20" i="1" s="1"/>
  <c r="W20" i="1" s="1"/>
  <c r="T20" i="1"/>
  <c r="U19" i="1"/>
  <c r="T19" i="1"/>
  <c r="V19" i="1" s="1"/>
  <c r="W19" i="1" s="1"/>
  <c r="U18" i="1"/>
  <c r="V18" i="1" s="1"/>
  <c r="W18" i="1" s="1"/>
  <c r="T18" i="1"/>
  <c r="U17" i="1"/>
  <c r="T17" i="1"/>
  <c r="V17" i="1" s="1"/>
  <c r="W17" i="1" s="1"/>
  <c r="U16" i="1"/>
  <c r="V16" i="1" s="1"/>
  <c r="W16" i="1" s="1"/>
  <c r="T16" i="1"/>
  <c r="U15" i="1"/>
  <c r="T15" i="1"/>
  <c r="V15" i="1" s="1"/>
  <c r="W15" i="1" s="1"/>
  <c r="U14" i="1"/>
  <c r="V14" i="1" s="1"/>
  <c r="W14" i="1" s="1"/>
  <c r="T14" i="1"/>
  <c r="U13" i="1"/>
  <c r="T13" i="1"/>
  <c r="V13" i="1" s="1"/>
  <c r="W13" i="1" s="1"/>
  <c r="U12" i="1"/>
  <c r="V12" i="1" s="1"/>
  <c r="W12" i="1" s="1"/>
  <c r="T12" i="1"/>
  <c r="U11" i="1"/>
  <c r="T11" i="1"/>
  <c r="V11" i="1" s="1"/>
  <c r="W11" i="1" s="1"/>
  <c r="U10" i="1"/>
  <c r="V10" i="1" s="1"/>
  <c r="W10" i="1" s="1"/>
  <c r="T10" i="1"/>
  <c r="U9" i="1"/>
  <c r="T9" i="1"/>
  <c r="V9" i="1" s="1"/>
  <c r="W9" i="1" s="1"/>
  <c r="U8" i="1"/>
  <c r="T8" i="1"/>
  <c r="V8" i="1" s="1"/>
  <c r="V7" i="1"/>
  <c r="U7" i="1"/>
  <c r="T7" i="1"/>
</calcChain>
</file>

<file path=xl/sharedStrings.xml><?xml version="1.0" encoding="utf-8"?>
<sst xmlns="http://schemas.openxmlformats.org/spreadsheetml/2006/main" count="1483" uniqueCount="324">
  <si>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</si>
  <si>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</si>
  <si>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</si>
  <si>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</si>
  <si>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</si>
  <si>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</si>
  <si>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</si>
  <si>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</si>
  <si>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</si>
  <si>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</si>
  <si>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</si>
  <si>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</si>
  <si>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</si>
  <si>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</si>
  <si>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</si>
  <si>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</si>
  <si>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</si>
  <si>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</si>
  <si>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</si>
  <si>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</si>
  <si>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</si>
  <si>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</si>
  <si>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</si>
  <si>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</si>
  <si>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</si>
  <si>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</si>
  <si>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</si>
  <si>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</si>
  <si>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</si>
  <si>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</si>
  <si>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京都府</t>
    <rPh sb="0" eb="3">
      <t>キョウトフ</t>
    </rPh>
    <phoneticPr fontId="1"/>
  </si>
  <si>
    <t>北海道</t>
    <rPh sb="0" eb="3">
      <t>ホッカイドウ</t>
    </rPh>
    <phoneticPr fontId="7"/>
  </si>
  <si>
    <t>-</t>
    <phoneticPr fontId="1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</si>
  <si>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</si>
  <si>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</si>
  <si>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制限なし</t>
    <rPh sb="0" eb="2">
      <t>セイゲン</t>
    </rPh>
    <phoneticPr fontId="8"/>
  </si>
  <si>
    <t>京都府保健環境研究所</t>
    <rPh sb="0" eb="3">
      <t>キョウトフ</t>
    </rPh>
    <rPh sb="3" eb="10">
      <t>ホケンカンキョウケンキュウジョ</t>
    </rPh>
    <phoneticPr fontId="1"/>
  </si>
  <si>
    <t>Ge</t>
  </si>
  <si>
    <t>&lt;3.2</t>
    <phoneticPr fontId="1"/>
  </si>
  <si>
    <t>&lt;6.4</t>
    <phoneticPr fontId="1"/>
  </si>
  <si>
    <t>&lt;3.0</t>
    <phoneticPr fontId="1"/>
  </si>
  <si>
    <t>&lt;3.4</t>
    <phoneticPr fontId="1"/>
  </si>
  <si>
    <t>&lt;3.3</t>
    <phoneticPr fontId="1"/>
  </si>
  <si>
    <t>&lt;6.7</t>
    <phoneticPr fontId="1"/>
  </si>
  <si>
    <t>&lt;2.8</t>
    <phoneticPr fontId="1"/>
  </si>
  <si>
    <t>&lt;6.0</t>
    <phoneticPr fontId="1"/>
  </si>
  <si>
    <t>&lt;2.7</t>
    <phoneticPr fontId="1"/>
  </si>
  <si>
    <t>&lt;6.1</t>
    <phoneticPr fontId="1"/>
  </si>
  <si>
    <t>&lt;6.2</t>
    <phoneticPr fontId="1"/>
  </si>
  <si>
    <t>-</t>
  </si>
  <si>
    <t>その他</t>
    <rPh sb="2" eb="3">
      <t>タ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</si>
  <si>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</si>
  <si>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</si>
  <si>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水産物</t>
    <rPh sb="0" eb="3">
      <t>スイサンブツ</t>
    </rPh>
    <phoneticPr fontId="7"/>
  </si>
  <si>
    <t>マアジ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</si>
  <si>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</si>
  <si>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</t>
    <rPh sb="0" eb="2">
      <t>ヤセイ</t>
    </rPh>
    <phoneticPr fontId="7"/>
  </si>
  <si>
    <t>&lt;7.9</t>
    <phoneticPr fontId="1"/>
  </si>
  <si>
    <t>&lt;9.2</t>
    <phoneticPr fontId="1"/>
  </si>
  <si>
    <t>&lt;7.0</t>
    <phoneticPr fontId="1"/>
  </si>
  <si>
    <t>新潟県</t>
    <rPh sb="0" eb="3">
      <t>ニイガタケン</t>
    </rPh>
    <phoneticPr fontId="9"/>
  </si>
  <si>
    <t>－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</si>
  <si>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</si>
  <si>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&lt;4.1</t>
    <phoneticPr fontId="1"/>
  </si>
  <si>
    <t>&lt;3.9</t>
    <phoneticPr fontId="1"/>
  </si>
  <si>
    <t>&lt;6.6</t>
    <phoneticPr fontId="1"/>
  </si>
  <si>
    <t>仙台市</t>
    <rPh sb="0" eb="3">
      <t>センダイシ</t>
    </rPh>
    <phoneticPr fontId="1"/>
  </si>
  <si>
    <t>宮城県</t>
    <rPh sb="0" eb="3">
      <t>ミヤギケン</t>
    </rPh>
    <phoneticPr fontId="7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</si>
  <si>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</si>
  <si>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</si>
  <si>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天然</t>
    <rPh sb="0" eb="2">
      <t>テンネン</t>
    </rPh>
    <phoneticPr fontId="7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</si>
  <si>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</si>
  <si>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</si>
  <si>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</si>
  <si>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</si>
  <si>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福島県</t>
    <rPh sb="0" eb="3">
      <t>フクシマケン</t>
    </rPh>
    <phoneticPr fontId="7"/>
  </si>
  <si>
    <t>&lt;10</t>
  </si>
  <si>
    <t>&lt;20</t>
  </si>
  <si>
    <t>栽培</t>
    <rPh sb="0" eb="2">
      <t>サイバイ</t>
    </rPh>
    <phoneticPr fontId="7"/>
  </si>
  <si>
    <t>&lt;5.7</t>
  </si>
  <si>
    <t>制限なし</t>
  </si>
  <si>
    <t>NaI</t>
  </si>
  <si>
    <t>&lt;2.85</t>
  </si>
  <si>
    <t>&lt;2.89</t>
  </si>
  <si>
    <t>&lt;3.77</t>
  </si>
  <si>
    <t>水産物</t>
  </si>
  <si>
    <t>鹿児島県</t>
    <rPh sb="0" eb="4">
      <t>カゴシマケン</t>
    </rPh>
    <phoneticPr fontId="7"/>
  </si>
  <si>
    <t>聖籠町</t>
    <rPh sb="0" eb="3">
      <t>セイロウマチ</t>
    </rPh>
    <phoneticPr fontId="1"/>
  </si>
  <si>
    <t>&lt;4.0</t>
    <phoneticPr fontId="1"/>
  </si>
  <si>
    <t>&lt;4.3</t>
    <phoneticPr fontId="1"/>
  </si>
  <si>
    <t>&lt;7.3</t>
    <phoneticPr fontId="1"/>
  </si>
  <si>
    <t>&lt;3.6</t>
    <phoneticPr fontId="1"/>
  </si>
  <si>
    <t>&lt;3.8</t>
    <phoneticPr fontId="1"/>
  </si>
  <si>
    <t>&lt;7.2</t>
    <phoneticPr fontId="1"/>
  </si>
  <si>
    <t>&lt;3.7</t>
    <phoneticPr fontId="1"/>
  </si>
  <si>
    <t>&lt;3.5</t>
    <phoneticPr fontId="1"/>
  </si>
  <si>
    <t>&lt;7.7</t>
    <phoneticPr fontId="1"/>
  </si>
  <si>
    <t>関川村</t>
    <rPh sb="0" eb="3">
      <t>セキカワムラ</t>
    </rPh>
    <phoneticPr fontId="1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</si>
  <si>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</si>
  <si>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村上市</t>
    <rPh sb="0" eb="2">
      <t>ムラカミ</t>
    </rPh>
    <rPh sb="2" eb="3">
      <t>シ</t>
    </rPh>
    <phoneticPr fontId="1"/>
  </si>
  <si>
    <t>玄米</t>
    <rPh sb="0" eb="2">
      <t>ゲンマイ</t>
    </rPh>
    <phoneticPr fontId="1"/>
  </si>
  <si>
    <t>（一財）新潟県環境衛生研究所</t>
  </si>
  <si>
    <t>新潟県</t>
    <rPh sb="0" eb="3">
      <t>ニイガタケン</t>
    </rPh>
    <phoneticPr fontId="7"/>
  </si>
  <si>
    <t>長岡市</t>
    <rPh sb="0" eb="2">
      <t>ナガオカ</t>
    </rPh>
    <rPh sb="2" eb="3">
      <t>シ</t>
    </rPh>
    <phoneticPr fontId="1"/>
  </si>
  <si>
    <t>&lt;7.8</t>
    <phoneticPr fontId="1"/>
  </si>
  <si>
    <t>小千谷市</t>
    <rPh sb="0" eb="3">
      <t>オヂヤ</t>
    </rPh>
    <rPh sb="3" eb="4">
      <t>シ</t>
    </rPh>
    <phoneticPr fontId="1"/>
  </si>
  <si>
    <t>&lt;6.3</t>
    <phoneticPr fontId="1"/>
  </si>
  <si>
    <t>十日町市</t>
    <rPh sb="0" eb="3">
      <t>トオカマチ</t>
    </rPh>
    <rPh sb="3" eb="4">
      <t>シ</t>
    </rPh>
    <phoneticPr fontId="1"/>
  </si>
  <si>
    <t>東大阪市</t>
    <rPh sb="0" eb="4">
      <t>ヒガシオオサカシ</t>
    </rPh>
    <phoneticPr fontId="1"/>
  </si>
  <si>
    <t>群馬県</t>
    <rPh sb="0" eb="3">
      <t>グンマケン</t>
    </rPh>
    <phoneticPr fontId="7"/>
  </si>
  <si>
    <t>キャベツ</t>
    <phoneticPr fontId="1"/>
  </si>
  <si>
    <t>東大阪市環境衛生検査センター</t>
    <phoneticPr fontId="1"/>
  </si>
  <si>
    <t>&lt;6</t>
    <phoneticPr fontId="1"/>
  </si>
  <si>
    <t>長野県</t>
    <rPh sb="0" eb="3">
      <t>ナガノケン</t>
    </rPh>
    <phoneticPr fontId="7"/>
  </si>
  <si>
    <t>ズッキーニ</t>
    <phoneticPr fontId="1"/>
  </si>
  <si>
    <t>山梨県</t>
    <rPh sb="0" eb="3">
      <t>ヤマナシケン</t>
    </rPh>
    <phoneticPr fontId="7"/>
  </si>
  <si>
    <t>ブドウ（種なし巨峰）</t>
    <rPh sb="4" eb="5">
      <t>タネ</t>
    </rPh>
    <rPh sb="7" eb="9">
      <t>キョホウ</t>
    </rPh>
    <phoneticPr fontId="1"/>
  </si>
  <si>
    <t>&lt;5</t>
    <phoneticPr fontId="1"/>
  </si>
  <si>
    <t>すいか</t>
    <phoneticPr fontId="1"/>
  </si>
  <si>
    <t>キュウリ</t>
    <phoneticPr fontId="1"/>
  </si>
  <si>
    <t>秋田県</t>
    <rPh sb="0" eb="3">
      <t>アキタケン</t>
    </rPh>
    <phoneticPr fontId="12"/>
  </si>
  <si>
    <t>湯沢市</t>
    <rPh sb="0" eb="3">
      <t>ユザワシ</t>
    </rPh>
    <phoneticPr fontId="12"/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</si>
  <si>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</si>
  <si>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12"/>
  </si>
  <si>
    <t>たらのめ</t>
  </si>
  <si>
    <t>野生</t>
    <rPh sb="0" eb="2">
      <t>ヤセイ</t>
    </rPh>
    <phoneticPr fontId="12"/>
  </si>
  <si>
    <t>制限なし</t>
    <rPh sb="0" eb="2">
      <t>セイゲン</t>
    </rPh>
    <phoneticPr fontId="13"/>
  </si>
  <si>
    <t>秋田県
健康環境センター</t>
    <rPh sb="0" eb="3">
      <t>アキタケン</t>
    </rPh>
    <rPh sb="4" eb="6">
      <t>ケンコウ</t>
    </rPh>
    <rPh sb="6" eb="8">
      <t>カンキョウ</t>
    </rPh>
    <phoneticPr fontId="12"/>
  </si>
  <si>
    <t>&lt;5.4</t>
    <phoneticPr fontId="12"/>
  </si>
  <si>
    <t>&lt;6.1</t>
    <phoneticPr fontId="12"/>
  </si>
  <si>
    <t>&lt;11.5</t>
    <phoneticPr fontId="12"/>
  </si>
  <si>
    <t>こしあぶら</t>
  </si>
  <si>
    <t>&lt;6.0</t>
    <phoneticPr fontId="12"/>
  </si>
  <si>
    <t>わらび</t>
  </si>
  <si>
    <t>&lt;5.1</t>
    <phoneticPr fontId="12"/>
  </si>
  <si>
    <t>&lt;5.0</t>
    <phoneticPr fontId="12"/>
  </si>
  <si>
    <t>&lt;10.1</t>
    <phoneticPr fontId="12"/>
  </si>
  <si>
    <t>しいたけ</t>
  </si>
  <si>
    <t>栽培</t>
    <rPh sb="0" eb="2">
      <t>サイバイ</t>
    </rPh>
    <phoneticPr fontId="12"/>
  </si>
  <si>
    <t>原木</t>
    <rPh sb="0" eb="2">
      <t>ゲンボク</t>
    </rPh>
    <phoneticPr fontId="12"/>
  </si>
  <si>
    <t>&lt;4.7</t>
    <phoneticPr fontId="12"/>
  </si>
  <si>
    <t>&lt;3.6</t>
    <phoneticPr fontId="12"/>
  </si>
  <si>
    <t>&lt;8.3</t>
    <phoneticPr fontId="12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</si>
  <si>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2"/>
  </si>
  <si>
    <t>ねまがりたけ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</si>
  <si>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4"/>
  </si>
  <si>
    <t>&lt;4.9</t>
    <phoneticPr fontId="12"/>
  </si>
  <si>
    <t>&lt;4.8</t>
    <phoneticPr fontId="12"/>
  </si>
  <si>
    <t>東成瀬村</t>
    <rPh sb="0" eb="4">
      <t>ヒガシナルセムラ</t>
    </rPh>
    <phoneticPr fontId="12"/>
  </si>
  <si>
    <t>流通品</t>
    <rPh sb="0" eb="2">
      <t>リュウツウ</t>
    </rPh>
    <rPh sb="2" eb="3">
      <t>ヒン</t>
    </rPh>
    <phoneticPr fontId="14"/>
  </si>
  <si>
    <t>制限なし</t>
    <rPh sb="0" eb="2">
      <t>セイゲン</t>
    </rPh>
    <phoneticPr fontId="14"/>
  </si>
  <si>
    <t>&lt;10.2</t>
    <phoneticPr fontId="12"/>
  </si>
  <si>
    <t>みず</t>
  </si>
  <si>
    <t>&lt;9.4</t>
    <phoneticPr fontId="12"/>
  </si>
  <si>
    <t>大館市</t>
    <rPh sb="0" eb="3">
      <t>オオダテシ</t>
    </rPh>
    <phoneticPr fontId="12"/>
  </si>
  <si>
    <t>田代岳</t>
    <rPh sb="0" eb="3">
      <t>タシロダケ</t>
    </rPh>
    <phoneticPr fontId="12"/>
  </si>
  <si>
    <t>みず</t>
    <phoneticPr fontId="12"/>
  </si>
  <si>
    <t>&lt;4.4</t>
    <phoneticPr fontId="12"/>
  </si>
  <si>
    <t>&lt;3.2</t>
    <phoneticPr fontId="12"/>
  </si>
  <si>
    <t>&lt;7.6</t>
    <phoneticPr fontId="12"/>
  </si>
  <si>
    <t>上小阿仁村</t>
    <rPh sb="0" eb="5">
      <t>カミコアニムラ</t>
    </rPh>
    <phoneticPr fontId="12"/>
  </si>
  <si>
    <t>しどけ</t>
    <phoneticPr fontId="12"/>
  </si>
  <si>
    <t>&lt;4.6</t>
    <phoneticPr fontId="12"/>
  </si>
  <si>
    <t>&lt;9.7</t>
    <phoneticPr fontId="12"/>
  </si>
  <si>
    <t>藤里町</t>
    <rPh sb="0" eb="3">
      <t>フジサトマチ</t>
    </rPh>
    <phoneticPr fontId="12"/>
  </si>
  <si>
    <t>わらび</t>
    <phoneticPr fontId="12"/>
  </si>
  <si>
    <t>&lt;4.1</t>
    <phoneticPr fontId="12"/>
  </si>
  <si>
    <t>&lt;9.0</t>
    <phoneticPr fontId="12"/>
  </si>
  <si>
    <t>五城目町</t>
    <rPh sb="0" eb="3">
      <t>ゴジョウメ</t>
    </rPh>
    <rPh sb="3" eb="4">
      <t>チョウ</t>
    </rPh>
    <phoneticPr fontId="12"/>
  </si>
  <si>
    <t>&lt;6.2</t>
    <phoneticPr fontId="12"/>
  </si>
  <si>
    <t>&lt;5.9</t>
    <phoneticPr fontId="12"/>
  </si>
  <si>
    <t>&lt;12.1</t>
    <phoneticPr fontId="12"/>
  </si>
  <si>
    <t>由利本荘市</t>
    <rPh sb="0" eb="5">
      <t>ユリホンジョウシ</t>
    </rPh>
    <phoneticPr fontId="12"/>
  </si>
  <si>
    <t>山ウド</t>
    <rPh sb="0" eb="1">
      <t>ヤマ</t>
    </rPh>
    <phoneticPr fontId="12"/>
  </si>
  <si>
    <t>&lt;10.3</t>
    <phoneticPr fontId="12"/>
  </si>
  <si>
    <t>大仙市</t>
    <rPh sb="0" eb="3">
      <t>ダイセンシ</t>
    </rPh>
    <phoneticPr fontId="12"/>
  </si>
  <si>
    <t>&lt;5.3</t>
    <phoneticPr fontId="12"/>
  </si>
  <si>
    <t>&lt;10.7</t>
    <phoneticPr fontId="12"/>
  </si>
  <si>
    <t>横手市</t>
    <rPh sb="0" eb="3">
      <t>ヨコテシ</t>
    </rPh>
    <phoneticPr fontId="12"/>
  </si>
  <si>
    <t>羽後町</t>
    <rPh sb="0" eb="3">
      <t>ウゴマチ</t>
    </rPh>
    <phoneticPr fontId="12"/>
  </si>
  <si>
    <t>&lt;5.8</t>
    <phoneticPr fontId="12"/>
  </si>
  <si>
    <t>&lt;11.1</t>
    <phoneticPr fontId="12"/>
  </si>
  <si>
    <t>タケノコ</t>
    <phoneticPr fontId="12"/>
  </si>
  <si>
    <t>&lt;4.3</t>
    <phoneticPr fontId="12"/>
  </si>
  <si>
    <t>&lt;8.9</t>
    <phoneticPr fontId="12"/>
  </si>
  <si>
    <t>&lt;5.7</t>
    <phoneticPr fontId="12"/>
  </si>
  <si>
    <t>&lt;11.8</t>
    <phoneticPr fontId="12"/>
  </si>
  <si>
    <t>&lt;11.3</t>
    <phoneticPr fontId="12"/>
  </si>
  <si>
    <t>燕市</t>
    <rPh sb="0" eb="1">
      <t>ツバメ</t>
    </rPh>
    <rPh sb="1" eb="2">
      <t>シ</t>
    </rPh>
    <phoneticPr fontId="1"/>
  </si>
  <si>
    <t>南魚沼市</t>
    <rPh sb="0" eb="1">
      <t>ミナミ</t>
    </rPh>
    <rPh sb="1" eb="3">
      <t>ウオヌマ</t>
    </rPh>
    <rPh sb="3" eb="4">
      <t>シ</t>
    </rPh>
    <phoneticPr fontId="1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</si>
  <si>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</si>
  <si>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</si>
  <si>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小川原湖(東北町たかとり地先)</t>
  </si>
  <si>
    <t>ヤマトシジミ</t>
  </si>
  <si>
    <t>(株)ＫＡＮＳＯテクノス</t>
  </si>
  <si>
    <t>&lt;4.98</t>
    <phoneticPr fontId="1"/>
  </si>
  <si>
    <t>&lt;5.46</t>
    <phoneticPr fontId="1"/>
  </si>
  <si>
    <t>&lt;4.97</t>
    <phoneticPr fontId="1"/>
  </si>
  <si>
    <t>&lt;4.17</t>
    <phoneticPr fontId="1"/>
  </si>
  <si>
    <t>&lt;9.1</t>
    <phoneticPr fontId="1"/>
  </si>
  <si>
    <t>&lt;3.78</t>
    <phoneticPr fontId="1"/>
  </si>
  <si>
    <t>&lt;3.89</t>
    <phoneticPr fontId="1"/>
  </si>
  <si>
    <t>&lt;4.81</t>
    <phoneticPr fontId="1"/>
  </si>
  <si>
    <t>&lt;4.19</t>
    <phoneticPr fontId="1"/>
  </si>
  <si>
    <t>&lt;9.0</t>
    <phoneticPr fontId="1"/>
  </si>
  <si>
    <t>五所川原市</t>
    <rPh sb="0" eb="5">
      <t>ゴショガワラシ</t>
    </rPh>
    <phoneticPr fontId="1"/>
  </si>
  <si>
    <t>十三湖</t>
  </si>
  <si>
    <t>(一財)日本食品検査</t>
  </si>
  <si>
    <t>&lt;4.85</t>
    <phoneticPr fontId="1"/>
  </si>
  <si>
    <t>&lt;4.34</t>
    <phoneticPr fontId="1"/>
  </si>
  <si>
    <t>&lt;4.00</t>
    <phoneticPr fontId="1"/>
  </si>
  <si>
    <t>&lt;4.87</t>
    <phoneticPr fontId="1"/>
  </si>
  <si>
    <t>&lt;8.9</t>
    <phoneticPr fontId="1"/>
  </si>
  <si>
    <t>&lt;4.80</t>
    <phoneticPr fontId="1"/>
  </si>
  <si>
    <t>&lt;4.60</t>
    <phoneticPr fontId="1"/>
  </si>
  <si>
    <t>&lt;4.70</t>
    <phoneticPr fontId="1"/>
  </si>
  <si>
    <t>&lt;9.3</t>
    <phoneticPr fontId="1"/>
  </si>
  <si>
    <t>&lt;4.41</t>
    <phoneticPr fontId="1"/>
  </si>
  <si>
    <t>&lt;4.33</t>
    <phoneticPr fontId="1"/>
  </si>
  <si>
    <t>&lt;8.7</t>
    <phoneticPr fontId="1"/>
  </si>
  <si>
    <t>新発田市</t>
    <rPh sb="0" eb="3">
      <t>シバタ</t>
    </rPh>
    <rPh sb="3" eb="4">
      <t>シ</t>
    </rPh>
    <phoneticPr fontId="1"/>
  </si>
  <si>
    <t>&lt;2.3</t>
    <phoneticPr fontId="1"/>
  </si>
  <si>
    <t>神奈川県</t>
    <rPh sb="0" eb="4">
      <t>カナガワケン</t>
    </rPh>
    <phoneticPr fontId="1"/>
  </si>
  <si>
    <t>伊勢原市</t>
    <rPh sb="0" eb="4">
      <t>イセハラシ</t>
    </rPh>
    <phoneticPr fontId="1"/>
  </si>
  <si>
    <t>原乳</t>
    <rPh sb="0" eb="2">
      <t>ゲンニュウ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</si>
  <si>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</si>
  <si>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>&lt;0.25</t>
    <phoneticPr fontId="1"/>
  </si>
  <si>
    <t>&lt;0.29</t>
    <phoneticPr fontId="1"/>
  </si>
  <si>
    <t>&lt;0.54</t>
    <phoneticPr fontId="1"/>
  </si>
  <si>
    <t>大阪市</t>
    <rPh sb="0" eb="3">
      <t>オオサカシ</t>
    </rPh>
    <phoneticPr fontId="1"/>
  </si>
  <si>
    <t>製造所：千葉県</t>
    <rPh sb="0" eb="2">
      <t>セイゾウ</t>
    </rPh>
    <rPh sb="2" eb="3">
      <t>ショ</t>
    </rPh>
    <rPh sb="4" eb="6">
      <t>チバ</t>
    </rPh>
    <rPh sb="6" eb="7">
      <t>ケン</t>
    </rPh>
    <phoneticPr fontId="7"/>
  </si>
  <si>
    <t>流通品</t>
  </si>
  <si>
    <t>その他</t>
  </si>
  <si>
    <t>つゆ（希釈用）</t>
    <rPh sb="3" eb="6">
      <t>キシャクヨウ</t>
    </rPh>
    <phoneticPr fontId="7"/>
  </si>
  <si>
    <t>大阪市保健所
北部生活衛生監視事務所</t>
    <rPh sb="0" eb="3">
      <t>オオサカシ</t>
    </rPh>
    <rPh sb="3" eb="6">
      <t>ホケンジョ</t>
    </rPh>
    <rPh sb="7" eb="18">
      <t>ホクブセイカツエイセイカンシジムショ</t>
    </rPh>
    <phoneticPr fontId="7"/>
  </si>
  <si>
    <t>&lt;16</t>
  </si>
  <si>
    <t>製造者：青森県</t>
    <rPh sb="0" eb="2">
      <t>セイゾウ</t>
    </rPh>
    <rPh sb="2" eb="3">
      <t>シャ</t>
    </rPh>
    <rPh sb="4" eb="6">
      <t>アオモリ</t>
    </rPh>
    <rPh sb="6" eb="7">
      <t>ケン</t>
    </rPh>
    <phoneticPr fontId="7"/>
  </si>
  <si>
    <t>りんごジュース（ストレート）</t>
  </si>
  <si>
    <t>製造者：長野県</t>
    <rPh sb="0" eb="2">
      <t>セイゾウ</t>
    </rPh>
    <rPh sb="2" eb="3">
      <t>モノ</t>
    </rPh>
    <rPh sb="4" eb="6">
      <t>ナガノ</t>
    </rPh>
    <rPh sb="6" eb="7">
      <t>ケン</t>
    </rPh>
    <phoneticPr fontId="7"/>
  </si>
  <si>
    <t>米みそ</t>
    <rPh sb="0" eb="1">
      <t>コメ</t>
    </rPh>
    <phoneticPr fontId="7"/>
  </si>
  <si>
    <t>長野県</t>
  </si>
  <si>
    <t>富士見町</t>
    <rPh sb="0" eb="3">
      <t>フジミ</t>
    </rPh>
    <rPh sb="3" eb="4">
      <t>マチ</t>
    </rPh>
    <phoneticPr fontId="1"/>
  </si>
  <si>
    <t>山林</t>
    <rPh sb="0" eb="2">
      <t>サンリン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</si>
  <si>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</si>
  <si>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ニホンジカ肉</t>
    <rPh sb="5" eb="6">
      <t>ニク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</si>
  <si>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8"/>
  </si>
  <si>
    <t>長野県林業総合センター</t>
  </si>
  <si>
    <t>＜25</t>
  </si>
  <si>
    <t>横浜市</t>
    <rPh sb="0" eb="3">
      <t>ヨコハマシ</t>
    </rPh>
    <phoneticPr fontId="7"/>
  </si>
  <si>
    <t>横浜市</t>
    <phoneticPr fontId="7"/>
  </si>
  <si>
    <t>神奈川県</t>
    <rPh sb="0" eb="4">
      <t>カナガワケン</t>
    </rPh>
    <phoneticPr fontId="7"/>
  </si>
  <si>
    <t>-</t>
    <phoneticPr fontId="7"/>
  </si>
  <si>
    <t>原乳</t>
    <rPh sb="0" eb="2">
      <t>ゲンニュウ</t>
    </rPh>
    <phoneticPr fontId="7"/>
  </si>
  <si>
    <t>横浜市衛生研究所</t>
    <rPh sb="0" eb="3">
      <t>ヨコハマシ</t>
    </rPh>
    <rPh sb="3" eb="8">
      <t>エイセイケンキュウジョ</t>
    </rPh>
    <phoneticPr fontId="7"/>
  </si>
  <si>
    <t>&lt;0.665</t>
    <phoneticPr fontId="7"/>
  </si>
  <si>
    <t>&lt;0.544</t>
    <phoneticPr fontId="7"/>
  </si>
  <si>
    <t>&lt;1.2</t>
    <phoneticPr fontId="7"/>
  </si>
  <si>
    <t>宮城県</t>
    <rPh sb="0" eb="2">
      <t>ミヤギ</t>
    </rPh>
    <rPh sb="2" eb="3">
      <t>ケン</t>
    </rPh>
    <phoneticPr fontId="7"/>
  </si>
  <si>
    <t>ナス</t>
    <phoneticPr fontId="1"/>
  </si>
  <si>
    <t>東京都</t>
  </si>
  <si>
    <t>―</t>
  </si>
  <si>
    <t>食肉製品（肉だんご）</t>
    <rPh sb="0" eb="2">
      <t>ショクニク</t>
    </rPh>
    <rPh sb="2" eb="4">
      <t>セイヒン</t>
    </rPh>
    <rPh sb="5" eb="6">
      <t>ニク</t>
    </rPh>
    <phoneticPr fontId="10"/>
  </si>
  <si>
    <t>東京都健康安全研究センター</t>
  </si>
  <si>
    <t>&lt;11</t>
  </si>
  <si>
    <t>&lt;21</t>
  </si>
  <si>
    <t>そうざい（ハンバーグ）</t>
  </si>
  <si>
    <t>&lt;12</t>
  </si>
  <si>
    <t>&lt;22</t>
  </si>
  <si>
    <t>そうざい（豚もつ煮込み）</t>
    <rPh sb="5" eb="6">
      <t>ブタ</t>
    </rPh>
    <phoneticPr fontId="10"/>
  </si>
  <si>
    <t>そうざい（煮込みハンバーグ）</t>
    <rPh sb="5" eb="7">
      <t>ニコ</t>
    </rPh>
    <phoneticPr fontId="10"/>
  </si>
  <si>
    <t>プロセスチーズ</t>
  </si>
  <si>
    <t>&lt;9</t>
  </si>
  <si>
    <t>&lt;19</t>
  </si>
  <si>
    <t>はっ酵乳</t>
    <rPh sb="2" eb="3">
      <t>コウ</t>
    </rPh>
    <rPh sb="3" eb="4">
      <t>ニュウ</t>
    </rPh>
    <phoneticPr fontId="10"/>
  </si>
  <si>
    <t>発酵乳</t>
    <rPh sb="0" eb="3">
      <t>ハッコウニュウ</t>
    </rPh>
    <phoneticPr fontId="10"/>
  </si>
  <si>
    <t>アイスクリーム</t>
  </si>
  <si>
    <t>京都市</t>
    <rPh sb="0" eb="3">
      <t>キョウトシ</t>
    </rPh>
    <phoneticPr fontId="1"/>
  </si>
  <si>
    <t>群馬県</t>
    <rPh sb="0" eb="2">
      <t>グンマ</t>
    </rPh>
    <rPh sb="2" eb="3">
      <t>ケン</t>
    </rPh>
    <phoneticPr fontId="7"/>
  </si>
  <si>
    <t>ゴボウ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</si>
  <si>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</si>
  <si>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</si>
  <si>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&lt;0.344</t>
    <phoneticPr fontId="1"/>
  </si>
  <si>
    <t>&lt;0.385</t>
    <phoneticPr fontId="1"/>
  </si>
  <si>
    <t>&lt;0.729</t>
    <phoneticPr fontId="1"/>
  </si>
  <si>
    <t>販売者住所：東京都</t>
    <rPh sb="0" eb="3">
      <t>ハンバイシャ</t>
    </rPh>
    <rPh sb="6" eb="9">
      <t>トウキョウト</t>
    </rPh>
    <phoneticPr fontId="1"/>
  </si>
  <si>
    <t>米飯類</t>
    <rPh sb="0" eb="3">
      <t>ベイハンルイ</t>
    </rPh>
    <phoneticPr fontId="1"/>
  </si>
  <si>
    <t>乳児用食品</t>
  </si>
  <si>
    <t>ハンバーグ</t>
    <phoneticPr fontId="1"/>
  </si>
  <si>
    <t>製造所所在地：京都府</t>
    <rPh sb="3" eb="6">
      <t>ショザイチ</t>
    </rPh>
    <rPh sb="7" eb="10">
      <t>キョウトフ</t>
    </rPh>
    <phoneticPr fontId="1"/>
  </si>
  <si>
    <t>牛乳・乳児用食品</t>
  </si>
  <si>
    <t>調理めん類</t>
    <rPh sb="0" eb="2">
      <t>チョウリ</t>
    </rPh>
    <rPh sb="4" eb="5">
      <t>ルイ</t>
    </rPh>
    <phoneticPr fontId="1"/>
  </si>
  <si>
    <t>野菜・魚介煮物</t>
    <rPh sb="0" eb="2">
      <t>ヤサイ</t>
    </rPh>
    <rPh sb="3" eb="5">
      <t>ギョカイ</t>
    </rPh>
    <rPh sb="5" eb="7">
      <t>ニモノ</t>
    </rPh>
    <phoneticPr fontId="1"/>
  </si>
  <si>
    <t>製造者住所：岐阜県</t>
    <rPh sb="2" eb="3">
      <t>シャ</t>
    </rPh>
    <rPh sb="6" eb="9">
      <t>ギフケン</t>
    </rPh>
    <phoneticPr fontId="1"/>
  </si>
  <si>
    <t>飲料水</t>
    <rPh sb="0" eb="3">
      <t>インリョウスイ</t>
    </rPh>
    <phoneticPr fontId="7"/>
  </si>
  <si>
    <t>ナチュラル
ミネラルウォーター</t>
    <phoneticPr fontId="1"/>
  </si>
  <si>
    <t>&lt;0.59</t>
    <phoneticPr fontId="1"/>
  </si>
  <si>
    <t>&lt;0.79</t>
    <phoneticPr fontId="1"/>
  </si>
  <si>
    <t>&lt;1.4</t>
    <phoneticPr fontId="1"/>
  </si>
  <si>
    <t>横浜市</t>
    <rPh sb="0" eb="3">
      <t>ヨコハマシ</t>
    </rPh>
    <phoneticPr fontId="1"/>
  </si>
  <si>
    <t>横浜市</t>
    <phoneticPr fontId="1"/>
  </si>
  <si>
    <t>日本太平洋沖合北部</t>
    <phoneticPr fontId="1"/>
  </si>
  <si>
    <t>サンマ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</si>
  <si>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</si>
  <si>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北海道・青森県沖太平洋</t>
    <phoneticPr fontId="1"/>
  </si>
  <si>
    <t>サケ</t>
    <phoneticPr fontId="7"/>
  </si>
  <si>
    <t>フィレ</t>
    <phoneticPr fontId="1"/>
  </si>
  <si>
    <t>&lt;3.19</t>
  </si>
  <si>
    <t>三陸南部沖</t>
    <phoneticPr fontId="1"/>
  </si>
  <si>
    <t>メダイ</t>
  </si>
  <si>
    <t>ナシ</t>
    <phoneticPr fontId="1"/>
  </si>
  <si>
    <t>制限なし</t>
    <rPh sb="0" eb="2">
      <t>セイゲン</t>
    </rPh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</si>
  <si>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</si>
  <si>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&lt;0.450</t>
    <phoneticPr fontId="7"/>
  </si>
  <si>
    <t>&lt;0.581</t>
    <phoneticPr fontId="7"/>
  </si>
  <si>
    <t>&lt;1.0</t>
    <phoneticPr fontId="7"/>
  </si>
  <si>
    <t>鹿児島県沖</t>
    <rPh sb="0" eb="5">
      <t>カゴシマケンオキ</t>
    </rPh>
    <phoneticPr fontId="7"/>
  </si>
  <si>
    <t>カツオ</t>
  </si>
  <si>
    <t>制限なし</t>
    <rPh sb="0" eb="2">
      <t>セイゲン</t>
    </rPh>
    <phoneticPr fontId="7"/>
  </si>
  <si>
    <t>大阪市中央卸売市場
東部市場食品衛生検査所</t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</si>
  <si>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</si>
  <si>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三陸南部沖</t>
    <rPh sb="0" eb="5">
      <t>サンリクナンブオキ</t>
    </rPh>
    <phoneticPr fontId="7"/>
  </si>
  <si>
    <t>トビウオ</t>
  </si>
  <si>
    <t>三重県</t>
    <rPh sb="0" eb="3">
      <t>ミエケン</t>
    </rPh>
    <phoneticPr fontId="7"/>
  </si>
  <si>
    <t>伊勢湾</t>
    <rPh sb="0" eb="3">
      <t>イセワン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</si>
</sst>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.000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u/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177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177" fontId="2" fillId="3" borderId="38" xfId="0" applyNumberFormat="1" applyFont="1" applyFill="1" applyBorder="1" applyAlignment="1">
      <alignment horizontal="center" vertical="center"/>
    </xf>
    <xf numFmtId="177" fontId="2" fillId="3" borderId="44" xfId="0" applyNumberFormat="1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57" fontId="2" fillId="2" borderId="42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7" fontId="2" fillId="3" borderId="26" xfId="0" applyNumberFormat="1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5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11" fillId="0" borderId="0" xfId="0" applyFont="1"/>
    <xf numFmtId="176" fontId="2" fillId="2" borderId="45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2" fontId="2" fillId="2" borderId="38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57" fontId="2" fillId="0" borderId="45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57" fontId="4" fillId="0" borderId="41" xfId="0" applyNumberFormat="1" applyFont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/>
    </xf>
    <xf numFmtId="176" fontId="2" fillId="2" borderId="42" xfId="1" applyNumberFormat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2" borderId="48" xfId="0" applyNumberFormat="1" applyFont="1" applyFill="1" applyBorder="1" applyAlignment="1">
      <alignment horizontal="center" vertical="center"/>
    </xf>
    <xf numFmtId="176" fontId="2" fillId="0" borderId="37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57" fontId="2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57" fontId="4" fillId="0" borderId="42" xfId="0" applyNumberFormat="1" applyFont="1" applyBorder="1" applyAlignment="1">
      <alignment horizontal="center" vertical="center"/>
    </xf>
    <xf numFmtId="57" fontId="4" fillId="0" borderId="27" xfId="0" applyNumberFormat="1" applyFont="1" applyBorder="1" applyAlignment="1">
      <alignment horizontal="center" vertical="center"/>
    </xf>
    <xf numFmtId="57" fontId="4" fillId="0" borderId="22" xfId="0" applyNumberFormat="1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</cellXfs>
  <cellStyles count="2">
    <cellStyle name="標準" xfId="0" builtinId="0"/>
    <cellStyle name="標準 5" xfId="1" xr:uid="{45323543-B265-41D8-8DA0-43FCC752E6FD}"/>
  </cellStyles>
  <dxfs count="6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1"/>
  <sheetViews>
    <sheetView tabSelected="1" workbookViewId="0"/>
  </sheetViews>
  <sheetFormatPr defaultColWidth="9" defaultRowHeight="18.75"/>
  <cols>
    <col min="1" max="1" width="8.625" style="1" customWidth="1"/>
    <col min="2" max="5" width="10.625" style="3" customWidth="1"/>
    <col min="6" max="6" width="32.25" style="4" bestFit="1" customWidth="1"/>
    <col min="7" max="7" width="26" style="4" bestFit="1" customWidth="1"/>
    <col min="8" max="8" width="17.625" style="4" bestFit="1" customWidth="1"/>
    <col min="9" max="9" width="30.25" style="4" bestFit="1" customWidth="1"/>
    <col min="10" max="10" width="39.625" style="4" bestFit="1" customWidth="1"/>
    <col min="11" max="11" width="21.625" style="3" customWidth="1"/>
    <col min="12" max="12" width="51" style="4" bestFit="1" customWidth="1"/>
    <col min="13" max="13" width="43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>
      <c r="A1" s="69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>
      <c r="A3" s="170" t="s">
        <v>1</v>
      </c>
      <c r="B3" s="170" t="s">
        <v>2</v>
      </c>
      <c r="C3" s="173" t="s">
        <v>3</v>
      </c>
      <c r="D3" s="146" t="s">
        <v>4</v>
      </c>
      <c r="E3" s="144"/>
      <c r="F3" s="145"/>
      <c r="G3" s="174" t="s">
        <v>5</v>
      </c>
      <c r="H3" s="161" t="s">
        <v>6</v>
      </c>
      <c r="I3" s="143" t="s">
        <v>7</v>
      </c>
      <c r="J3" s="144"/>
      <c r="K3" s="144"/>
      <c r="L3" s="145"/>
      <c r="M3" s="146" t="s">
        <v>8</v>
      </c>
      <c r="N3" s="145"/>
      <c r="O3" s="147" t="s">
        <v>9</v>
      </c>
      <c r="P3" s="148"/>
      <c r="Q3" s="146" t="s">
        <v>10</v>
      </c>
      <c r="R3" s="144"/>
      <c r="S3" s="144"/>
      <c r="T3" s="144"/>
      <c r="U3" s="144"/>
      <c r="V3" s="144"/>
      <c r="W3" s="145"/>
    </row>
    <row r="4" spans="1:24">
      <c r="A4" s="171"/>
      <c r="B4" s="171"/>
      <c r="C4" s="130"/>
      <c r="D4" s="149" t="s">
        <v>11</v>
      </c>
      <c r="E4" s="152" t="s">
        <v>12</v>
      </c>
      <c r="F4" s="129" t="s">
        <v>13</v>
      </c>
      <c r="G4" s="175"/>
      <c r="H4" s="162"/>
      <c r="I4" s="157" t="s">
        <v>14</v>
      </c>
      <c r="J4" s="10"/>
      <c r="K4" s="11"/>
      <c r="L4" s="160" t="s">
        <v>15</v>
      </c>
      <c r="M4" s="157" t="s">
        <v>16</v>
      </c>
      <c r="N4" s="129" t="s">
        <v>17</v>
      </c>
      <c r="O4" s="132" t="s">
        <v>18</v>
      </c>
      <c r="P4" s="135" t="s">
        <v>19</v>
      </c>
      <c r="Q4" s="138" t="s">
        <v>20</v>
      </c>
      <c r="R4" s="139"/>
      <c r="S4" s="139"/>
      <c r="T4" s="140" t="s">
        <v>21</v>
      </c>
      <c r="U4" s="126" t="s">
        <v>22</v>
      </c>
      <c r="V4" s="126" t="s">
        <v>23</v>
      </c>
      <c r="W4" s="129" t="s">
        <v>24</v>
      </c>
    </row>
    <row r="5" spans="1:24" ht="110.1" customHeight="1">
      <c r="A5" s="171"/>
      <c r="B5" s="171"/>
      <c r="C5" s="130"/>
      <c r="D5" s="150"/>
      <c r="E5" s="153"/>
      <c r="F5" s="155"/>
      <c r="G5" s="175"/>
      <c r="H5" s="162"/>
      <c r="I5" s="158"/>
      <c r="J5" s="164" t="s">
        <v>25</v>
      </c>
      <c r="K5" s="164" t="s">
        <v>98</v>
      </c>
      <c r="L5" s="155"/>
      <c r="M5" s="158"/>
      <c r="N5" s="130"/>
      <c r="O5" s="133"/>
      <c r="P5" s="136"/>
      <c r="Q5" s="167" t="s">
        <v>26</v>
      </c>
      <c r="R5" s="168"/>
      <c r="S5" s="169"/>
      <c r="T5" s="141"/>
      <c r="U5" s="127"/>
      <c r="V5" s="127"/>
      <c r="W5" s="130"/>
    </row>
    <row r="6" spans="1:24" ht="18.75" customHeight="1" thickBot="1">
      <c r="A6" s="172"/>
      <c r="B6" s="172"/>
      <c r="C6" s="131"/>
      <c r="D6" s="151"/>
      <c r="E6" s="154"/>
      <c r="F6" s="156"/>
      <c r="G6" s="176"/>
      <c r="H6" s="163"/>
      <c r="I6" s="159"/>
      <c r="J6" s="165"/>
      <c r="K6" s="166"/>
      <c r="L6" s="156"/>
      <c r="M6" s="159"/>
      <c r="N6" s="131"/>
      <c r="O6" s="134"/>
      <c r="P6" s="137"/>
      <c r="Q6" s="12" t="s">
        <v>27</v>
      </c>
      <c r="R6" s="67" t="s">
        <v>28</v>
      </c>
      <c r="S6" s="13" t="s">
        <v>29</v>
      </c>
      <c r="T6" s="142"/>
      <c r="U6" s="128"/>
      <c r="V6" s="128"/>
      <c r="W6" s="131"/>
      <c r="X6" s="2"/>
    </row>
    <row r="7" spans="1:24" ht="19.5" thickTop="1">
      <c r="A7" s="15">
        <v>1</v>
      </c>
      <c r="B7" s="15" t="s">
        <v>60</v>
      </c>
      <c r="C7" s="16" t="s">
        <v>60</v>
      </c>
      <c r="D7" s="14" t="s">
        <v>60</v>
      </c>
      <c r="E7" s="15" t="s">
        <v>99</v>
      </c>
      <c r="F7" s="16" t="s">
        <v>32</v>
      </c>
      <c r="G7" s="56" t="s">
        <v>62</v>
      </c>
      <c r="H7" s="17" t="s">
        <v>34</v>
      </c>
      <c r="I7" s="58" t="s">
        <v>100</v>
      </c>
      <c r="J7" s="15" t="s">
        <v>78</v>
      </c>
      <c r="K7" s="15" t="s">
        <v>32</v>
      </c>
      <c r="L7" s="26" t="s">
        <v>35</v>
      </c>
      <c r="M7" s="18" t="s">
        <v>101</v>
      </c>
      <c r="N7" s="30" t="s">
        <v>37</v>
      </c>
      <c r="O7" s="21">
        <v>45897</v>
      </c>
      <c r="P7" s="70">
        <v>45901</v>
      </c>
      <c r="Q7" s="14" t="s">
        <v>38</v>
      </c>
      <c r="R7" s="71" t="s">
        <v>40</v>
      </c>
      <c r="S7" s="23" t="s">
        <v>48</v>
      </c>
      <c r="T7" s="3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&lt;3.2</v>
      </c>
      <c r="U7" s="31" t="str">
        <f t="shared" si="0"/>
        <v>&lt;3</v>
      </c>
      <c r="V7" s="32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&lt;6.2</v>
      </c>
      <c r="W7" s="26"/>
    </row>
    <row r="8" spans="1:24">
      <c r="A8" s="15">
        <v>2</v>
      </c>
      <c r="B8" s="15" t="s">
        <v>60</v>
      </c>
      <c r="C8" s="16" t="s">
        <v>60</v>
      </c>
      <c r="D8" s="14" t="s">
        <v>102</v>
      </c>
      <c r="E8" s="15" t="s">
        <v>103</v>
      </c>
      <c r="F8" s="16" t="s">
        <v>49</v>
      </c>
      <c r="G8" s="56" t="s">
        <v>62</v>
      </c>
      <c r="H8" s="17" t="s">
        <v>34</v>
      </c>
      <c r="I8" s="58" t="s">
        <v>100</v>
      </c>
      <c r="J8" s="15" t="s">
        <v>78</v>
      </c>
      <c r="K8" s="15" t="s">
        <v>32</v>
      </c>
      <c r="L8" s="26" t="s">
        <v>35</v>
      </c>
      <c r="M8" s="18" t="s">
        <v>101</v>
      </c>
      <c r="N8" s="30" t="s">
        <v>37</v>
      </c>
      <c r="O8" s="21">
        <v>45891</v>
      </c>
      <c r="P8" s="70">
        <v>45901</v>
      </c>
      <c r="Q8" s="14" t="s">
        <v>95</v>
      </c>
      <c r="R8" s="71" t="s">
        <v>89</v>
      </c>
      <c r="S8" s="23" t="s">
        <v>104</v>
      </c>
      <c r="T8" s="31" t="str">
        <f t="shared" si="0"/>
        <v>&lt;3.5</v>
      </c>
      <c r="U8" s="31" t="str">
        <f t="shared" si="0"/>
        <v>&lt;4.3</v>
      </c>
      <c r="V8" s="32" t="str">
        <f t="shared" si="1"/>
        <v>&lt;7.8</v>
      </c>
      <c r="W8" s="26"/>
    </row>
    <row r="9" spans="1:24">
      <c r="A9" s="15">
        <v>3</v>
      </c>
      <c r="B9" s="15" t="s">
        <v>60</v>
      </c>
      <c r="C9" s="16" t="s">
        <v>60</v>
      </c>
      <c r="D9" s="14" t="s">
        <v>102</v>
      </c>
      <c r="E9" s="15" t="s">
        <v>105</v>
      </c>
      <c r="F9" s="16" t="s">
        <v>49</v>
      </c>
      <c r="G9" s="56" t="s">
        <v>62</v>
      </c>
      <c r="H9" s="17" t="s">
        <v>34</v>
      </c>
      <c r="I9" s="58" t="s">
        <v>100</v>
      </c>
      <c r="J9" s="15" t="s">
        <v>78</v>
      </c>
      <c r="K9" s="15" t="s">
        <v>32</v>
      </c>
      <c r="L9" s="26" t="s">
        <v>35</v>
      </c>
      <c r="M9" s="18" t="s">
        <v>101</v>
      </c>
      <c r="N9" s="30" t="s">
        <v>37</v>
      </c>
      <c r="O9" s="21">
        <v>45896</v>
      </c>
      <c r="P9" s="70">
        <v>45901</v>
      </c>
      <c r="Q9" s="14" t="s">
        <v>40</v>
      </c>
      <c r="R9" s="71" t="s">
        <v>42</v>
      </c>
      <c r="S9" s="23" t="s">
        <v>106</v>
      </c>
      <c r="T9" s="31" t="str">
        <f t="shared" si="0"/>
        <v>&lt;3</v>
      </c>
      <c r="U9" s="31" t="str">
        <f t="shared" si="0"/>
        <v>&lt;3.3</v>
      </c>
      <c r="V9" s="32" t="str">
        <f t="shared" si="1"/>
        <v>&lt;6.3</v>
      </c>
      <c r="W9" s="26" t="str">
        <f t="shared" ref="W9:W37" si="2">IF(ISERROR(V9*1),"",IF(AND(H9="飲料水",V9&gt;=11),"○",IF(AND(H9="牛乳・乳児用食品",V9&gt;=51),"○",IF(AND(H9&lt;&gt;"",V9&gt;=110),"○",""))))</f>
        <v/>
      </c>
    </row>
    <row r="10" spans="1:24">
      <c r="A10" s="18">
        <v>4</v>
      </c>
      <c r="B10" s="15" t="s">
        <v>60</v>
      </c>
      <c r="C10" s="16" t="s">
        <v>60</v>
      </c>
      <c r="D10" s="14" t="s">
        <v>102</v>
      </c>
      <c r="E10" s="18" t="s">
        <v>107</v>
      </c>
      <c r="F10" s="16" t="s">
        <v>49</v>
      </c>
      <c r="G10" s="56" t="s">
        <v>62</v>
      </c>
      <c r="H10" s="17" t="s">
        <v>34</v>
      </c>
      <c r="I10" s="58" t="s">
        <v>100</v>
      </c>
      <c r="J10" s="15" t="s">
        <v>78</v>
      </c>
      <c r="K10" s="15" t="s">
        <v>32</v>
      </c>
      <c r="L10" s="26" t="s">
        <v>35</v>
      </c>
      <c r="M10" s="18" t="s">
        <v>101</v>
      </c>
      <c r="N10" s="30" t="s">
        <v>37</v>
      </c>
      <c r="O10" s="21">
        <v>45897</v>
      </c>
      <c r="P10" s="70">
        <v>45901</v>
      </c>
      <c r="Q10" s="14" t="s">
        <v>95</v>
      </c>
      <c r="R10" s="71" t="s">
        <v>46</v>
      </c>
      <c r="S10" s="23" t="s">
        <v>48</v>
      </c>
      <c r="T10" s="31" t="str">
        <f t="shared" si="0"/>
        <v>&lt;3.5</v>
      </c>
      <c r="U10" s="31" t="str">
        <f t="shared" si="0"/>
        <v>&lt;2.7</v>
      </c>
      <c r="V10" s="32" t="str">
        <f t="shared" si="1"/>
        <v>&lt;6.2</v>
      </c>
      <c r="W10" s="26" t="str">
        <f t="shared" si="2"/>
        <v/>
      </c>
    </row>
    <row r="11" spans="1:24">
      <c r="A11" s="18">
        <v>5</v>
      </c>
      <c r="B11" s="42" t="s">
        <v>108</v>
      </c>
      <c r="C11" s="43" t="s">
        <v>108</v>
      </c>
      <c r="D11" s="44" t="s">
        <v>109</v>
      </c>
      <c r="E11" s="42" t="s">
        <v>32</v>
      </c>
      <c r="F11" s="43" t="s">
        <v>32</v>
      </c>
      <c r="G11" s="60" t="s">
        <v>33</v>
      </c>
      <c r="H11" s="17" t="s">
        <v>34</v>
      </c>
      <c r="I11" s="15" t="s">
        <v>110</v>
      </c>
      <c r="J11" s="66"/>
      <c r="K11" s="66" t="s">
        <v>32</v>
      </c>
      <c r="L11" s="26" t="s">
        <v>35</v>
      </c>
      <c r="M11" s="42" t="s">
        <v>111</v>
      </c>
      <c r="N11" s="48" t="s">
        <v>81</v>
      </c>
      <c r="O11" s="49">
        <v>45887</v>
      </c>
      <c r="P11" s="50">
        <v>45894</v>
      </c>
      <c r="Q11" s="66" t="s">
        <v>112</v>
      </c>
      <c r="R11" s="66" t="s">
        <v>112</v>
      </c>
      <c r="S11" s="66"/>
      <c r="T11" s="52" t="str">
        <f t="shared" si="0"/>
        <v>&lt;6</v>
      </c>
      <c r="U11" s="52" t="str">
        <f t="shared" si="0"/>
        <v>&lt;6</v>
      </c>
      <c r="V11" s="53" t="str">
        <f t="shared" si="1"/>
        <v>&lt;12</v>
      </c>
      <c r="W11" s="47" t="str">
        <f t="shared" si="2"/>
        <v/>
      </c>
    </row>
    <row r="12" spans="1:24">
      <c r="A12" s="18">
        <v>6</v>
      </c>
      <c r="B12" s="66" t="s">
        <v>108</v>
      </c>
      <c r="C12" s="45" t="s">
        <v>108</v>
      </c>
      <c r="D12" s="46" t="s">
        <v>113</v>
      </c>
      <c r="E12" s="42" t="s">
        <v>32</v>
      </c>
      <c r="F12" s="45" t="s">
        <v>49</v>
      </c>
      <c r="G12" s="60" t="s">
        <v>33</v>
      </c>
      <c r="H12" s="17" t="s">
        <v>34</v>
      </c>
      <c r="I12" s="18" t="s">
        <v>114</v>
      </c>
      <c r="J12" s="66"/>
      <c r="K12" s="66" t="s">
        <v>32</v>
      </c>
      <c r="L12" s="28" t="s">
        <v>80</v>
      </c>
      <c r="M12" s="66" t="s">
        <v>111</v>
      </c>
      <c r="N12" s="55" t="s">
        <v>81</v>
      </c>
      <c r="O12" s="49">
        <v>45887</v>
      </c>
      <c r="P12" s="50">
        <v>45894</v>
      </c>
      <c r="Q12" s="57" t="s">
        <v>112</v>
      </c>
      <c r="R12" s="66" t="s">
        <v>112</v>
      </c>
      <c r="S12" s="66"/>
      <c r="T12" s="52" t="str">
        <f t="shared" si="0"/>
        <v>&lt;6</v>
      </c>
      <c r="U12" s="52" t="str">
        <f t="shared" si="0"/>
        <v>&lt;6</v>
      </c>
      <c r="V12" s="53" t="str">
        <f t="shared" si="1"/>
        <v>&lt;12</v>
      </c>
      <c r="W12" s="47" t="str">
        <f t="shared" si="2"/>
        <v/>
      </c>
    </row>
    <row r="13" spans="1:24">
      <c r="A13" s="18">
        <v>7</v>
      </c>
      <c r="B13" s="42" t="s">
        <v>108</v>
      </c>
      <c r="C13" s="43" t="s">
        <v>108</v>
      </c>
      <c r="D13" s="46" t="s">
        <v>115</v>
      </c>
      <c r="E13" s="42" t="s">
        <v>32</v>
      </c>
      <c r="F13" s="45" t="s">
        <v>49</v>
      </c>
      <c r="G13" s="60" t="s">
        <v>33</v>
      </c>
      <c r="H13" s="17" t="s">
        <v>34</v>
      </c>
      <c r="I13" s="18" t="s">
        <v>116</v>
      </c>
      <c r="J13" s="66"/>
      <c r="K13" s="66" t="s">
        <v>32</v>
      </c>
      <c r="L13" s="26" t="s">
        <v>35</v>
      </c>
      <c r="M13" s="66" t="s">
        <v>111</v>
      </c>
      <c r="N13" s="55" t="s">
        <v>81</v>
      </c>
      <c r="O13" s="49">
        <v>45887</v>
      </c>
      <c r="P13" s="50">
        <v>45894</v>
      </c>
      <c r="Q13" s="57" t="s">
        <v>112</v>
      </c>
      <c r="R13" s="66" t="s">
        <v>117</v>
      </c>
      <c r="S13" s="66"/>
      <c r="T13" s="52" t="str">
        <f t="shared" si="0"/>
        <v>&lt;6</v>
      </c>
      <c r="U13" s="52" t="str">
        <f t="shared" si="0"/>
        <v>&lt;5</v>
      </c>
      <c r="V13" s="53" t="str">
        <f t="shared" si="1"/>
        <v>&lt;11</v>
      </c>
      <c r="W13" s="47" t="str">
        <f t="shared" si="2"/>
        <v/>
      </c>
    </row>
    <row r="14" spans="1:24">
      <c r="A14" s="18">
        <v>8</v>
      </c>
      <c r="B14" s="66" t="s">
        <v>108</v>
      </c>
      <c r="C14" s="45" t="s">
        <v>108</v>
      </c>
      <c r="D14" s="46" t="s">
        <v>113</v>
      </c>
      <c r="E14" s="42" t="s">
        <v>32</v>
      </c>
      <c r="F14" s="45" t="s">
        <v>49</v>
      </c>
      <c r="G14" s="60" t="s">
        <v>33</v>
      </c>
      <c r="H14" s="14" t="s">
        <v>34</v>
      </c>
      <c r="I14" s="18" t="s">
        <v>118</v>
      </c>
      <c r="J14" s="66"/>
      <c r="K14" s="66" t="s">
        <v>32</v>
      </c>
      <c r="L14" s="28" t="s">
        <v>80</v>
      </c>
      <c r="M14" s="66" t="s">
        <v>111</v>
      </c>
      <c r="N14" s="55" t="s">
        <v>81</v>
      </c>
      <c r="O14" s="49">
        <v>45887</v>
      </c>
      <c r="P14" s="50">
        <v>45894</v>
      </c>
      <c r="Q14" s="57" t="s">
        <v>112</v>
      </c>
      <c r="R14" s="66" t="s">
        <v>117</v>
      </c>
      <c r="S14" s="66"/>
      <c r="T14" s="52" t="str">
        <f t="shared" si="0"/>
        <v>&lt;6</v>
      </c>
      <c r="U14" s="52" t="str">
        <f t="shared" si="0"/>
        <v>&lt;5</v>
      </c>
      <c r="V14" s="53" t="str">
        <f t="shared" si="1"/>
        <v>&lt;11</v>
      </c>
      <c r="W14" s="47" t="str">
        <f t="shared" si="2"/>
        <v/>
      </c>
    </row>
    <row r="15" spans="1:24">
      <c r="A15" s="18">
        <v>9</v>
      </c>
      <c r="B15" s="42" t="s">
        <v>108</v>
      </c>
      <c r="C15" s="43" t="s">
        <v>108</v>
      </c>
      <c r="D15" s="46" t="s">
        <v>75</v>
      </c>
      <c r="E15" s="42" t="s">
        <v>32</v>
      </c>
      <c r="F15" s="45" t="s">
        <v>49</v>
      </c>
      <c r="G15" s="60" t="s">
        <v>33</v>
      </c>
      <c r="H15" s="17" t="s">
        <v>34</v>
      </c>
      <c r="I15" s="18" t="s">
        <v>119</v>
      </c>
      <c r="J15" s="66"/>
      <c r="K15" s="66" t="s">
        <v>32</v>
      </c>
      <c r="L15" s="28" t="s">
        <v>80</v>
      </c>
      <c r="M15" s="66" t="s">
        <v>111</v>
      </c>
      <c r="N15" s="55" t="s">
        <v>81</v>
      </c>
      <c r="O15" s="49">
        <v>45887</v>
      </c>
      <c r="P15" s="50">
        <v>45894</v>
      </c>
      <c r="Q15" s="57" t="s">
        <v>112</v>
      </c>
      <c r="R15" s="66" t="s">
        <v>112</v>
      </c>
      <c r="S15" s="66"/>
      <c r="T15" s="52" t="str">
        <f t="shared" si="0"/>
        <v>&lt;6</v>
      </c>
      <c r="U15" s="52" t="str">
        <f t="shared" si="0"/>
        <v>&lt;6</v>
      </c>
      <c r="V15" s="53" t="str">
        <f t="shared" si="1"/>
        <v>&lt;12</v>
      </c>
      <c r="W15" s="47" t="str">
        <f t="shared" si="2"/>
        <v/>
      </c>
    </row>
    <row r="16" spans="1:24">
      <c r="A16" s="18">
        <v>10</v>
      </c>
      <c r="B16" s="15" t="s">
        <v>120</v>
      </c>
      <c r="C16" s="16" t="s">
        <v>120</v>
      </c>
      <c r="D16" s="14" t="s">
        <v>120</v>
      </c>
      <c r="E16" s="15" t="s">
        <v>121</v>
      </c>
      <c r="F16" s="16"/>
      <c r="G16" s="72" t="s">
        <v>122</v>
      </c>
      <c r="H16" s="17" t="s">
        <v>123</v>
      </c>
      <c r="I16" s="15" t="s">
        <v>124</v>
      </c>
      <c r="J16" s="15" t="s">
        <v>125</v>
      </c>
      <c r="K16" s="15"/>
      <c r="L16" s="26" t="s">
        <v>126</v>
      </c>
      <c r="M16" s="15" t="s">
        <v>127</v>
      </c>
      <c r="N16" s="30" t="s">
        <v>37</v>
      </c>
      <c r="O16" s="21">
        <v>45790</v>
      </c>
      <c r="P16" s="73">
        <v>45791</v>
      </c>
      <c r="Q16" s="14" t="s">
        <v>128</v>
      </c>
      <c r="R16" s="15" t="s">
        <v>129</v>
      </c>
      <c r="S16" s="23" t="s">
        <v>130</v>
      </c>
      <c r="T16" s="31" t="str">
        <f t="shared" si="0"/>
        <v>&lt;5.4</v>
      </c>
      <c r="U16" s="31" t="str">
        <f t="shared" si="0"/>
        <v>&lt;6.1</v>
      </c>
      <c r="V16" s="32" t="str">
        <f>IFERROR(IF(AND(T16="",U16=""),"",IF(AND(T16="-",U16="-"),IF(S16="","Cs合計を入力してください",S16),IF(NOT(ISERROR(T16*1+U16*1)),ROUND(T16+U16,1-INT(LOG(ABS(T16+U16)))),IF(NOT(ISERROR(T16*1)),ROUND(T16,1-INT(LOG(ABS(T16)))),IF(NOT(ISERROR(U16*1)),ROUND(U16,1-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&lt;12</v>
      </c>
      <c r="W16" s="26" t="str">
        <f t="shared" si="2"/>
        <v/>
      </c>
    </row>
    <row r="17" spans="1:23">
      <c r="A17" s="18">
        <v>11</v>
      </c>
      <c r="B17" s="18" t="s">
        <v>120</v>
      </c>
      <c r="C17" s="33" t="s">
        <v>120</v>
      </c>
      <c r="D17" s="17" t="s">
        <v>120</v>
      </c>
      <c r="E17" s="18" t="s">
        <v>121</v>
      </c>
      <c r="F17" s="33"/>
      <c r="G17" s="72" t="s">
        <v>122</v>
      </c>
      <c r="H17" s="17" t="s">
        <v>123</v>
      </c>
      <c r="I17" s="18" t="s">
        <v>131</v>
      </c>
      <c r="J17" s="15" t="s">
        <v>125</v>
      </c>
      <c r="K17" s="18"/>
      <c r="L17" s="26" t="s">
        <v>126</v>
      </c>
      <c r="M17" s="18" t="s">
        <v>127</v>
      </c>
      <c r="N17" s="30" t="s">
        <v>37</v>
      </c>
      <c r="O17" s="21">
        <v>45790</v>
      </c>
      <c r="P17" s="73">
        <v>45791</v>
      </c>
      <c r="Q17" s="17" t="s">
        <v>132</v>
      </c>
      <c r="R17" s="18">
        <v>27</v>
      </c>
      <c r="S17" s="23">
        <v>27</v>
      </c>
      <c r="T17" s="31" t="str">
        <f t="shared" si="0"/>
        <v>&lt;6</v>
      </c>
      <c r="U17" s="31">
        <f t="shared" si="0"/>
        <v>27</v>
      </c>
      <c r="V17" s="32">
        <f>IFERROR(IF(AND(T17="",U17=""),"",IF(AND(T17="-",U17="-"),IF(S17="","Cs合計を入力してください",S17),IF(NOT(ISERROR(T17*1+U17*1)),ROUND(T17+U17,1-INT(LOG(ABS(T17+U17)))),IF(NOT(ISERROR(T17*1)),ROUND(T17,1-INT(LOG(ABS(T17)))),IF(NOT(ISERROR(U17*1)),ROUND(U17,1-INT(LOG(ABS(U17)))),IF(ISERROR(T17*1+U17*1),"&lt;"&amp;ROUND(IF(T17="-",0,SUBSTITUTE(T17,"&lt;",""))*1+IF(U17="-",0,SUBSTITUTE(U17,"&lt;",""))*1,1-INT(LOG(ABS(IF(T17="-",0,SUBSTITUTE(T17,"&lt;",""))*1+IF(U17="-",0,SUBSTITUTE(U17,"&lt;",""))*1)))))))))),"入力形式が間違っています")</f>
        <v>27</v>
      </c>
      <c r="W17" s="26" t="str">
        <f t="shared" si="2"/>
        <v/>
      </c>
    </row>
    <row r="18" spans="1:23">
      <c r="A18" s="18">
        <v>12</v>
      </c>
      <c r="B18" s="15" t="s">
        <v>120</v>
      </c>
      <c r="C18" s="16" t="s">
        <v>120</v>
      </c>
      <c r="D18" s="14" t="s">
        <v>120</v>
      </c>
      <c r="E18" s="15" t="s">
        <v>121</v>
      </c>
      <c r="F18" s="16"/>
      <c r="G18" s="72" t="s">
        <v>122</v>
      </c>
      <c r="H18" s="17" t="s">
        <v>123</v>
      </c>
      <c r="I18" s="15" t="s">
        <v>133</v>
      </c>
      <c r="J18" s="15" t="s">
        <v>125</v>
      </c>
      <c r="K18" s="15"/>
      <c r="L18" s="26" t="s">
        <v>126</v>
      </c>
      <c r="M18" s="15" t="s">
        <v>127</v>
      </c>
      <c r="N18" s="30" t="s">
        <v>37</v>
      </c>
      <c r="O18" s="21">
        <v>45798</v>
      </c>
      <c r="P18" s="73">
        <v>45800</v>
      </c>
      <c r="Q18" s="14" t="s">
        <v>134</v>
      </c>
      <c r="R18" s="15" t="s">
        <v>135</v>
      </c>
      <c r="S18" s="23" t="s">
        <v>136</v>
      </c>
      <c r="T18" s="31" t="str">
        <f t="shared" si="0"/>
        <v>&lt;5.1</v>
      </c>
      <c r="U18" s="31" t="str">
        <f t="shared" si="0"/>
        <v>&lt;5</v>
      </c>
      <c r="V18" s="32" t="str">
        <f>IFERROR(IF(AND(T18="",U18=""),"",IF(AND(T18="-",U18="-"),IF(S18="","Cs合計を入力してください",S18),IF(NOT(ISERROR(T18*1+U18*1)),ROUND(T18+U18,1-INT(LOG(ABS(T18+U18)))),IF(NOT(ISERROR(T18*1)),ROUND(T18,1-INT(LOG(ABS(T18)))),IF(NOT(ISERROR(U18*1)),ROUND(U18,1-INT(LOG(ABS(U18)))),IF(ISERROR(T18*1+U18*1),"&lt;"&amp;ROUND(IF(T18="-",0,SUBSTITUTE(T18,"&lt;",""))*1+IF(U18="-",0,SUBSTITUTE(U18,"&lt;",""))*1,1-INT(LOG(ABS(IF(T18="-",0,SUBSTITUTE(T18,"&lt;",""))*1+IF(U18="-",0,SUBSTITUTE(U18,"&lt;",""))*1)))))))))),"入力形式が間違っています")</f>
        <v>&lt;10</v>
      </c>
      <c r="W18" s="26" t="str">
        <f t="shared" si="2"/>
        <v/>
      </c>
    </row>
    <row r="19" spans="1:23">
      <c r="A19" s="18">
        <v>13</v>
      </c>
      <c r="B19" s="15" t="s">
        <v>120</v>
      </c>
      <c r="C19" s="16" t="s">
        <v>120</v>
      </c>
      <c r="D19" s="14" t="s">
        <v>120</v>
      </c>
      <c r="E19" s="15" t="s">
        <v>121</v>
      </c>
      <c r="F19" s="16"/>
      <c r="G19" s="72" t="s">
        <v>122</v>
      </c>
      <c r="H19" s="17" t="s">
        <v>123</v>
      </c>
      <c r="I19" s="15" t="s">
        <v>137</v>
      </c>
      <c r="J19" s="18" t="s">
        <v>138</v>
      </c>
      <c r="K19" s="15" t="s">
        <v>139</v>
      </c>
      <c r="L19" s="26" t="s">
        <v>126</v>
      </c>
      <c r="M19" s="15" t="s">
        <v>127</v>
      </c>
      <c r="N19" s="30" t="s">
        <v>37</v>
      </c>
      <c r="O19" s="21">
        <v>45799</v>
      </c>
      <c r="P19" s="73">
        <v>45800</v>
      </c>
      <c r="Q19" s="14" t="s">
        <v>140</v>
      </c>
      <c r="R19" s="15" t="s">
        <v>141</v>
      </c>
      <c r="S19" s="23" t="s">
        <v>142</v>
      </c>
      <c r="T19" s="31" t="str">
        <f t="shared" si="0"/>
        <v>&lt;4.7</v>
      </c>
      <c r="U19" s="31" t="str">
        <f t="shared" si="0"/>
        <v>&lt;3.6</v>
      </c>
      <c r="V19" s="32" t="str">
        <f>IFERROR(IF(AND(T19="",U19=""),"",IF(AND(T19="-",U19="-"),IF(S19="","Cs合計を入力してください",S19),IF(NOT(ISERROR(T19*1+U19*1)),ROUND(T19+U19,1-INT(LOG(ABS(T19+U19)))),IF(NOT(ISERROR(T19*1)),ROUND(T19,1-INT(LOG(ABS(T19)))),IF(NOT(ISERROR(U19*1)),ROUND(U19,1-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&lt;8.3</v>
      </c>
      <c r="W19" s="26" t="str">
        <f t="shared" si="2"/>
        <v/>
      </c>
    </row>
    <row r="20" spans="1:23">
      <c r="A20" s="18">
        <v>14</v>
      </c>
      <c r="B20" s="15" t="s">
        <v>120</v>
      </c>
      <c r="C20" s="16" t="s">
        <v>120</v>
      </c>
      <c r="D20" s="14" t="s">
        <v>120</v>
      </c>
      <c r="E20" s="15" t="s">
        <v>121</v>
      </c>
      <c r="F20" s="16"/>
      <c r="G20" s="56" t="s">
        <v>143</v>
      </c>
      <c r="H20" s="17" t="s">
        <v>123</v>
      </c>
      <c r="I20" s="15" t="s">
        <v>144</v>
      </c>
      <c r="J20" s="18" t="s">
        <v>125</v>
      </c>
      <c r="K20" s="15"/>
      <c r="L20" s="26" t="s">
        <v>145</v>
      </c>
      <c r="M20" s="15" t="s">
        <v>127</v>
      </c>
      <c r="N20" s="30" t="s">
        <v>37</v>
      </c>
      <c r="O20" s="21">
        <v>45809</v>
      </c>
      <c r="P20" s="70">
        <v>45810</v>
      </c>
      <c r="Q20" s="14" t="s">
        <v>134</v>
      </c>
      <c r="R20" s="15">
        <v>11</v>
      </c>
      <c r="S20" s="23">
        <v>11</v>
      </c>
      <c r="T20" s="31" t="str">
        <f t="shared" si="0"/>
        <v>&lt;5.1</v>
      </c>
      <c r="U20" s="31">
        <f t="shared" si="0"/>
        <v>11</v>
      </c>
      <c r="V20" s="32">
        <f t="shared" ref="V20:V37" si="3">IFERROR(IF(AND(T20="",U20=""),"",IF(AND(T20="-",U20="-"),IF(S20="","Cs合計を入力してください",S20),IF(NOT(ISERROR(T20*1+U20*1)),ROUND(T20+U20,1-INT(LOG(ABS(T20+U20)))),IF(NOT(ISERROR(T20*1)),ROUND(T20,1-INT(LOG(ABS(T20)))),IF(NOT(ISERROR(U20*1)),ROUND(U20,1-INT(LOG(ABS(U20)))),IF(ISERROR(T20*1+U20*1),"&lt;"&amp;ROUND(IF(T20="-",0,SUBSTITUTE(T20,"&lt;",""))*1+IF(U20="-",0,SUBSTITUTE(U20,"&lt;",""))*1,1-INT(LOG(ABS(IF(T20="-",0,SUBSTITUTE(T20,"&lt;",""))*1+IF(U20="-",0,SUBSTITUTE(U20,"&lt;",""))*1)))))))))),"入力形式が間違っています")</f>
        <v>11</v>
      </c>
      <c r="W20" s="26" t="str">
        <f t="shared" si="2"/>
        <v/>
      </c>
    </row>
    <row r="21" spans="1:23">
      <c r="A21" s="18">
        <v>15</v>
      </c>
      <c r="B21" s="15" t="s">
        <v>120</v>
      </c>
      <c r="C21" s="16" t="s">
        <v>120</v>
      </c>
      <c r="D21" s="14" t="s">
        <v>120</v>
      </c>
      <c r="E21" s="15" t="s">
        <v>121</v>
      </c>
      <c r="F21" s="16"/>
      <c r="G21" s="56" t="s">
        <v>143</v>
      </c>
      <c r="H21" s="17" t="s">
        <v>123</v>
      </c>
      <c r="I21" s="15" t="s">
        <v>144</v>
      </c>
      <c r="J21" s="18" t="s">
        <v>125</v>
      </c>
      <c r="K21" s="15"/>
      <c r="L21" s="26" t="s">
        <v>145</v>
      </c>
      <c r="M21" s="15" t="s">
        <v>127</v>
      </c>
      <c r="N21" s="30" t="s">
        <v>37</v>
      </c>
      <c r="O21" s="21">
        <v>45809</v>
      </c>
      <c r="P21" s="70">
        <v>45810</v>
      </c>
      <c r="Q21" s="14" t="s">
        <v>132</v>
      </c>
      <c r="R21" s="15">
        <v>14</v>
      </c>
      <c r="S21" s="23">
        <v>14</v>
      </c>
      <c r="T21" s="31" t="str">
        <f t="shared" si="0"/>
        <v>&lt;6</v>
      </c>
      <c r="U21" s="31">
        <f t="shared" si="0"/>
        <v>14</v>
      </c>
      <c r="V21" s="32">
        <f t="shared" si="3"/>
        <v>14</v>
      </c>
      <c r="W21" s="26" t="str">
        <f t="shared" si="2"/>
        <v/>
      </c>
    </row>
    <row r="22" spans="1:23">
      <c r="A22" s="18">
        <v>16</v>
      </c>
      <c r="B22" s="15" t="s">
        <v>120</v>
      </c>
      <c r="C22" s="16" t="s">
        <v>120</v>
      </c>
      <c r="D22" s="14" t="s">
        <v>120</v>
      </c>
      <c r="E22" s="15" t="s">
        <v>121</v>
      </c>
      <c r="F22" s="16"/>
      <c r="G22" s="56" t="s">
        <v>143</v>
      </c>
      <c r="H22" s="17" t="s">
        <v>123</v>
      </c>
      <c r="I22" s="15" t="s">
        <v>144</v>
      </c>
      <c r="J22" s="18" t="s">
        <v>125</v>
      </c>
      <c r="K22" s="15"/>
      <c r="L22" s="26" t="s">
        <v>145</v>
      </c>
      <c r="M22" s="15" t="s">
        <v>127</v>
      </c>
      <c r="N22" s="30" t="s">
        <v>37</v>
      </c>
      <c r="O22" s="21">
        <v>45809</v>
      </c>
      <c r="P22" s="70">
        <v>45810</v>
      </c>
      <c r="Q22" s="14" t="s">
        <v>134</v>
      </c>
      <c r="R22" s="15">
        <v>15</v>
      </c>
      <c r="S22" s="23">
        <v>15</v>
      </c>
      <c r="T22" s="31" t="str">
        <f t="shared" si="0"/>
        <v>&lt;5.1</v>
      </c>
      <c r="U22" s="31">
        <f t="shared" si="0"/>
        <v>15</v>
      </c>
      <c r="V22" s="32">
        <f t="shared" si="3"/>
        <v>15</v>
      </c>
      <c r="W22" s="26" t="str">
        <f t="shared" si="2"/>
        <v/>
      </c>
    </row>
    <row r="23" spans="1:23">
      <c r="A23" s="18">
        <v>17</v>
      </c>
      <c r="B23" s="15" t="s">
        <v>120</v>
      </c>
      <c r="C23" s="16" t="s">
        <v>120</v>
      </c>
      <c r="D23" s="14" t="s">
        <v>120</v>
      </c>
      <c r="E23" s="15" t="s">
        <v>121</v>
      </c>
      <c r="F23" s="16"/>
      <c r="G23" s="56" t="s">
        <v>143</v>
      </c>
      <c r="H23" s="17" t="s">
        <v>123</v>
      </c>
      <c r="I23" s="15" t="s">
        <v>144</v>
      </c>
      <c r="J23" s="18" t="s">
        <v>125</v>
      </c>
      <c r="K23" s="15"/>
      <c r="L23" s="26" t="s">
        <v>145</v>
      </c>
      <c r="M23" s="15" t="s">
        <v>127</v>
      </c>
      <c r="N23" s="30" t="s">
        <v>37</v>
      </c>
      <c r="O23" s="21">
        <v>45820</v>
      </c>
      <c r="P23" s="70">
        <v>45824</v>
      </c>
      <c r="Q23" s="14" t="s">
        <v>146</v>
      </c>
      <c r="R23" s="15">
        <v>8.6999999999999993</v>
      </c>
      <c r="S23" s="23">
        <v>8.6999999999999993</v>
      </c>
      <c r="T23" s="31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&lt;4.9</v>
      </c>
      <c r="U23" s="31">
        <f t="shared" si="4"/>
        <v>8.6999999999999993</v>
      </c>
      <c r="V23" s="32">
        <f t="shared" si="3"/>
        <v>8.6999999999999993</v>
      </c>
      <c r="W23" s="26" t="str">
        <f t="shared" si="2"/>
        <v/>
      </c>
    </row>
    <row r="24" spans="1:23">
      <c r="A24" s="18">
        <v>18</v>
      </c>
      <c r="B24" s="15" t="s">
        <v>120</v>
      </c>
      <c r="C24" s="16" t="s">
        <v>120</v>
      </c>
      <c r="D24" s="14" t="s">
        <v>120</v>
      </c>
      <c r="E24" s="15" t="s">
        <v>121</v>
      </c>
      <c r="F24" s="16"/>
      <c r="G24" s="56" t="s">
        <v>143</v>
      </c>
      <c r="H24" s="17" t="s">
        <v>123</v>
      </c>
      <c r="I24" s="15" t="s">
        <v>144</v>
      </c>
      <c r="J24" s="18" t="s">
        <v>125</v>
      </c>
      <c r="K24" s="15"/>
      <c r="L24" s="26" t="s">
        <v>145</v>
      </c>
      <c r="M24" s="15" t="s">
        <v>127</v>
      </c>
      <c r="N24" s="30" t="s">
        <v>37</v>
      </c>
      <c r="O24" s="21">
        <v>45816</v>
      </c>
      <c r="P24" s="70">
        <v>45824</v>
      </c>
      <c r="Q24" s="14" t="s">
        <v>147</v>
      </c>
      <c r="R24" s="15">
        <v>9.3000000000000007</v>
      </c>
      <c r="S24" s="23">
        <v>9.3000000000000007</v>
      </c>
      <c r="T24" s="31" t="str">
        <f t="shared" si="4"/>
        <v>&lt;4.8</v>
      </c>
      <c r="U24" s="31">
        <f t="shared" si="4"/>
        <v>9.3000000000000007</v>
      </c>
      <c r="V24" s="32">
        <f t="shared" si="3"/>
        <v>9.3000000000000007</v>
      </c>
      <c r="W24" s="26" t="str">
        <f t="shared" si="2"/>
        <v/>
      </c>
    </row>
    <row r="25" spans="1:23">
      <c r="A25" s="18">
        <v>19</v>
      </c>
      <c r="B25" s="15" t="s">
        <v>120</v>
      </c>
      <c r="C25" s="16" t="s">
        <v>120</v>
      </c>
      <c r="D25" s="14" t="s">
        <v>120</v>
      </c>
      <c r="E25" s="15" t="s">
        <v>148</v>
      </c>
      <c r="F25" s="16"/>
      <c r="G25" s="56" t="s">
        <v>149</v>
      </c>
      <c r="H25" s="17" t="s">
        <v>123</v>
      </c>
      <c r="I25" s="15" t="s">
        <v>144</v>
      </c>
      <c r="J25" s="18" t="s">
        <v>125</v>
      </c>
      <c r="K25" s="15"/>
      <c r="L25" s="26" t="s">
        <v>150</v>
      </c>
      <c r="M25" s="15" t="s">
        <v>127</v>
      </c>
      <c r="N25" s="30" t="s">
        <v>37</v>
      </c>
      <c r="O25" s="21">
        <v>45820</v>
      </c>
      <c r="P25" s="70">
        <v>45824</v>
      </c>
      <c r="Q25" s="14" t="s">
        <v>128</v>
      </c>
      <c r="R25" s="15" t="s">
        <v>147</v>
      </c>
      <c r="S25" s="23" t="s">
        <v>151</v>
      </c>
      <c r="T25" s="31" t="str">
        <f t="shared" si="4"/>
        <v>&lt;5.4</v>
      </c>
      <c r="U25" s="31" t="str">
        <f t="shared" si="4"/>
        <v>&lt;4.8</v>
      </c>
      <c r="V25" s="32" t="str">
        <f t="shared" si="3"/>
        <v>&lt;10</v>
      </c>
      <c r="W25" s="26" t="str">
        <f t="shared" si="2"/>
        <v/>
      </c>
    </row>
    <row r="26" spans="1:23">
      <c r="A26" s="18">
        <v>20</v>
      </c>
      <c r="B26" s="15" t="s">
        <v>120</v>
      </c>
      <c r="C26" s="16" t="s">
        <v>120</v>
      </c>
      <c r="D26" s="14" t="s">
        <v>120</v>
      </c>
      <c r="E26" s="15" t="s">
        <v>121</v>
      </c>
      <c r="F26" s="16"/>
      <c r="G26" s="56" t="s">
        <v>149</v>
      </c>
      <c r="H26" s="17" t="s">
        <v>123</v>
      </c>
      <c r="I26" s="15" t="s">
        <v>152</v>
      </c>
      <c r="J26" s="18" t="s">
        <v>125</v>
      </c>
      <c r="K26" s="15"/>
      <c r="L26" s="26" t="s">
        <v>150</v>
      </c>
      <c r="M26" s="15" t="s">
        <v>127</v>
      </c>
      <c r="N26" s="30" t="s">
        <v>37</v>
      </c>
      <c r="O26" s="21">
        <v>45820</v>
      </c>
      <c r="P26" s="70">
        <v>45824</v>
      </c>
      <c r="Q26" s="14" t="s">
        <v>140</v>
      </c>
      <c r="R26" s="15" t="s">
        <v>140</v>
      </c>
      <c r="S26" s="23" t="s">
        <v>153</v>
      </c>
      <c r="T26" s="31" t="str">
        <f t="shared" si="4"/>
        <v>&lt;4.7</v>
      </c>
      <c r="U26" s="31" t="str">
        <f t="shared" si="4"/>
        <v>&lt;4.7</v>
      </c>
      <c r="V26" s="32" t="str">
        <f t="shared" si="3"/>
        <v>&lt;9.4</v>
      </c>
      <c r="W26" s="26" t="str">
        <f t="shared" si="2"/>
        <v/>
      </c>
    </row>
    <row r="27" spans="1:23">
      <c r="A27" s="18">
        <v>21</v>
      </c>
      <c r="B27" s="15" t="s">
        <v>120</v>
      </c>
      <c r="C27" s="16" t="s">
        <v>120</v>
      </c>
      <c r="D27" s="14" t="s">
        <v>120</v>
      </c>
      <c r="E27" s="15" t="s">
        <v>154</v>
      </c>
      <c r="F27" s="16" t="s">
        <v>155</v>
      </c>
      <c r="G27" s="56" t="s">
        <v>149</v>
      </c>
      <c r="H27" s="17" t="s">
        <v>123</v>
      </c>
      <c r="I27" s="15" t="s">
        <v>156</v>
      </c>
      <c r="J27" s="18" t="s">
        <v>125</v>
      </c>
      <c r="K27" s="15"/>
      <c r="L27" s="26" t="s">
        <v>150</v>
      </c>
      <c r="M27" s="15" t="s">
        <v>127</v>
      </c>
      <c r="N27" s="30" t="s">
        <v>37</v>
      </c>
      <c r="O27" s="21">
        <v>45789</v>
      </c>
      <c r="P27" s="70">
        <v>45800</v>
      </c>
      <c r="Q27" s="14" t="s">
        <v>157</v>
      </c>
      <c r="R27" s="15" t="s">
        <v>158</v>
      </c>
      <c r="S27" s="23" t="s">
        <v>159</v>
      </c>
      <c r="T27" s="31" t="str">
        <f t="shared" si="4"/>
        <v>&lt;4.4</v>
      </c>
      <c r="U27" s="31" t="str">
        <f t="shared" si="4"/>
        <v>&lt;3.2</v>
      </c>
      <c r="V27" s="32" t="str">
        <f t="shared" si="3"/>
        <v>&lt;7.6</v>
      </c>
      <c r="W27" s="26" t="str">
        <f t="shared" si="2"/>
        <v/>
      </c>
    </row>
    <row r="28" spans="1:23">
      <c r="A28" s="18">
        <v>22</v>
      </c>
      <c r="B28" s="15" t="s">
        <v>120</v>
      </c>
      <c r="C28" s="16" t="s">
        <v>120</v>
      </c>
      <c r="D28" s="14" t="s">
        <v>120</v>
      </c>
      <c r="E28" s="15" t="s">
        <v>160</v>
      </c>
      <c r="F28" s="16"/>
      <c r="G28" s="56" t="s">
        <v>149</v>
      </c>
      <c r="H28" s="17" t="s">
        <v>123</v>
      </c>
      <c r="I28" s="15" t="s">
        <v>161</v>
      </c>
      <c r="J28" s="18" t="s">
        <v>125</v>
      </c>
      <c r="K28" s="15"/>
      <c r="L28" s="26" t="s">
        <v>150</v>
      </c>
      <c r="M28" s="15" t="s">
        <v>127</v>
      </c>
      <c r="N28" s="30" t="s">
        <v>37</v>
      </c>
      <c r="O28" s="21">
        <v>45789</v>
      </c>
      <c r="P28" s="70">
        <v>45800</v>
      </c>
      <c r="Q28" s="14" t="s">
        <v>162</v>
      </c>
      <c r="R28" s="15" t="s">
        <v>134</v>
      </c>
      <c r="S28" s="23" t="s">
        <v>163</v>
      </c>
      <c r="T28" s="31" t="str">
        <f t="shared" si="4"/>
        <v>&lt;4.6</v>
      </c>
      <c r="U28" s="31" t="str">
        <f t="shared" si="4"/>
        <v>&lt;5.1</v>
      </c>
      <c r="V28" s="32" t="str">
        <f t="shared" si="3"/>
        <v>&lt;9.7</v>
      </c>
      <c r="W28" s="26" t="str">
        <f t="shared" si="2"/>
        <v/>
      </c>
    </row>
    <row r="29" spans="1:23">
      <c r="A29" s="18">
        <v>23</v>
      </c>
      <c r="B29" s="15" t="s">
        <v>120</v>
      </c>
      <c r="C29" s="16" t="s">
        <v>120</v>
      </c>
      <c r="D29" s="14" t="s">
        <v>120</v>
      </c>
      <c r="E29" s="15" t="s">
        <v>164</v>
      </c>
      <c r="F29" s="16"/>
      <c r="G29" s="56" t="s">
        <v>149</v>
      </c>
      <c r="H29" s="17" t="s">
        <v>123</v>
      </c>
      <c r="I29" s="15" t="s">
        <v>165</v>
      </c>
      <c r="J29" s="18" t="s">
        <v>125</v>
      </c>
      <c r="K29" s="15"/>
      <c r="L29" s="26" t="s">
        <v>150</v>
      </c>
      <c r="M29" s="15" t="s">
        <v>127</v>
      </c>
      <c r="N29" s="30" t="s">
        <v>37</v>
      </c>
      <c r="O29" s="21">
        <v>45790</v>
      </c>
      <c r="P29" s="70">
        <v>45800</v>
      </c>
      <c r="Q29" s="14" t="s">
        <v>166</v>
      </c>
      <c r="R29" s="15" t="s">
        <v>146</v>
      </c>
      <c r="S29" s="23" t="s">
        <v>167</v>
      </c>
      <c r="T29" s="31" t="str">
        <f t="shared" si="4"/>
        <v>&lt;4.1</v>
      </c>
      <c r="U29" s="31" t="str">
        <f t="shared" si="4"/>
        <v>&lt;4.9</v>
      </c>
      <c r="V29" s="32" t="str">
        <f t="shared" si="3"/>
        <v>&lt;9</v>
      </c>
      <c r="W29" s="26" t="str">
        <f t="shared" si="2"/>
        <v/>
      </c>
    </row>
    <row r="30" spans="1:23">
      <c r="A30" s="18">
        <v>24</v>
      </c>
      <c r="B30" s="15" t="s">
        <v>120</v>
      </c>
      <c r="C30" s="16" t="s">
        <v>120</v>
      </c>
      <c r="D30" s="14" t="s">
        <v>120</v>
      </c>
      <c r="E30" s="15" t="s">
        <v>168</v>
      </c>
      <c r="F30" s="16"/>
      <c r="G30" s="56" t="s">
        <v>149</v>
      </c>
      <c r="H30" s="17" t="s">
        <v>123</v>
      </c>
      <c r="I30" s="15" t="s">
        <v>165</v>
      </c>
      <c r="J30" s="18" t="s">
        <v>125</v>
      </c>
      <c r="K30" s="15"/>
      <c r="L30" s="26" t="s">
        <v>150</v>
      </c>
      <c r="M30" s="15" t="s">
        <v>127</v>
      </c>
      <c r="N30" s="30" t="s">
        <v>37</v>
      </c>
      <c r="O30" s="21">
        <v>45790</v>
      </c>
      <c r="P30" s="70">
        <v>45800</v>
      </c>
      <c r="Q30" s="14" t="s">
        <v>169</v>
      </c>
      <c r="R30" s="15" t="s">
        <v>170</v>
      </c>
      <c r="S30" s="23" t="s">
        <v>171</v>
      </c>
      <c r="T30" s="31" t="str">
        <f t="shared" si="4"/>
        <v>&lt;6.2</v>
      </c>
      <c r="U30" s="31" t="str">
        <f t="shared" si="4"/>
        <v>&lt;5.9</v>
      </c>
      <c r="V30" s="32" t="str">
        <f t="shared" si="3"/>
        <v>&lt;12</v>
      </c>
      <c r="W30" s="26" t="str">
        <f t="shared" si="2"/>
        <v/>
      </c>
    </row>
    <row r="31" spans="1:23">
      <c r="A31" s="18">
        <v>25</v>
      </c>
      <c r="B31" s="15" t="s">
        <v>120</v>
      </c>
      <c r="C31" s="16" t="s">
        <v>120</v>
      </c>
      <c r="D31" s="14" t="s">
        <v>120</v>
      </c>
      <c r="E31" s="15" t="s">
        <v>172</v>
      </c>
      <c r="F31" s="16"/>
      <c r="G31" s="56" t="s">
        <v>149</v>
      </c>
      <c r="H31" s="17" t="s">
        <v>123</v>
      </c>
      <c r="I31" s="15" t="s">
        <v>173</v>
      </c>
      <c r="J31" s="18" t="s">
        <v>125</v>
      </c>
      <c r="K31" s="15"/>
      <c r="L31" s="26" t="s">
        <v>150</v>
      </c>
      <c r="M31" s="15" t="s">
        <v>127</v>
      </c>
      <c r="N31" s="30" t="s">
        <v>37</v>
      </c>
      <c r="O31" s="21">
        <v>45790</v>
      </c>
      <c r="P31" s="70">
        <v>45800</v>
      </c>
      <c r="Q31" s="14" t="s">
        <v>146</v>
      </c>
      <c r="R31" s="15" t="s">
        <v>128</v>
      </c>
      <c r="S31" s="23" t="s">
        <v>174</v>
      </c>
      <c r="T31" s="31" t="str">
        <f t="shared" si="4"/>
        <v>&lt;4.9</v>
      </c>
      <c r="U31" s="31" t="str">
        <f t="shared" si="4"/>
        <v>&lt;5.4</v>
      </c>
      <c r="V31" s="32" t="str">
        <f t="shared" si="3"/>
        <v>&lt;10</v>
      </c>
      <c r="W31" s="26" t="str">
        <f t="shared" si="2"/>
        <v/>
      </c>
    </row>
    <row r="32" spans="1:23">
      <c r="A32" s="18">
        <v>26</v>
      </c>
      <c r="B32" s="15" t="s">
        <v>120</v>
      </c>
      <c r="C32" s="16" t="s">
        <v>120</v>
      </c>
      <c r="D32" s="14" t="s">
        <v>120</v>
      </c>
      <c r="E32" s="15" t="s">
        <v>175</v>
      </c>
      <c r="F32" s="16"/>
      <c r="G32" s="56" t="s">
        <v>149</v>
      </c>
      <c r="H32" s="17" t="s">
        <v>123</v>
      </c>
      <c r="I32" s="15" t="s">
        <v>165</v>
      </c>
      <c r="J32" s="18" t="s">
        <v>125</v>
      </c>
      <c r="K32" s="15"/>
      <c r="L32" s="26" t="s">
        <v>150</v>
      </c>
      <c r="M32" s="15" t="s">
        <v>127</v>
      </c>
      <c r="N32" s="30" t="s">
        <v>37</v>
      </c>
      <c r="O32" s="21">
        <v>45790</v>
      </c>
      <c r="P32" s="70">
        <v>45800</v>
      </c>
      <c r="Q32" s="14" t="s">
        <v>128</v>
      </c>
      <c r="R32" s="15" t="s">
        <v>176</v>
      </c>
      <c r="S32" s="23" t="s">
        <v>177</v>
      </c>
      <c r="T32" s="31" t="str">
        <f t="shared" si="4"/>
        <v>&lt;5.4</v>
      </c>
      <c r="U32" s="31" t="str">
        <f t="shared" si="4"/>
        <v>&lt;5.3</v>
      </c>
      <c r="V32" s="32" t="str">
        <f t="shared" si="3"/>
        <v>&lt;11</v>
      </c>
      <c r="W32" s="26" t="str">
        <f t="shared" si="2"/>
        <v/>
      </c>
    </row>
    <row r="33" spans="1:23">
      <c r="A33" s="18">
        <v>27</v>
      </c>
      <c r="B33" s="15" t="s">
        <v>120</v>
      </c>
      <c r="C33" s="16" t="s">
        <v>120</v>
      </c>
      <c r="D33" s="14" t="s">
        <v>120</v>
      </c>
      <c r="E33" s="15" t="s">
        <v>178</v>
      </c>
      <c r="F33" s="16"/>
      <c r="G33" s="56" t="s">
        <v>149</v>
      </c>
      <c r="H33" s="17" t="s">
        <v>123</v>
      </c>
      <c r="I33" s="15" t="s">
        <v>173</v>
      </c>
      <c r="J33" s="18" t="s">
        <v>125</v>
      </c>
      <c r="K33" s="15"/>
      <c r="L33" s="26" t="s">
        <v>150</v>
      </c>
      <c r="M33" s="15" t="s">
        <v>127</v>
      </c>
      <c r="N33" s="30" t="s">
        <v>37</v>
      </c>
      <c r="O33" s="21">
        <v>45790</v>
      </c>
      <c r="P33" s="70">
        <v>45800</v>
      </c>
      <c r="Q33" s="14" t="s">
        <v>176</v>
      </c>
      <c r="R33" s="15" t="s">
        <v>135</v>
      </c>
      <c r="S33" s="23" t="s">
        <v>174</v>
      </c>
      <c r="T33" s="31" t="str">
        <f t="shared" si="4"/>
        <v>&lt;5.3</v>
      </c>
      <c r="U33" s="31" t="str">
        <f t="shared" si="4"/>
        <v>&lt;5</v>
      </c>
      <c r="V33" s="32" t="str">
        <f t="shared" si="3"/>
        <v>&lt;10</v>
      </c>
      <c r="W33" s="26" t="str">
        <f t="shared" si="2"/>
        <v/>
      </c>
    </row>
    <row r="34" spans="1:23">
      <c r="A34" s="18">
        <v>28</v>
      </c>
      <c r="B34" s="15" t="s">
        <v>120</v>
      </c>
      <c r="C34" s="16" t="s">
        <v>120</v>
      </c>
      <c r="D34" s="14" t="s">
        <v>120</v>
      </c>
      <c r="E34" s="15" t="s">
        <v>179</v>
      </c>
      <c r="F34" s="16"/>
      <c r="G34" s="56" t="s">
        <v>149</v>
      </c>
      <c r="H34" s="17" t="s">
        <v>123</v>
      </c>
      <c r="I34" s="15" t="s">
        <v>165</v>
      </c>
      <c r="J34" s="18" t="s">
        <v>125</v>
      </c>
      <c r="K34" s="15"/>
      <c r="L34" s="26" t="s">
        <v>150</v>
      </c>
      <c r="M34" s="15" t="s">
        <v>127</v>
      </c>
      <c r="N34" s="30" t="s">
        <v>37</v>
      </c>
      <c r="O34" s="21">
        <v>45790</v>
      </c>
      <c r="P34" s="70">
        <v>45800</v>
      </c>
      <c r="Q34" s="14" t="s">
        <v>176</v>
      </c>
      <c r="R34" s="15" t="s">
        <v>180</v>
      </c>
      <c r="S34" s="23" t="s">
        <v>181</v>
      </c>
      <c r="T34" s="31" t="str">
        <f t="shared" si="4"/>
        <v>&lt;5.3</v>
      </c>
      <c r="U34" s="31" t="str">
        <f t="shared" si="4"/>
        <v>&lt;5.8</v>
      </c>
      <c r="V34" s="32" t="str">
        <f t="shared" si="3"/>
        <v>&lt;11</v>
      </c>
      <c r="W34" s="26" t="str">
        <f t="shared" si="2"/>
        <v/>
      </c>
    </row>
    <row r="35" spans="1:23">
      <c r="A35" s="18">
        <v>29</v>
      </c>
      <c r="B35" s="15" t="s">
        <v>120</v>
      </c>
      <c r="C35" s="16" t="s">
        <v>120</v>
      </c>
      <c r="D35" s="14" t="s">
        <v>120</v>
      </c>
      <c r="E35" s="15" t="s">
        <v>154</v>
      </c>
      <c r="F35" s="16"/>
      <c r="G35" s="56" t="s">
        <v>149</v>
      </c>
      <c r="H35" s="17" t="s">
        <v>123</v>
      </c>
      <c r="I35" s="15" t="s">
        <v>182</v>
      </c>
      <c r="J35" s="18" t="s">
        <v>125</v>
      </c>
      <c r="K35" s="15"/>
      <c r="L35" s="26" t="s">
        <v>150</v>
      </c>
      <c r="M35" s="15" t="s">
        <v>127</v>
      </c>
      <c r="N35" s="30" t="s">
        <v>37</v>
      </c>
      <c r="O35" s="21">
        <v>45789</v>
      </c>
      <c r="P35" s="70">
        <v>45800</v>
      </c>
      <c r="Q35" s="14" t="s">
        <v>162</v>
      </c>
      <c r="R35" s="15" t="s">
        <v>183</v>
      </c>
      <c r="S35" s="23" t="s">
        <v>184</v>
      </c>
      <c r="T35" s="31" t="str">
        <f t="shared" si="4"/>
        <v>&lt;4.6</v>
      </c>
      <c r="U35" s="31" t="str">
        <f t="shared" si="4"/>
        <v>&lt;4.3</v>
      </c>
      <c r="V35" s="32" t="str">
        <f t="shared" si="3"/>
        <v>&lt;8.9</v>
      </c>
      <c r="W35" s="26" t="str">
        <f t="shared" si="2"/>
        <v/>
      </c>
    </row>
    <row r="36" spans="1:23">
      <c r="A36" s="18">
        <v>30</v>
      </c>
      <c r="B36" s="15" t="s">
        <v>120</v>
      </c>
      <c r="C36" s="16" t="s">
        <v>120</v>
      </c>
      <c r="D36" s="14" t="s">
        <v>120</v>
      </c>
      <c r="E36" s="15" t="s">
        <v>175</v>
      </c>
      <c r="F36" s="16"/>
      <c r="G36" s="56" t="s">
        <v>149</v>
      </c>
      <c r="H36" s="17" t="s">
        <v>123</v>
      </c>
      <c r="I36" s="15" t="s">
        <v>182</v>
      </c>
      <c r="J36" s="18" t="s">
        <v>125</v>
      </c>
      <c r="K36" s="15"/>
      <c r="L36" s="26" t="s">
        <v>150</v>
      </c>
      <c r="M36" s="15" t="s">
        <v>127</v>
      </c>
      <c r="N36" s="30" t="s">
        <v>37</v>
      </c>
      <c r="O36" s="21">
        <v>45790</v>
      </c>
      <c r="P36" s="70">
        <v>45800</v>
      </c>
      <c r="Q36" s="14" t="s">
        <v>185</v>
      </c>
      <c r="R36" s="15" t="s">
        <v>129</v>
      </c>
      <c r="S36" s="23" t="s">
        <v>186</v>
      </c>
      <c r="T36" s="31" t="str">
        <f t="shared" si="4"/>
        <v>&lt;5.7</v>
      </c>
      <c r="U36" s="31" t="str">
        <f t="shared" si="4"/>
        <v>&lt;6.1</v>
      </c>
      <c r="V36" s="32" t="str">
        <f t="shared" si="3"/>
        <v>&lt;12</v>
      </c>
      <c r="W36" s="26" t="str">
        <f t="shared" si="2"/>
        <v/>
      </c>
    </row>
    <row r="37" spans="1:23">
      <c r="A37" s="18">
        <v>31</v>
      </c>
      <c r="B37" s="15" t="s">
        <v>120</v>
      </c>
      <c r="C37" s="16" t="s">
        <v>120</v>
      </c>
      <c r="D37" s="14" t="s">
        <v>120</v>
      </c>
      <c r="E37" s="15" t="s">
        <v>178</v>
      </c>
      <c r="F37" s="16"/>
      <c r="G37" s="56" t="s">
        <v>149</v>
      </c>
      <c r="H37" s="17" t="s">
        <v>123</v>
      </c>
      <c r="I37" s="15" t="s">
        <v>182</v>
      </c>
      <c r="J37" s="18" t="s">
        <v>125</v>
      </c>
      <c r="K37" s="15"/>
      <c r="L37" s="26" t="s">
        <v>150</v>
      </c>
      <c r="M37" s="15" t="s">
        <v>127</v>
      </c>
      <c r="N37" s="30" t="s">
        <v>37</v>
      </c>
      <c r="O37" s="21">
        <v>45790</v>
      </c>
      <c r="P37" s="70">
        <v>45800</v>
      </c>
      <c r="Q37" s="14" t="s">
        <v>176</v>
      </c>
      <c r="R37" s="15" t="s">
        <v>132</v>
      </c>
      <c r="S37" s="23" t="s">
        <v>187</v>
      </c>
      <c r="T37" s="31" t="str">
        <f t="shared" si="4"/>
        <v>&lt;5.3</v>
      </c>
      <c r="U37" s="31" t="str">
        <f t="shared" si="4"/>
        <v>&lt;6</v>
      </c>
      <c r="V37" s="32" t="str">
        <f t="shared" si="3"/>
        <v>&lt;11</v>
      </c>
      <c r="W37" s="26" t="str">
        <f t="shared" si="2"/>
        <v/>
      </c>
    </row>
    <row r="38" spans="1:23">
      <c r="A38" s="66">
        <f t="shared" ref="A38:A100" si="5">A37+1</f>
        <v>32</v>
      </c>
      <c r="B38" s="42" t="s">
        <v>60</v>
      </c>
      <c r="C38" s="43" t="s">
        <v>60</v>
      </c>
      <c r="D38" s="44" t="s">
        <v>60</v>
      </c>
      <c r="E38" s="42" t="s">
        <v>188</v>
      </c>
      <c r="F38" s="43" t="s">
        <v>32</v>
      </c>
      <c r="G38" s="60" t="s">
        <v>62</v>
      </c>
      <c r="H38" s="17" t="s">
        <v>34</v>
      </c>
      <c r="I38" s="58" t="s">
        <v>100</v>
      </c>
      <c r="J38" s="42" t="s">
        <v>78</v>
      </c>
      <c r="K38" s="42" t="s">
        <v>32</v>
      </c>
      <c r="L38" s="26" t="s">
        <v>35</v>
      </c>
      <c r="M38" s="66" t="s">
        <v>101</v>
      </c>
      <c r="N38" s="48" t="s">
        <v>37</v>
      </c>
      <c r="O38" s="49">
        <v>45897</v>
      </c>
      <c r="P38" s="50">
        <v>45902</v>
      </c>
      <c r="Q38" s="44" t="s">
        <v>95</v>
      </c>
      <c r="R38" s="74" t="s">
        <v>38</v>
      </c>
      <c r="S38" s="51" t="s">
        <v>43</v>
      </c>
      <c r="T38" s="52" t="str">
        <f t="shared" si="4"/>
        <v>&lt;3.5</v>
      </c>
      <c r="U38" s="52" t="str">
        <f t="shared" si="4"/>
        <v>&lt;3.2</v>
      </c>
      <c r="V38" s="53" t="str">
        <f t="shared" ref="V38:V50" si="6"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&lt;6.7</v>
      </c>
      <c r="W38" s="47"/>
    </row>
    <row r="39" spans="1:23">
      <c r="A39" s="66">
        <f t="shared" si="5"/>
        <v>33</v>
      </c>
      <c r="B39" s="42" t="s">
        <v>60</v>
      </c>
      <c r="C39" s="43" t="s">
        <v>60</v>
      </c>
      <c r="D39" s="44" t="s">
        <v>102</v>
      </c>
      <c r="E39" s="42" t="s">
        <v>189</v>
      </c>
      <c r="F39" s="43" t="s">
        <v>49</v>
      </c>
      <c r="G39" s="60" t="s">
        <v>62</v>
      </c>
      <c r="H39" s="17" t="s">
        <v>34</v>
      </c>
      <c r="I39" s="58" t="s">
        <v>100</v>
      </c>
      <c r="J39" s="42" t="s">
        <v>78</v>
      </c>
      <c r="K39" s="42" t="s">
        <v>32</v>
      </c>
      <c r="L39" s="26" t="s">
        <v>35</v>
      </c>
      <c r="M39" s="66" t="s">
        <v>101</v>
      </c>
      <c r="N39" s="48" t="s">
        <v>37</v>
      </c>
      <c r="O39" s="49">
        <v>45897</v>
      </c>
      <c r="P39" s="50">
        <v>45902</v>
      </c>
      <c r="Q39" s="44" t="s">
        <v>95</v>
      </c>
      <c r="R39" s="74" t="s">
        <v>94</v>
      </c>
      <c r="S39" s="51" t="s">
        <v>93</v>
      </c>
      <c r="T39" s="52" t="str">
        <f t="shared" ref="T39:U50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&lt;3.5</v>
      </c>
      <c r="U39" s="52" t="str">
        <f t="shared" si="7"/>
        <v>&lt;3.7</v>
      </c>
      <c r="V39" s="53" t="str">
        <f t="shared" si="6"/>
        <v>&lt;7.2</v>
      </c>
      <c r="W39" s="47"/>
    </row>
    <row r="40" spans="1:23">
      <c r="A40" s="18">
        <f t="shared" si="5"/>
        <v>34</v>
      </c>
      <c r="B40" s="58" t="s">
        <v>190</v>
      </c>
      <c r="C40" s="20" t="s">
        <v>190</v>
      </c>
      <c r="D40" s="75" t="s">
        <v>190</v>
      </c>
      <c r="E40" s="58" t="s">
        <v>191</v>
      </c>
      <c r="F40" s="76" t="s">
        <v>192</v>
      </c>
      <c r="G40" s="77" t="s">
        <v>62</v>
      </c>
      <c r="H40" s="78" t="s">
        <v>69</v>
      </c>
      <c r="I40" s="79" t="s">
        <v>193</v>
      </c>
      <c r="J40" s="18" t="s">
        <v>70</v>
      </c>
      <c r="K40" s="58" t="s">
        <v>32</v>
      </c>
      <c r="L40" s="80" t="s">
        <v>35</v>
      </c>
      <c r="M40" s="76" t="s">
        <v>194</v>
      </c>
      <c r="N40" s="81" t="s">
        <v>72</v>
      </c>
      <c r="O40" s="82">
        <v>45866</v>
      </c>
      <c r="P40" s="83">
        <v>45873</v>
      </c>
      <c r="Q40" s="75" t="s">
        <v>195</v>
      </c>
      <c r="R40" s="58" t="s">
        <v>196</v>
      </c>
      <c r="S40" s="84" t="s">
        <v>73</v>
      </c>
      <c r="T40" s="31" t="str">
        <f t="shared" si="7"/>
        <v>&lt;4.98</v>
      </c>
      <c r="U40" s="31" t="str">
        <f t="shared" si="7"/>
        <v>&lt;5.46</v>
      </c>
      <c r="V40" s="32" t="str">
        <f t="shared" si="6"/>
        <v>&lt;10</v>
      </c>
      <c r="W40" s="26"/>
    </row>
    <row r="41" spans="1:23">
      <c r="A41" s="18">
        <f t="shared" si="5"/>
        <v>35</v>
      </c>
      <c r="B41" s="58" t="s">
        <v>190</v>
      </c>
      <c r="C41" s="20" t="s">
        <v>190</v>
      </c>
      <c r="D41" s="75" t="s">
        <v>190</v>
      </c>
      <c r="E41" s="58" t="s">
        <v>191</v>
      </c>
      <c r="F41" s="76" t="s">
        <v>192</v>
      </c>
      <c r="G41" s="77" t="s">
        <v>62</v>
      </c>
      <c r="H41" s="78" t="s">
        <v>69</v>
      </c>
      <c r="I41" s="79" t="s">
        <v>193</v>
      </c>
      <c r="J41" s="18" t="s">
        <v>70</v>
      </c>
      <c r="K41" s="58" t="s">
        <v>32</v>
      </c>
      <c r="L41" s="80" t="s">
        <v>35</v>
      </c>
      <c r="M41" s="76" t="s">
        <v>194</v>
      </c>
      <c r="N41" s="81" t="s">
        <v>72</v>
      </c>
      <c r="O41" s="82">
        <v>45866</v>
      </c>
      <c r="P41" s="83">
        <v>45873</v>
      </c>
      <c r="Q41" s="75" t="s">
        <v>197</v>
      </c>
      <c r="R41" s="58" t="s">
        <v>198</v>
      </c>
      <c r="S41" s="84" t="s">
        <v>199</v>
      </c>
      <c r="T41" s="31" t="str">
        <f t="shared" si="7"/>
        <v>&lt;4.97</v>
      </c>
      <c r="U41" s="31" t="str">
        <f t="shared" si="7"/>
        <v>&lt;4.17</v>
      </c>
      <c r="V41" s="32" t="str">
        <f t="shared" si="6"/>
        <v>&lt;9.1</v>
      </c>
      <c r="W41" s="26"/>
    </row>
    <row r="42" spans="1:23">
      <c r="A42" s="18">
        <f t="shared" si="5"/>
        <v>36</v>
      </c>
      <c r="B42" s="58" t="s">
        <v>190</v>
      </c>
      <c r="C42" s="20" t="s">
        <v>190</v>
      </c>
      <c r="D42" s="75" t="s">
        <v>190</v>
      </c>
      <c r="E42" s="58" t="s">
        <v>191</v>
      </c>
      <c r="F42" s="76" t="s">
        <v>192</v>
      </c>
      <c r="G42" s="77" t="s">
        <v>62</v>
      </c>
      <c r="H42" s="78" t="s">
        <v>69</v>
      </c>
      <c r="I42" s="79" t="s">
        <v>193</v>
      </c>
      <c r="J42" s="18" t="s">
        <v>70</v>
      </c>
      <c r="K42" s="58" t="s">
        <v>32</v>
      </c>
      <c r="L42" s="80" t="s">
        <v>35</v>
      </c>
      <c r="M42" s="76" t="s">
        <v>194</v>
      </c>
      <c r="N42" s="81" t="s">
        <v>72</v>
      </c>
      <c r="O42" s="82">
        <v>45873</v>
      </c>
      <c r="P42" s="83">
        <v>45881</v>
      </c>
      <c r="Q42" s="75" t="s">
        <v>200</v>
      </c>
      <c r="R42" s="58" t="s">
        <v>201</v>
      </c>
      <c r="S42" s="84" t="s">
        <v>96</v>
      </c>
      <c r="T42" s="31" t="str">
        <f t="shared" si="7"/>
        <v>&lt;3.78</v>
      </c>
      <c r="U42" s="31" t="str">
        <f t="shared" si="7"/>
        <v>&lt;3.89</v>
      </c>
      <c r="V42" s="32" t="str">
        <f t="shared" si="6"/>
        <v>&lt;7.7</v>
      </c>
      <c r="W42" s="26"/>
    </row>
    <row r="43" spans="1:23">
      <c r="A43" s="18">
        <f t="shared" si="5"/>
        <v>37</v>
      </c>
      <c r="B43" s="58" t="s">
        <v>190</v>
      </c>
      <c r="C43" s="20" t="s">
        <v>190</v>
      </c>
      <c r="D43" s="75" t="s">
        <v>190</v>
      </c>
      <c r="E43" s="58" t="s">
        <v>191</v>
      </c>
      <c r="F43" s="76" t="s">
        <v>192</v>
      </c>
      <c r="G43" s="77" t="s">
        <v>62</v>
      </c>
      <c r="H43" s="78" t="s">
        <v>69</v>
      </c>
      <c r="I43" s="79" t="s">
        <v>193</v>
      </c>
      <c r="J43" s="18" t="s">
        <v>70</v>
      </c>
      <c r="K43" s="58" t="s">
        <v>32</v>
      </c>
      <c r="L43" s="80" t="s">
        <v>35</v>
      </c>
      <c r="M43" s="76" t="s">
        <v>194</v>
      </c>
      <c r="N43" s="81" t="s">
        <v>72</v>
      </c>
      <c r="O43" s="82">
        <v>45873</v>
      </c>
      <c r="P43" s="83">
        <v>45881</v>
      </c>
      <c r="Q43" s="75" t="s">
        <v>202</v>
      </c>
      <c r="R43" s="58" t="s">
        <v>203</v>
      </c>
      <c r="S43" s="84" t="s">
        <v>204</v>
      </c>
      <c r="T43" s="31" t="str">
        <f t="shared" si="7"/>
        <v>&lt;4.81</v>
      </c>
      <c r="U43" s="31" t="str">
        <f t="shared" si="7"/>
        <v>&lt;4.19</v>
      </c>
      <c r="V43" s="32" t="str">
        <f t="shared" si="6"/>
        <v>&lt;9</v>
      </c>
      <c r="W43" s="26"/>
    </row>
    <row r="44" spans="1:23">
      <c r="A44" s="18">
        <f t="shared" si="5"/>
        <v>38</v>
      </c>
      <c r="B44" s="58" t="s">
        <v>190</v>
      </c>
      <c r="C44" s="20" t="s">
        <v>190</v>
      </c>
      <c r="D44" s="75" t="s">
        <v>190</v>
      </c>
      <c r="E44" s="58" t="s">
        <v>205</v>
      </c>
      <c r="F44" s="76" t="s">
        <v>206</v>
      </c>
      <c r="G44" s="77" t="s">
        <v>62</v>
      </c>
      <c r="H44" s="78" t="s">
        <v>69</v>
      </c>
      <c r="I44" s="79" t="s">
        <v>193</v>
      </c>
      <c r="J44" s="18" t="s">
        <v>70</v>
      </c>
      <c r="K44" s="58" t="s">
        <v>32</v>
      </c>
      <c r="L44" s="80" t="s">
        <v>35</v>
      </c>
      <c r="M44" s="76" t="s">
        <v>207</v>
      </c>
      <c r="N44" s="81" t="s">
        <v>72</v>
      </c>
      <c r="O44" s="82">
        <v>45876</v>
      </c>
      <c r="P44" s="83">
        <v>45883</v>
      </c>
      <c r="Q44" s="75" t="s">
        <v>208</v>
      </c>
      <c r="R44" s="58" t="s">
        <v>209</v>
      </c>
      <c r="S44" s="84" t="s">
        <v>58</v>
      </c>
      <c r="T44" s="31" t="str">
        <f t="shared" si="7"/>
        <v>&lt;4.85</v>
      </c>
      <c r="U44" s="31" t="str">
        <f t="shared" si="7"/>
        <v>&lt;4.34</v>
      </c>
      <c r="V44" s="32" t="str">
        <f t="shared" si="6"/>
        <v>&lt;9.2</v>
      </c>
      <c r="W44" s="26"/>
    </row>
    <row r="45" spans="1:23">
      <c r="A45" s="18">
        <f t="shared" si="5"/>
        <v>39</v>
      </c>
      <c r="B45" s="58" t="s">
        <v>190</v>
      </c>
      <c r="C45" s="20" t="s">
        <v>190</v>
      </c>
      <c r="D45" s="75" t="s">
        <v>190</v>
      </c>
      <c r="E45" s="58" t="s">
        <v>205</v>
      </c>
      <c r="F45" s="76" t="s">
        <v>206</v>
      </c>
      <c r="G45" s="77" t="s">
        <v>62</v>
      </c>
      <c r="H45" s="78" t="s">
        <v>69</v>
      </c>
      <c r="I45" s="79" t="s">
        <v>193</v>
      </c>
      <c r="J45" s="18" t="s">
        <v>70</v>
      </c>
      <c r="K45" s="58" t="s">
        <v>32</v>
      </c>
      <c r="L45" s="80" t="s">
        <v>35</v>
      </c>
      <c r="M45" s="76" t="s">
        <v>207</v>
      </c>
      <c r="N45" s="81" t="s">
        <v>72</v>
      </c>
      <c r="O45" s="82">
        <v>45876</v>
      </c>
      <c r="P45" s="83">
        <v>45883</v>
      </c>
      <c r="Q45" s="75" t="s">
        <v>210</v>
      </c>
      <c r="R45" s="58" t="s">
        <v>211</v>
      </c>
      <c r="S45" s="84" t="s">
        <v>212</v>
      </c>
      <c r="T45" s="31" t="str">
        <f t="shared" si="7"/>
        <v>&lt;4</v>
      </c>
      <c r="U45" s="31" t="str">
        <f t="shared" si="7"/>
        <v>&lt;4.87</v>
      </c>
      <c r="V45" s="32" t="str">
        <f t="shared" si="6"/>
        <v>&lt;8.9</v>
      </c>
      <c r="W45" s="26"/>
    </row>
    <row r="46" spans="1:23">
      <c r="A46" s="18">
        <f t="shared" si="5"/>
        <v>40</v>
      </c>
      <c r="B46" s="58" t="s">
        <v>190</v>
      </c>
      <c r="C46" s="20" t="s">
        <v>190</v>
      </c>
      <c r="D46" s="75" t="s">
        <v>190</v>
      </c>
      <c r="E46" s="58" t="s">
        <v>205</v>
      </c>
      <c r="F46" s="76" t="s">
        <v>206</v>
      </c>
      <c r="G46" s="77" t="s">
        <v>62</v>
      </c>
      <c r="H46" s="78" t="s">
        <v>69</v>
      </c>
      <c r="I46" s="79" t="s">
        <v>193</v>
      </c>
      <c r="J46" s="18" t="s">
        <v>70</v>
      </c>
      <c r="K46" s="58" t="s">
        <v>32</v>
      </c>
      <c r="L46" s="80" t="s">
        <v>35</v>
      </c>
      <c r="M46" s="76" t="s">
        <v>207</v>
      </c>
      <c r="N46" s="81" t="s">
        <v>72</v>
      </c>
      <c r="O46" s="82">
        <v>45876</v>
      </c>
      <c r="P46" s="83">
        <v>45883</v>
      </c>
      <c r="Q46" s="75" t="s">
        <v>203</v>
      </c>
      <c r="R46" s="58" t="s">
        <v>213</v>
      </c>
      <c r="S46" s="84" t="s">
        <v>204</v>
      </c>
      <c r="T46" s="31" t="str">
        <f t="shared" si="7"/>
        <v>&lt;4.19</v>
      </c>
      <c r="U46" s="31" t="str">
        <f t="shared" si="7"/>
        <v>&lt;4.8</v>
      </c>
      <c r="V46" s="32" t="str">
        <f t="shared" si="6"/>
        <v>&lt;9</v>
      </c>
      <c r="W46" s="26"/>
    </row>
    <row r="47" spans="1:23">
      <c r="A47" s="18">
        <f t="shared" si="5"/>
        <v>41</v>
      </c>
      <c r="B47" s="58" t="s">
        <v>190</v>
      </c>
      <c r="C47" s="20" t="s">
        <v>190</v>
      </c>
      <c r="D47" s="75" t="s">
        <v>190</v>
      </c>
      <c r="E47" s="58" t="s">
        <v>205</v>
      </c>
      <c r="F47" s="76" t="s">
        <v>206</v>
      </c>
      <c r="G47" s="77" t="s">
        <v>62</v>
      </c>
      <c r="H47" s="78" t="s">
        <v>69</v>
      </c>
      <c r="I47" s="79" t="s">
        <v>193</v>
      </c>
      <c r="J47" s="18" t="s">
        <v>70</v>
      </c>
      <c r="K47" s="58" t="s">
        <v>32</v>
      </c>
      <c r="L47" s="80" t="s">
        <v>35</v>
      </c>
      <c r="M47" s="76" t="s">
        <v>207</v>
      </c>
      <c r="N47" s="81" t="s">
        <v>72</v>
      </c>
      <c r="O47" s="82">
        <v>45876</v>
      </c>
      <c r="P47" s="83">
        <v>45883</v>
      </c>
      <c r="Q47" s="75" t="s">
        <v>214</v>
      </c>
      <c r="R47" s="58" t="s">
        <v>215</v>
      </c>
      <c r="S47" s="84" t="s">
        <v>216</v>
      </c>
      <c r="T47" s="31" t="str">
        <f t="shared" si="7"/>
        <v>&lt;4.6</v>
      </c>
      <c r="U47" s="31" t="str">
        <f t="shared" si="7"/>
        <v>&lt;4.7</v>
      </c>
      <c r="V47" s="32" t="str">
        <f t="shared" si="6"/>
        <v>&lt;9.3</v>
      </c>
      <c r="W47" s="26"/>
    </row>
    <row r="48" spans="1:23">
      <c r="A48" s="18">
        <f t="shared" si="5"/>
        <v>42</v>
      </c>
      <c r="B48" s="58" t="s">
        <v>190</v>
      </c>
      <c r="C48" s="20" t="s">
        <v>190</v>
      </c>
      <c r="D48" s="75" t="s">
        <v>190</v>
      </c>
      <c r="E48" s="58" t="s">
        <v>205</v>
      </c>
      <c r="F48" s="76" t="s">
        <v>206</v>
      </c>
      <c r="G48" s="77" t="s">
        <v>62</v>
      </c>
      <c r="H48" s="78" t="s">
        <v>69</v>
      </c>
      <c r="I48" s="79" t="s">
        <v>193</v>
      </c>
      <c r="J48" s="18" t="s">
        <v>70</v>
      </c>
      <c r="K48" s="58" t="s">
        <v>32</v>
      </c>
      <c r="L48" s="80" t="s">
        <v>35</v>
      </c>
      <c r="M48" s="76" t="s">
        <v>207</v>
      </c>
      <c r="N48" s="81" t="s">
        <v>72</v>
      </c>
      <c r="O48" s="82">
        <v>45876</v>
      </c>
      <c r="P48" s="83">
        <v>45883</v>
      </c>
      <c r="Q48" s="75" t="s">
        <v>217</v>
      </c>
      <c r="R48" s="58" t="s">
        <v>218</v>
      </c>
      <c r="S48" s="84" t="s">
        <v>219</v>
      </c>
      <c r="T48" s="31" t="str">
        <f t="shared" si="7"/>
        <v>&lt;4.41</v>
      </c>
      <c r="U48" s="31" t="str">
        <f t="shared" si="7"/>
        <v>&lt;4.33</v>
      </c>
      <c r="V48" s="32" t="str">
        <f t="shared" si="6"/>
        <v>&lt;8.7</v>
      </c>
      <c r="W48" s="26"/>
    </row>
    <row r="49" spans="1:23">
      <c r="A49" s="18">
        <f t="shared" si="5"/>
        <v>43</v>
      </c>
      <c r="B49" s="15" t="s">
        <v>60</v>
      </c>
      <c r="C49" s="16" t="s">
        <v>60</v>
      </c>
      <c r="D49" s="14" t="s">
        <v>60</v>
      </c>
      <c r="E49" s="15" t="s">
        <v>220</v>
      </c>
      <c r="F49" s="16" t="s">
        <v>32</v>
      </c>
      <c r="G49" s="56" t="s">
        <v>62</v>
      </c>
      <c r="H49" s="17" t="s">
        <v>34</v>
      </c>
      <c r="I49" s="58" t="s">
        <v>100</v>
      </c>
      <c r="J49" s="15" t="s">
        <v>78</v>
      </c>
      <c r="K49" s="15" t="s">
        <v>32</v>
      </c>
      <c r="L49" s="26" t="s">
        <v>35</v>
      </c>
      <c r="M49" s="18" t="s">
        <v>101</v>
      </c>
      <c r="N49" s="30" t="s">
        <v>37</v>
      </c>
      <c r="O49" s="21">
        <v>45900</v>
      </c>
      <c r="P49" s="70">
        <v>45903</v>
      </c>
      <c r="Q49" s="14" t="s">
        <v>63</v>
      </c>
      <c r="R49" s="71" t="s">
        <v>221</v>
      </c>
      <c r="S49" s="23" t="s">
        <v>39</v>
      </c>
      <c r="T49" s="31" t="str">
        <f t="shared" si="7"/>
        <v>&lt;4.1</v>
      </c>
      <c r="U49" s="31" t="str">
        <f t="shared" si="7"/>
        <v>&lt;2.3</v>
      </c>
      <c r="V49" s="32" t="str">
        <f t="shared" si="6"/>
        <v>&lt;6.4</v>
      </c>
      <c r="W49" s="26"/>
    </row>
    <row r="50" spans="1:23">
      <c r="A50" s="18">
        <f t="shared" si="5"/>
        <v>44</v>
      </c>
      <c r="B50" s="15" t="s">
        <v>222</v>
      </c>
      <c r="C50" s="64" t="s">
        <v>222</v>
      </c>
      <c r="D50" s="14" t="s">
        <v>222</v>
      </c>
      <c r="E50" s="58" t="s">
        <v>223</v>
      </c>
      <c r="F50" s="16"/>
      <c r="G50" s="56" t="s">
        <v>62</v>
      </c>
      <c r="H50" s="17" t="s">
        <v>51</v>
      </c>
      <c r="I50" s="15" t="s">
        <v>224</v>
      </c>
      <c r="J50" s="15"/>
      <c r="K50" s="15"/>
      <c r="L50" s="26" t="s">
        <v>35</v>
      </c>
      <c r="M50" s="15" t="s">
        <v>225</v>
      </c>
      <c r="N50" s="30" t="s">
        <v>37</v>
      </c>
      <c r="O50" s="21">
        <v>45868</v>
      </c>
      <c r="P50" s="70">
        <v>45875</v>
      </c>
      <c r="Q50" s="14" t="s">
        <v>226</v>
      </c>
      <c r="R50" s="15" t="s">
        <v>227</v>
      </c>
      <c r="S50" s="23" t="s">
        <v>228</v>
      </c>
      <c r="T50" s="31" t="str">
        <f t="shared" si="7"/>
        <v>&lt;0.25</v>
      </c>
      <c r="U50" s="31" t="str">
        <f t="shared" si="7"/>
        <v>&lt;0.29</v>
      </c>
      <c r="V50" s="32" t="str">
        <f t="shared" si="6"/>
        <v>&lt;0.54</v>
      </c>
      <c r="W50" s="26" t="str">
        <f t="shared" ref="W50" si="8">IF(ISERROR(V50*1),"",IF(AND(H50="飲料水",V50&gt;=11),"○",IF(AND(H50="牛乳・乳児用食品",V50&gt;=51),"○",IF(AND(H50&lt;&gt;"",V50&gt;=110),"○",""))))</f>
        <v/>
      </c>
    </row>
    <row r="51" spans="1:23" ht="45" customHeight="1">
      <c r="A51" s="66">
        <f t="shared" si="5"/>
        <v>45</v>
      </c>
      <c r="B51" s="42" t="s">
        <v>229</v>
      </c>
      <c r="C51" s="54" t="s">
        <v>229</v>
      </c>
      <c r="D51" s="85" t="s">
        <v>61</v>
      </c>
      <c r="E51" s="86" t="s">
        <v>61</v>
      </c>
      <c r="F51" s="87" t="s">
        <v>230</v>
      </c>
      <c r="G51" s="88" t="s">
        <v>231</v>
      </c>
      <c r="H51" s="85" t="s">
        <v>232</v>
      </c>
      <c r="I51" s="59" t="s">
        <v>233</v>
      </c>
      <c r="J51" s="86" t="s">
        <v>61</v>
      </c>
      <c r="K51" s="86" t="s">
        <v>61</v>
      </c>
      <c r="L51" s="89" t="s">
        <v>61</v>
      </c>
      <c r="M51" s="85" t="s">
        <v>234</v>
      </c>
      <c r="N51" s="61" t="s">
        <v>81</v>
      </c>
      <c r="O51" s="90">
        <v>45902</v>
      </c>
      <c r="P51" s="61">
        <v>45902</v>
      </c>
      <c r="Q51" s="85" t="s">
        <v>32</v>
      </c>
      <c r="R51" s="86" t="s">
        <v>32</v>
      </c>
      <c r="S51" s="86" t="s">
        <v>235</v>
      </c>
      <c r="T51" s="52" t="s">
        <v>32</v>
      </c>
      <c r="U51" s="52" t="s">
        <v>32</v>
      </c>
      <c r="V51" s="53" t="s">
        <v>235</v>
      </c>
      <c r="W51" s="47"/>
    </row>
    <row r="52" spans="1:23" ht="45" customHeight="1">
      <c r="A52" s="66">
        <f t="shared" si="5"/>
        <v>46</v>
      </c>
      <c r="B52" s="42" t="s">
        <v>229</v>
      </c>
      <c r="C52" s="47" t="s">
        <v>229</v>
      </c>
      <c r="D52" s="85" t="s">
        <v>61</v>
      </c>
      <c r="E52" s="86" t="s">
        <v>61</v>
      </c>
      <c r="F52" s="87" t="s">
        <v>236</v>
      </c>
      <c r="G52" s="88" t="s">
        <v>231</v>
      </c>
      <c r="H52" s="85" t="s">
        <v>232</v>
      </c>
      <c r="I52" s="59" t="s">
        <v>237</v>
      </c>
      <c r="J52" s="86" t="s">
        <v>61</v>
      </c>
      <c r="K52" s="66" t="s">
        <v>61</v>
      </c>
      <c r="L52" s="89" t="s">
        <v>61</v>
      </c>
      <c r="M52" s="85" t="s">
        <v>234</v>
      </c>
      <c r="N52" s="61" t="s">
        <v>81</v>
      </c>
      <c r="O52" s="90">
        <v>45902</v>
      </c>
      <c r="P52" s="61">
        <v>45902</v>
      </c>
      <c r="Q52" s="85" t="s">
        <v>32</v>
      </c>
      <c r="R52" s="86" t="s">
        <v>32</v>
      </c>
      <c r="S52" s="86" t="s">
        <v>235</v>
      </c>
      <c r="T52" s="52" t="s">
        <v>49</v>
      </c>
      <c r="U52" s="52" t="s">
        <v>49</v>
      </c>
      <c r="V52" s="53" t="s">
        <v>235</v>
      </c>
      <c r="W52" s="47"/>
    </row>
    <row r="53" spans="1:23" ht="45" customHeight="1">
      <c r="A53" s="66">
        <f t="shared" si="5"/>
        <v>47</v>
      </c>
      <c r="B53" s="42" t="s">
        <v>229</v>
      </c>
      <c r="C53" s="47" t="s">
        <v>229</v>
      </c>
      <c r="D53" s="85" t="s">
        <v>61</v>
      </c>
      <c r="E53" s="86" t="s">
        <v>61</v>
      </c>
      <c r="F53" s="87" t="s">
        <v>238</v>
      </c>
      <c r="G53" s="88" t="s">
        <v>231</v>
      </c>
      <c r="H53" s="85" t="s">
        <v>232</v>
      </c>
      <c r="I53" s="59" t="s">
        <v>239</v>
      </c>
      <c r="J53" s="86" t="s">
        <v>61</v>
      </c>
      <c r="K53" s="66" t="s">
        <v>61</v>
      </c>
      <c r="L53" s="89" t="s">
        <v>61</v>
      </c>
      <c r="M53" s="85" t="s">
        <v>234</v>
      </c>
      <c r="N53" s="61" t="s">
        <v>81</v>
      </c>
      <c r="O53" s="90">
        <v>45902</v>
      </c>
      <c r="P53" s="61">
        <v>45902</v>
      </c>
      <c r="Q53" s="85" t="s">
        <v>32</v>
      </c>
      <c r="R53" s="86" t="s">
        <v>32</v>
      </c>
      <c r="S53" s="86" t="s">
        <v>235</v>
      </c>
      <c r="T53" s="52" t="s">
        <v>49</v>
      </c>
      <c r="U53" s="52" t="s">
        <v>49</v>
      </c>
      <c r="V53" s="53" t="s">
        <v>235</v>
      </c>
      <c r="W53" s="47"/>
    </row>
    <row r="54" spans="1:23">
      <c r="A54" s="66">
        <f t="shared" si="5"/>
        <v>48</v>
      </c>
      <c r="B54" s="66" t="s">
        <v>240</v>
      </c>
      <c r="C54" s="45" t="s">
        <v>240</v>
      </c>
      <c r="D54" s="46" t="s">
        <v>240</v>
      </c>
      <c r="E54" s="66" t="s">
        <v>241</v>
      </c>
      <c r="F54" s="45" t="s">
        <v>242</v>
      </c>
      <c r="G54" s="91" t="s">
        <v>62</v>
      </c>
      <c r="H54" s="46" t="s">
        <v>243</v>
      </c>
      <c r="I54" s="66" t="s">
        <v>244</v>
      </c>
      <c r="J54" s="66" t="s">
        <v>56</v>
      </c>
      <c r="K54" s="66" t="s">
        <v>49</v>
      </c>
      <c r="L54" s="28" t="s">
        <v>245</v>
      </c>
      <c r="M54" s="66" t="s">
        <v>246</v>
      </c>
      <c r="N54" s="55" t="s">
        <v>81</v>
      </c>
      <c r="O54" s="92">
        <v>45863</v>
      </c>
      <c r="P54" s="50">
        <v>45869</v>
      </c>
      <c r="Q54" s="46" t="s">
        <v>49</v>
      </c>
      <c r="R54" s="66" t="s">
        <v>49</v>
      </c>
      <c r="S54" s="57" t="s">
        <v>247</v>
      </c>
      <c r="T54" s="52" t="str">
        <f t="shared" ref="T54:U70" si="9">IF(Q54="","",IF(NOT(ISERROR(Q54*1)),ROUNDDOWN(Q54*1,2-INT(LOG(ABS(Q54*1)))),IFERROR("&lt;"&amp;ROUNDDOWN(IF(SUBSTITUTE(Q54,"&lt;","")*1&lt;=50,SUBSTITUTE(Q54,"&lt;","")*1,""),2-INT(LOG(ABS(SUBSTITUTE(Q54,"&lt;","")*1)))),IF(Q54="-",Q54,"入力形式が間違っています"))))</f>
        <v>-</v>
      </c>
      <c r="U54" s="52" t="str">
        <f t="shared" si="9"/>
        <v>-</v>
      </c>
      <c r="V54" s="53" t="str">
        <f t="shared" ref="V54:V71" si="10">IFERROR(IF(AND(T54="",U54=""),"",IF(AND(T54="-",U54="-"),IF(S54="","Cs合計を入力してください",S54),IF(NOT(ISERROR(T54*1+U54*1)),ROUND(T54+U54, 1-INT(LOG(ABS(T54+U54)))),IF(NOT(ISERROR(T54*1)),ROUND(T54, 1-INT(LOG(ABS(T54)))),IF(NOT(ISERROR(U54*1)),ROUND(U54, 1-INT(LOG(ABS(U54)))),IF(ISERROR(T54*1+U54*1),"&lt;"&amp;ROUND(IF(T54="-",0,SUBSTITUTE(T54,"&lt;",""))*1+IF(U54="-",0,SUBSTITUTE(U54,"&lt;",""))*1,1-INT(LOG(ABS(IF(T54="-",0,SUBSTITUTE(T54,"&lt;",""))*1+IF(U54="-",0,SUBSTITUTE(U54,"&lt;",""))*1)))))))))),"入力形式が間違っています")</f>
        <v>＜25</v>
      </c>
      <c r="W54" s="54"/>
    </row>
    <row r="55" spans="1:23">
      <c r="A55" s="66">
        <f t="shared" si="5"/>
        <v>49</v>
      </c>
      <c r="B55" s="66" t="s">
        <v>240</v>
      </c>
      <c r="C55" s="45" t="s">
        <v>240</v>
      </c>
      <c r="D55" s="46" t="s">
        <v>240</v>
      </c>
      <c r="E55" s="66" t="s">
        <v>241</v>
      </c>
      <c r="F55" s="45" t="s">
        <v>242</v>
      </c>
      <c r="G55" s="91" t="s">
        <v>62</v>
      </c>
      <c r="H55" s="46" t="s">
        <v>243</v>
      </c>
      <c r="I55" s="66" t="s">
        <v>244</v>
      </c>
      <c r="J55" s="66" t="s">
        <v>56</v>
      </c>
      <c r="K55" s="66" t="s">
        <v>49</v>
      </c>
      <c r="L55" s="28" t="s">
        <v>245</v>
      </c>
      <c r="M55" s="66" t="s">
        <v>246</v>
      </c>
      <c r="N55" s="55" t="s">
        <v>81</v>
      </c>
      <c r="O55" s="92">
        <v>45869</v>
      </c>
      <c r="P55" s="50">
        <v>45876</v>
      </c>
      <c r="Q55" s="46" t="s">
        <v>49</v>
      </c>
      <c r="R55" s="66" t="s">
        <v>49</v>
      </c>
      <c r="S55" s="57" t="s">
        <v>247</v>
      </c>
      <c r="T55" s="52" t="str">
        <f t="shared" si="9"/>
        <v>-</v>
      </c>
      <c r="U55" s="52" t="str">
        <f t="shared" si="9"/>
        <v>-</v>
      </c>
      <c r="V55" s="53" t="str">
        <f t="shared" si="10"/>
        <v>＜25</v>
      </c>
      <c r="W55" s="54"/>
    </row>
    <row r="56" spans="1:23">
      <c r="A56" s="66">
        <f t="shared" si="5"/>
        <v>50</v>
      </c>
      <c r="B56" s="66" t="s">
        <v>240</v>
      </c>
      <c r="C56" s="45" t="s">
        <v>240</v>
      </c>
      <c r="D56" s="46" t="s">
        <v>240</v>
      </c>
      <c r="E56" s="66" t="s">
        <v>241</v>
      </c>
      <c r="F56" s="45" t="s">
        <v>242</v>
      </c>
      <c r="G56" s="91" t="s">
        <v>62</v>
      </c>
      <c r="H56" s="46" t="s">
        <v>243</v>
      </c>
      <c r="I56" s="66" t="s">
        <v>244</v>
      </c>
      <c r="J56" s="66" t="s">
        <v>56</v>
      </c>
      <c r="K56" s="66" t="s">
        <v>49</v>
      </c>
      <c r="L56" s="28" t="s">
        <v>245</v>
      </c>
      <c r="M56" s="66" t="s">
        <v>246</v>
      </c>
      <c r="N56" s="55" t="s">
        <v>81</v>
      </c>
      <c r="O56" s="92">
        <v>45869</v>
      </c>
      <c r="P56" s="50">
        <v>45876</v>
      </c>
      <c r="Q56" s="46" t="s">
        <v>49</v>
      </c>
      <c r="R56" s="66" t="s">
        <v>49</v>
      </c>
      <c r="S56" s="57" t="s">
        <v>247</v>
      </c>
      <c r="T56" s="52" t="str">
        <f t="shared" si="9"/>
        <v>-</v>
      </c>
      <c r="U56" s="52" t="str">
        <f t="shared" si="9"/>
        <v>-</v>
      </c>
      <c r="V56" s="53" t="str">
        <f t="shared" si="10"/>
        <v>＜25</v>
      </c>
      <c r="W56" s="54"/>
    </row>
    <row r="57" spans="1:23">
      <c r="A57" s="66">
        <f t="shared" si="5"/>
        <v>51</v>
      </c>
      <c r="B57" s="66" t="s">
        <v>240</v>
      </c>
      <c r="C57" s="45" t="s">
        <v>240</v>
      </c>
      <c r="D57" s="46" t="s">
        <v>240</v>
      </c>
      <c r="E57" s="66" t="s">
        <v>241</v>
      </c>
      <c r="F57" s="45" t="s">
        <v>242</v>
      </c>
      <c r="G57" s="91" t="s">
        <v>62</v>
      </c>
      <c r="H57" s="46" t="s">
        <v>243</v>
      </c>
      <c r="I57" s="66" t="s">
        <v>244</v>
      </c>
      <c r="J57" s="66" t="s">
        <v>56</v>
      </c>
      <c r="K57" s="66" t="s">
        <v>49</v>
      </c>
      <c r="L57" s="28" t="s">
        <v>245</v>
      </c>
      <c r="M57" s="66" t="s">
        <v>246</v>
      </c>
      <c r="N57" s="55" t="s">
        <v>81</v>
      </c>
      <c r="O57" s="92">
        <v>45871</v>
      </c>
      <c r="P57" s="50">
        <v>45876</v>
      </c>
      <c r="Q57" s="46" t="s">
        <v>49</v>
      </c>
      <c r="R57" s="66" t="s">
        <v>49</v>
      </c>
      <c r="S57" s="57" t="s">
        <v>247</v>
      </c>
      <c r="T57" s="52" t="str">
        <f t="shared" si="9"/>
        <v>-</v>
      </c>
      <c r="U57" s="52" t="str">
        <f t="shared" si="9"/>
        <v>-</v>
      </c>
      <c r="V57" s="53" t="str">
        <f t="shared" si="10"/>
        <v>＜25</v>
      </c>
      <c r="W57" s="54"/>
    </row>
    <row r="58" spans="1:23">
      <c r="A58" s="66">
        <f t="shared" si="5"/>
        <v>52</v>
      </c>
      <c r="B58" s="66" t="s">
        <v>240</v>
      </c>
      <c r="C58" s="45" t="s">
        <v>240</v>
      </c>
      <c r="D58" s="46" t="s">
        <v>240</v>
      </c>
      <c r="E58" s="66" t="s">
        <v>241</v>
      </c>
      <c r="F58" s="45" t="s">
        <v>242</v>
      </c>
      <c r="G58" s="91" t="s">
        <v>62</v>
      </c>
      <c r="H58" s="46" t="s">
        <v>243</v>
      </c>
      <c r="I58" s="66" t="s">
        <v>244</v>
      </c>
      <c r="J58" s="66" t="s">
        <v>56</v>
      </c>
      <c r="K58" s="66" t="s">
        <v>49</v>
      </c>
      <c r="L58" s="28" t="s">
        <v>245</v>
      </c>
      <c r="M58" s="66" t="s">
        <v>246</v>
      </c>
      <c r="N58" s="55" t="s">
        <v>81</v>
      </c>
      <c r="O58" s="92">
        <v>45871</v>
      </c>
      <c r="P58" s="50">
        <v>45876</v>
      </c>
      <c r="Q58" s="46" t="s">
        <v>49</v>
      </c>
      <c r="R58" s="66" t="s">
        <v>49</v>
      </c>
      <c r="S58" s="57" t="s">
        <v>247</v>
      </c>
      <c r="T58" s="52" t="str">
        <f t="shared" si="9"/>
        <v>-</v>
      </c>
      <c r="U58" s="52" t="str">
        <f t="shared" si="9"/>
        <v>-</v>
      </c>
      <c r="V58" s="53" t="str">
        <f t="shared" si="10"/>
        <v>＜25</v>
      </c>
      <c r="W58" s="54"/>
    </row>
    <row r="59" spans="1:23">
      <c r="A59" s="66">
        <f t="shared" si="5"/>
        <v>53</v>
      </c>
      <c r="B59" s="66" t="s">
        <v>240</v>
      </c>
      <c r="C59" s="45" t="s">
        <v>240</v>
      </c>
      <c r="D59" s="46" t="s">
        <v>240</v>
      </c>
      <c r="E59" s="66" t="s">
        <v>241</v>
      </c>
      <c r="F59" s="45" t="s">
        <v>242</v>
      </c>
      <c r="G59" s="91" t="s">
        <v>62</v>
      </c>
      <c r="H59" s="46" t="s">
        <v>243</v>
      </c>
      <c r="I59" s="66" t="s">
        <v>244</v>
      </c>
      <c r="J59" s="66" t="s">
        <v>56</v>
      </c>
      <c r="K59" s="66" t="s">
        <v>49</v>
      </c>
      <c r="L59" s="28" t="s">
        <v>245</v>
      </c>
      <c r="M59" s="66" t="s">
        <v>246</v>
      </c>
      <c r="N59" s="55" t="s">
        <v>81</v>
      </c>
      <c r="O59" s="92">
        <v>45871</v>
      </c>
      <c r="P59" s="50">
        <v>45876</v>
      </c>
      <c r="Q59" s="46" t="s">
        <v>49</v>
      </c>
      <c r="R59" s="66" t="s">
        <v>49</v>
      </c>
      <c r="S59" s="57" t="s">
        <v>247</v>
      </c>
      <c r="T59" s="52" t="str">
        <f t="shared" si="9"/>
        <v>-</v>
      </c>
      <c r="U59" s="52" t="str">
        <f t="shared" si="9"/>
        <v>-</v>
      </c>
      <c r="V59" s="53" t="str">
        <f t="shared" si="10"/>
        <v>＜25</v>
      </c>
      <c r="W59" s="54"/>
    </row>
    <row r="60" spans="1:23">
      <c r="A60" s="66">
        <f t="shared" si="5"/>
        <v>54</v>
      </c>
      <c r="B60" s="66" t="s">
        <v>240</v>
      </c>
      <c r="C60" s="45" t="s">
        <v>240</v>
      </c>
      <c r="D60" s="46" t="s">
        <v>240</v>
      </c>
      <c r="E60" s="66" t="s">
        <v>241</v>
      </c>
      <c r="F60" s="45" t="s">
        <v>242</v>
      </c>
      <c r="G60" s="91" t="s">
        <v>62</v>
      </c>
      <c r="H60" s="46" t="s">
        <v>243</v>
      </c>
      <c r="I60" s="66" t="s">
        <v>244</v>
      </c>
      <c r="J60" s="66" t="s">
        <v>56</v>
      </c>
      <c r="K60" s="66" t="s">
        <v>49</v>
      </c>
      <c r="L60" s="28" t="s">
        <v>245</v>
      </c>
      <c r="M60" s="66" t="s">
        <v>246</v>
      </c>
      <c r="N60" s="55" t="s">
        <v>81</v>
      </c>
      <c r="O60" s="92">
        <v>45873</v>
      </c>
      <c r="P60" s="50">
        <v>45876</v>
      </c>
      <c r="Q60" s="46" t="s">
        <v>49</v>
      </c>
      <c r="R60" s="66" t="s">
        <v>49</v>
      </c>
      <c r="S60" s="57" t="s">
        <v>247</v>
      </c>
      <c r="T60" s="52" t="str">
        <f t="shared" si="9"/>
        <v>-</v>
      </c>
      <c r="U60" s="52" t="str">
        <f t="shared" si="9"/>
        <v>-</v>
      </c>
      <c r="V60" s="53" t="str">
        <f t="shared" si="10"/>
        <v>＜25</v>
      </c>
      <c r="W60" s="54"/>
    </row>
    <row r="61" spans="1:23">
      <c r="A61" s="66">
        <f t="shared" si="5"/>
        <v>55</v>
      </c>
      <c r="B61" s="66" t="s">
        <v>240</v>
      </c>
      <c r="C61" s="45" t="s">
        <v>240</v>
      </c>
      <c r="D61" s="46" t="s">
        <v>240</v>
      </c>
      <c r="E61" s="66" t="s">
        <v>241</v>
      </c>
      <c r="F61" s="45" t="s">
        <v>242</v>
      </c>
      <c r="G61" s="91" t="s">
        <v>62</v>
      </c>
      <c r="H61" s="46" t="s">
        <v>243</v>
      </c>
      <c r="I61" s="66" t="s">
        <v>244</v>
      </c>
      <c r="J61" s="66" t="s">
        <v>56</v>
      </c>
      <c r="K61" s="66" t="s">
        <v>49</v>
      </c>
      <c r="L61" s="28" t="s">
        <v>245</v>
      </c>
      <c r="M61" s="66" t="s">
        <v>246</v>
      </c>
      <c r="N61" s="55" t="s">
        <v>81</v>
      </c>
      <c r="O61" s="92">
        <v>45873</v>
      </c>
      <c r="P61" s="50">
        <v>45876</v>
      </c>
      <c r="Q61" s="46" t="s">
        <v>49</v>
      </c>
      <c r="R61" s="66" t="s">
        <v>49</v>
      </c>
      <c r="S61" s="57" t="s">
        <v>247</v>
      </c>
      <c r="T61" s="52" t="str">
        <f t="shared" si="9"/>
        <v>-</v>
      </c>
      <c r="U61" s="52" t="str">
        <f t="shared" si="9"/>
        <v>-</v>
      </c>
      <c r="V61" s="53" t="str">
        <f t="shared" si="10"/>
        <v>＜25</v>
      </c>
      <c r="W61" s="54"/>
    </row>
    <row r="62" spans="1:23">
      <c r="A62" s="66">
        <f t="shared" si="5"/>
        <v>56</v>
      </c>
      <c r="B62" s="66" t="s">
        <v>240</v>
      </c>
      <c r="C62" s="45" t="s">
        <v>240</v>
      </c>
      <c r="D62" s="46" t="s">
        <v>240</v>
      </c>
      <c r="E62" s="66" t="s">
        <v>241</v>
      </c>
      <c r="F62" s="45" t="s">
        <v>242</v>
      </c>
      <c r="G62" s="91" t="s">
        <v>62</v>
      </c>
      <c r="H62" s="46" t="s">
        <v>243</v>
      </c>
      <c r="I62" s="66" t="s">
        <v>244</v>
      </c>
      <c r="J62" s="66" t="s">
        <v>56</v>
      </c>
      <c r="K62" s="66" t="s">
        <v>49</v>
      </c>
      <c r="L62" s="28" t="s">
        <v>245</v>
      </c>
      <c r="M62" s="66" t="s">
        <v>246</v>
      </c>
      <c r="N62" s="55" t="s">
        <v>81</v>
      </c>
      <c r="O62" s="92">
        <v>45873</v>
      </c>
      <c r="P62" s="50">
        <v>45876</v>
      </c>
      <c r="Q62" s="46" t="s">
        <v>49</v>
      </c>
      <c r="R62" s="66" t="s">
        <v>49</v>
      </c>
      <c r="S62" s="57" t="s">
        <v>247</v>
      </c>
      <c r="T62" s="52" t="str">
        <f t="shared" si="9"/>
        <v>-</v>
      </c>
      <c r="U62" s="52" t="str">
        <f t="shared" si="9"/>
        <v>-</v>
      </c>
      <c r="V62" s="53" t="str">
        <f t="shared" si="10"/>
        <v>＜25</v>
      </c>
      <c r="W62" s="54"/>
    </row>
    <row r="63" spans="1:23">
      <c r="A63" s="66">
        <f t="shared" si="5"/>
        <v>57</v>
      </c>
      <c r="B63" s="66" t="s">
        <v>240</v>
      </c>
      <c r="C63" s="45" t="s">
        <v>240</v>
      </c>
      <c r="D63" s="46" t="s">
        <v>240</v>
      </c>
      <c r="E63" s="66" t="s">
        <v>241</v>
      </c>
      <c r="F63" s="45" t="s">
        <v>242</v>
      </c>
      <c r="G63" s="91" t="s">
        <v>62</v>
      </c>
      <c r="H63" s="46" t="s">
        <v>243</v>
      </c>
      <c r="I63" s="66" t="s">
        <v>244</v>
      </c>
      <c r="J63" s="66" t="s">
        <v>56</v>
      </c>
      <c r="K63" s="66" t="s">
        <v>49</v>
      </c>
      <c r="L63" s="28" t="s">
        <v>245</v>
      </c>
      <c r="M63" s="66" t="s">
        <v>246</v>
      </c>
      <c r="N63" s="55" t="s">
        <v>81</v>
      </c>
      <c r="O63" s="92">
        <v>45874</v>
      </c>
      <c r="P63" s="50">
        <v>45876</v>
      </c>
      <c r="Q63" s="46" t="s">
        <v>49</v>
      </c>
      <c r="R63" s="66" t="s">
        <v>49</v>
      </c>
      <c r="S63" s="57" t="s">
        <v>247</v>
      </c>
      <c r="T63" s="52" t="str">
        <f t="shared" si="9"/>
        <v>-</v>
      </c>
      <c r="U63" s="52" t="str">
        <f t="shared" si="9"/>
        <v>-</v>
      </c>
      <c r="V63" s="53" t="str">
        <f t="shared" si="10"/>
        <v>＜25</v>
      </c>
      <c r="W63" s="54"/>
    </row>
    <row r="64" spans="1:23">
      <c r="A64" s="66">
        <f t="shared" si="5"/>
        <v>58</v>
      </c>
      <c r="B64" s="66" t="s">
        <v>240</v>
      </c>
      <c r="C64" s="45" t="s">
        <v>240</v>
      </c>
      <c r="D64" s="46" t="s">
        <v>240</v>
      </c>
      <c r="E64" s="66" t="s">
        <v>241</v>
      </c>
      <c r="F64" s="45" t="s">
        <v>242</v>
      </c>
      <c r="G64" s="91" t="s">
        <v>62</v>
      </c>
      <c r="H64" s="46" t="s">
        <v>243</v>
      </c>
      <c r="I64" s="66" t="s">
        <v>244</v>
      </c>
      <c r="J64" s="66" t="s">
        <v>56</v>
      </c>
      <c r="K64" s="66" t="s">
        <v>49</v>
      </c>
      <c r="L64" s="28" t="s">
        <v>245</v>
      </c>
      <c r="M64" s="66" t="s">
        <v>246</v>
      </c>
      <c r="N64" s="55" t="s">
        <v>81</v>
      </c>
      <c r="O64" s="92">
        <v>45875</v>
      </c>
      <c r="P64" s="50">
        <v>45876</v>
      </c>
      <c r="Q64" s="46" t="s">
        <v>49</v>
      </c>
      <c r="R64" s="66" t="s">
        <v>49</v>
      </c>
      <c r="S64" s="57" t="s">
        <v>247</v>
      </c>
      <c r="T64" s="52" t="str">
        <f t="shared" si="9"/>
        <v>-</v>
      </c>
      <c r="U64" s="52" t="str">
        <f t="shared" si="9"/>
        <v>-</v>
      </c>
      <c r="V64" s="53" t="str">
        <f t="shared" si="10"/>
        <v>＜25</v>
      </c>
      <c r="W64" s="54"/>
    </row>
    <row r="65" spans="1:23">
      <c r="A65" s="66">
        <f t="shared" si="5"/>
        <v>59</v>
      </c>
      <c r="B65" s="66" t="s">
        <v>240</v>
      </c>
      <c r="C65" s="45" t="s">
        <v>240</v>
      </c>
      <c r="D65" s="46" t="s">
        <v>240</v>
      </c>
      <c r="E65" s="66" t="s">
        <v>241</v>
      </c>
      <c r="F65" s="45" t="s">
        <v>242</v>
      </c>
      <c r="G65" s="91" t="s">
        <v>62</v>
      </c>
      <c r="H65" s="46" t="s">
        <v>243</v>
      </c>
      <c r="I65" s="66" t="s">
        <v>244</v>
      </c>
      <c r="J65" s="66" t="s">
        <v>56</v>
      </c>
      <c r="K65" s="66" t="s">
        <v>49</v>
      </c>
      <c r="L65" s="28" t="s">
        <v>245</v>
      </c>
      <c r="M65" s="66" t="s">
        <v>246</v>
      </c>
      <c r="N65" s="55" t="s">
        <v>81</v>
      </c>
      <c r="O65" s="92">
        <v>45876</v>
      </c>
      <c r="P65" s="50">
        <v>45890</v>
      </c>
      <c r="Q65" s="46" t="s">
        <v>49</v>
      </c>
      <c r="R65" s="66" t="s">
        <v>49</v>
      </c>
      <c r="S65" s="57" t="s">
        <v>247</v>
      </c>
      <c r="T65" s="52" t="str">
        <f t="shared" si="9"/>
        <v>-</v>
      </c>
      <c r="U65" s="52" t="str">
        <f t="shared" si="9"/>
        <v>-</v>
      </c>
      <c r="V65" s="53" t="str">
        <f t="shared" si="10"/>
        <v>＜25</v>
      </c>
      <c r="W65" s="54"/>
    </row>
    <row r="66" spans="1:23">
      <c r="A66" s="66">
        <f t="shared" si="5"/>
        <v>60</v>
      </c>
      <c r="B66" s="66" t="s">
        <v>240</v>
      </c>
      <c r="C66" s="45" t="s">
        <v>240</v>
      </c>
      <c r="D66" s="46" t="s">
        <v>240</v>
      </c>
      <c r="E66" s="66" t="s">
        <v>241</v>
      </c>
      <c r="F66" s="45" t="s">
        <v>242</v>
      </c>
      <c r="G66" s="91" t="s">
        <v>62</v>
      </c>
      <c r="H66" s="46" t="s">
        <v>243</v>
      </c>
      <c r="I66" s="66" t="s">
        <v>244</v>
      </c>
      <c r="J66" s="66" t="s">
        <v>56</v>
      </c>
      <c r="K66" s="66" t="s">
        <v>49</v>
      </c>
      <c r="L66" s="28" t="s">
        <v>245</v>
      </c>
      <c r="M66" s="66" t="s">
        <v>246</v>
      </c>
      <c r="N66" s="55" t="s">
        <v>81</v>
      </c>
      <c r="O66" s="92">
        <v>45887</v>
      </c>
      <c r="P66" s="50">
        <v>45890</v>
      </c>
      <c r="Q66" s="46" t="s">
        <v>49</v>
      </c>
      <c r="R66" s="66" t="s">
        <v>49</v>
      </c>
      <c r="S66" s="57" t="s">
        <v>247</v>
      </c>
      <c r="T66" s="52" t="str">
        <f t="shared" si="9"/>
        <v>-</v>
      </c>
      <c r="U66" s="52" t="str">
        <f t="shared" si="9"/>
        <v>-</v>
      </c>
      <c r="V66" s="53" t="str">
        <f t="shared" si="10"/>
        <v>＜25</v>
      </c>
      <c r="W66" s="54"/>
    </row>
    <row r="67" spans="1:23">
      <c r="A67" s="66">
        <f t="shared" si="5"/>
        <v>61</v>
      </c>
      <c r="B67" s="66" t="s">
        <v>240</v>
      </c>
      <c r="C67" s="45" t="s">
        <v>240</v>
      </c>
      <c r="D67" s="46" t="s">
        <v>240</v>
      </c>
      <c r="E67" s="66" t="s">
        <v>241</v>
      </c>
      <c r="F67" s="45" t="s">
        <v>242</v>
      </c>
      <c r="G67" s="91" t="s">
        <v>62</v>
      </c>
      <c r="H67" s="46" t="s">
        <v>243</v>
      </c>
      <c r="I67" s="66" t="s">
        <v>244</v>
      </c>
      <c r="J67" s="66" t="s">
        <v>56</v>
      </c>
      <c r="K67" s="66" t="s">
        <v>49</v>
      </c>
      <c r="L67" s="28" t="s">
        <v>245</v>
      </c>
      <c r="M67" s="66" t="s">
        <v>246</v>
      </c>
      <c r="N67" s="55" t="s">
        <v>81</v>
      </c>
      <c r="O67" s="92">
        <v>45890</v>
      </c>
      <c r="P67" s="50">
        <v>45897</v>
      </c>
      <c r="Q67" s="46" t="s">
        <v>49</v>
      </c>
      <c r="R67" s="66" t="s">
        <v>49</v>
      </c>
      <c r="S67" s="57" t="s">
        <v>247</v>
      </c>
      <c r="T67" s="52" t="str">
        <f t="shared" si="9"/>
        <v>-</v>
      </c>
      <c r="U67" s="52" t="str">
        <f t="shared" si="9"/>
        <v>-</v>
      </c>
      <c r="V67" s="53" t="str">
        <f t="shared" si="10"/>
        <v>＜25</v>
      </c>
      <c r="W67" s="54"/>
    </row>
    <row r="68" spans="1:23">
      <c r="A68" s="66">
        <f t="shared" si="5"/>
        <v>62</v>
      </c>
      <c r="B68" s="66" t="s">
        <v>240</v>
      </c>
      <c r="C68" s="45" t="s">
        <v>240</v>
      </c>
      <c r="D68" s="46" t="s">
        <v>240</v>
      </c>
      <c r="E68" s="66" t="s">
        <v>241</v>
      </c>
      <c r="F68" s="45" t="s">
        <v>242</v>
      </c>
      <c r="G68" s="91" t="s">
        <v>62</v>
      </c>
      <c r="H68" s="46" t="s">
        <v>243</v>
      </c>
      <c r="I68" s="66" t="s">
        <v>244</v>
      </c>
      <c r="J68" s="66" t="s">
        <v>56</v>
      </c>
      <c r="K68" s="66" t="s">
        <v>49</v>
      </c>
      <c r="L68" s="28" t="s">
        <v>245</v>
      </c>
      <c r="M68" s="66" t="s">
        <v>246</v>
      </c>
      <c r="N68" s="55" t="s">
        <v>81</v>
      </c>
      <c r="O68" s="92">
        <v>45891</v>
      </c>
      <c r="P68" s="50">
        <v>45897</v>
      </c>
      <c r="Q68" s="46" t="s">
        <v>49</v>
      </c>
      <c r="R68" s="66" t="s">
        <v>49</v>
      </c>
      <c r="S68" s="57" t="s">
        <v>247</v>
      </c>
      <c r="T68" s="52" t="str">
        <f t="shared" si="9"/>
        <v>-</v>
      </c>
      <c r="U68" s="52" t="str">
        <f t="shared" si="9"/>
        <v>-</v>
      </c>
      <c r="V68" s="53" t="str">
        <f t="shared" si="10"/>
        <v>＜25</v>
      </c>
      <c r="W68" s="54"/>
    </row>
    <row r="69" spans="1:23">
      <c r="A69" s="66">
        <f t="shared" si="5"/>
        <v>63</v>
      </c>
      <c r="B69" s="66" t="s">
        <v>240</v>
      </c>
      <c r="C69" s="45" t="s">
        <v>240</v>
      </c>
      <c r="D69" s="46" t="s">
        <v>240</v>
      </c>
      <c r="E69" s="66" t="s">
        <v>241</v>
      </c>
      <c r="F69" s="45" t="s">
        <v>242</v>
      </c>
      <c r="G69" s="91" t="s">
        <v>62</v>
      </c>
      <c r="H69" s="46" t="s">
        <v>243</v>
      </c>
      <c r="I69" s="66" t="s">
        <v>244</v>
      </c>
      <c r="J69" s="66" t="s">
        <v>56</v>
      </c>
      <c r="K69" s="66" t="s">
        <v>49</v>
      </c>
      <c r="L69" s="28" t="s">
        <v>245</v>
      </c>
      <c r="M69" s="66" t="s">
        <v>246</v>
      </c>
      <c r="N69" s="55" t="s">
        <v>81</v>
      </c>
      <c r="O69" s="92">
        <v>45891</v>
      </c>
      <c r="P69" s="50">
        <v>45897</v>
      </c>
      <c r="Q69" s="46" t="s">
        <v>49</v>
      </c>
      <c r="R69" s="66" t="s">
        <v>49</v>
      </c>
      <c r="S69" s="57" t="s">
        <v>247</v>
      </c>
      <c r="T69" s="52" t="str">
        <f t="shared" si="9"/>
        <v>-</v>
      </c>
      <c r="U69" s="52" t="str">
        <f t="shared" si="9"/>
        <v>-</v>
      </c>
      <c r="V69" s="53" t="str">
        <f t="shared" si="10"/>
        <v>＜25</v>
      </c>
      <c r="W69" s="54"/>
    </row>
    <row r="70" spans="1:23">
      <c r="A70" s="66">
        <f t="shared" si="5"/>
        <v>64</v>
      </c>
      <c r="B70" s="66" t="s">
        <v>240</v>
      </c>
      <c r="C70" s="45" t="s">
        <v>240</v>
      </c>
      <c r="D70" s="46" t="s">
        <v>240</v>
      </c>
      <c r="E70" s="66" t="s">
        <v>241</v>
      </c>
      <c r="F70" s="45" t="s">
        <v>242</v>
      </c>
      <c r="G70" s="91" t="s">
        <v>62</v>
      </c>
      <c r="H70" s="46" t="s">
        <v>243</v>
      </c>
      <c r="I70" s="66" t="s">
        <v>244</v>
      </c>
      <c r="J70" s="66" t="s">
        <v>56</v>
      </c>
      <c r="K70" s="66" t="s">
        <v>49</v>
      </c>
      <c r="L70" s="28" t="s">
        <v>245</v>
      </c>
      <c r="M70" s="66" t="s">
        <v>246</v>
      </c>
      <c r="N70" s="55" t="s">
        <v>81</v>
      </c>
      <c r="O70" s="92">
        <v>45894</v>
      </c>
      <c r="P70" s="50">
        <v>45897</v>
      </c>
      <c r="Q70" s="46" t="s">
        <v>49</v>
      </c>
      <c r="R70" s="66" t="s">
        <v>49</v>
      </c>
      <c r="S70" s="57" t="s">
        <v>247</v>
      </c>
      <c r="T70" s="52" t="str">
        <f t="shared" si="9"/>
        <v>-</v>
      </c>
      <c r="U70" s="52" t="str">
        <f t="shared" si="9"/>
        <v>-</v>
      </c>
      <c r="V70" s="53" t="str">
        <f t="shared" si="10"/>
        <v>＜25</v>
      </c>
      <c r="W70" s="54"/>
    </row>
    <row r="71" spans="1:23">
      <c r="A71" s="66">
        <f t="shared" si="5"/>
        <v>65</v>
      </c>
      <c r="B71" s="18" t="s">
        <v>248</v>
      </c>
      <c r="C71" s="33" t="s">
        <v>249</v>
      </c>
      <c r="D71" s="17" t="s">
        <v>250</v>
      </c>
      <c r="E71" s="18" t="s">
        <v>251</v>
      </c>
      <c r="F71" s="63" t="s">
        <v>251</v>
      </c>
      <c r="G71" s="37" t="s">
        <v>62</v>
      </c>
      <c r="H71" s="17" t="s">
        <v>51</v>
      </c>
      <c r="I71" s="18" t="s">
        <v>252</v>
      </c>
      <c r="J71" s="18"/>
      <c r="K71" s="18"/>
      <c r="L71" s="28" t="s">
        <v>35</v>
      </c>
      <c r="M71" s="58" t="s">
        <v>253</v>
      </c>
      <c r="N71" s="34" t="s">
        <v>37</v>
      </c>
      <c r="O71" s="93">
        <v>45889</v>
      </c>
      <c r="P71" s="22">
        <v>45901</v>
      </c>
      <c r="Q71" s="38" t="s">
        <v>254</v>
      </c>
      <c r="R71" s="18" t="s">
        <v>255</v>
      </c>
      <c r="S71" s="18" t="s">
        <v>256</v>
      </c>
      <c r="T71" s="31" t="str">
        <f t="shared" ref="T71:U71" si="11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&lt;0.665</v>
      </c>
      <c r="U71" s="31" t="str">
        <f t="shared" si="11"/>
        <v>&lt;0.544</v>
      </c>
      <c r="V71" s="32" t="str">
        <f t="shared" si="10"/>
        <v>&lt;1.2</v>
      </c>
      <c r="W71" s="28"/>
    </row>
    <row r="72" spans="1:23">
      <c r="A72" s="18">
        <f t="shared" si="5"/>
        <v>66</v>
      </c>
      <c r="B72" s="15" t="s">
        <v>66</v>
      </c>
      <c r="C72" s="15" t="s">
        <v>66</v>
      </c>
      <c r="D72" s="14" t="s">
        <v>257</v>
      </c>
      <c r="E72" s="15" t="s">
        <v>32</v>
      </c>
      <c r="F72" s="28" t="s">
        <v>32</v>
      </c>
      <c r="G72" s="56" t="s">
        <v>68</v>
      </c>
      <c r="H72" s="17" t="s">
        <v>34</v>
      </c>
      <c r="I72" s="18" t="s">
        <v>119</v>
      </c>
      <c r="J72" s="15" t="s">
        <v>78</v>
      </c>
      <c r="K72" s="15" t="s">
        <v>32</v>
      </c>
      <c r="L72" s="26" t="s">
        <v>35</v>
      </c>
      <c r="M72" s="15" t="s">
        <v>71</v>
      </c>
      <c r="N72" s="30" t="s">
        <v>72</v>
      </c>
      <c r="O72" s="35">
        <v>45895</v>
      </c>
      <c r="P72" s="22">
        <v>45898</v>
      </c>
      <c r="Q72" s="36" t="s">
        <v>73</v>
      </c>
      <c r="R72" s="15" t="s">
        <v>73</v>
      </c>
      <c r="S72" s="23" t="s">
        <v>74</v>
      </c>
      <c r="T72" s="31" t="str">
        <f>IF(Q72="","",IF(NOT(ISERROR(Q72*1)),ROUNDDOWN(Q72*1,2-INT(LOG(ABS(Q72*1)))),IFERROR("&lt;"&amp;ROUNDDOWN(IF(SUBSTITUTE(Q72,"&lt;","")*1&lt;=50,SUBSTITUTE(Q72,"&lt;","")*1,""),2-INT(LOG(ABS(SUBSTITUTE(Q72,"&lt;","")*1)))),IF(Q72="-",Q72,"入力形式が間違っています"))))</f>
        <v>&lt;10</v>
      </c>
      <c r="U72" s="31" t="str">
        <f>IF(R72="","",IF(NOT(ISERROR(R72*1)),ROUNDDOWN(R72*1,2-INT(LOG(ABS(R72*1)))),IFERROR("&lt;"&amp;ROUNDDOWN(IF(SUBSTITUTE(R72,"&lt;","")*1&lt;=50,SUBSTITUTE(R72,"&lt;","")*1,""),2-INT(LOG(ABS(SUBSTITUTE(R72,"&lt;","")*1)))),IF(R72="-",R72,"入力形式が間違っています"))))</f>
        <v>&lt;10</v>
      </c>
      <c r="V72" s="32" t="str">
        <f>IFERROR(IF(AND(T72="",U72=""),"",IF(AND(T72="-",U72="-"),IF(S72="","Cs合計を入力してください",S72),IF(NOT(ISERROR(T72*1+U72*1)),ROUND(T72+U72, 1-INT(LOG(ABS(T72+U72)))),IF(NOT(ISERROR(T72*1)),ROUND(T72, 1-INT(LOG(ABS(T72)))),IF(NOT(ISERROR(U72*1)),ROUND(U72, 1-INT(LOG(ABS(U72)))),IF(ISERROR(T72*1+U72*1),"&lt;"&amp;ROUND(IF(T72="-",0,SUBSTITUTE(T72,"&lt;",""))*1+IF(U72="-",0,SUBSTITUTE(U72,"&lt;",""))*1,1-INT(LOG(ABS(IF(T72="-",0,SUBSTITUTE(T72,"&lt;",""))*1+IF(U72="-",0,SUBSTITUTE(U72,"&lt;",""))*1)))))))))),"入力形式が間違っています")</f>
        <v>&lt;20</v>
      </c>
      <c r="W72" s="26" t="str">
        <f>IF(ISERROR(V72*1),"",IF(AND(H72="飲料水",V72&gt;=11),"○",IF(AND(H72="牛乳・乳児用食品",V72&gt;=51),"○",IF(AND(H72&lt;&gt;"",V72&gt;=110),"○",""))))</f>
        <v/>
      </c>
    </row>
    <row r="73" spans="1:23">
      <c r="A73" s="18">
        <f t="shared" si="5"/>
        <v>67</v>
      </c>
      <c r="B73" s="15" t="s">
        <v>66</v>
      </c>
      <c r="C73" s="15" t="s">
        <v>66</v>
      </c>
      <c r="D73" s="14" t="s">
        <v>257</v>
      </c>
      <c r="E73" s="15" t="s">
        <v>32</v>
      </c>
      <c r="F73" s="15" t="s">
        <v>32</v>
      </c>
      <c r="G73" s="56" t="s">
        <v>68</v>
      </c>
      <c r="H73" s="17" t="s">
        <v>34</v>
      </c>
      <c r="I73" s="18" t="s">
        <v>258</v>
      </c>
      <c r="J73" s="15" t="s">
        <v>78</v>
      </c>
      <c r="K73" s="15" t="s">
        <v>32</v>
      </c>
      <c r="L73" s="26" t="s">
        <v>35</v>
      </c>
      <c r="M73" s="15" t="s">
        <v>71</v>
      </c>
      <c r="N73" s="30" t="s">
        <v>72</v>
      </c>
      <c r="O73" s="35">
        <v>45895</v>
      </c>
      <c r="P73" s="22">
        <v>45898</v>
      </c>
      <c r="Q73" s="36" t="s">
        <v>73</v>
      </c>
      <c r="R73" s="15" t="s">
        <v>73</v>
      </c>
      <c r="S73" s="23" t="s">
        <v>74</v>
      </c>
      <c r="T73" s="31" t="str">
        <f t="shared" ref="T73:U73" si="12">IF(Q73="","",IF(NOT(ISERROR(Q73*1)),ROUNDDOWN(Q73*1,2-INT(LOG(ABS(Q73*1)))),IFERROR("&lt;"&amp;ROUNDDOWN(IF(SUBSTITUTE(Q73,"&lt;","")*1&lt;=50,SUBSTITUTE(Q73,"&lt;","")*1,""),2-INT(LOG(ABS(SUBSTITUTE(Q73,"&lt;","")*1)))),IF(Q73="-",Q73,"入力形式が間違っています"))))</f>
        <v>&lt;10</v>
      </c>
      <c r="U73" s="31" t="str">
        <f t="shared" si="12"/>
        <v>&lt;10</v>
      </c>
      <c r="V73" s="32" t="str">
        <f t="shared" ref="V73" si="13">IFERROR(IF(AND(T73="",U73=""),"",IF(AND(T73="-",U73="-"),IF(S73="","Cs合計を入力してください",S73),IF(NOT(ISERROR(T73*1+U73*1)),ROUND(T73+U73, 1-INT(LOG(ABS(T73+U73)))),IF(NOT(ISERROR(T73*1)),ROUND(T73, 1-INT(LOG(ABS(T73)))),IF(NOT(ISERROR(U73*1)),ROUND(U73, 1-INT(LOG(ABS(U73)))),IF(ISERROR(T73*1+U73*1),"&lt;"&amp;ROUND(IF(T73="-",0,SUBSTITUTE(T73,"&lt;",""))*1+IF(U73="-",0,SUBSTITUTE(U73,"&lt;",""))*1,1-INT(LOG(ABS(IF(T73="-",0,SUBSTITUTE(T73,"&lt;",""))*1+IF(U73="-",0,SUBSTITUTE(U73,"&lt;",""))*1)))))))))),"入力形式が間違っています")</f>
        <v>&lt;20</v>
      </c>
      <c r="W73" s="26" t="str">
        <f t="shared" ref="W73" si="14">IF(ISERROR(V73*1),"",IF(AND(H73="飲料水",V73&gt;=11),"○",IF(AND(H73="牛乳・乳児用食品",V73&gt;=51),"○",IF(AND(H73&lt;&gt;"",V73&gt;=110),"○",""))))</f>
        <v/>
      </c>
    </row>
    <row r="74" spans="1:23">
      <c r="A74" s="18">
        <f t="shared" si="5"/>
        <v>68</v>
      </c>
      <c r="B74" s="94" t="s">
        <v>259</v>
      </c>
      <c r="C74" s="95" t="s">
        <v>259</v>
      </c>
      <c r="D74" s="96" t="s">
        <v>260</v>
      </c>
      <c r="E74" s="94" t="s">
        <v>260</v>
      </c>
      <c r="F74" s="95" t="s">
        <v>260</v>
      </c>
      <c r="G74" s="97" t="s">
        <v>231</v>
      </c>
      <c r="H74" s="96" t="s">
        <v>232</v>
      </c>
      <c r="I74" s="94" t="s">
        <v>261</v>
      </c>
      <c r="J74" s="94" t="s">
        <v>260</v>
      </c>
      <c r="K74" s="94" t="s">
        <v>260</v>
      </c>
      <c r="L74" s="95" t="s">
        <v>80</v>
      </c>
      <c r="M74" s="96" t="s">
        <v>262</v>
      </c>
      <c r="N74" s="95" t="s">
        <v>81</v>
      </c>
      <c r="O74" s="98">
        <v>45890</v>
      </c>
      <c r="P74" s="99">
        <v>45896</v>
      </c>
      <c r="Q74" s="96" t="s">
        <v>263</v>
      </c>
      <c r="R74" s="94" t="s">
        <v>76</v>
      </c>
      <c r="S74" s="100" t="s">
        <v>264</v>
      </c>
      <c r="T74" s="41" t="str">
        <f>IF(Q74="","",IF(NOT(ISERROR(Q74*1)),ROUNDDOWN(Q74*1,2-INT(LOG(ABS(Q74*1)))),IFERROR("&lt;"&amp;ROUNDDOWN(IF(SUBSTITUTE(Q74,"&lt;","")*1&lt;=50,SUBSTITUTE(Q74,"&lt;","")*1,""),2-INT(LOG(ABS(SUBSTITUTE(Q74,"&lt;","")*1)))),IF(Q74="-",Q74,"入力形式が間違っています"))))</f>
        <v>&lt;11</v>
      </c>
      <c r="U74" s="41" t="str">
        <f>IF(R74="","",IF(NOT(ISERROR(R74*1)),ROUNDDOWN(R74*1,2-INT(LOG(ABS(R74*1)))),IFERROR("&lt;"&amp;ROUNDDOWN(IF(SUBSTITUTE(R74,"&lt;","")*1&lt;=50,SUBSTITUTE(R74,"&lt;","")*1,""),2-INT(LOG(ABS(SUBSTITUTE(R74,"&lt;","")*1)))),IF(R74="-",R74,"入力形式が間違っています"))))</f>
        <v>&lt;10</v>
      </c>
      <c r="V74" s="41" t="str">
        <f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&lt;21</v>
      </c>
      <c r="W74" s="28"/>
    </row>
    <row r="75" spans="1:23">
      <c r="A75" s="18">
        <f t="shared" si="5"/>
        <v>69</v>
      </c>
      <c r="B75" s="94" t="s">
        <v>259</v>
      </c>
      <c r="C75" s="95" t="s">
        <v>259</v>
      </c>
      <c r="D75" s="96" t="s">
        <v>260</v>
      </c>
      <c r="E75" s="94" t="s">
        <v>260</v>
      </c>
      <c r="F75" s="95" t="s">
        <v>260</v>
      </c>
      <c r="G75" s="97" t="s">
        <v>231</v>
      </c>
      <c r="H75" s="96" t="s">
        <v>232</v>
      </c>
      <c r="I75" s="94" t="s">
        <v>265</v>
      </c>
      <c r="J75" s="94" t="s">
        <v>260</v>
      </c>
      <c r="K75" s="94" t="s">
        <v>260</v>
      </c>
      <c r="L75" s="95" t="s">
        <v>80</v>
      </c>
      <c r="M75" s="96" t="s">
        <v>262</v>
      </c>
      <c r="N75" s="95" t="s">
        <v>81</v>
      </c>
      <c r="O75" s="98">
        <v>45890</v>
      </c>
      <c r="P75" s="99">
        <v>45896</v>
      </c>
      <c r="Q75" s="96" t="s">
        <v>266</v>
      </c>
      <c r="R75" s="94" t="s">
        <v>76</v>
      </c>
      <c r="S75" s="100" t="s">
        <v>267</v>
      </c>
      <c r="T75" s="41" t="str">
        <f t="shared" ref="T75:U90" si="15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&lt;12</v>
      </c>
      <c r="U75" s="41" t="str">
        <f t="shared" si="15"/>
        <v>&lt;10</v>
      </c>
      <c r="V75" s="41" t="str">
        <f t="shared" ref="V75:V96" si="16">IFERROR(IF(AND(T75="",U75=""),"",IF(AND(T75="-",U75="-"),IF(S75="","Cs合計を入力してください",S75),IF(NOT(ISERROR(T75*1+U75*1)),ROUND(T75+U75, 1-INT(LOG(ABS(T75+U75)))),IF(NOT(ISERROR(T75*1)),ROUND(T75, 1-INT(LOG(ABS(T75)))),IF(NOT(ISERROR(U75*1)),ROUND(U75, 1-INT(LOG(ABS(U75)))),IF(ISERROR(T75*1+U75*1),"&lt;"&amp;ROUND(IF(T75="-",0,SUBSTITUTE(T75,"&lt;",""))*1+IF(U75="-",0,SUBSTITUTE(U75,"&lt;",""))*1,1-INT(LOG(ABS(IF(T75="-",0,SUBSTITUTE(T75,"&lt;",""))*1+IF(U75="-",0,SUBSTITUTE(U75,"&lt;",""))*1)))))))))),"入力形式が間違っています")</f>
        <v>&lt;22</v>
      </c>
      <c r="W75" s="28"/>
    </row>
    <row r="76" spans="1:23">
      <c r="A76" s="18">
        <f t="shared" si="5"/>
        <v>70</v>
      </c>
      <c r="B76" s="94" t="s">
        <v>259</v>
      </c>
      <c r="C76" s="95" t="s">
        <v>259</v>
      </c>
      <c r="D76" s="96" t="s">
        <v>260</v>
      </c>
      <c r="E76" s="94" t="s">
        <v>260</v>
      </c>
      <c r="F76" s="95" t="s">
        <v>260</v>
      </c>
      <c r="G76" s="97" t="s">
        <v>231</v>
      </c>
      <c r="H76" s="96" t="s">
        <v>232</v>
      </c>
      <c r="I76" s="94" t="s">
        <v>265</v>
      </c>
      <c r="J76" s="94" t="s">
        <v>260</v>
      </c>
      <c r="K76" s="94" t="s">
        <v>260</v>
      </c>
      <c r="L76" s="95" t="s">
        <v>80</v>
      </c>
      <c r="M76" s="96" t="s">
        <v>262</v>
      </c>
      <c r="N76" s="95" t="s">
        <v>81</v>
      </c>
      <c r="O76" s="98">
        <v>45890</v>
      </c>
      <c r="P76" s="99">
        <v>45896</v>
      </c>
      <c r="Q76" s="96" t="s">
        <v>263</v>
      </c>
      <c r="R76" s="94" t="s">
        <v>76</v>
      </c>
      <c r="S76" s="100" t="s">
        <v>264</v>
      </c>
      <c r="T76" s="41" t="str">
        <f t="shared" si="15"/>
        <v>&lt;11</v>
      </c>
      <c r="U76" s="41" t="str">
        <f t="shared" si="15"/>
        <v>&lt;10</v>
      </c>
      <c r="V76" s="41" t="str">
        <f t="shared" si="16"/>
        <v>&lt;21</v>
      </c>
      <c r="W76" s="28"/>
    </row>
    <row r="77" spans="1:23">
      <c r="A77" s="18">
        <f t="shared" si="5"/>
        <v>71</v>
      </c>
      <c r="B77" s="94" t="s">
        <v>259</v>
      </c>
      <c r="C77" s="95" t="s">
        <v>259</v>
      </c>
      <c r="D77" s="96" t="s">
        <v>260</v>
      </c>
      <c r="E77" s="94" t="s">
        <v>260</v>
      </c>
      <c r="F77" s="95" t="s">
        <v>260</v>
      </c>
      <c r="G77" s="97" t="s">
        <v>231</v>
      </c>
      <c r="H77" s="96" t="s">
        <v>232</v>
      </c>
      <c r="I77" s="94" t="s">
        <v>268</v>
      </c>
      <c r="J77" s="94" t="s">
        <v>260</v>
      </c>
      <c r="K77" s="94" t="s">
        <v>260</v>
      </c>
      <c r="L77" s="95" t="s">
        <v>80</v>
      </c>
      <c r="M77" s="96" t="s">
        <v>262</v>
      </c>
      <c r="N77" s="95" t="s">
        <v>81</v>
      </c>
      <c r="O77" s="98">
        <v>45890</v>
      </c>
      <c r="P77" s="99">
        <v>45896</v>
      </c>
      <c r="Q77" s="96" t="s">
        <v>263</v>
      </c>
      <c r="R77" s="94" t="s">
        <v>76</v>
      </c>
      <c r="S77" s="100" t="s">
        <v>264</v>
      </c>
      <c r="T77" s="41" t="str">
        <f t="shared" si="15"/>
        <v>&lt;11</v>
      </c>
      <c r="U77" s="41" t="str">
        <f t="shared" si="15"/>
        <v>&lt;10</v>
      </c>
      <c r="V77" s="41" t="str">
        <f t="shared" si="16"/>
        <v>&lt;21</v>
      </c>
      <c r="W77" s="28"/>
    </row>
    <row r="78" spans="1:23">
      <c r="A78" s="18">
        <f t="shared" si="5"/>
        <v>72</v>
      </c>
      <c r="B78" s="94" t="s">
        <v>259</v>
      </c>
      <c r="C78" s="95" t="s">
        <v>259</v>
      </c>
      <c r="D78" s="96" t="s">
        <v>260</v>
      </c>
      <c r="E78" s="94" t="s">
        <v>260</v>
      </c>
      <c r="F78" s="95" t="s">
        <v>260</v>
      </c>
      <c r="G78" s="97" t="s">
        <v>231</v>
      </c>
      <c r="H78" s="96" t="s">
        <v>232</v>
      </c>
      <c r="I78" s="94" t="s">
        <v>269</v>
      </c>
      <c r="J78" s="94" t="s">
        <v>260</v>
      </c>
      <c r="K78" s="94" t="s">
        <v>260</v>
      </c>
      <c r="L78" s="95" t="s">
        <v>80</v>
      </c>
      <c r="M78" s="96" t="s">
        <v>262</v>
      </c>
      <c r="N78" s="95" t="s">
        <v>81</v>
      </c>
      <c r="O78" s="98">
        <v>45890</v>
      </c>
      <c r="P78" s="99">
        <v>45896</v>
      </c>
      <c r="Q78" s="96" t="s">
        <v>266</v>
      </c>
      <c r="R78" s="94" t="s">
        <v>76</v>
      </c>
      <c r="S78" s="100" t="s">
        <v>267</v>
      </c>
      <c r="T78" s="41" t="str">
        <f t="shared" si="15"/>
        <v>&lt;12</v>
      </c>
      <c r="U78" s="41" t="str">
        <f t="shared" si="15"/>
        <v>&lt;10</v>
      </c>
      <c r="V78" s="41" t="str">
        <f t="shared" si="16"/>
        <v>&lt;22</v>
      </c>
      <c r="W78" s="28"/>
    </row>
    <row r="79" spans="1:23">
      <c r="A79" s="18">
        <f t="shared" si="5"/>
        <v>73</v>
      </c>
      <c r="B79" s="94" t="s">
        <v>259</v>
      </c>
      <c r="C79" s="95" t="s">
        <v>259</v>
      </c>
      <c r="D79" s="96" t="s">
        <v>260</v>
      </c>
      <c r="E79" s="94" t="s">
        <v>260</v>
      </c>
      <c r="F79" s="95" t="s">
        <v>260</v>
      </c>
      <c r="G79" s="97" t="s">
        <v>231</v>
      </c>
      <c r="H79" s="96" t="s">
        <v>232</v>
      </c>
      <c r="I79" s="94" t="s">
        <v>270</v>
      </c>
      <c r="J79" s="94" t="s">
        <v>260</v>
      </c>
      <c r="K79" s="94" t="s">
        <v>260</v>
      </c>
      <c r="L79" s="95" t="s">
        <v>80</v>
      </c>
      <c r="M79" s="96" t="s">
        <v>262</v>
      </c>
      <c r="N79" s="95" t="s">
        <v>81</v>
      </c>
      <c r="O79" s="98">
        <v>45890</v>
      </c>
      <c r="P79" s="99">
        <v>45896</v>
      </c>
      <c r="Q79" s="96" t="s">
        <v>76</v>
      </c>
      <c r="R79" s="94" t="s">
        <v>271</v>
      </c>
      <c r="S79" s="100" t="s">
        <v>272</v>
      </c>
      <c r="T79" s="41" t="str">
        <f t="shared" si="15"/>
        <v>&lt;10</v>
      </c>
      <c r="U79" s="41" t="str">
        <f t="shared" si="15"/>
        <v>&lt;9</v>
      </c>
      <c r="V79" s="41" t="str">
        <f t="shared" si="16"/>
        <v>&lt;19</v>
      </c>
      <c r="W79" s="28"/>
    </row>
    <row r="80" spans="1:23">
      <c r="A80" s="18">
        <f t="shared" si="5"/>
        <v>74</v>
      </c>
      <c r="B80" s="94" t="s">
        <v>259</v>
      </c>
      <c r="C80" s="95" t="s">
        <v>259</v>
      </c>
      <c r="D80" s="96" t="s">
        <v>260</v>
      </c>
      <c r="E80" s="94" t="s">
        <v>260</v>
      </c>
      <c r="F80" s="95" t="s">
        <v>260</v>
      </c>
      <c r="G80" s="97" t="s">
        <v>231</v>
      </c>
      <c r="H80" s="96" t="s">
        <v>232</v>
      </c>
      <c r="I80" s="94" t="s">
        <v>273</v>
      </c>
      <c r="J80" s="94" t="s">
        <v>260</v>
      </c>
      <c r="K80" s="94" t="s">
        <v>260</v>
      </c>
      <c r="L80" s="95" t="s">
        <v>80</v>
      </c>
      <c r="M80" s="96" t="s">
        <v>262</v>
      </c>
      <c r="N80" s="95" t="s">
        <v>81</v>
      </c>
      <c r="O80" s="98">
        <v>45890</v>
      </c>
      <c r="P80" s="99">
        <v>45896</v>
      </c>
      <c r="Q80" s="96" t="s">
        <v>76</v>
      </c>
      <c r="R80" s="94" t="s">
        <v>271</v>
      </c>
      <c r="S80" s="100" t="s">
        <v>272</v>
      </c>
      <c r="T80" s="41" t="str">
        <f t="shared" si="15"/>
        <v>&lt;10</v>
      </c>
      <c r="U80" s="41" t="str">
        <f t="shared" si="15"/>
        <v>&lt;9</v>
      </c>
      <c r="V80" s="41" t="str">
        <f t="shared" si="16"/>
        <v>&lt;19</v>
      </c>
      <c r="W80" s="28"/>
    </row>
    <row r="81" spans="1:23">
      <c r="A81" s="18">
        <f t="shared" si="5"/>
        <v>75</v>
      </c>
      <c r="B81" s="94" t="s">
        <v>259</v>
      </c>
      <c r="C81" s="95" t="s">
        <v>259</v>
      </c>
      <c r="D81" s="96" t="s">
        <v>260</v>
      </c>
      <c r="E81" s="94" t="s">
        <v>260</v>
      </c>
      <c r="F81" s="95" t="s">
        <v>260</v>
      </c>
      <c r="G81" s="97" t="s">
        <v>231</v>
      </c>
      <c r="H81" s="96" t="s">
        <v>232</v>
      </c>
      <c r="I81" s="94" t="s">
        <v>274</v>
      </c>
      <c r="J81" s="94" t="s">
        <v>260</v>
      </c>
      <c r="K81" s="94" t="s">
        <v>260</v>
      </c>
      <c r="L81" s="95" t="s">
        <v>80</v>
      </c>
      <c r="M81" s="96" t="s">
        <v>262</v>
      </c>
      <c r="N81" s="95" t="s">
        <v>81</v>
      </c>
      <c r="O81" s="98">
        <v>45890</v>
      </c>
      <c r="P81" s="99">
        <v>45896</v>
      </c>
      <c r="Q81" s="96" t="s">
        <v>263</v>
      </c>
      <c r="R81" s="94" t="s">
        <v>271</v>
      </c>
      <c r="S81" s="94" t="s">
        <v>77</v>
      </c>
      <c r="T81" s="41" t="str">
        <f t="shared" si="15"/>
        <v>&lt;11</v>
      </c>
      <c r="U81" s="41" t="str">
        <f t="shared" si="15"/>
        <v>&lt;9</v>
      </c>
      <c r="V81" s="41" t="str">
        <f t="shared" si="16"/>
        <v>&lt;20</v>
      </c>
      <c r="W81" s="28"/>
    </row>
    <row r="82" spans="1:23">
      <c r="A82" s="18">
        <f t="shared" si="5"/>
        <v>76</v>
      </c>
      <c r="B82" s="94" t="s">
        <v>259</v>
      </c>
      <c r="C82" s="95" t="s">
        <v>259</v>
      </c>
      <c r="D82" s="96" t="s">
        <v>260</v>
      </c>
      <c r="E82" s="94" t="s">
        <v>260</v>
      </c>
      <c r="F82" s="95" t="s">
        <v>260</v>
      </c>
      <c r="G82" s="97" t="s">
        <v>231</v>
      </c>
      <c r="H82" s="96" t="s">
        <v>232</v>
      </c>
      <c r="I82" s="94" t="s">
        <v>274</v>
      </c>
      <c r="J82" s="94" t="s">
        <v>260</v>
      </c>
      <c r="K82" s="94" t="s">
        <v>260</v>
      </c>
      <c r="L82" s="95" t="s">
        <v>80</v>
      </c>
      <c r="M82" s="96" t="s">
        <v>262</v>
      </c>
      <c r="N82" s="95" t="s">
        <v>81</v>
      </c>
      <c r="O82" s="98">
        <v>45890</v>
      </c>
      <c r="P82" s="99">
        <v>45896</v>
      </c>
      <c r="Q82" s="96" t="s">
        <v>263</v>
      </c>
      <c r="R82" s="94" t="s">
        <v>76</v>
      </c>
      <c r="S82" s="100" t="s">
        <v>264</v>
      </c>
      <c r="T82" s="41" t="str">
        <f t="shared" si="15"/>
        <v>&lt;11</v>
      </c>
      <c r="U82" s="41" t="str">
        <f t="shared" si="15"/>
        <v>&lt;10</v>
      </c>
      <c r="V82" s="41" t="str">
        <f t="shared" si="16"/>
        <v>&lt;21</v>
      </c>
      <c r="W82" s="28"/>
    </row>
    <row r="83" spans="1:23">
      <c r="A83" s="18">
        <f t="shared" si="5"/>
        <v>77</v>
      </c>
      <c r="B83" s="94" t="s">
        <v>259</v>
      </c>
      <c r="C83" s="95" t="s">
        <v>259</v>
      </c>
      <c r="D83" s="96" t="s">
        <v>260</v>
      </c>
      <c r="E83" s="94" t="s">
        <v>260</v>
      </c>
      <c r="F83" s="95" t="s">
        <v>260</v>
      </c>
      <c r="G83" s="97" t="s">
        <v>231</v>
      </c>
      <c r="H83" s="96" t="s">
        <v>232</v>
      </c>
      <c r="I83" s="94" t="s">
        <v>275</v>
      </c>
      <c r="J83" s="94" t="s">
        <v>260</v>
      </c>
      <c r="K83" s="94" t="s">
        <v>260</v>
      </c>
      <c r="L83" s="95" t="s">
        <v>80</v>
      </c>
      <c r="M83" s="96" t="s">
        <v>262</v>
      </c>
      <c r="N83" s="95" t="s">
        <v>81</v>
      </c>
      <c r="O83" s="98">
        <v>45890</v>
      </c>
      <c r="P83" s="101">
        <v>45896</v>
      </c>
      <c r="Q83" s="96" t="s">
        <v>263</v>
      </c>
      <c r="R83" s="94" t="s">
        <v>76</v>
      </c>
      <c r="S83" s="94" t="s">
        <v>264</v>
      </c>
      <c r="T83" s="41" t="str">
        <f t="shared" si="15"/>
        <v>&lt;11</v>
      </c>
      <c r="U83" s="41" t="str">
        <f t="shared" si="15"/>
        <v>&lt;10</v>
      </c>
      <c r="V83" s="41" t="str">
        <f t="shared" si="16"/>
        <v>&lt;21</v>
      </c>
      <c r="W83" s="28"/>
    </row>
    <row r="84" spans="1:23">
      <c r="A84" s="18">
        <f t="shared" si="5"/>
        <v>78</v>
      </c>
      <c r="B84" s="15" t="s">
        <v>276</v>
      </c>
      <c r="C84" s="16" t="s">
        <v>276</v>
      </c>
      <c r="D84" s="75" t="s">
        <v>277</v>
      </c>
      <c r="E84" s="15"/>
      <c r="F84" s="16"/>
      <c r="G84" s="56" t="s">
        <v>33</v>
      </c>
      <c r="H84" s="17" t="s">
        <v>34</v>
      </c>
      <c r="I84" s="15" t="s">
        <v>278</v>
      </c>
      <c r="J84" s="15" t="s">
        <v>78</v>
      </c>
      <c r="K84" s="15"/>
      <c r="L84" s="26" t="s">
        <v>279</v>
      </c>
      <c r="M84" s="17" t="s">
        <v>280</v>
      </c>
      <c r="N84" s="30" t="s">
        <v>37</v>
      </c>
      <c r="O84" s="102">
        <v>45897</v>
      </c>
      <c r="P84" s="22">
        <v>45902</v>
      </c>
      <c r="Q84" s="75" t="s">
        <v>281</v>
      </c>
      <c r="R84" s="58" t="s">
        <v>282</v>
      </c>
      <c r="S84" s="84" t="s">
        <v>283</v>
      </c>
      <c r="T84" s="31" t="str">
        <f t="shared" si="15"/>
        <v>&lt;0.344</v>
      </c>
      <c r="U84" s="31" t="str">
        <f t="shared" si="15"/>
        <v>&lt;0.385</v>
      </c>
      <c r="V84" s="32" t="str">
        <f t="shared" si="16"/>
        <v>&lt;0.73</v>
      </c>
      <c r="W84" s="26" t="str">
        <f t="shared" ref="W84:W94" si="17">IF(ISERROR(V84*1),"",IF(AND(H84="飲料水",V84&gt;=11),"○",IF(AND(H84="牛乳・乳児用食品",V84&gt;=51),"○",IF(AND(H84&lt;&gt;"",V84&gt;=110),"○",""))))</f>
        <v/>
      </c>
    </row>
    <row r="85" spans="1:23">
      <c r="A85" s="18">
        <f t="shared" si="5"/>
        <v>79</v>
      </c>
      <c r="B85" s="15" t="s">
        <v>30</v>
      </c>
      <c r="C85" s="16" t="s">
        <v>30</v>
      </c>
      <c r="D85" s="14" t="s">
        <v>49</v>
      </c>
      <c r="E85" s="15" t="s">
        <v>32</v>
      </c>
      <c r="F85" s="16" t="s">
        <v>284</v>
      </c>
      <c r="G85" s="56" t="s">
        <v>231</v>
      </c>
      <c r="H85" s="17" t="s">
        <v>51</v>
      </c>
      <c r="I85" s="18" t="s">
        <v>285</v>
      </c>
      <c r="J85" s="19" t="s">
        <v>49</v>
      </c>
      <c r="K85" s="19" t="s">
        <v>286</v>
      </c>
      <c r="L85" s="20" t="s">
        <v>35</v>
      </c>
      <c r="M85" s="14" t="s">
        <v>36</v>
      </c>
      <c r="N85" s="34" t="s">
        <v>37</v>
      </c>
      <c r="O85" s="103">
        <v>45874</v>
      </c>
      <c r="P85" s="104">
        <v>45876</v>
      </c>
      <c r="Q85" s="75" t="s">
        <v>88</v>
      </c>
      <c r="R85" s="58" t="s">
        <v>64</v>
      </c>
      <c r="S85" s="84" t="s">
        <v>57</v>
      </c>
      <c r="T85" s="24" t="str">
        <f t="shared" si="15"/>
        <v>&lt;4</v>
      </c>
      <c r="U85" s="24" t="str">
        <f t="shared" si="15"/>
        <v>&lt;3.9</v>
      </c>
      <c r="V85" s="25" t="str">
        <f t="shared" si="16"/>
        <v>&lt;7.9</v>
      </c>
      <c r="W85" s="26" t="str">
        <f t="shared" si="17"/>
        <v/>
      </c>
    </row>
    <row r="86" spans="1:23">
      <c r="A86" s="18">
        <f t="shared" si="5"/>
        <v>80</v>
      </c>
      <c r="B86" s="15" t="s">
        <v>30</v>
      </c>
      <c r="C86" s="16" t="s">
        <v>30</v>
      </c>
      <c r="D86" s="14" t="s">
        <v>49</v>
      </c>
      <c r="E86" s="15" t="s">
        <v>32</v>
      </c>
      <c r="F86" s="16" t="s">
        <v>284</v>
      </c>
      <c r="G86" s="56" t="s">
        <v>231</v>
      </c>
      <c r="H86" s="17" t="s">
        <v>51</v>
      </c>
      <c r="I86" s="4" t="s">
        <v>287</v>
      </c>
      <c r="J86" s="19" t="s">
        <v>49</v>
      </c>
      <c r="K86" s="19" t="s">
        <v>286</v>
      </c>
      <c r="L86" s="20" t="s">
        <v>35</v>
      </c>
      <c r="M86" s="17" t="s">
        <v>36</v>
      </c>
      <c r="N86" s="34" t="s">
        <v>37</v>
      </c>
      <c r="O86" s="103">
        <v>45874</v>
      </c>
      <c r="P86" s="104">
        <v>45876</v>
      </c>
      <c r="Q86" s="78" t="s">
        <v>42</v>
      </c>
      <c r="R86" s="19" t="s">
        <v>88</v>
      </c>
      <c r="S86" s="84" t="s">
        <v>90</v>
      </c>
      <c r="T86" s="24" t="str">
        <f>IF(Q86="","",IF(NOT(ISERROR(Q86*1)),ROUNDDOWN(Q86*1,2-INT(LOG(ABS(Q86*1)))),IFERROR("&lt;"&amp;ROUNDDOWN(IF(SUBSTITUTE(Q86,"&lt;","")*1&lt;=50,SUBSTITUTE(Q86,"&lt;","")*1,""),2-INT(LOG(ABS(SUBSTITUTE(Q86,"&lt;","")*1)))),IF(Q86="-",Q86,"入力形式が間違っています"))))</f>
        <v>&lt;3.3</v>
      </c>
      <c r="U86" s="24" t="str">
        <f t="shared" si="15"/>
        <v>&lt;4</v>
      </c>
      <c r="V86" s="25" t="str">
        <f t="shared" si="16"/>
        <v>&lt;7.3</v>
      </c>
      <c r="W86" s="26" t="str">
        <f t="shared" si="17"/>
        <v/>
      </c>
    </row>
    <row r="87" spans="1:23">
      <c r="A87" s="18">
        <f t="shared" si="5"/>
        <v>81</v>
      </c>
      <c r="B87" s="15" t="s">
        <v>30</v>
      </c>
      <c r="C87" s="16" t="s">
        <v>30</v>
      </c>
      <c r="D87" s="14" t="s">
        <v>49</v>
      </c>
      <c r="E87" s="15" t="s">
        <v>32</v>
      </c>
      <c r="F87" s="16" t="s">
        <v>288</v>
      </c>
      <c r="G87" s="56" t="s">
        <v>231</v>
      </c>
      <c r="H87" s="17" t="s">
        <v>289</v>
      </c>
      <c r="I87" s="19" t="s">
        <v>52</v>
      </c>
      <c r="J87" s="19" t="s">
        <v>49</v>
      </c>
      <c r="K87" s="18" t="s">
        <v>49</v>
      </c>
      <c r="L87" s="20" t="s">
        <v>35</v>
      </c>
      <c r="M87" s="17" t="s">
        <v>36</v>
      </c>
      <c r="N87" s="34" t="s">
        <v>37</v>
      </c>
      <c r="O87" s="103">
        <v>45874</v>
      </c>
      <c r="P87" s="104">
        <v>45876</v>
      </c>
      <c r="Q87" s="78" t="s">
        <v>44</v>
      </c>
      <c r="R87" s="19" t="s">
        <v>42</v>
      </c>
      <c r="S87" s="84" t="s">
        <v>47</v>
      </c>
      <c r="T87" s="24" t="str">
        <f t="shared" ref="T87" si="18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&lt;2.8</v>
      </c>
      <c r="U87" s="24" t="str">
        <f t="shared" si="15"/>
        <v>&lt;3.3</v>
      </c>
      <c r="V87" s="25" t="str">
        <f t="shared" si="16"/>
        <v>&lt;6.1</v>
      </c>
      <c r="W87" s="26" t="str">
        <f t="shared" si="17"/>
        <v/>
      </c>
    </row>
    <row r="88" spans="1:23">
      <c r="A88" s="18">
        <f t="shared" si="5"/>
        <v>82</v>
      </c>
      <c r="B88" s="15" t="s">
        <v>30</v>
      </c>
      <c r="C88" s="16" t="s">
        <v>30</v>
      </c>
      <c r="D88" s="14" t="s">
        <v>49</v>
      </c>
      <c r="E88" s="15" t="s">
        <v>32</v>
      </c>
      <c r="F88" s="16" t="s">
        <v>284</v>
      </c>
      <c r="G88" s="56" t="s">
        <v>231</v>
      </c>
      <c r="H88" s="17" t="s">
        <v>50</v>
      </c>
      <c r="I88" s="19" t="s">
        <v>290</v>
      </c>
      <c r="J88" s="19" t="s">
        <v>49</v>
      </c>
      <c r="K88" s="18" t="s">
        <v>49</v>
      </c>
      <c r="L88" s="20" t="s">
        <v>35</v>
      </c>
      <c r="M88" s="14" t="s">
        <v>36</v>
      </c>
      <c r="N88" s="34" t="s">
        <v>37</v>
      </c>
      <c r="O88" s="103">
        <v>45874</v>
      </c>
      <c r="P88" s="104">
        <v>45876</v>
      </c>
      <c r="Q88" s="78" t="s">
        <v>41</v>
      </c>
      <c r="R88" s="19" t="s">
        <v>92</v>
      </c>
      <c r="S88" s="84" t="s">
        <v>93</v>
      </c>
      <c r="T88" s="24" t="str">
        <f>IF(Q88="","",IF(NOT(ISERROR(Q88*1)),ROUNDDOWN(Q88*1,2-INT(LOG(ABS(Q88*1)))),IFERROR("&lt;"&amp;ROUNDDOWN(IF(SUBSTITUTE(Q88,"&lt;","")*1&lt;=50,SUBSTITUTE(Q88,"&lt;","")*1,""),2-INT(LOG(ABS(SUBSTITUTE(Q88,"&lt;","")*1)))),IF(Q88="-",Q88,"入力形式が間違っています"))))</f>
        <v>&lt;3.4</v>
      </c>
      <c r="U88" s="24" t="str">
        <f t="shared" si="15"/>
        <v>&lt;3.8</v>
      </c>
      <c r="V88" s="25" t="str">
        <f t="shared" si="16"/>
        <v>&lt;7.2</v>
      </c>
      <c r="W88" s="26" t="str">
        <f>IF(ISERROR(V88*1),"",IF(AND(#REF!="飲料水",V88&gt;=11),"○",IF(AND(#REF!="牛乳・乳児用食品",V88&gt;=51),"○",IF(AND(#REF!&lt;&gt;"",V88&gt;=110),"○",""))))</f>
        <v/>
      </c>
    </row>
    <row r="89" spans="1:23">
      <c r="A89" s="18">
        <f t="shared" si="5"/>
        <v>83</v>
      </c>
      <c r="B89" s="15" t="s">
        <v>30</v>
      </c>
      <c r="C89" s="16" t="s">
        <v>30</v>
      </c>
      <c r="D89" s="14" t="s">
        <v>49</v>
      </c>
      <c r="E89" s="15" t="s">
        <v>32</v>
      </c>
      <c r="F89" s="16" t="s">
        <v>284</v>
      </c>
      <c r="G89" s="56" t="s">
        <v>231</v>
      </c>
      <c r="H89" s="17" t="s">
        <v>50</v>
      </c>
      <c r="I89" s="105" t="s">
        <v>291</v>
      </c>
      <c r="J89" s="19" t="s">
        <v>49</v>
      </c>
      <c r="K89" s="18" t="s">
        <v>49</v>
      </c>
      <c r="L89" s="20" t="s">
        <v>35</v>
      </c>
      <c r="M89" s="17" t="s">
        <v>36</v>
      </c>
      <c r="N89" s="34" t="s">
        <v>37</v>
      </c>
      <c r="O89" s="103">
        <v>45874</v>
      </c>
      <c r="P89" s="104">
        <v>45876</v>
      </c>
      <c r="Q89" s="78" t="s">
        <v>95</v>
      </c>
      <c r="R89" s="19" t="s">
        <v>95</v>
      </c>
      <c r="S89" s="84" t="s">
        <v>59</v>
      </c>
      <c r="T89" s="29" t="str">
        <f t="shared" ref="T89:U96" si="19">IF(Q89="","",IF(NOT(ISERROR(Q89*1)),ROUNDDOWN(Q89*1,2-INT(LOG(ABS(Q89*1)))),IFERROR("&lt;"&amp;ROUNDDOWN(IF(SUBSTITUTE(Q89,"&lt;","")*1&lt;=50,SUBSTITUTE(Q89,"&lt;","")*1,""),2-INT(LOG(ABS(SUBSTITUTE(Q89,"&lt;","")*1)))),IF(Q89="-",Q89,"入力形式が間違っています"))))</f>
        <v>&lt;3.5</v>
      </c>
      <c r="U89" s="29" t="str">
        <f t="shared" si="15"/>
        <v>&lt;3.5</v>
      </c>
      <c r="V89" s="29" t="str">
        <f t="shared" si="16"/>
        <v>&lt;7</v>
      </c>
      <c r="W89" s="28" t="str">
        <f>IF(ISERROR(V89*1),"",IF(AND(H88="飲料水",V89&gt;=11),"○",IF(AND(H88="牛乳・乳児用食品",V89&gt;=51),"○",IF(AND(H88&lt;&gt;"",V89&gt;=110),"○",""))))</f>
        <v/>
      </c>
    </row>
    <row r="90" spans="1:23">
      <c r="A90" s="18">
        <f t="shared" si="5"/>
        <v>84</v>
      </c>
      <c r="B90" s="15" t="s">
        <v>30</v>
      </c>
      <c r="C90" s="28" t="s">
        <v>30</v>
      </c>
      <c r="D90" s="17" t="s">
        <v>49</v>
      </c>
      <c r="E90" s="15" t="s">
        <v>32</v>
      </c>
      <c r="F90" s="16" t="s">
        <v>292</v>
      </c>
      <c r="G90" s="56" t="s">
        <v>231</v>
      </c>
      <c r="H90" s="17" t="s">
        <v>293</v>
      </c>
      <c r="I90" s="18" t="s">
        <v>294</v>
      </c>
      <c r="J90" s="19" t="s">
        <v>49</v>
      </c>
      <c r="K90" s="19" t="s">
        <v>49</v>
      </c>
      <c r="L90" s="20" t="s">
        <v>35</v>
      </c>
      <c r="M90" s="14" t="s">
        <v>36</v>
      </c>
      <c r="N90" s="27" t="s">
        <v>37</v>
      </c>
      <c r="O90" s="106">
        <v>45874</v>
      </c>
      <c r="P90" s="104">
        <v>45876</v>
      </c>
      <c r="Q90" s="78" t="s">
        <v>295</v>
      </c>
      <c r="R90" s="19" t="s">
        <v>296</v>
      </c>
      <c r="S90" s="84" t="s">
        <v>297</v>
      </c>
      <c r="T90" s="29" t="str">
        <f t="shared" si="19"/>
        <v>&lt;0.59</v>
      </c>
      <c r="U90" s="29" t="str">
        <f t="shared" si="15"/>
        <v>&lt;0.79</v>
      </c>
      <c r="V90" s="29" t="str">
        <f t="shared" si="16"/>
        <v>&lt;1.4</v>
      </c>
      <c r="W90" s="26" t="str">
        <f t="shared" si="17"/>
        <v/>
      </c>
    </row>
    <row r="91" spans="1:23">
      <c r="A91" s="18">
        <f t="shared" si="5"/>
        <v>85</v>
      </c>
      <c r="B91" s="15" t="s">
        <v>298</v>
      </c>
      <c r="C91" s="26" t="s">
        <v>299</v>
      </c>
      <c r="D91" s="65" t="s">
        <v>31</v>
      </c>
      <c r="E91" s="18" t="s">
        <v>49</v>
      </c>
      <c r="F91" s="59" t="s">
        <v>300</v>
      </c>
      <c r="G91" s="56" t="s">
        <v>62</v>
      </c>
      <c r="H91" s="17" t="s">
        <v>53</v>
      </c>
      <c r="I91" s="59" t="s">
        <v>301</v>
      </c>
      <c r="J91" s="18" t="s">
        <v>70</v>
      </c>
      <c r="K91" s="18" t="s">
        <v>49</v>
      </c>
      <c r="L91" s="28" t="s">
        <v>35</v>
      </c>
      <c r="M91" s="18" t="s">
        <v>302</v>
      </c>
      <c r="N91" s="107" t="s">
        <v>37</v>
      </c>
      <c r="O91" s="35">
        <v>45905</v>
      </c>
      <c r="P91" s="108">
        <v>45905</v>
      </c>
      <c r="Q91" s="19" t="s">
        <v>82</v>
      </c>
      <c r="R91" s="19" t="s">
        <v>83</v>
      </c>
      <c r="S91" s="23" t="s">
        <v>79</v>
      </c>
      <c r="T91" s="31" t="str">
        <f t="shared" si="19"/>
        <v>&lt;2.85</v>
      </c>
      <c r="U91" s="31" t="str">
        <f t="shared" si="19"/>
        <v>&lt;2.89</v>
      </c>
      <c r="V91" s="32" t="str">
        <f t="shared" si="16"/>
        <v>&lt;5.7</v>
      </c>
      <c r="W91" s="26" t="str">
        <f t="shared" si="17"/>
        <v/>
      </c>
    </row>
    <row r="92" spans="1:23">
      <c r="A92" s="18">
        <f t="shared" si="5"/>
        <v>86</v>
      </c>
      <c r="B92" s="18" t="s">
        <v>299</v>
      </c>
      <c r="C92" s="28" t="s">
        <v>299</v>
      </c>
      <c r="D92" s="17" t="s">
        <v>31</v>
      </c>
      <c r="E92" s="15" t="s">
        <v>49</v>
      </c>
      <c r="F92" s="59" t="s">
        <v>303</v>
      </c>
      <c r="G92" s="56" t="s">
        <v>62</v>
      </c>
      <c r="H92" s="17" t="s">
        <v>53</v>
      </c>
      <c r="I92" s="59" t="s">
        <v>304</v>
      </c>
      <c r="J92" s="18" t="s">
        <v>70</v>
      </c>
      <c r="K92" s="15" t="s">
        <v>305</v>
      </c>
      <c r="L92" s="28" t="s">
        <v>35</v>
      </c>
      <c r="M92" s="18" t="s">
        <v>302</v>
      </c>
      <c r="N92" s="27" t="s">
        <v>37</v>
      </c>
      <c r="O92" s="35">
        <v>45905</v>
      </c>
      <c r="P92" s="108">
        <v>45905</v>
      </c>
      <c r="Q92" s="19" t="s">
        <v>306</v>
      </c>
      <c r="R92" s="19" t="s">
        <v>84</v>
      </c>
      <c r="S92" s="23" t="s">
        <v>59</v>
      </c>
      <c r="T92" s="31" t="str">
        <f t="shared" si="19"/>
        <v>&lt;3.19</v>
      </c>
      <c r="U92" s="31" t="str">
        <f t="shared" si="19"/>
        <v>&lt;3.77</v>
      </c>
      <c r="V92" s="32" t="str">
        <f t="shared" si="16"/>
        <v>&lt;7</v>
      </c>
      <c r="W92" s="26" t="str">
        <f t="shared" si="17"/>
        <v/>
      </c>
    </row>
    <row r="93" spans="1:23">
      <c r="A93" s="18">
        <f t="shared" si="5"/>
        <v>87</v>
      </c>
      <c r="B93" s="18" t="s">
        <v>299</v>
      </c>
      <c r="C93" s="39" t="s">
        <v>299</v>
      </c>
      <c r="D93" s="17" t="s">
        <v>67</v>
      </c>
      <c r="E93" s="15" t="s">
        <v>49</v>
      </c>
      <c r="F93" s="59" t="s">
        <v>307</v>
      </c>
      <c r="G93" s="56" t="s">
        <v>62</v>
      </c>
      <c r="H93" s="17" t="s">
        <v>53</v>
      </c>
      <c r="I93" s="59" t="s">
        <v>308</v>
      </c>
      <c r="J93" s="18" t="s">
        <v>70</v>
      </c>
      <c r="K93" s="15" t="s">
        <v>49</v>
      </c>
      <c r="L93" s="28" t="s">
        <v>35</v>
      </c>
      <c r="M93" s="18" t="s">
        <v>302</v>
      </c>
      <c r="N93" s="109" t="s">
        <v>37</v>
      </c>
      <c r="O93" s="40">
        <v>45905</v>
      </c>
      <c r="P93" s="108">
        <v>45905</v>
      </c>
      <c r="Q93" s="19" t="s">
        <v>82</v>
      </c>
      <c r="R93" s="19" t="s">
        <v>306</v>
      </c>
      <c r="S93" s="18" t="s">
        <v>45</v>
      </c>
      <c r="T93" s="31" t="str">
        <f t="shared" si="19"/>
        <v>&lt;2.85</v>
      </c>
      <c r="U93" s="31" t="str">
        <f t="shared" si="19"/>
        <v>&lt;3.19</v>
      </c>
      <c r="V93" s="32" t="str">
        <f t="shared" si="16"/>
        <v>&lt;6</v>
      </c>
      <c r="W93" s="26" t="str">
        <f t="shared" si="17"/>
        <v/>
      </c>
    </row>
    <row r="94" spans="1:23">
      <c r="A94" s="18">
        <f t="shared" si="5"/>
        <v>88</v>
      </c>
      <c r="B94" s="15" t="s">
        <v>298</v>
      </c>
      <c r="C94" s="28" t="s">
        <v>299</v>
      </c>
      <c r="D94" s="110" t="s">
        <v>250</v>
      </c>
      <c r="E94" s="18" t="s">
        <v>298</v>
      </c>
      <c r="F94" s="59" t="s">
        <v>32</v>
      </c>
      <c r="G94" s="56" t="s">
        <v>55</v>
      </c>
      <c r="H94" s="17" t="s">
        <v>34</v>
      </c>
      <c r="I94" s="59" t="s">
        <v>309</v>
      </c>
      <c r="J94" s="18" t="s">
        <v>78</v>
      </c>
      <c r="K94" s="18"/>
      <c r="L94" s="26" t="s">
        <v>310</v>
      </c>
      <c r="M94" s="18" t="s">
        <v>311</v>
      </c>
      <c r="N94" s="27" t="s">
        <v>37</v>
      </c>
      <c r="O94" s="35">
        <v>45874</v>
      </c>
      <c r="P94" s="108">
        <v>45884</v>
      </c>
      <c r="Q94" s="111" t="s">
        <v>312</v>
      </c>
      <c r="R94" s="59" t="s">
        <v>313</v>
      </c>
      <c r="S94" s="112" t="s">
        <v>314</v>
      </c>
      <c r="T94" s="31" t="str">
        <f t="shared" si="19"/>
        <v>&lt;0.45</v>
      </c>
      <c r="U94" s="31" t="str">
        <f t="shared" si="19"/>
        <v>&lt;0.581</v>
      </c>
      <c r="V94" s="32" t="str">
        <f t="shared" si="16"/>
        <v>&lt;1</v>
      </c>
      <c r="W94" s="26" t="str">
        <f t="shared" si="17"/>
        <v/>
      </c>
    </row>
    <row r="95" spans="1:23">
      <c r="A95" s="18">
        <f t="shared" si="5"/>
        <v>89</v>
      </c>
      <c r="B95" s="15" t="s">
        <v>60</v>
      </c>
      <c r="C95" s="16" t="s">
        <v>60</v>
      </c>
      <c r="D95" s="17" t="s">
        <v>60</v>
      </c>
      <c r="E95" s="15" t="s">
        <v>97</v>
      </c>
      <c r="F95" s="16" t="s">
        <v>32</v>
      </c>
      <c r="G95" s="56" t="s">
        <v>62</v>
      </c>
      <c r="H95" s="17" t="s">
        <v>34</v>
      </c>
      <c r="I95" s="58" t="s">
        <v>100</v>
      </c>
      <c r="J95" s="15" t="s">
        <v>78</v>
      </c>
      <c r="K95" s="15" t="s">
        <v>32</v>
      </c>
      <c r="L95" s="26" t="s">
        <v>35</v>
      </c>
      <c r="M95" s="18" t="s">
        <v>101</v>
      </c>
      <c r="N95" s="30" t="s">
        <v>37</v>
      </c>
      <c r="O95" s="21">
        <v>45901</v>
      </c>
      <c r="P95" s="70">
        <v>45904</v>
      </c>
      <c r="Q95" s="14" t="s">
        <v>40</v>
      </c>
      <c r="R95" s="71" t="s">
        <v>40</v>
      </c>
      <c r="S95" s="23" t="s">
        <v>45</v>
      </c>
      <c r="T95" s="31" t="str">
        <f t="shared" si="19"/>
        <v>&lt;3</v>
      </c>
      <c r="U95" s="31" t="str">
        <f t="shared" si="19"/>
        <v>&lt;3</v>
      </c>
      <c r="V95" s="32" t="str">
        <f t="shared" si="16"/>
        <v>&lt;6</v>
      </c>
      <c r="W95" s="26"/>
    </row>
    <row r="96" spans="1:23">
      <c r="A96" s="18">
        <f t="shared" si="5"/>
        <v>90</v>
      </c>
      <c r="B96" s="15" t="s">
        <v>60</v>
      </c>
      <c r="C96" s="64" t="s">
        <v>60</v>
      </c>
      <c r="D96" s="14" t="s">
        <v>102</v>
      </c>
      <c r="E96" s="15" t="s">
        <v>87</v>
      </c>
      <c r="F96" s="28" t="s">
        <v>49</v>
      </c>
      <c r="G96" s="68" t="s">
        <v>62</v>
      </c>
      <c r="H96" s="17" t="s">
        <v>34</v>
      </c>
      <c r="I96" s="58" t="s">
        <v>100</v>
      </c>
      <c r="J96" s="15" t="s">
        <v>78</v>
      </c>
      <c r="K96" s="15" t="s">
        <v>32</v>
      </c>
      <c r="L96" s="62" t="s">
        <v>35</v>
      </c>
      <c r="M96" s="18" t="s">
        <v>101</v>
      </c>
      <c r="N96" s="113" t="s">
        <v>37</v>
      </c>
      <c r="O96" s="21">
        <v>45902</v>
      </c>
      <c r="P96" s="70">
        <v>45904</v>
      </c>
      <c r="Q96" s="65" t="s">
        <v>91</v>
      </c>
      <c r="R96" s="71" t="s">
        <v>40</v>
      </c>
      <c r="S96" s="23" t="s">
        <v>65</v>
      </c>
      <c r="T96" s="31" t="str">
        <f t="shared" si="19"/>
        <v>&lt;3.6</v>
      </c>
      <c r="U96" s="31" t="str">
        <f t="shared" si="19"/>
        <v>&lt;3</v>
      </c>
      <c r="V96" s="32" t="str">
        <f t="shared" si="16"/>
        <v>&lt;6.6</v>
      </c>
      <c r="W96" s="26"/>
    </row>
    <row r="97" spans="1:23">
      <c r="A97" s="18">
        <f t="shared" si="5"/>
        <v>91</v>
      </c>
      <c r="B97" s="15" t="s">
        <v>229</v>
      </c>
      <c r="C97" s="28" t="s">
        <v>229</v>
      </c>
      <c r="D97" s="114" t="s">
        <v>86</v>
      </c>
      <c r="E97" s="114" t="s">
        <v>49</v>
      </c>
      <c r="F97" s="115" t="s">
        <v>315</v>
      </c>
      <c r="G97" s="116" t="s">
        <v>231</v>
      </c>
      <c r="H97" s="117" t="s">
        <v>85</v>
      </c>
      <c r="I97" s="114" t="s">
        <v>316</v>
      </c>
      <c r="J97" s="59" t="s">
        <v>70</v>
      </c>
      <c r="K97" s="59" t="s">
        <v>49</v>
      </c>
      <c r="L97" s="89" t="s">
        <v>317</v>
      </c>
      <c r="M97" s="118" t="s">
        <v>318</v>
      </c>
      <c r="N97" s="119" t="s">
        <v>81</v>
      </c>
      <c r="O97" s="120">
        <v>45904</v>
      </c>
      <c r="P97" s="121">
        <v>45904</v>
      </c>
      <c r="Q97" s="122" t="s">
        <v>32</v>
      </c>
      <c r="R97" s="114" t="s">
        <v>32</v>
      </c>
      <c r="S97" s="114" t="s">
        <v>235</v>
      </c>
      <c r="T97" s="31" t="s">
        <v>32</v>
      </c>
      <c r="U97" s="31" t="s">
        <v>32</v>
      </c>
      <c r="V97" s="123" t="s">
        <v>235</v>
      </c>
      <c r="W97" s="26"/>
    </row>
    <row r="98" spans="1:23">
      <c r="A98" s="18">
        <f t="shared" si="5"/>
        <v>92</v>
      </c>
      <c r="B98" s="15" t="s">
        <v>229</v>
      </c>
      <c r="C98" s="26" t="s">
        <v>229</v>
      </c>
      <c r="D98" s="114" t="s">
        <v>31</v>
      </c>
      <c r="E98" s="114" t="s">
        <v>49</v>
      </c>
      <c r="F98" s="124" t="s">
        <v>319</v>
      </c>
      <c r="G98" s="116" t="s">
        <v>231</v>
      </c>
      <c r="H98" s="117" t="s">
        <v>85</v>
      </c>
      <c r="I98" s="114" t="s">
        <v>301</v>
      </c>
      <c r="J98" s="59" t="s">
        <v>70</v>
      </c>
      <c r="K98" s="59" t="s">
        <v>49</v>
      </c>
      <c r="L98" s="89" t="s">
        <v>317</v>
      </c>
      <c r="M98" s="118" t="s">
        <v>318</v>
      </c>
      <c r="N98" s="119" t="s">
        <v>81</v>
      </c>
      <c r="O98" s="120">
        <v>45904</v>
      </c>
      <c r="P98" s="119">
        <v>45904</v>
      </c>
      <c r="Q98" s="117" t="s">
        <v>32</v>
      </c>
      <c r="R98" s="114" t="s">
        <v>32</v>
      </c>
      <c r="S98" s="114" t="s">
        <v>235</v>
      </c>
      <c r="T98" s="31" t="s">
        <v>32</v>
      </c>
      <c r="U98" s="31" t="s">
        <v>32</v>
      </c>
      <c r="V98" s="123" t="s">
        <v>235</v>
      </c>
      <c r="W98" s="26"/>
    </row>
    <row r="99" spans="1:23">
      <c r="A99" s="18">
        <f t="shared" si="5"/>
        <v>93</v>
      </c>
      <c r="B99" s="15" t="s">
        <v>229</v>
      </c>
      <c r="C99" s="26" t="s">
        <v>229</v>
      </c>
      <c r="D99" s="114" t="s">
        <v>67</v>
      </c>
      <c r="E99" s="114" t="s">
        <v>49</v>
      </c>
      <c r="F99" s="124" t="s">
        <v>320</v>
      </c>
      <c r="G99" s="116" t="s">
        <v>231</v>
      </c>
      <c r="H99" s="117" t="s">
        <v>85</v>
      </c>
      <c r="I99" s="114" t="s">
        <v>321</v>
      </c>
      <c r="J99" s="59" t="s">
        <v>70</v>
      </c>
      <c r="K99" s="59" t="s">
        <v>49</v>
      </c>
      <c r="L99" s="89" t="s">
        <v>317</v>
      </c>
      <c r="M99" s="118" t="s">
        <v>318</v>
      </c>
      <c r="N99" s="119" t="s">
        <v>81</v>
      </c>
      <c r="O99" s="120">
        <v>45904</v>
      </c>
      <c r="P99" s="119">
        <v>45904</v>
      </c>
      <c r="Q99" s="117" t="s">
        <v>32</v>
      </c>
      <c r="R99" s="114" t="s">
        <v>32</v>
      </c>
      <c r="S99" s="114" t="s">
        <v>235</v>
      </c>
      <c r="T99" s="31" t="s">
        <v>32</v>
      </c>
      <c r="U99" s="31" t="s">
        <v>32</v>
      </c>
      <c r="V99" s="123" t="s">
        <v>235</v>
      </c>
      <c r="W99" s="26"/>
    </row>
    <row r="100" spans="1:23">
      <c r="A100" s="18">
        <f t="shared" si="5"/>
        <v>94</v>
      </c>
      <c r="B100" s="15" t="s">
        <v>229</v>
      </c>
      <c r="C100" s="26" t="s">
        <v>229</v>
      </c>
      <c r="D100" s="114" t="s">
        <v>322</v>
      </c>
      <c r="E100" s="114" t="s">
        <v>49</v>
      </c>
      <c r="F100" s="124" t="s">
        <v>323</v>
      </c>
      <c r="G100" s="116" t="s">
        <v>231</v>
      </c>
      <c r="H100" s="117" t="s">
        <v>85</v>
      </c>
      <c r="I100" s="59" t="s">
        <v>54</v>
      </c>
      <c r="J100" s="59" t="s">
        <v>70</v>
      </c>
      <c r="K100" s="59" t="s">
        <v>49</v>
      </c>
      <c r="L100" s="89" t="s">
        <v>317</v>
      </c>
      <c r="M100" s="118" t="s">
        <v>318</v>
      </c>
      <c r="N100" s="119" t="s">
        <v>81</v>
      </c>
      <c r="O100" s="120">
        <v>45904</v>
      </c>
      <c r="P100" s="119">
        <v>45904</v>
      </c>
      <c r="Q100" s="117" t="s">
        <v>32</v>
      </c>
      <c r="R100" s="114" t="s">
        <v>32</v>
      </c>
      <c r="S100" s="114" t="s">
        <v>235</v>
      </c>
      <c r="T100" s="31" t="s">
        <v>32</v>
      </c>
      <c r="U100" s="31" t="s">
        <v>32</v>
      </c>
      <c r="V100" s="123" t="s">
        <v>235</v>
      </c>
      <c r="W100" s="26"/>
    </row>
    <row r="101" spans="1:23">
      <c r="Q101" s="125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39">
    <cfRule type="expression" dxfId="5" priority="6">
      <formula>$W7="○"</formula>
    </cfRule>
  </conditionalFormatting>
  <conditionalFormatting sqref="V40:V48">
    <cfRule type="expression" dxfId="4" priority="5">
      <formula>$X40="○"</formula>
    </cfRule>
  </conditionalFormatting>
  <conditionalFormatting sqref="V49">
    <cfRule type="expression" dxfId="3" priority="4">
      <formula>$W49="○"</formula>
    </cfRule>
  </conditionalFormatting>
  <conditionalFormatting sqref="V50">
    <cfRule type="expression" dxfId="2" priority="3">
      <formula>$W54="○"</formula>
    </cfRule>
  </conditionalFormatting>
  <conditionalFormatting sqref="V51:V96">
    <cfRule type="expression" dxfId="1" priority="1">
      <formula>$W51="○"</formula>
    </cfRule>
  </conditionalFormatting>
  <conditionalFormatting sqref="V71">
    <cfRule type="expression" dxfId="0" priority="2">
      <formula>$Y71="○"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