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2" documentId="8_{E1D853EB-484F-4994-A99A-88C1F053483E}" xr6:coauthVersionLast="47" xr6:coauthVersionMax="47" xr10:uidLastSave="{CAEFA482-52C4-4352-BC5C-F0A153BAB915}"/>
  <bookViews>
    <workbookView xWindow="-120" yWindow="-163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Sheet1!$O$4:$P$685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7" i="1" l="1"/>
  <c r="T67" i="1"/>
  <c r="V67" i="1" s="1"/>
  <c r="U66" i="1"/>
  <c r="T66" i="1"/>
  <c r="V66" i="1" s="1"/>
  <c r="W66" i="1" s="1"/>
  <c r="U65" i="1"/>
  <c r="T65" i="1"/>
  <c r="V65" i="1" s="1"/>
  <c r="W65" i="1" s="1"/>
  <c r="V64" i="1"/>
  <c r="W64" i="1" s="1"/>
  <c r="U64" i="1"/>
  <c r="T64" i="1"/>
  <c r="U63" i="1"/>
  <c r="V63" i="1" s="1"/>
  <c r="T63" i="1"/>
  <c r="V62" i="1"/>
  <c r="U62" i="1"/>
  <c r="T62" i="1"/>
  <c r="V61" i="1"/>
  <c r="U61" i="1"/>
  <c r="T61" i="1"/>
  <c r="U60" i="1"/>
  <c r="T60" i="1"/>
  <c r="V60" i="1" s="1"/>
  <c r="W61" i="1" s="1"/>
  <c r="U59" i="1"/>
  <c r="T59" i="1"/>
  <c r="V59" i="1" s="1"/>
  <c r="W60" i="1" s="1"/>
  <c r="U58" i="1"/>
  <c r="V58" i="1" s="1"/>
  <c r="W59" i="1" s="1"/>
  <c r="T58" i="1"/>
  <c r="U57" i="1"/>
  <c r="V57" i="1" s="1"/>
  <c r="W58" i="1" s="1"/>
  <c r="T57" i="1"/>
  <c r="U56" i="1"/>
  <c r="T56" i="1"/>
  <c r="V56" i="1" s="1"/>
  <c r="W57" i="1" s="1"/>
  <c r="U55" i="1"/>
  <c r="T55" i="1"/>
  <c r="V55" i="1" s="1"/>
  <c r="W56" i="1" s="1"/>
  <c r="V54" i="1"/>
  <c r="W55" i="1" s="1"/>
  <c r="U54" i="1"/>
  <c r="T54" i="1"/>
  <c r="V53" i="1"/>
  <c r="W53" i="1" s="1"/>
  <c r="U53" i="1"/>
  <c r="T53" i="1"/>
  <c r="U52" i="1"/>
  <c r="T52" i="1"/>
  <c r="V52" i="1" s="1"/>
  <c r="W52" i="1" s="1"/>
  <c r="U51" i="1"/>
  <c r="T51" i="1"/>
  <c r="V51" i="1" s="1"/>
  <c r="W51" i="1" s="1"/>
  <c r="U50" i="1"/>
  <c r="V50" i="1" s="1"/>
  <c r="W50" i="1" s="1"/>
  <c r="T50" i="1"/>
  <c r="U49" i="1"/>
  <c r="T49" i="1"/>
  <c r="V49" i="1" s="1"/>
  <c r="W49" i="1" s="1"/>
  <c r="U48" i="1"/>
  <c r="T48" i="1"/>
  <c r="V48" i="1" s="1"/>
  <c r="W48" i="1" s="1"/>
  <c r="U47" i="1"/>
  <c r="T47" i="1"/>
  <c r="V47" i="1" s="1"/>
  <c r="W47" i="1" s="1"/>
  <c r="V46" i="1"/>
  <c r="W46" i="1" s="1"/>
  <c r="U46" i="1"/>
  <c r="T46" i="1"/>
  <c r="V45" i="1"/>
  <c r="W45" i="1" s="1"/>
  <c r="U45" i="1"/>
  <c r="T45" i="1"/>
  <c r="U44" i="1"/>
  <c r="T44" i="1"/>
  <c r="V44" i="1" s="1"/>
  <c r="W44" i="1" s="1"/>
  <c r="U43" i="1"/>
  <c r="T43" i="1"/>
  <c r="V43" i="1" s="1"/>
  <c r="W43" i="1" s="1"/>
  <c r="U42" i="1"/>
  <c r="V42" i="1" s="1"/>
  <c r="W42" i="1" s="1"/>
  <c r="T42" i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V38" i="1"/>
  <c r="W38" i="1" s="1"/>
  <c r="U38" i="1"/>
  <c r="T38" i="1"/>
  <c r="V37" i="1"/>
  <c r="W37" i="1" s="1"/>
  <c r="U37" i="1"/>
  <c r="T37" i="1"/>
  <c r="U36" i="1"/>
  <c r="T36" i="1"/>
  <c r="V36" i="1" s="1"/>
  <c r="W36" i="1" s="1"/>
  <c r="U35" i="1"/>
  <c r="T35" i="1"/>
  <c r="V35" i="1" s="1"/>
  <c r="W35" i="1" s="1"/>
  <c r="U34" i="1"/>
  <c r="V34" i="1" s="1"/>
  <c r="W34" i="1" s="1"/>
  <c r="T34" i="1"/>
  <c r="V33" i="1"/>
  <c r="U33" i="1"/>
  <c r="T33" i="1"/>
  <c r="V32" i="1"/>
  <c r="W32" i="1" s="1"/>
  <c r="U32" i="1"/>
  <c r="T32" i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S15" i="1"/>
  <c r="V14" i="1"/>
  <c r="W14" i="1" s="1"/>
  <c r="U14" i="1"/>
  <c r="T14" i="1"/>
  <c r="U13" i="1"/>
  <c r="V13" i="1" s="1"/>
  <c r="W13" i="1" s="1"/>
  <c r="T13" i="1"/>
  <c r="U12" i="1"/>
  <c r="T12" i="1"/>
  <c r="V12" i="1" s="1"/>
  <c r="U11" i="1"/>
  <c r="T11" i="1"/>
  <c r="V11" i="1" s="1"/>
  <c r="U10" i="1"/>
  <c r="T10" i="1"/>
  <c r="V10" i="1" s="1"/>
  <c r="W10" i="1" s="1"/>
  <c r="V9" i="1"/>
  <c r="U9" i="1"/>
  <c r="T9" i="1"/>
  <c r="V8" i="1"/>
  <c r="W8" i="1" s="1"/>
  <c r="U8" i="1"/>
  <c r="T8" i="1"/>
  <c r="W7" i="1"/>
  <c r="V7" i="1"/>
  <c r="U7" i="1"/>
  <c r="T7" i="1"/>
  <c r="W54" i="1" l="1"/>
</calcChain>
</file>

<file path=xl/sharedStrings.xml><?xml version="1.0" encoding="utf-8"?>
<sst xmlns="http://schemas.openxmlformats.org/spreadsheetml/2006/main" count="977" uniqueCount="260">
  <si>
    <t>１　食品の放射性物質検査について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</si>
  <si>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</si>
  <si>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</si>
  <si>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</si>
  <si>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</si>
  <si>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</si>
  <si>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</si>
  <si>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</si>
  <si>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</si>
  <si>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</si>
  <si>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</si>
  <si>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</si>
  <si>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</si>
  <si>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</si>
  <si>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</si>
  <si>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</si>
  <si>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</si>
  <si>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</si>
  <si>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</si>
  <si>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</si>
  <si>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</si>
  <si>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</si>
  <si>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</si>
  <si>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</si>
  <si>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</si>
  <si>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</si>
  <si>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</si>
  <si>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</si>
  <si>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</si>
  <si>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</si>
  <si>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</si>
  <si>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宮城県</t>
    <rPh sb="0" eb="3">
      <t>ミヤギケン</t>
    </rPh>
    <phoneticPr fontId="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</si>
  <si>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</si>
  <si>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水産物</t>
    <rPh sb="0" eb="3">
      <t>スイサンブツ</t>
    </rPh>
    <phoneticPr fontId="7"/>
  </si>
  <si>
    <t>制限なし</t>
    <rPh sb="0" eb="2">
      <t>セイゲン</t>
    </rPh>
    <phoneticPr fontId="8"/>
  </si>
  <si>
    <t>Ge</t>
  </si>
  <si>
    <t>&lt;6.2</t>
    <phoneticPr fontId="7"/>
  </si>
  <si>
    <t>天然</t>
    <rPh sb="0" eb="2">
      <t>テンネン</t>
    </rPh>
    <phoneticPr fontId="7"/>
  </si>
  <si>
    <t>-</t>
    <phoneticPr fontId="7"/>
  </si>
  <si>
    <t>-</t>
    <phoneticPr fontId="1"/>
  </si>
  <si>
    <t>－</t>
    <phoneticPr fontId="1"/>
  </si>
  <si>
    <t>&lt;6.4</t>
    <phoneticPr fontId="1"/>
  </si>
  <si>
    <t>(一社)日本海事検定協会</t>
  </si>
  <si>
    <t>&lt;9.8</t>
    <phoneticPr fontId="1"/>
  </si>
  <si>
    <t>&lt;8.9</t>
    <phoneticPr fontId="1"/>
  </si>
  <si>
    <t>&lt;9.5</t>
    <phoneticPr fontId="1"/>
  </si>
  <si>
    <t>&lt;11</t>
    <phoneticPr fontId="1"/>
  </si>
  <si>
    <t>(株)ＫＡＮＳＯテクノス</t>
  </si>
  <si>
    <t>&lt;7.4</t>
    <phoneticPr fontId="1"/>
  </si>
  <si>
    <t>－</t>
  </si>
  <si>
    <t>&lt;8.0</t>
    <phoneticPr fontId="1"/>
  </si>
  <si>
    <t>&lt;6.8</t>
    <phoneticPr fontId="1"/>
  </si>
  <si>
    <t>&lt;6.6</t>
    <phoneticPr fontId="1"/>
  </si>
  <si>
    <t>&lt;10</t>
  </si>
  <si>
    <t>&lt;20</t>
  </si>
  <si>
    <t>&lt;6.2</t>
    <phoneticPr fontId="1"/>
  </si>
  <si>
    <t>&lt;8.6</t>
    <phoneticPr fontId="1"/>
  </si>
  <si>
    <t>&lt;13</t>
    <phoneticPr fontId="1"/>
  </si>
  <si>
    <t>&lt;9.1</t>
    <phoneticPr fontId="1"/>
  </si>
  <si>
    <t>&lt;7.8</t>
    <phoneticPr fontId="1"/>
  </si>
  <si>
    <t>&lt;8.8</t>
    <phoneticPr fontId="1"/>
  </si>
  <si>
    <t>&lt;15</t>
    <phoneticPr fontId="1"/>
  </si>
  <si>
    <t>&lt;3.22</t>
    <phoneticPr fontId="1"/>
  </si>
  <si>
    <t>&lt;8.2</t>
    <phoneticPr fontId="1"/>
  </si>
  <si>
    <t>&lt;6.5</t>
    <phoneticPr fontId="1"/>
  </si>
  <si>
    <t>&lt;8.1</t>
    <phoneticPr fontId="1"/>
  </si>
  <si>
    <t>&lt;7.7</t>
    <phoneticPr fontId="1"/>
  </si>
  <si>
    <t>流通品</t>
  </si>
  <si>
    <t>NaI</t>
  </si>
  <si>
    <t>流通品</t>
    <rPh sb="0" eb="2">
      <t>リュウツウ</t>
    </rPh>
    <rPh sb="2" eb="3">
      <t>ヒン</t>
    </rPh>
    <phoneticPr fontId="8"/>
  </si>
  <si>
    <t>&lt;3.3</t>
    <phoneticPr fontId="1"/>
  </si>
  <si>
    <t>北海道</t>
    <rPh sb="0" eb="3">
      <t>ホッカイドウ</t>
    </rPh>
    <phoneticPr fontId="7"/>
  </si>
  <si>
    <t>―</t>
    <phoneticPr fontId="1"/>
  </si>
  <si>
    <t>&lt;2.7</t>
    <phoneticPr fontId="1"/>
  </si>
  <si>
    <t>農産物</t>
    <rPh sb="0" eb="3">
      <t>ノウサンブツ</t>
    </rPh>
    <phoneticPr fontId="7"/>
  </si>
  <si>
    <t>栽培</t>
    <rPh sb="0" eb="2">
      <t>サイバイ</t>
    </rPh>
    <phoneticPr fontId="7"/>
  </si>
  <si>
    <t>&lt;1.5</t>
    <phoneticPr fontId="1"/>
  </si>
  <si>
    <t>&lt;2.6</t>
    <phoneticPr fontId="1"/>
  </si>
  <si>
    <t>千葉県</t>
    <rPh sb="0" eb="2">
      <t>チバ</t>
    </rPh>
    <rPh sb="2" eb="3">
      <t>ケン</t>
    </rPh>
    <phoneticPr fontId="7"/>
  </si>
  <si>
    <t>&lt;3.5</t>
    <phoneticPr fontId="1"/>
  </si>
  <si>
    <t>&lt;3.0</t>
    <phoneticPr fontId="1"/>
  </si>
  <si>
    <t>国による出荷制限(一部解除)</t>
    <rPh sb="9" eb="11">
      <t>イチブ</t>
    </rPh>
    <rPh sb="11" eb="13">
      <t>カイジョ</t>
    </rPh>
    <phoneticPr fontId="1"/>
  </si>
  <si>
    <t>―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</si>
  <si>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</si>
  <si>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ベビーフード</t>
  </si>
  <si>
    <t>&lt;12</t>
  </si>
  <si>
    <t>ヒラメ</t>
  </si>
  <si>
    <t>&lt;11</t>
  </si>
  <si>
    <t>(公財)海洋生物環境研究所</t>
  </si>
  <si>
    <t>制限なし</t>
  </si>
  <si>
    <t>流通品</t>
    <rPh sb="0" eb="2">
      <t>リュウツウ</t>
    </rPh>
    <rPh sb="2" eb="3">
      <t>ヒン</t>
    </rPh>
    <phoneticPr fontId="10"/>
  </si>
  <si>
    <t>制限なし</t>
    <rPh sb="0" eb="2">
      <t>セイゲン</t>
    </rPh>
    <phoneticPr fontId="10"/>
  </si>
  <si>
    <t>Ge</t>
    <phoneticPr fontId="1"/>
  </si>
  <si>
    <t>新潟県</t>
    <rPh sb="0" eb="3">
      <t>ニイガタケン</t>
    </rPh>
    <phoneticPr fontId="11"/>
  </si>
  <si>
    <t>こしあぶら</t>
    <phoneticPr fontId="1"/>
  </si>
  <si>
    <t>野生</t>
    <rPh sb="0" eb="2">
      <t>ヤセイ</t>
    </rPh>
    <phoneticPr fontId="7"/>
  </si>
  <si>
    <t>&lt;2.5</t>
    <phoneticPr fontId="1"/>
  </si>
  <si>
    <t>ワラビ</t>
  </si>
  <si>
    <t>野生鳥獣肉</t>
    <rPh sb="0" eb="2">
      <t>ヤセイ</t>
    </rPh>
    <rPh sb="2" eb="3">
      <t>チョウ</t>
    </rPh>
    <rPh sb="3" eb="5">
      <t>ジュウニク</t>
    </rPh>
    <phoneticPr fontId="7"/>
  </si>
  <si>
    <t>その他</t>
  </si>
  <si>
    <t>牛乳・乳児用食品</t>
  </si>
  <si>
    <t>&lt;19</t>
  </si>
  <si>
    <t>山形県</t>
    <rPh sb="0" eb="3">
      <t>ヤマガタケン</t>
    </rPh>
    <phoneticPr fontId="1"/>
  </si>
  <si>
    <t>山形県</t>
    <rPh sb="0" eb="3">
      <t>ヤマガタケン</t>
    </rPh>
    <phoneticPr fontId="7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</si>
  <si>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7"/>
  </si>
  <si>
    <t>京都府</t>
    <rPh sb="0" eb="3">
      <t>キョウトフ</t>
    </rPh>
    <phoneticPr fontId="1"/>
  </si>
  <si>
    <t>長崎県</t>
    <rPh sb="0" eb="3">
      <t>ナガサキケン</t>
    </rPh>
    <phoneticPr fontId="7"/>
  </si>
  <si>
    <t>たまねぎ</t>
    <phoneticPr fontId="1"/>
  </si>
  <si>
    <t>京都府保健環境研究所</t>
    <rPh sb="0" eb="10">
      <t>キョウトフホケンカンキョウケンキュウショ</t>
    </rPh>
    <phoneticPr fontId="1"/>
  </si>
  <si>
    <t>&lt; 6.8</t>
    <phoneticPr fontId="1"/>
  </si>
  <si>
    <t>&lt; 11</t>
    <phoneticPr fontId="1"/>
  </si>
  <si>
    <t>&lt; 18</t>
    <phoneticPr fontId="1"/>
  </si>
  <si>
    <t>愛知県</t>
    <rPh sb="0" eb="3">
      <t>アイチケン</t>
    </rPh>
    <phoneticPr fontId="7"/>
  </si>
  <si>
    <t>きゃべつ</t>
    <phoneticPr fontId="1"/>
  </si>
  <si>
    <t>&lt; 8.8</t>
    <phoneticPr fontId="1"/>
  </si>
  <si>
    <t>&lt; 5.6</t>
    <phoneticPr fontId="1"/>
  </si>
  <si>
    <t>&lt; 14</t>
    <phoneticPr fontId="1"/>
  </si>
  <si>
    <t>&lt; 9.9</t>
    <phoneticPr fontId="1"/>
  </si>
  <si>
    <t>&lt; 8.5</t>
    <phoneticPr fontId="1"/>
  </si>
  <si>
    <t>&lt; 9.1</t>
    <phoneticPr fontId="1"/>
  </si>
  <si>
    <t>&lt; 9.3</t>
    <phoneticPr fontId="1"/>
  </si>
  <si>
    <t>&lt; 8.6</t>
    <phoneticPr fontId="1"/>
  </si>
  <si>
    <t>&lt; 6.5</t>
    <phoneticPr fontId="1"/>
  </si>
  <si>
    <t>&lt; 16</t>
    <phoneticPr fontId="1"/>
  </si>
  <si>
    <t>小国町</t>
    <rPh sb="0" eb="3">
      <t>オグニマチ</t>
    </rPh>
    <phoneticPr fontId="1"/>
  </si>
  <si>
    <t>置賜地域</t>
    <rPh sb="0" eb="4">
      <t>オキタマチイキ</t>
    </rPh>
    <phoneticPr fontId="1"/>
  </si>
  <si>
    <t>日本環境科学（株）、(株)理研分析センター</t>
    <rPh sb="0" eb="2">
      <t>ニホン</t>
    </rPh>
    <rPh sb="2" eb="4">
      <t>カンキョウ</t>
    </rPh>
    <rPh sb="4" eb="6">
      <t>カガク</t>
    </rPh>
    <rPh sb="6" eb="9">
      <t>カブ</t>
    </rPh>
    <rPh sb="10" eb="13">
      <t>カブシキガイシャ</t>
    </rPh>
    <rPh sb="13" eb="15">
      <t>リケン</t>
    </rPh>
    <rPh sb="15" eb="17">
      <t>ブンセキ</t>
    </rPh>
    <phoneticPr fontId="7"/>
  </si>
  <si>
    <t>&lt;5.8</t>
    <phoneticPr fontId="1"/>
  </si>
  <si>
    <t>不検出</t>
    <rPh sb="0" eb="3">
      <t>フケンシュツ</t>
    </rPh>
    <phoneticPr fontId="1"/>
  </si>
  <si>
    <t>遊佐町</t>
    <rPh sb="0" eb="3">
      <t>ユザマチ</t>
    </rPh>
    <phoneticPr fontId="1"/>
  </si>
  <si>
    <t>庄内地域</t>
    <rPh sb="0" eb="4">
      <t>ショウナイチイキ</t>
    </rPh>
    <phoneticPr fontId="1"/>
  </si>
  <si>
    <t>飯豊山系</t>
    <rPh sb="0" eb="2">
      <t>イイデ</t>
    </rPh>
    <rPh sb="2" eb="4">
      <t>サンケイ</t>
    </rPh>
    <rPh sb="3" eb="4">
      <t>イイヤマ</t>
    </rPh>
    <phoneticPr fontId="1"/>
  </si>
  <si>
    <t>ツキノワグマ肉</t>
    <rPh sb="6" eb="7">
      <t>ニク</t>
    </rPh>
    <phoneticPr fontId="1"/>
  </si>
  <si>
    <t>（一財）山形県理化学分析センター</t>
    <rPh sb="1" eb="3">
      <t>イチザイ</t>
    </rPh>
    <rPh sb="4" eb="7">
      <t>ヤマガタケン</t>
    </rPh>
    <rPh sb="7" eb="10">
      <t>リカガク</t>
    </rPh>
    <rPh sb="10" eb="12">
      <t>ブンセキ</t>
    </rPh>
    <phoneticPr fontId="7"/>
  </si>
  <si>
    <t>&lt;4.7</t>
    <phoneticPr fontId="1"/>
  </si>
  <si>
    <t>川越市</t>
  </si>
  <si>
    <t>北海道</t>
    <rPh sb="0" eb="3">
      <t>ホッカイドウ</t>
    </rPh>
    <phoneticPr fontId="9"/>
  </si>
  <si>
    <t>北海道沖</t>
    <rPh sb="0" eb="3">
      <t>ホッカイドウ</t>
    </rPh>
    <rPh sb="3" eb="4">
      <t>オキ</t>
    </rPh>
    <phoneticPr fontId="9"/>
  </si>
  <si>
    <t>水産物</t>
    <rPh sb="0" eb="3">
      <t>スイサンブツ</t>
    </rPh>
    <phoneticPr fontId="9"/>
  </si>
  <si>
    <t>カレイ</t>
    <phoneticPr fontId="9"/>
  </si>
  <si>
    <t>天然</t>
    <rPh sb="0" eb="2">
      <t>テンネン</t>
    </rPh>
    <phoneticPr fontId="9"/>
  </si>
  <si>
    <t>（一社）埼玉県食品衛生協会検査センター</t>
    <rPh sb="1" eb="2">
      <t>イッ</t>
    </rPh>
    <rPh sb="2" eb="3">
      <t>シャ</t>
    </rPh>
    <phoneticPr fontId="9"/>
  </si>
  <si>
    <t>&lt;4.25</t>
    <phoneticPr fontId="9"/>
  </si>
  <si>
    <t>&lt;4.39</t>
    <phoneticPr fontId="9"/>
  </si>
  <si>
    <t>&lt;8.6</t>
    <phoneticPr fontId="9"/>
  </si>
  <si>
    <t>青森県</t>
    <rPh sb="0" eb="3">
      <t>アオモリケン</t>
    </rPh>
    <phoneticPr fontId="14"/>
  </si>
  <si>
    <t>青森県</t>
    <rPh sb="0" eb="3">
      <t>アオモリケン</t>
    </rPh>
    <phoneticPr fontId="1"/>
  </si>
  <si>
    <t>東北町</t>
    <rPh sb="0" eb="2">
      <t>トウホク</t>
    </rPh>
    <rPh sb="2" eb="3">
      <t>マチ</t>
    </rPh>
    <phoneticPr fontId="1"/>
  </si>
  <si>
    <t>小川原湖(東北町岩ノ崎地先)</t>
  </si>
  <si>
    <t>水産物</t>
    <rPh sb="0" eb="3">
      <t>スイサンブツ</t>
    </rPh>
    <phoneticPr fontId="1"/>
  </si>
  <si>
    <t>ヤマトシジミ</t>
  </si>
  <si>
    <t>&lt;3.41</t>
    <phoneticPr fontId="1"/>
  </si>
  <si>
    <t>&lt;4.03</t>
    <phoneticPr fontId="1"/>
  </si>
  <si>
    <t>&lt;3.16</t>
    <phoneticPr fontId="1"/>
  </si>
  <si>
    <t>&lt;3.26</t>
    <phoneticPr fontId="1"/>
  </si>
  <si>
    <t>野辺地町</t>
    <rPh sb="0" eb="4">
      <t>ノヘジマチ</t>
    </rPh>
    <phoneticPr fontId="1"/>
  </si>
  <si>
    <t>野辺地町沖</t>
  </si>
  <si>
    <t>マナマコ</t>
  </si>
  <si>
    <t>&lt;0.280</t>
    <phoneticPr fontId="1"/>
  </si>
  <si>
    <t>&lt;0.223</t>
    <phoneticPr fontId="1"/>
  </si>
  <si>
    <t>&lt;0.50</t>
    <phoneticPr fontId="1"/>
  </si>
  <si>
    <t>&lt;0.263</t>
    <phoneticPr fontId="1"/>
  </si>
  <si>
    <t>&lt;0.255</t>
    <phoneticPr fontId="1"/>
  </si>
  <si>
    <t>&lt;0.52</t>
    <phoneticPr fontId="1"/>
  </si>
  <si>
    <t>&lt;0.281</t>
    <phoneticPr fontId="1"/>
  </si>
  <si>
    <t>&lt;0.278</t>
    <phoneticPr fontId="1"/>
  </si>
  <si>
    <t>&lt;0.56</t>
    <phoneticPr fontId="1"/>
  </si>
  <si>
    <t>&lt;3.08</t>
    <phoneticPr fontId="1"/>
  </si>
  <si>
    <t>&lt;2.79</t>
    <phoneticPr fontId="1"/>
  </si>
  <si>
    <t>&lt;5.9</t>
    <phoneticPr fontId="1"/>
  </si>
  <si>
    <t>&lt;3.61</t>
    <phoneticPr fontId="1"/>
  </si>
  <si>
    <t>東北町</t>
    <rPh sb="0" eb="3">
      <t>トウホクマチ</t>
    </rPh>
    <phoneticPr fontId="1"/>
  </si>
  <si>
    <t>小川原湖(三沢市キャンプ場地先)</t>
  </si>
  <si>
    <t>シラウオ</t>
  </si>
  <si>
    <t>&lt;4.94</t>
    <phoneticPr fontId="1"/>
  </si>
  <si>
    <t>&lt;4.14</t>
    <phoneticPr fontId="1"/>
  </si>
  <si>
    <t>&lt;3.56</t>
    <phoneticPr fontId="1"/>
  </si>
  <si>
    <t>&lt;4.42</t>
    <phoneticPr fontId="1"/>
  </si>
  <si>
    <t>&lt;4.65</t>
    <phoneticPr fontId="1"/>
  </si>
  <si>
    <t>&lt;4.13</t>
    <phoneticPr fontId="1"/>
  </si>
  <si>
    <t>&lt;4.05</t>
    <phoneticPr fontId="1"/>
  </si>
  <si>
    <t>&lt;5.49</t>
    <phoneticPr fontId="1"/>
  </si>
  <si>
    <t>小川原湖(六ケ所村倉内地先)</t>
  </si>
  <si>
    <t>&lt;4.45</t>
    <phoneticPr fontId="1"/>
  </si>
  <si>
    <t>&lt;4.93</t>
    <phoneticPr fontId="1"/>
  </si>
  <si>
    <t>&lt;4.01</t>
    <phoneticPr fontId="1"/>
  </si>
  <si>
    <t>飯豊町</t>
    <rPh sb="0" eb="3">
      <t>イイデマチ</t>
    </rPh>
    <phoneticPr fontId="1"/>
  </si>
  <si>
    <t>&lt;6.0</t>
    <phoneticPr fontId="1"/>
  </si>
  <si>
    <t>白鷹町</t>
    <rPh sb="0" eb="3">
      <t>シラタカマチ</t>
    </rPh>
    <phoneticPr fontId="1"/>
  </si>
  <si>
    <t>南魚沼市</t>
    <rPh sb="0" eb="1">
      <t>ミナミ</t>
    </rPh>
    <rPh sb="1" eb="4">
      <t>ウオヌマシ</t>
    </rPh>
    <phoneticPr fontId="1"/>
  </si>
  <si>
    <t>たらの芽</t>
    <rPh sb="3" eb="4">
      <t>メ</t>
    </rPh>
    <phoneticPr fontId="1"/>
  </si>
  <si>
    <t>（一社）県央研究所</t>
    <rPh sb="1" eb="2">
      <t>イチ</t>
    </rPh>
    <rPh sb="2" eb="3">
      <t>シャ</t>
    </rPh>
    <rPh sb="4" eb="6">
      <t>ケンオウ</t>
    </rPh>
    <rPh sb="6" eb="9">
      <t>ケンキュウジョ</t>
    </rPh>
    <phoneticPr fontId="7"/>
  </si>
  <si>
    <t>&lt;3.7</t>
    <phoneticPr fontId="1"/>
  </si>
  <si>
    <t>東京都</t>
  </si>
  <si>
    <t>生きりもち</t>
  </si>
  <si>
    <t>東京都健康安全研究センター</t>
  </si>
  <si>
    <t>&lt;9</t>
  </si>
  <si>
    <t>米みそ</t>
    <rPh sb="0" eb="1">
      <t>コメ</t>
    </rPh>
    <phoneticPr fontId="12"/>
  </si>
  <si>
    <t>&lt;21</t>
  </si>
  <si>
    <t>干しうどん</t>
    <rPh sb="0" eb="1">
      <t>ホ</t>
    </rPh>
    <phoneticPr fontId="12"/>
  </si>
  <si>
    <t>発酵乳</t>
    <rPh sb="0" eb="3">
      <t>ハッコウニュウ</t>
    </rPh>
    <phoneticPr fontId="12"/>
  </si>
  <si>
    <t>はっ酵乳</t>
    <rPh sb="2" eb="3">
      <t>コウ</t>
    </rPh>
    <rPh sb="3" eb="4">
      <t>ニュウ</t>
    </rPh>
    <phoneticPr fontId="12"/>
  </si>
  <si>
    <t>麦茶（清涼飲料水）</t>
  </si>
  <si>
    <t>&lt;4</t>
  </si>
  <si>
    <t>&lt;3</t>
  </si>
  <si>
    <t>&lt;7</t>
  </si>
  <si>
    <t>清涼飲料水（麦茶）</t>
  </si>
  <si>
    <t>&lt;2</t>
  </si>
  <si>
    <t>果実・野菜ミックスジュース</t>
  </si>
  <si>
    <t>米飯類</t>
  </si>
  <si>
    <t>&lt;6</t>
  </si>
  <si>
    <t>&lt;5</t>
  </si>
  <si>
    <t>たくあん漬（刻み）</t>
    <rPh sb="4" eb="5">
      <t>ヅ</t>
    </rPh>
    <rPh sb="6" eb="7">
      <t>キザ</t>
    </rPh>
    <phoneticPr fontId="12"/>
  </si>
  <si>
    <t>塩漬（野沢菜）</t>
    <rPh sb="0" eb="1">
      <t>シオ</t>
    </rPh>
    <rPh sb="1" eb="2">
      <t>ヅケ</t>
    </rPh>
    <rPh sb="3" eb="6">
      <t>ノザワナ</t>
    </rPh>
    <phoneticPr fontId="12"/>
  </si>
  <si>
    <t>&lt;23</t>
  </si>
  <si>
    <t>りんごジュース（ストレート）</t>
  </si>
  <si>
    <t>&lt;22</t>
  </si>
  <si>
    <t xml:space="preserve"> 白もも・シラップづけ（ヘビー）</t>
  </si>
  <si>
    <t>みかん・シラップづけ（ライト）</t>
  </si>
  <si>
    <t>埼玉県</t>
    <rPh sb="0" eb="3">
      <t>サイタマケン</t>
    </rPh>
    <phoneticPr fontId="1"/>
  </si>
  <si>
    <t>埼玉県</t>
    <rPh sb="0" eb="3">
      <t>サイタマケン</t>
    </rPh>
    <phoneticPr fontId="7"/>
  </si>
  <si>
    <t>鳩山町</t>
    <rPh sb="0" eb="3">
      <t>ハトヤママチ</t>
    </rPh>
    <phoneticPr fontId="1"/>
  </si>
  <si>
    <t>SK横浜分析センター</t>
    <rPh sb="2" eb="4">
      <t>ヨコハマ</t>
    </rPh>
    <rPh sb="4" eb="6">
      <t>ブンセキ</t>
    </rPh>
    <phoneticPr fontId="1"/>
  </si>
  <si>
    <t>&lt;2.3</t>
    <phoneticPr fontId="1"/>
  </si>
  <si>
    <t>&lt;3.8</t>
    <phoneticPr fontId="1"/>
  </si>
  <si>
    <t>横瀬町</t>
    <rPh sb="0" eb="3">
      <t>ヨコゼマチ</t>
    </rPh>
    <phoneticPr fontId="1"/>
  </si>
  <si>
    <t>原木しいたけ</t>
    <rPh sb="0" eb="2">
      <t>ゲンボク</t>
    </rPh>
    <phoneticPr fontId="1"/>
  </si>
  <si>
    <t>露地栽培</t>
    <rPh sb="0" eb="2">
      <t>ロジ</t>
    </rPh>
    <rPh sb="2" eb="4">
      <t>サイバイ</t>
    </rPh>
    <phoneticPr fontId="1"/>
  </si>
  <si>
    <t>秩父市</t>
    <rPh sb="0" eb="3">
      <t>チチブシ</t>
    </rPh>
    <phoneticPr fontId="1"/>
  </si>
  <si>
    <t>小鹿野町</t>
    <rPh sb="0" eb="4">
      <t>オガノマチ</t>
    </rPh>
    <phoneticPr fontId="1"/>
  </si>
  <si>
    <t>&lt;4.1</t>
    <phoneticPr fontId="1"/>
  </si>
  <si>
    <t>&lt;5.0</t>
    <phoneticPr fontId="1"/>
  </si>
  <si>
    <t>皆野町</t>
    <rPh sb="0" eb="3">
      <t>ミナノマチ</t>
    </rPh>
    <phoneticPr fontId="1"/>
  </si>
  <si>
    <t>吉川市</t>
    <rPh sb="0" eb="2">
      <t>ヨシカワ</t>
    </rPh>
    <rPh sb="2" eb="3">
      <t>シ</t>
    </rPh>
    <phoneticPr fontId="1"/>
  </si>
  <si>
    <t>タケノコ
（モウソウチク）</t>
    <phoneticPr fontId="1"/>
  </si>
  <si>
    <t>&lt;3.2</t>
    <phoneticPr fontId="1"/>
  </si>
  <si>
    <t>春日部市</t>
    <rPh sb="0" eb="4">
      <t>カスカベシ</t>
    </rPh>
    <phoneticPr fontId="1"/>
  </si>
  <si>
    <t>&lt;3.6</t>
    <phoneticPr fontId="1"/>
  </si>
  <si>
    <t>さいたま市</t>
    <rPh sb="4" eb="5">
      <t>シ</t>
    </rPh>
    <phoneticPr fontId="1"/>
  </si>
  <si>
    <t>加須市</t>
    <rPh sb="0" eb="3">
      <t>カゾシ</t>
    </rPh>
    <phoneticPr fontId="1"/>
  </si>
  <si>
    <t>&lt;6.3</t>
    <phoneticPr fontId="1"/>
  </si>
  <si>
    <t>熊谷市</t>
    <rPh sb="0" eb="3">
      <t>クマガヤシ</t>
    </rPh>
    <phoneticPr fontId="1"/>
  </si>
  <si>
    <t>横浜市</t>
  </si>
  <si>
    <t>房総沖</t>
    <phoneticPr fontId="1"/>
  </si>
  <si>
    <t>イサキ</t>
  </si>
  <si>
    <t>制限なし</t>
    <phoneticPr fontId="7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</si>
  <si>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7"/>
  </si>
  <si>
    <t>&lt;3.36</t>
    <phoneticPr fontId="7"/>
  </si>
  <si>
    <t>&lt;2.85</t>
    <phoneticPr fontId="7"/>
  </si>
  <si>
    <t>福島県</t>
    <rPh sb="0" eb="2">
      <t>フクシマ</t>
    </rPh>
    <rPh sb="2" eb="3">
      <t>ケン</t>
    </rPh>
    <phoneticPr fontId="7"/>
  </si>
  <si>
    <t>福島県沖</t>
    <phoneticPr fontId="1"/>
  </si>
  <si>
    <t>&lt;3.46</t>
    <phoneticPr fontId="7"/>
  </si>
  <si>
    <t>&lt;3.17</t>
    <phoneticPr fontId="7"/>
  </si>
  <si>
    <t>&lt;6.6</t>
    <phoneticPr fontId="7"/>
  </si>
  <si>
    <t>三陸南部沖</t>
    <phoneticPr fontId="1"/>
  </si>
  <si>
    <t>ウマヅラハギ</t>
    <phoneticPr fontId="1"/>
  </si>
  <si>
    <t>&lt;2.91</t>
    <phoneticPr fontId="7"/>
  </si>
  <si>
    <t>&lt;3.12</t>
    <phoneticPr fontId="7"/>
  </si>
  <si>
    <t>&lt;6.0</t>
    <phoneticPr fontId="7"/>
  </si>
  <si>
    <t>十日町市</t>
    <rPh sb="0" eb="3">
      <t>トウカマチ</t>
    </rPh>
    <rPh sb="3" eb="4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</si>
</sst>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.000"/>
    <numFmt numFmtId="178" formatCode="0.0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b/>
      <sz val="11"/>
      <color indexed="8"/>
      <name val="ＭＳ Ｐゴシック"/>
      <family val="3"/>
      <charset val="128"/>
    </font>
    <font>
      <sz val="11"/>
      <color rgb="FF9C5700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>
      <alignment vertical="center"/>
    </xf>
  </cellStyleXfs>
  <cellXfs count="137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3" fillId="2" borderId="16" xfId="0" applyFont="1" applyFill="1" applyBorder="1" applyAlignment="1">
      <alignment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3" fillId="0" borderId="0" xfId="0" applyFont="1"/>
    <xf numFmtId="0" fontId="6" fillId="2" borderId="0" xfId="0" applyFont="1" applyFill="1" applyAlignment="1">
      <alignment vertical="center"/>
    </xf>
    <xf numFmtId="0" fontId="3" fillId="2" borderId="17" xfId="0" applyFont="1" applyFill="1" applyBorder="1" applyAlignment="1">
      <alignment vertical="center" wrapText="1"/>
    </xf>
    <xf numFmtId="0" fontId="2" fillId="2" borderId="48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176" fontId="2" fillId="2" borderId="44" xfId="0" applyNumberFormat="1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177" fontId="2" fillId="3" borderId="35" xfId="0" applyNumberFormat="1" applyFont="1" applyFill="1" applyBorder="1" applyAlignment="1">
      <alignment horizontal="center" vertical="center"/>
    </xf>
    <xf numFmtId="177" fontId="2" fillId="3" borderId="42" xfId="0" applyNumberFormat="1" applyFont="1" applyFill="1" applyBorder="1" applyAlignment="1">
      <alignment horizontal="center" vertical="center"/>
    </xf>
    <xf numFmtId="49" fontId="2" fillId="2" borderId="24" xfId="0" applyNumberFormat="1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vertical="center"/>
    </xf>
    <xf numFmtId="176" fontId="2" fillId="2" borderId="40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57" fontId="2" fillId="0" borderId="40" xfId="0" applyNumberFormat="1" applyFont="1" applyBorder="1" applyAlignment="1">
      <alignment horizontal="center" vertical="center"/>
    </xf>
    <xf numFmtId="176" fontId="2" fillId="0" borderId="42" xfId="0" applyNumberFormat="1" applyFont="1" applyBorder="1" applyAlignment="1">
      <alignment horizontal="center" vertical="center"/>
    </xf>
    <xf numFmtId="57" fontId="4" fillId="0" borderId="24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8" fontId="2" fillId="0" borderId="35" xfId="0" applyNumberFormat="1" applyFont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44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/>
    </xf>
    <xf numFmtId="0" fontId="2" fillId="2" borderId="45" xfId="1" applyFont="1" applyFill="1" applyBorder="1" applyAlignment="1">
      <alignment horizontal="center" vertical="center"/>
    </xf>
    <xf numFmtId="176" fontId="2" fillId="2" borderId="25" xfId="1" applyNumberFormat="1" applyFont="1" applyFill="1" applyBorder="1" applyAlignment="1">
      <alignment horizontal="center" vertical="center"/>
    </xf>
    <xf numFmtId="176" fontId="2" fillId="2" borderId="44" xfId="1" applyNumberFormat="1" applyFont="1" applyFill="1" applyBorder="1" applyAlignment="1">
      <alignment horizontal="center" vertical="center"/>
    </xf>
    <xf numFmtId="176" fontId="2" fillId="2" borderId="24" xfId="1" applyNumberFormat="1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4" fillId="0" borderId="37" xfId="0" applyFont="1" applyBorder="1" applyAlignment="1" applyProtection="1">
      <alignment horizontal="center" vertical="center"/>
      <protection locked="0"/>
    </xf>
    <xf numFmtId="0" fontId="15" fillId="4" borderId="24" xfId="0" applyFont="1" applyFill="1" applyBorder="1" applyAlignment="1">
      <alignment horizontal="center" vertical="center"/>
    </xf>
    <xf numFmtId="57" fontId="4" fillId="0" borderId="37" xfId="0" applyNumberFormat="1" applyFont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</cellXfs>
  <cellStyles count="3">
    <cellStyle name="標準" xfId="0" builtinId="0"/>
    <cellStyle name="標準 2" xfId="2" xr:uid="{234B1937-ADB6-4C10-BC32-570F5D39E963}"/>
    <cellStyle name="標準 5" xfId="1" xr:uid="{45323543-B265-41D8-8DA0-43FCC752E6FD}"/>
  </cellStyles>
  <dxfs count="19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67"/>
  <sheetViews>
    <sheetView tabSelected="1" zoomScale="85" zoomScaleNormal="85" workbookViewId="0"/>
  </sheetViews>
  <sheetFormatPr defaultColWidth="9" defaultRowHeight="18.75" x14ac:dyDescent="0.4"/>
  <cols>
    <col min="1" max="1" width="8.5" style="1" customWidth="1"/>
    <col min="2" max="5" width="10.5" style="3" customWidth="1"/>
    <col min="6" max="6" width="32.25" style="4" bestFit="1" customWidth="1"/>
    <col min="7" max="7" width="26" style="4" bestFit="1" customWidth="1"/>
    <col min="8" max="8" width="17.625" style="4" bestFit="1" customWidth="1"/>
    <col min="9" max="9" width="33" style="4" bestFit="1" customWidth="1"/>
    <col min="10" max="10" width="39.625" style="4" bestFit="1" customWidth="1"/>
    <col min="11" max="11" width="28.125" style="3" bestFit="1" customWidth="1"/>
    <col min="12" max="12" width="25.5" style="3" customWidth="1"/>
    <col min="13" max="13" width="34.625" style="4" bestFit="1" customWidth="1"/>
    <col min="14" max="14" width="10.5" style="3" customWidth="1"/>
    <col min="15" max="16" width="10.5" style="5" customWidth="1"/>
    <col min="17" max="18" width="12.5" style="3" customWidth="1"/>
    <col min="19" max="19" width="12.5" style="5" customWidth="1"/>
    <col min="20" max="22" width="10.5" style="3" customWidth="1"/>
    <col min="23" max="23" width="10.5" style="1" customWidth="1"/>
    <col min="24" max="16384" width="9" style="1"/>
  </cols>
  <sheetData>
    <row r="1" spans="1:43" ht="24" x14ac:dyDescent="0.5">
      <c r="A1" s="39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7"/>
      <c r="M1" s="7"/>
      <c r="N1" s="6"/>
      <c r="O1" s="8"/>
      <c r="P1" s="8"/>
      <c r="Q1" s="6"/>
      <c r="R1" s="6"/>
      <c r="S1" s="8"/>
      <c r="T1" s="6"/>
      <c r="U1" s="6"/>
      <c r="V1" s="1"/>
    </row>
    <row r="2" spans="1:43" ht="19.5" thickBot="1" x14ac:dyDescent="0.45">
      <c r="A2" s="40"/>
      <c r="B2" s="6"/>
      <c r="C2" s="6"/>
      <c r="D2" s="7"/>
      <c r="E2" s="6"/>
      <c r="F2" s="6"/>
      <c r="G2" s="6"/>
      <c r="H2" s="6"/>
      <c r="I2" s="6"/>
      <c r="J2" s="6"/>
      <c r="K2" s="6"/>
      <c r="L2" s="7"/>
      <c r="M2" s="7"/>
      <c r="N2" s="6"/>
      <c r="O2" s="8"/>
      <c r="P2" s="8"/>
      <c r="Q2" s="6"/>
      <c r="R2" s="6"/>
      <c r="S2" s="8"/>
      <c r="T2" s="6"/>
      <c r="U2" s="6"/>
      <c r="V2" s="1"/>
    </row>
    <row r="3" spans="1:43" ht="13.7" customHeight="1" x14ac:dyDescent="0.4">
      <c r="A3" s="127" t="s">
        <v>1</v>
      </c>
      <c r="B3" s="130" t="s">
        <v>2</v>
      </c>
      <c r="C3" s="133" t="s">
        <v>3</v>
      </c>
      <c r="D3" s="104" t="s">
        <v>4</v>
      </c>
      <c r="E3" s="102"/>
      <c r="F3" s="103"/>
      <c r="G3" s="134" t="s">
        <v>5</v>
      </c>
      <c r="H3" s="118" t="s">
        <v>6</v>
      </c>
      <c r="I3" s="101" t="s">
        <v>7</v>
      </c>
      <c r="J3" s="102"/>
      <c r="K3" s="102"/>
      <c r="L3" s="103"/>
      <c r="M3" s="104" t="s">
        <v>8</v>
      </c>
      <c r="N3" s="103"/>
      <c r="O3" s="105" t="s">
        <v>9</v>
      </c>
      <c r="P3" s="106"/>
      <c r="Q3" s="104" t="s">
        <v>10</v>
      </c>
      <c r="R3" s="102"/>
      <c r="S3" s="102"/>
      <c r="T3" s="102"/>
      <c r="U3" s="102"/>
      <c r="V3" s="102"/>
      <c r="W3" s="103"/>
    </row>
    <row r="4" spans="1:43" x14ac:dyDescent="0.4">
      <c r="A4" s="128"/>
      <c r="B4" s="131"/>
      <c r="C4" s="88"/>
      <c r="D4" s="107" t="s">
        <v>11</v>
      </c>
      <c r="E4" s="110" t="s">
        <v>12</v>
      </c>
      <c r="F4" s="87" t="s">
        <v>13</v>
      </c>
      <c r="G4" s="135"/>
      <c r="H4" s="119"/>
      <c r="I4" s="115" t="s">
        <v>14</v>
      </c>
      <c r="J4" s="9"/>
      <c r="K4" s="41"/>
      <c r="L4" s="87" t="s">
        <v>15</v>
      </c>
      <c r="M4" s="115" t="s">
        <v>16</v>
      </c>
      <c r="N4" s="87" t="s">
        <v>17</v>
      </c>
      <c r="O4" s="90" t="s">
        <v>18</v>
      </c>
      <c r="P4" s="93" t="s">
        <v>19</v>
      </c>
      <c r="Q4" s="96" t="s">
        <v>20</v>
      </c>
      <c r="R4" s="97"/>
      <c r="S4" s="97"/>
      <c r="T4" s="98" t="s">
        <v>21</v>
      </c>
      <c r="U4" s="84" t="s">
        <v>22</v>
      </c>
      <c r="V4" s="84" t="s">
        <v>23</v>
      </c>
      <c r="W4" s="87" t="s">
        <v>24</v>
      </c>
    </row>
    <row r="5" spans="1:43" ht="110.1" customHeight="1" x14ac:dyDescent="0.4">
      <c r="A5" s="128"/>
      <c r="B5" s="131"/>
      <c r="C5" s="88"/>
      <c r="D5" s="108"/>
      <c r="E5" s="111"/>
      <c r="F5" s="113"/>
      <c r="G5" s="135"/>
      <c r="H5" s="119"/>
      <c r="I5" s="116"/>
      <c r="J5" s="121" t="s">
        <v>25</v>
      </c>
      <c r="K5" s="121" t="s">
        <v>26</v>
      </c>
      <c r="L5" s="88"/>
      <c r="M5" s="116"/>
      <c r="N5" s="88"/>
      <c r="O5" s="91"/>
      <c r="P5" s="94"/>
      <c r="Q5" s="124" t="s">
        <v>27</v>
      </c>
      <c r="R5" s="125"/>
      <c r="S5" s="126"/>
      <c r="T5" s="99"/>
      <c r="U5" s="85"/>
      <c r="V5" s="85"/>
      <c r="W5" s="88"/>
    </row>
    <row r="6" spans="1:43" ht="18.75" customHeight="1" thickBot="1" x14ac:dyDescent="0.45">
      <c r="A6" s="129"/>
      <c r="B6" s="132"/>
      <c r="C6" s="89"/>
      <c r="D6" s="109"/>
      <c r="E6" s="112"/>
      <c r="F6" s="114"/>
      <c r="G6" s="136"/>
      <c r="H6" s="120"/>
      <c r="I6" s="117"/>
      <c r="J6" s="122"/>
      <c r="K6" s="123"/>
      <c r="L6" s="89"/>
      <c r="M6" s="117"/>
      <c r="N6" s="89"/>
      <c r="O6" s="92"/>
      <c r="P6" s="95"/>
      <c r="Q6" s="10" t="s">
        <v>28</v>
      </c>
      <c r="R6" s="11" t="s">
        <v>29</v>
      </c>
      <c r="S6" s="12" t="s">
        <v>30</v>
      </c>
      <c r="T6" s="100"/>
      <c r="U6" s="86"/>
      <c r="V6" s="86"/>
      <c r="W6" s="89"/>
      <c r="X6" s="2"/>
    </row>
    <row r="7" spans="1:43" ht="19.5" thickTop="1" x14ac:dyDescent="0.4">
      <c r="A7" s="21">
        <v>1</v>
      </c>
      <c r="B7" s="13" t="s">
        <v>105</v>
      </c>
      <c r="C7" s="14" t="s">
        <v>105</v>
      </c>
      <c r="D7" s="21" t="s">
        <v>106</v>
      </c>
      <c r="E7" s="13"/>
      <c r="F7" s="14"/>
      <c r="G7" s="17" t="s">
        <v>69</v>
      </c>
      <c r="H7" s="15" t="s">
        <v>74</v>
      </c>
      <c r="I7" s="18" t="s">
        <v>107</v>
      </c>
      <c r="J7" s="25"/>
      <c r="K7" s="25" t="s">
        <v>39</v>
      </c>
      <c r="L7" s="36" t="s">
        <v>34</v>
      </c>
      <c r="M7" s="42" t="s">
        <v>108</v>
      </c>
      <c r="N7" s="43" t="s">
        <v>35</v>
      </c>
      <c r="O7" s="44">
        <v>45755</v>
      </c>
      <c r="P7" s="45">
        <v>45757</v>
      </c>
      <c r="Q7" s="42" t="s">
        <v>109</v>
      </c>
      <c r="R7" s="46" t="s">
        <v>110</v>
      </c>
      <c r="S7" s="33" t="s">
        <v>111</v>
      </c>
      <c r="T7" s="47" t="str">
        <f t="shared" ref="T7:U1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&lt;6.8</v>
      </c>
      <c r="U7" s="47" t="str">
        <f t="shared" si="0"/>
        <v>&lt;11</v>
      </c>
      <c r="V7" s="48" t="str">
        <f t="shared" ref="V7:V12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&lt;18</v>
      </c>
      <c r="W7" s="19" t="str">
        <f t="shared" ref="W7:W8" si="2">IF(ISERROR(V7*1),"",IF(AND(H7="飲料水",V7&gt;=11),"○",IF(AND(H7="牛乳・乳児用食品",V7&gt;=51),"○",IF(AND(H7&lt;&gt;"",V7&gt;=110),"○",""))))</f>
        <v/>
      </c>
    </row>
    <row r="8" spans="1:43" x14ac:dyDescent="0.4">
      <c r="A8" s="15">
        <v>2</v>
      </c>
      <c r="B8" s="13" t="s">
        <v>105</v>
      </c>
      <c r="C8" s="14" t="s">
        <v>105</v>
      </c>
      <c r="D8" s="15" t="s">
        <v>112</v>
      </c>
      <c r="E8" s="18"/>
      <c r="F8" s="16"/>
      <c r="G8" s="17" t="s">
        <v>69</v>
      </c>
      <c r="H8" s="15" t="s">
        <v>74</v>
      </c>
      <c r="I8" s="18" t="s">
        <v>113</v>
      </c>
      <c r="J8" s="25"/>
      <c r="K8" s="25" t="s">
        <v>39</v>
      </c>
      <c r="L8" s="36" t="s">
        <v>34</v>
      </c>
      <c r="M8" s="15" t="s">
        <v>108</v>
      </c>
      <c r="N8" s="43" t="s">
        <v>35</v>
      </c>
      <c r="O8" s="44">
        <v>45755</v>
      </c>
      <c r="P8" s="45">
        <v>45757</v>
      </c>
      <c r="Q8" s="21" t="s">
        <v>114</v>
      </c>
      <c r="R8" s="13" t="s">
        <v>115</v>
      </c>
      <c r="S8" s="33" t="s">
        <v>116</v>
      </c>
      <c r="T8" s="47" t="str">
        <f t="shared" si="0"/>
        <v>&lt;8.8</v>
      </c>
      <c r="U8" s="47" t="str">
        <f t="shared" si="0"/>
        <v>&lt;5.6</v>
      </c>
      <c r="V8" s="48" t="str">
        <f t="shared" si="1"/>
        <v>&lt;14</v>
      </c>
      <c r="W8" s="19" t="str">
        <f t="shared" si="2"/>
        <v/>
      </c>
    </row>
    <row r="9" spans="1:43" x14ac:dyDescent="0.4">
      <c r="A9" s="21">
        <v>3</v>
      </c>
      <c r="B9" s="13" t="s">
        <v>105</v>
      </c>
      <c r="C9" s="14" t="s">
        <v>105</v>
      </c>
      <c r="D9" s="15" t="s">
        <v>112</v>
      </c>
      <c r="E9" s="49"/>
      <c r="F9" s="16"/>
      <c r="G9" s="17" t="s">
        <v>69</v>
      </c>
      <c r="H9" s="15" t="s">
        <v>74</v>
      </c>
      <c r="I9" s="18" t="s">
        <v>113</v>
      </c>
      <c r="J9" s="25"/>
      <c r="K9" s="25" t="s">
        <v>39</v>
      </c>
      <c r="L9" s="36" t="s">
        <v>34</v>
      </c>
      <c r="M9" s="15" t="s">
        <v>108</v>
      </c>
      <c r="N9" s="43" t="s">
        <v>35</v>
      </c>
      <c r="O9" s="44">
        <v>45755</v>
      </c>
      <c r="P9" s="45">
        <v>45757</v>
      </c>
      <c r="Q9" s="21" t="s">
        <v>117</v>
      </c>
      <c r="R9" s="13" t="s">
        <v>118</v>
      </c>
      <c r="S9" s="33" t="s">
        <v>111</v>
      </c>
      <c r="T9" s="47" t="str">
        <f t="shared" si="0"/>
        <v>&lt;9.9</v>
      </c>
      <c r="U9" s="47" t="str">
        <f t="shared" si="0"/>
        <v>&lt;8.5</v>
      </c>
      <c r="V9" s="48" t="str">
        <f t="shared" si="1"/>
        <v>&lt;18</v>
      </c>
      <c r="W9" s="19"/>
    </row>
    <row r="10" spans="1:43" x14ac:dyDescent="0.4">
      <c r="A10" s="15">
        <v>4</v>
      </c>
      <c r="B10" s="13" t="s">
        <v>105</v>
      </c>
      <c r="C10" s="14" t="s">
        <v>105</v>
      </c>
      <c r="D10" s="15" t="s">
        <v>71</v>
      </c>
      <c r="E10" s="18"/>
      <c r="F10" s="16"/>
      <c r="G10" s="17" t="s">
        <v>69</v>
      </c>
      <c r="H10" s="15" t="s">
        <v>74</v>
      </c>
      <c r="I10" s="18" t="s">
        <v>107</v>
      </c>
      <c r="J10" s="25"/>
      <c r="K10" s="25" t="s">
        <v>39</v>
      </c>
      <c r="L10" s="36" t="s">
        <v>34</v>
      </c>
      <c r="M10" s="15" t="s">
        <v>108</v>
      </c>
      <c r="N10" s="43" t="s">
        <v>35</v>
      </c>
      <c r="O10" s="44">
        <v>45756</v>
      </c>
      <c r="P10" s="45">
        <v>45757</v>
      </c>
      <c r="Q10" s="21" t="s">
        <v>118</v>
      </c>
      <c r="R10" s="13" t="s">
        <v>119</v>
      </c>
      <c r="S10" s="33" t="s">
        <v>111</v>
      </c>
      <c r="T10" s="47" t="str">
        <f t="shared" si="0"/>
        <v>&lt;8.5</v>
      </c>
      <c r="U10" s="47" t="str">
        <f t="shared" si="0"/>
        <v>&lt;9.1</v>
      </c>
      <c r="V10" s="48" t="str">
        <f t="shared" si="1"/>
        <v>&lt;18</v>
      </c>
      <c r="W10" s="19" t="str">
        <f t="shared" ref="W10" si="3">IF(ISERROR(V10*1),"",IF(AND(H10="飲料水",V10&gt;=11),"○",IF(AND(H10="牛乳・乳児用食品",V10&gt;=51),"○",IF(AND(H10&lt;&gt;"",V10&gt;=110),"○",""))))</f>
        <v/>
      </c>
    </row>
    <row r="11" spans="1:43" x14ac:dyDescent="0.4">
      <c r="A11" s="21">
        <v>5</v>
      </c>
      <c r="B11" s="13" t="s">
        <v>105</v>
      </c>
      <c r="C11" s="14" t="s">
        <v>105</v>
      </c>
      <c r="D11" s="15" t="s">
        <v>71</v>
      </c>
      <c r="E11" s="49"/>
      <c r="F11" s="16"/>
      <c r="G11" s="17" t="s">
        <v>69</v>
      </c>
      <c r="H11" s="15" t="s">
        <v>74</v>
      </c>
      <c r="I11" s="18" t="s">
        <v>107</v>
      </c>
      <c r="J11" s="25"/>
      <c r="K11" s="25" t="s">
        <v>39</v>
      </c>
      <c r="L11" s="36" t="s">
        <v>34</v>
      </c>
      <c r="M11" s="15" t="s">
        <v>108</v>
      </c>
      <c r="N11" s="43" t="s">
        <v>35</v>
      </c>
      <c r="O11" s="44">
        <v>45756</v>
      </c>
      <c r="P11" s="45">
        <v>45757</v>
      </c>
      <c r="Q11" s="21" t="s">
        <v>120</v>
      </c>
      <c r="R11" s="13" t="s">
        <v>121</v>
      </c>
      <c r="S11" s="33" t="s">
        <v>111</v>
      </c>
      <c r="T11" s="47" t="str">
        <f t="shared" si="0"/>
        <v>&lt;9.3</v>
      </c>
      <c r="U11" s="47" t="str">
        <f t="shared" si="0"/>
        <v>&lt;8.6</v>
      </c>
      <c r="V11" s="48" t="str">
        <f t="shared" si="1"/>
        <v>&lt;18</v>
      </c>
      <c r="W11" s="19"/>
    </row>
    <row r="12" spans="1:43" s="50" customFormat="1" x14ac:dyDescent="0.4">
      <c r="A12" s="15">
        <v>6</v>
      </c>
      <c r="B12" s="13" t="s">
        <v>105</v>
      </c>
      <c r="C12" s="14" t="s">
        <v>105</v>
      </c>
      <c r="D12" s="15" t="s">
        <v>71</v>
      </c>
      <c r="E12" s="49"/>
      <c r="F12" s="16"/>
      <c r="G12" s="17" t="s">
        <v>69</v>
      </c>
      <c r="H12" s="15" t="s">
        <v>74</v>
      </c>
      <c r="I12" s="18" t="s">
        <v>107</v>
      </c>
      <c r="J12" s="25"/>
      <c r="K12" s="25" t="s">
        <v>39</v>
      </c>
      <c r="L12" s="36" t="s">
        <v>34</v>
      </c>
      <c r="M12" s="15" t="s">
        <v>108</v>
      </c>
      <c r="N12" s="43" t="s">
        <v>35</v>
      </c>
      <c r="O12" s="44">
        <v>45756</v>
      </c>
      <c r="P12" s="45">
        <v>45757</v>
      </c>
      <c r="Q12" s="21" t="s">
        <v>117</v>
      </c>
      <c r="R12" s="13" t="s">
        <v>122</v>
      </c>
      <c r="S12" s="33" t="s">
        <v>123</v>
      </c>
      <c r="T12" s="47" t="str">
        <f t="shared" si="0"/>
        <v>&lt;9.9</v>
      </c>
      <c r="U12" s="47" t="str">
        <f t="shared" si="0"/>
        <v>&lt;6.5</v>
      </c>
      <c r="V12" s="48" t="str">
        <f t="shared" si="1"/>
        <v>&lt;16</v>
      </c>
      <c r="W12" s="19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s="53" customFormat="1" x14ac:dyDescent="0.4">
      <c r="A13" s="21">
        <v>7</v>
      </c>
      <c r="B13" s="18" t="s">
        <v>102</v>
      </c>
      <c r="C13" s="16" t="s">
        <v>102</v>
      </c>
      <c r="D13" s="15" t="s">
        <v>103</v>
      </c>
      <c r="E13" s="18" t="s">
        <v>124</v>
      </c>
      <c r="F13" s="16" t="s">
        <v>125</v>
      </c>
      <c r="G13" s="17" t="s">
        <v>83</v>
      </c>
      <c r="H13" s="15" t="s">
        <v>74</v>
      </c>
      <c r="I13" s="18" t="s">
        <v>94</v>
      </c>
      <c r="J13" s="18" t="s">
        <v>95</v>
      </c>
      <c r="K13" s="18" t="s">
        <v>39</v>
      </c>
      <c r="L13" s="19" t="s">
        <v>34</v>
      </c>
      <c r="M13" s="13" t="s">
        <v>126</v>
      </c>
      <c r="N13" s="20" t="s">
        <v>35</v>
      </c>
      <c r="O13" s="44">
        <v>45777</v>
      </c>
      <c r="P13" s="51">
        <v>45779</v>
      </c>
      <c r="Q13" s="21" t="s">
        <v>66</v>
      </c>
      <c r="R13" s="13" t="s">
        <v>127</v>
      </c>
      <c r="S13" s="22" t="s">
        <v>128</v>
      </c>
      <c r="T13" s="23" t="str">
        <f>IF(Q13="","",IF(NOT(ISERROR(Q13*1)),ROUNDDOWN(Q13*1,2-INT(LOG(ABS(Q13*1)))),IFERROR("&lt;"&amp;ROUNDDOWN(IF(SUBSTITUTE(Q13,"&lt;","")*1&lt;=50,SUBSTITUTE(Q13,"&lt;","")*1,""),2-INT(LOG(ABS(SUBSTITUTE(Q13,"&lt;","")*1)))),IF(Q13="-",Q13,"入力形式が間違っています"))))</f>
        <v>&lt;7.7</v>
      </c>
      <c r="U13" s="23" t="str">
        <f>IF(R13="","",IF(NOT(ISERROR(R13*1)),ROUNDDOWN(R13*1,2-INT(LOG(ABS(R13*1)))),IFERROR("&lt;"&amp;ROUNDDOWN(IF(SUBSTITUTE(R13,"&lt;","")*1&lt;=50,SUBSTITUTE(R13,"&lt;","")*1,""),2-INT(LOG(ABS(SUBSTITUTE(R13,"&lt;","")*1)))),IF(R13="-",R13,"入力形式が間違っています"))))</f>
        <v>&lt;5.8</v>
      </c>
      <c r="V13" s="24" t="str">
        <f>IFERROR(IF(AND(T13="",U13=""),"",IF(AND(T13="-",U13="-"),IF(S13="","Cs合計を入力してください",S13),IF(NOT(ISERROR(T13*1+U13*1)),ROUND(T13+U13, 1-INT(LOG(ABS(T13+U13)))),IF(NOT(ISERROR(T13*1)),ROUND(T13, 1-INT(LOG(ABS(T13)))),IF(NOT(ISERROR(U13*1)),ROUND(U13, 1-INT(LOG(ABS(U13)))),IF(ISERROR(T13*1+U13*1),"&lt;"&amp;ROUND(IF(T13="-",0,SUBSTITUTE(T13,"&lt;",""))*1+IF(U13="-",0,SUBSTITUTE(U13,"&lt;",""))*1,1-INT(LOG(ABS(IF(T13="-",0,SUBSTITUTE(T13,"&lt;",""))*1+IF(U13="-",0,SUBSTITUTE(U13,"&lt;",""))*1)))))))))),"入力形式が間違っています")</f>
        <v>&lt;14</v>
      </c>
      <c r="W13" s="19" t="str">
        <f>IF(ISERROR(V13*1),"",IF(AND(H13="飲料水",V13&gt;=11),"○",IF(AND(H13="牛乳・乳児用食品",V13&gt;=51),"○",IF(AND(H13&lt;&gt;"",V13&gt;=110),"○",""))))</f>
        <v/>
      </c>
      <c r="X13" s="52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3" x14ac:dyDescent="0.4">
      <c r="A14" s="15">
        <v>8</v>
      </c>
      <c r="B14" s="18" t="s">
        <v>102</v>
      </c>
      <c r="C14" s="16" t="s">
        <v>102</v>
      </c>
      <c r="D14" s="15" t="s">
        <v>103</v>
      </c>
      <c r="E14" s="18" t="s">
        <v>129</v>
      </c>
      <c r="F14" s="16" t="s">
        <v>130</v>
      </c>
      <c r="G14" s="17" t="s">
        <v>83</v>
      </c>
      <c r="H14" s="15" t="s">
        <v>74</v>
      </c>
      <c r="I14" s="18" t="s">
        <v>94</v>
      </c>
      <c r="J14" s="18" t="s">
        <v>95</v>
      </c>
      <c r="K14" s="18" t="s">
        <v>39</v>
      </c>
      <c r="L14" s="19" t="s">
        <v>34</v>
      </c>
      <c r="M14" s="13" t="s">
        <v>126</v>
      </c>
      <c r="N14" s="20" t="s">
        <v>35</v>
      </c>
      <c r="O14" s="44">
        <v>45778</v>
      </c>
      <c r="P14" s="51">
        <v>45779</v>
      </c>
      <c r="Q14" s="21" t="s">
        <v>43</v>
      </c>
      <c r="R14" s="18" t="s">
        <v>63</v>
      </c>
      <c r="S14" s="22" t="s">
        <v>128</v>
      </c>
      <c r="T14" s="23" t="str">
        <f t="shared" ref="T14:U14" si="4">IF(Q14="","",IF(NOT(ISERROR(Q14*1)),ROUNDDOWN(Q14*1,2-INT(LOG(ABS(Q14*1)))),IFERROR("&lt;"&amp;ROUNDDOWN(IF(SUBSTITUTE(Q14,"&lt;","")*1&lt;=50,SUBSTITUTE(Q14,"&lt;","")*1,""),2-INT(LOG(ABS(SUBSTITUTE(Q14,"&lt;","")*1)))),IF(Q14="-",Q14,"入力形式が間違っています"))))</f>
        <v>&lt;9.8</v>
      </c>
      <c r="U14" s="23" t="str">
        <f t="shared" si="4"/>
        <v>&lt;8.2</v>
      </c>
      <c r="V14" s="24" t="str">
        <f t="shared" ref="V14" si="5">IFERROR(IF(AND(T14="",U14=""),"",IF(AND(T14="-",U14="-"),IF(S14="","Cs合計を入力してください",S14),IF(NOT(ISERROR(T14*1+U14*1)),ROUND(T14+U14, 1-INT(LOG(ABS(T14+U14)))),IF(NOT(ISERROR(T14*1)),ROUND(T14, 1-INT(LOG(ABS(T14)))),IF(NOT(ISERROR(U14*1)),ROUND(U14, 1-INT(LOG(ABS(U14)))),IF(ISERROR(T14*1+U14*1),"&lt;"&amp;ROUND(IF(T14="-",0,SUBSTITUTE(T14,"&lt;",""))*1+IF(U14="-",0,SUBSTITUTE(U14,"&lt;",""))*1,1-INT(LOG(ABS(IF(T14="-",0,SUBSTITUTE(T14,"&lt;",""))*1+IF(U14="-",0,SUBSTITUTE(U14,"&lt;",""))*1)))))))))),"入力形式が間違っています")</f>
        <v>&lt;18</v>
      </c>
      <c r="W14" s="19" t="str">
        <f t="shared" ref="W14" si="6">IF(ISERROR(V14*1),"",IF(AND(H14="飲料水",V14&gt;=11),"○",IF(AND(H14="牛乳・乳児用食品",V14&gt;=51),"○",IF(AND(H14&lt;&gt;"",V14&gt;=110),"○",""))))</f>
        <v/>
      </c>
      <c r="X14" s="52"/>
    </row>
    <row r="15" spans="1:43" x14ac:dyDescent="0.4">
      <c r="A15" s="21">
        <v>9</v>
      </c>
      <c r="B15" s="18" t="s">
        <v>102</v>
      </c>
      <c r="C15" s="16" t="s">
        <v>102</v>
      </c>
      <c r="D15" s="15" t="s">
        <v>103</v>
      </c>
      <c r="E15" s="18" t="s">
        <v>124</v>
      </c>
      <c r="F15" s="16" t="s">
        <v>131</v>
      </c>
      <c r="G15" s="54" t="s">
        <v>83</v>
      </c>
      <c r="H15" s="15" t="s">
        <v>98</v>
      </c>
      <c r="I15" s="18" t="s">
        <v>132</v>
      </c>
      <c r="J15" s="18" t="s">
        <v>95</v>
      </c>
      <c r="K15" s="18" t="s">
        <v>39</v>
      </c>
      <c r="L15" s="19" t="s">
        <v>81</v>
      </c>
      <c r="M15" s="13" t="s">
        <v>133</v>
      </c>
      <c r="N15" s="20" t="s">
        <v>35</v>
      </c>
      <c r="O15" s="44">
        <v>45773</v>
      </c>
      <c r="P15" s="51">
        <v>45775</v>
      </c>
      <c r="Q15" s="21" t="s">
        <v>134</v>
      </c>
      <c r="R15" s="13">
        <v>20</v>
      </c>
      <c r="S15" s="55">
        <f t="shared" ref="S15" si="7">IFERROR(IF(AND(Q15="",R15=""),"",IF(AND(Q15="-",R15="-"),IF(P15="","Cs合計を入力してください",P15),IF(NOT(ISERROR(Q15*1+R15*1)),ROUND(Q15+R15, 1-INT(LOG(ABS(Q15+R15)))),IF(NOT(ISERROR(Q15*1)),ROUND(Q15, 1-INT(LOG(ABS(Q15)))),IF(NOT(ISERROR(R15*1)),ROUND(R15, 1-INT(LOG(ABS(R15)))),IF(ISERROR(Q15*1+R15*1),"&lt;"&amp;ROUND(IF(Q15="-",0,SUBSTITUTE(Q15,"&lt;",""))*1+IF(R15="-",0,SUBSTITUTE(R15,"&lt;",""))*1,1-INT(LOG(ABS(IF(Q15="-",0,SUBSTITUTE(Q15,"&lt;",""))*1+IF(R15="-",0,SUBSTITUTE(R15,"&lt;",""))*1)))))))))),"入力形式が間違っています")</f>
        <v>20</v>
      </c>
      <c r="T15" s="23" t="str">
        <f>IF(Q15="","",IF(NOT(ISERROR(Q15*1)),ROUNDDOWN(Q15*1,2-INT(LOG(ABS(Q15*1)))),IFERROR("&lt;"&amp;ROUNDDOWN(IF(SUBSTITUTE(Q15,"&lt;","")*1&lt;=50,SUBSTITUTE(Q15,"&lt;","")*1,""),2-INT(LOG(ABS(SUBSTITUTE(Q15,"&lt;","")*1)))),IF(Q15="-",Q15,"入力形式が間違っています"))))</f>
        <v>&lt;4.7</v>
      </c>
      <c r="U15" s="23">
        <f>IF(R15="","",IF(NOT(ISERROR(R15*1)),ROUNDDOWN(R15*1,2-INT(LOG(ABS(R15*1)))),IFERROR("&lt;"&amp;ROUNDDOWN(IF(SUBSTITUTE(R15,"&lt;","")*1&lt;=50,SUBSTITUTE(R15,"&lt;","")*1,""),2-INT(LOG(ABS(SUBSTITUTE(R15,"&lt;","")*1)))),IF(R15="-",R15,"入力形式が間違っています"))))</f>
        <v>20</v>
      </c>
      <c r="V15" s="24">
        <f>IFERROR(IF(AND(T15="",U15=""),"",IF(AND(T15="-",U15="-"),IF(S15="","Cs合計を入力してください",S15),IF(NOT(ISERROR(T15*1+U15*1)),ROUND(T15+U15, 1-INT(LOG(ABS(T15+U15)))),IF(NOT(ISERROR(T15*1)),ROUND(T15, 1-INT(LOG(ABS(T15)))),IF(NOT(ISERROR(U15*1)),ROUND(U15, 1-INT(LOG(ABS(U15)))),IF(ISERROR(T15*1+U15*1),"&lt;"&amp;ROUND(IF(T15="-",0,SUBSTITUTE(T15,"&lt;",""))*1+IF(U15="-",0,SUBSTITUTE(U15,"&lt;",""))*1,1-INT(LOG(ABS(IF(T15="-",0,SUBSTITUTE(T15,"&lt;",""))*1+IF(U15="-",0,SUBSTITUTE(U15,"&lt;",""))*1)))))))))),"入力形式が間違っています")</f>
        <v>20</v>
      </c>
      <c r="W15" s="19" t="str">
        <f>IF(ISERROR(V15*1),"",IF(AND(H15="飲料水",V15&gt;=11),"○",IF(AND(H15="牛乳・乳児用食品",V15&gt;=51),"○",IF(AND(H15&lt;&gt;"",V15&gt;=110),"○",""))))</f>
        <v/>
      </c>
    </row>
    <row r="16" spans="1:43" x14ac:dyDescent="0.4">
      <c r="A16" s="15">
        <v>10</v>
      </c>
      <c r="B16" s="13" t="s">
        <v>135</v>
      </c>
      <c r="C16" s="14" t="s">
        <v>135</v>
      </c>
      <c r="D16" s="21" t="s">
        <v>136</v>
      </c>
      <c r="E16" s="13"/>
      <c r="F16" s="14" t="s">
        <v>137</v>
      </c>
      <c r="G16" s="17" t="s">
        <v>90</v>
      </c>
      <c r="H16" s="15" t="s">
        <v>138</v>
      </c>
      <c r="I16" s="13" t="s">
        <v>139</v>
      </c>
      <c r="J16" s="13" t="s">
        <v>140</v>
      </c>
      <c r="K16" s="13"/>
      <c r="L16" s="19" t="s">
        <v>91</v>
      </c>
      <c r="M16" s="13" t="s">
        <v>141</v>
      </c>
      <c r="N16" s="20" t="s">
        <v>35</v>
      </c>
      <c r="O16" s="44">
        <v>45768</v>
      </c>
      <c r="P16" s="51">
        <v>45778</v>
      </c>
      <c r="Q16" s="21" t="s">
        <v>142</v>
      </c>
      <c r="R16" s="13" t="s">
        <v>143</v>
      </c>
      <c r="S16" s="22" t="s">
        <v>144</v>
      </c>
      <c r="T16" s="23" t="str">
        <f t="shared" ref="T16:U16" si="8">IF(Q16="","",IF(NOT(ISERROR(Q16*1)),ROUNDDOWN(Q16*1,2-INT(LOG(ABS(Q16*1)))),IFERROR("&lt;"&amp;ROUNDDOWN(IF(SUBSTITUTE(Q16,"&lt;","")*1&lt;=50,SUBSTITUTE(Q16,"&lt;","")*1,""),2-INT(LOG(ABS(SUBSTITUTE(Q16,"&lt;","")*1)))),IF(Q16="-",Q16,"入力形式が間違っています"))))</f>
        <v>&lt;4.25</v>
      </c>
      <c r="U16" s="23" t="str">
        <f t="shared" si="8"/>
        <v>&lt;4.39</v>
      </c>
      <c r="V16" s="24" t="str">
        <f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&lt;8.6</v>
      </c>
      <c r="W16" s="19" t="str">
        <f t="shared" ref="W16:W30" si="9">IF(ISERROR(V16*1),"",IF(AND(H16="飲料水",V16&gt;=11),"○",IF(AND(H16="牛乳・乳児用食品",V16&gt;=51),"○",IF(AND(H16&lt;&gt;"",V16&gt;=110),"○",""))))</f>
        <v/>
      </c>
    </row>
    <row r="17" spans="1:23" x14ac:dyDescent="0.4">
      <c r="A17" s="21">
        <v>11</v>
      </c>
      <c r="B17" s="13" t="s">
        <v>145</v>
      </c>
      <c r="C17" s="14" t="s">
        <v>145</v>
      </c>
      <c r="D17" s="56" t="s">
        <v>146</v>
      </c>
      <c r="E17" s="27" t="s">
        <v>147</v>
      </c>
      <c r="F17" s="57" t="s">
        <v>148</v>
      </c>
      <c r="G17" s="54" t="s">
        <v>32</v>
      </c>
      <c r="H17" s="28" t="s">
        <v>149</v>
      </c>
      <c r="I17" s="58" t="s">
        <v>150</v>
      </c>
      <c r="J17" s="18" t="s">
        <v>37</v>
      </c>
      <c r="K17" s="27" t="s">
        <v>39</v>
      </c>
      <c r="L17" s="29" t="s">
        <v>34</v>
      </c>
      <c r="M17" s="57" t="s">
        <v>47</v>
      </c>
      <c r="N17" s="59" t="s">
        <v>92</v>
      </c>
      <c r="O17" s="60">
        <v>45740</v>
      </c>
      <c r="P17" s="61">
        <v>45750</v>
      </c>
      <c r="Q17" s="56" t="s">
        <v>151</v>
      </c>
      <c r="R17" s="27" t="s">
        <v>152</v>
      </c>
      <c r="S17" s="62" t="s">
        <v>48</v>
      </c>
      <c r="T17" s="23" t="str">
        <f>IF(Q17="","",IF(NOT(ISERROR(Q17*1)),ROUNDDOWN(Q17*1,2-INT(LOG(ABS(Q17*1)))),IFERROR("&lt;"&amp;ROUNDDOWN(IF(SUBSTITUTE(Q17,"&lt;","")*1&lt;=50,SUBSTITUTE(Q17,"&lt;","")*1,""),2-INT(LOG(ABS(SUBSTITUTE(Q17,"&lt;","")*1)))),IF(Q17="-",Q17,"入力形式が間違っています"))))</f>
        <v>&lt;3.41</v>
      </c>
      <c r="U17" s="23" t="str">
        <f>IF(R17="","",IF(NOT(ISERROR(R17*1)),ROUNDDOWN(R17*1,2-INT(LOG(ABS(R17*1)))),IFERROR("&lt;"&amp;ROUNDDOWN(IF(SUBSTITUTE(R17,"&lt;","")*1&lt;=50,SUBSTITUTE(R17,"&lt;","")*1,""),2-INT(LOG(ABS(SUBSTITUTE(R17,"&lt;","")*1)))),IF(R17="-",R17,"入力形式が間違っています"))))</f>
        <v>&lt;4.03</v>
      </c>
      <c r="V17" s="24" t="str">
        <f>IFERROR(IF(AND(T17="",U17=""),"",IF(AND(T17="-",U17="-"),IF(S17="","Cs合計を入力してください",S17),IF(NOT(ISERROR(T17*1+U17*1)),ROUND(T17+U17, 1-INT(LOG(ABS(T17+U17)))),IF(NOT(ISERROR(T17*1)),ROUND(T17, 1-INT(LOG(ABS(T17)))),IF(NOT(ISERROR(U17*1)),ROUND(U17, 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&lt;7.4</v>
      </c>
      <c r="W17" s="19" t="str">
        <f t="shared" si="9"/>
        <v/>
      </c>
    </row>
    <row r="18" spans="1:23" x14ac:dyDescent="0.4">
      <c r="A18" s="15">
        <v>12</v>
      </c>
      <c r="B18" s="13" t="s">
        <v>145</v>
      </c>
      <c r="C18" s="14" t="s">
        <v>145</v>
      </c>
      <c r="D18" s="56" t="s">
        <v>146</v>
      </c>
      <c r="E18" s="27" t="s">
        <v>147</v>
      </c>
      <c r="F18" s="57" t="s">
        <v>148</v>
      </c>
      <c r="G18" s="54" t="s">
        <v>32</v>
      </c>
      <c r="H18" s="28" t="s">
        <v>149</v>
      </c>
      <c r="I18" s="58" t="s">
        <v>150</v>
      </c>
      <c r="J18" s="18" t="s">
        <v>37</v>
      </c>
      <c r="K18" s="27" t="s">
        <v>39</v>
      </c>
      <c r="L18" s="29" t="s">
        <v>34</v>
      </c>
      <c r="M18" s="57" t="s">
        <v>47</v>
      </c>
      <c r="N18" s="59" t="s">
        <v>92</v>
      </c>
      <c r="O18" s="60">
        <v>45740</v>
      </c>
      <c r="P18" s="61">
        <v>45750</v>
      </c>
      <c r="Q18" s="56" t="s">
        <v>153</v>
      </c>
      <c r="R18" s="27" t="s">
        <v>154</v>
      </c>
      <c r="S18" s="62" t="s">
        <v>41</v>
      </c>
      <c r="T18" s="23" t="str">
        <f t="shared" ref="T18:U21" si="10">IF(Q18="","",IF(NOT(ISERROR(Q18*1)),ROUNDDOWN(Q18*1,2-INT(LOG(ABS(Q18*1)))),IFERROR("&lt;"&amp;ROUNDDOWN(IF(SUBSTITUTE(Q18,"&lt;","")*1&lt;=50,SUBSTITUTE(Q18,"&lt;","")*1,""),2-INT(LOG(ABS(SUBSTITUTE(Q18,"&lt;","")*1)))),IF(Q18="-",Q18,"入力形式が間違っています"))))</f>
        <v>&lt;3.16</v>
      </c>
      <c r="U18" s="23" t="str">
        <f t="shared" si="10"/>
        <v>&lt;3.26</v>
      </c>
      <c r="V18" s="24" t="str">
        <f t="shared" ref="V18:V21" si="11">IFERROR(IF(AND(T18="",U18=""),"",IF(AND(T18="-",U18="-"),IF(S18="","Cs合計を入力してください",S18),IF(NOT(ISERROR(T18*1+U18*1)),ROUND(T18+U18, 1-INT(LOG(ABS(T18+U18)))),IF(NOT(ISERROR(T18*1)),ROUND(T18, 1-INT(LOG(ABS(T18)))),IF(NOT(ISERROR(U18*1)),ROUND(U18, 1-INT(LOG(ABS(U18)))),IF(ISERROR(T18*1+U18*1),"&lt;"&amp;ROUND(IF(T18="-",0,SUBSTITUTE(T18,"&lt;",""))*1+IF(U18="-",0,SUBSTITUTE(U18,"&lt;",""))*1,1-INT(LOG(ABS(IF(T18="-",0,SUBSTITUTE(T18,"&lt;",""))*1+IF(U18="-",0,SUBSTITUTE(U18,"&lt;",""))*1)))))))))),"入力形式が間違っています")</f>
        <v>&lt;6.4</v>
      </c>
      <c r="W18" s="19" t="str">
        <f t="shared" si="9"/>
        <v/>
      </c>
    </row>
    <row r="19" spans="1:23" x14ac:dyDescent="0.4">
      <c r="A19" s="21">
        <v>13</v>
      </c>
      <c r="B19" s="13" t="s">
        <v>145</v>
      </c>
      <c r="C19" s="14" t="s">
        <v>145</v>
      </c>
      <c r="D19" s="56" t="s">
        <v>146</v>
      </c>
      <c r="E19" s="27" t="s">
        <v>155</v>
      </c>
      <c r="F19" s="57" t="s">
        <v>156</v>
      </c>
      <c r="G19" s="54" t="s">
        <v>32</v>
      </c>
      <c r="H19" s="28" t="s">
        <v>149</v>
      </c>
      <c r="I19" s="58" t="s">
        <v>157</v>
      </c>
      <c r="J19" s="18" t="s">
        <v>37</v>
      </c>
      <c r="K19" s="27" t="s">
        <v>39</v>
      </c>
      <c r="L19" s="29" t="s">
        <v>34</v>
      </c>
      <c r="M19" s="57" t="s">
        <v>88</v>
      </c>
      <c r="N19" s="59" t="s">
        <v>92</v>
      </c>
      <c r="O19" s="60">
        <v>45762</v>
      </c>
      <c r="P19" s="61">
        <v>45768</v>
      </c>
      <c r="Q19" s="56" t="s">
        <v>158</v>
      </c>
      <c r="R19" s="27" t="s">
        <v>159</v>
      </c>
      <c r="S19" s="62" t="s">
        <v>160</v>
      </c>
      <c r="T19" s="23" t="str">
        <f t="shared" si="10"/>
        <v>&lt;0.28</v>
      </c>
      <c r="U19" s="23" t="str">
        <f t="shared" si="10"/>
        <v>&lt;0.223</v>
      </c>
      <c r="V19" s="24" t="str">
        <f t="shared" si="11"/>
        <v>&lt;0.5</v>
      </c>
      <c r="W19" s="19" t="str">
        <f t="shared" si="9"/>
        <v/>
      </c>
    </row>
    <row r="20" spans="1:23" x14ac:dyDescent="0.4">
      <c r="A20" s="15">
        <v>14</v>
      </c>
      <c r="B20" s="13" t="s">
        <v>145</v>
      </c>
      <c r="C20" s="14" t="s">
        <v>145</v>
      </c>
      <c r="D20" s="56" t="s">
        <v>146</v>
      </c>
      <c r="E20" s="27" t="s">
        <v>155</v>
      </c>
      <c r="F20" s="57" t="s">
        <v>156</v>
      </c>
      <c r="G20" s="54" t="s">
        <v>32</v>
      </c>
      <c r="H20" s="28" t="s">
        <v>149</v>
      </c>
      <c r="I20" s="58" t="s">
        <v>157</v>
      </c>
      <c r="J20" s="18" t="s">
        <v>37</v>
      </c>
      <c r="K20" s="27" t="s">
        <v>39</v>
      </c>
      <c r="L20" s="29" t="s">
        <v>34</v>
      </c>
      <c r="M20" s="57" t="s">
        <v>88</v>
      </c>
      <c r="N20" s="59" t="s">
        <v>92</v>
      </c>
      <c r="O20" s="60">
        <v>45762</v>
      </c>
      <c r="P20" s="61">
        <v>45768</v>
      </c>
      <c r="Q20" s="56" t="s">
        <v>161</v>
      </c>
      <c r="R20" s="27" t="s">
        <v>162</v>
      </c>
      <c r="S20" s="62" t="s">
        <v>163</v>
      </c>
      <c r="T20" s="23" t="str">
        <f t="shared" si="10"/>
        <v>&lt;0.263</v>
      </c>
      <c r="U20" s="23" t="str">
        <f t="shared" si="10"/>
        <v>&lt;0.255</v>
      </c>
      <c r="V20" s="24" t="str">
        <f t="shared" si="11"/>
        <v>&lt;0.52</v>
      </c>
      <c r="W20" s="19" t="str">
        <f t="shared" si="9"/>
        <v/>
      </c>
    </row>
    <row r="21" spans="1:23" x14ac:dyDescent="0.4">
      <c r="A21" s="21">
        <v>15</v>
      </c>
      <c r="B21" s="13" t="s">
        <v>145</v>
      </c>
      <c r="C21" s="14" t="s">
        <v>145</v>
      </c>
      <c r="D21" s="56" t="s">
        <v>146</v>
      </c>
      <c r="E21" s="27" t="s">
        <v>155</v>
      </c>
      <c r="F21" s="57" t="s">
        <v>156</v>
      </c>
      <c r="G21" s="54" t="s">
        <v>32</v>
      </c>
      <c r="H21" s="28" t="s">
        <v>149</v>
      </c>
      <c r="I21" s="58" t="s">
        <v>157</v>
      </c>
      <c r="J21" s="18" t="s">
        <v>37</v>
      </c>
      <c r="K21" s="27" t="s">
        <v>39</v>
      </c>
      <c r="L21" s="29" t="s">
        <v>34</v>
      </c>
      <c r="M21" s="57" t="s">
        <v>88</v>
      </c>
      <c r="N21" s="59" t="s">
        <v>92</v>
      </c>
      <c r="O21" s="60">
        <v>45762</v>
      </c>
      <c r="P21" s="61">
        <v>45768</v>
      </c>
      <c r="Q21" s="56" t="s">
        <v>164</v>
      </c>
      <c r="R21" s="27" t="s">
        <v>165</v>
      </c>
      <c r="S21" s="62" t="s">
        <v>166</v>
      </c>
      <c r="T21" s="23" t="str">
        <f t="shared" si="10"/>
        <v>&lt;0.281</v>
      </c>
      <c r="U21" s="23" t="str">
        <f t="shared" si="10"/>
        <v>&lt;0.278</v>
      </c>
      <c r="V21" s="24" t="str">
        <f t="shared" si="11"/>
        <v>&lt;0.56</v>
      </c>
      <c r="W21" s="19" t="str">
        <f t="shared" si="9"/>
        <v/>
      </c>
    </row>
    <row r="22" spans="1:23" x14ac:dyDescent="0.4">
      <c r="A22" s="15">
        <v>16</v>
      </c>
      <c r="B22" s="13" t="s">
        <v>145</v>
      </c>
      <c r="C22" s="14" t="s">
        <v>145</v>
      </c>
      <c r="D22" s="56" t="s">
        <v>146</v>
      </c>
      <c r="E22" s="27" t="s">
        <v>155</v>
      </c>
      <c r="F22" s="57" t="s">
        <v>156</v>
      </c>
      <c r="G22" s="54" t="s">
        <v>32</v>
      </c>
      <c r="H22" s="28" t="s">
        <v>149</v>
      </c>
      <c r="I22" s="58" t="s">
        <v>157</v>
      </c>
      <c r="J22" s="18" t="s">
        <v>37</v>
      </c>
      <c r="K22" s="27" t="s">
        <v>39</v>
      </c>
      <c r="L22" s="29" t="s">
        <v>34</v>
      </c>
      <c r="M22" s="57" t="s">
        <v>88</v>
      </c>
      <c r="N22" s="59" t="s">
        <v>92</v>
      </c>
      <c r="O22" s="60">
        <v>45762</v>
      </c>
      <c r="P22" s="61">
        <v>45768</v>
      </c>
      <c r="Q22" s="56" t="s">
        <v>167</v>
      </c>
      <c r="R22" s="27" t="s">
        <v>168</v>
      </c>
      <c r="S22" s="62" t="s">
        <v>169</v>
      </c>
      <c r="T22" s="23" t="str">
        <f>IF(Q22="","",IF(NOT(ISERROR(Q22*1)),ROUNDDOWN(Q22*1,2-INT(LOG(ABS(Q22*1)))),IFERROR("&lt;"&amp;ROUNDDOWN(IF(SUBSTITUTE(Q22,"&lt;","")*1&lt;=50,SUBSTITUTE(Q22,"&lt;","")*1,""),2-INT(LOG(ABS(SUBSTITUTE(Q22,"&lt;","")*1)))),IF(Q22="-",Q22,"入力形式が間違っています"))))</f>
        <v>&lt;3.08</v>
      </c>
      <c r="U22" s="23" t="str">
        <f>IF(R22="","",IF(NOT(ISERROR(R22*1)),ROUNDDOWN(R22*1,2-INT(LOG(ABS(R22*1)))),IFERROR("&lt;"&amp;ROUNDDOWN(IF(SUBSTITUTE(R22,"&lt;","")*1&lt;=50,SUBSTITUTE(R22,"&lt;","")*1,""),2-INT(LOG(ABS(SUBSTITUTE(R22,"&lt;","")*1)))),IF(R22="-",R22,"入力形式が間違っています"))))</f>
        <v>&lt;2.79</v>
      </c>
      <c r="V22" s="24" t="str">
        <f>IFERROR(IF(AND(T22="",U22=""),"",IF(AND(T22="-",U22="-"),IF(S22="","Cs合計を入力してください",S22),IF(NOT(ISERROR(T22*1+U22*1)),ROUND(T22+U22, 1-INT(LOG(ABS(T22+U22)))),IF(NOT(ISERROR(T22*1)),ROUND(T22, 1-INT(LOG(ABS(T22)))),IF(NOT(ISERROR(U22*1)),ROUND(U22, 1-INT(LOG(ABS(U22)))),IF(ISERROR(T22*1+U22*1),"&lt;"&amp;ROUND(IF(T22="-",0,SUBSTITUTE(T22,"&lt;",""))*1+IF(U22="-",0,SUBSTITUTE(U22,"&lt;",""))*1,1-INT(LOG(ABS(IF(T22="-",0,SUBSTITUTE(T22,"&lt;",""))*1+IF(U22="-",0,SUBSTITUTE(U22,"&lt;",""))*1)))))))))),"入力形式が間違っています")</f>
        <v>&lt;5.9</v>
      </c>
      <c r="W22" s="19" t="str">
        <f t="shared" si="9"/>
        <v/>
      </c>
    </row>
    <row r="23" spans="1:23" x14ac:dyDescent="0.4">
      <c r="A23" s="21">
        <v>17</v>
      </c>
      <c r="B23" s="13" t="s">
        <v>145</v>
      </c>
      <c r="C23" s="14" t="s">
        <v>145</v>
      </c>
      <c r="D23" s="56" t="s">
        <v>146</v>
      </c>
      <c r="E23" s="27" t="s">
        <v>155</v>
      </c>
      <c r="F23" s="57" t="s">
        <v>156</v>
      </c>
      <c r="G23" s="54" t="s">
        <v>32</v>
      </c>
      <c r="H23" s="28" t="s">
        <v>149</v>
      </c>
      <c r="I23" s="58" t="s">
        <v>157</v>
      </c>
      <c r="J23" s="18" t="s">
        <v>37</v>
      </c>
      <c r="K23" s="27" t="s">
        <v>39</v>
      </c>
      <c r="L23" s="29" t="s">
        <v>34</v>
      </c>
      <c r="M23" s="57" t="s">
        <v>88</v>
      </c>
      <c r="N23" s="59" t="s">
        <v>92</v>
      </c>
      <c r="O23" s="60">
        <v>45762</v>
      </c>
      <c r="P23" s="61">
        <v>45768</v>
      </c>
      <c r="Q23" s="56" t="s">
        <v>62</v>
      </c>
      <c r="R23" s="27" t="s">
        <v>170</v>
      </c>
      <c r="S23" s="62" t="s">
        <v>51</v>
      </c>
      <c r="T23" s="23" t="str">
        <f t="shared" ref="T23:U24" si="12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&lt;3.22</v>
      </c>
      <c r="U23" s="23" t="str">
        <f t="shared" si="12"/>
        <v>&lt;3.61</v>
      </c>
      <c r="V23" s="24" t="str">
        <f t="shared" ref="V23:V24" si="13">IFERROR(IF(AND(T23="",U23=""),"",IF(AND(T23="-",U23="-"),IF(S23="","Cs合計を入力してください",S23),IF(NOT(ISERROR(T23*1+U23*1)),ROUND(T23+U23, 1-INT(LOG(ABS(T23+U23)))),IF(NOT(ISERROR(T23*1)),ROUND(T23, 1-INT(LOG(ABS(T23)))),IF(NOT(ISERROR(U23*1)),ROUND(U23, 1-INT(LOG(ABS(U23)))),IF(ISERROR(T23*1+U23*1),"&lt;"&amp;ROUND(IF(T23="-",0,SUBSTITUTE(T23,"&lt;",""))*1+IF(U23="-",0,SUBSTITUTE(U23,"&lt;",""))*1,1-INT(LOG(ABS(IF(T23="-",0,SUBSTITUTE(T23,"&lt;",""))*1+IF(U23="-",0,SUBSTITUTE(U23,"&lt;",""))*1)))))))))),"入力形式が間違っています")</f>
        <v>&lt;6.8</v>
      </c>
      <c r="W23" s="19" t="str">
        <f t="shared" si="9"/>
        <v/>
      </c>
    </row>
    <row r="24" spans="1:23" x14ac:dyDescent="0.4">
      <c r="A24" s="15">
        <v>18</v>
      </c>
      <c r="B24" s="27" t="s">
        <v>146</v>
      </c>
      <c r="C24" s="36" t="s">
        <v>146</v>
      </c>
      <c r="D24" s="56" t="s">
        <v>146</v>
      </c>
      <c r="E24" s="27" t="s">
        <v>171</v>
      </c>
      <c r="F24" s="57" t="s">
        <v>172</v>
      </c>
      <c r="G24" s="54" t="s">
        <v>32</v>
      </c>
      <c r="H24" s="28" t="s">
        <v>149</v>
      </c>
      <c r="I24" s="58" t="s">
        <v>173</v>
      </c>
      <c r="J24" s="18" t="s">
        <v>37</v>
      </c>
      <c r="K24" s="27" t="s">
        <v>39</v>
      </c>
      <c r="L24" s="29" t="s">
        <v>34</v>
      </c>
      <c r="M24" s="57" t="s">
        <v>42</v>
      </c>
      <c r="N24" s="59" t="s">
        <v>92</v>
      </c>
      <c r="O24" s="60">
        <v>45769</v>
      </c>
      <c r="P24" s="61">
        <v>45775</v>
      </c>
      <c r="Q24" s="56" t="s">
        <v>174</v>
      </c>
      <c r="R24" s="27" t="s">
        <v>175</v>
      </c>
      <c r="S24" s="62" t="s">
        <v>58</v>
      </c>
      <c r="T24" s="23" t="str">
        <f t="shared" si="12"/>
        <v>&lt;4.94</v>
      </c>
      <c r="U24" s="23" t="str">
        <f t="shared" si="12"/>
        <v>&lt;4.14</v>
      </c>
      <c r="V24" s="24" t="str">
        <f t="shared" si="13"/>
        <v>&lt;9.1</v>
      </c>
      <c r="W24" s="19" t="str">
        <f t="shared" si="9"/>
        <v/>
      </c>
    </row>
    <row r="25" spans="1:23" x14ac:dyDescent="0.4">
      <c r="A25" s="21">
        <v>19</v>
      </c>
      <c r="B25" s="63" t="s">
        <v>146</v>
      </c>
      <c r="C25" s="64" t="s">
        <v>146</v>
      </c>
      <c r="D25" s="56" t="s">
        <v>146</v>
      </c>
      <c r="E25" s="27" t="s">
        <v>171</v>
      </c>
      <c r="F25" s="57" t="s">
        <v>172</v>
      </c>
      <c r="G25" s="54" t="s">
        <v>32</v>
      </c>
      <c r="H25" s="28" t="s">
        <v>149</v>
      </c>
      <c r="I25" s="58" t="s">
        <v>173</v>
      </c>
      <c r="J25" s="18" t="s">
        <v>37</v>
      </c>
      <c r="K25" s="27" t="s">
        <v>39</v>
      </c>
      <c r="L25" s="29" t="s">
        <v>34</v>
      </c>
      <c r="M25" s="57" t="s">
        <v>42</v>
      </c>
      <c r="N25" s="59" t="s">
        <v>92</v>
      </c>
      <c r="O25" s="60">
        <v>45769</v>
      </c>
      <c r="P25" s="61">
        <v>45775</v>
      </c>
      <c r="Q25" s="56" t="s">
        <v>176</v>
      </c>
      <c r="R25" s="27" t="s">
        <v>177</v>
      </c>
      <c r="S25" s="62" t="s">
        <v>50</v>
      </c>
      <c r="T25" s="23" t="str">
        <f>IF(Q25="","",IF(NOT(ISERROR(Q25*1)),ROUNDDOWN(Q25*1,2-INT(LOG(ABS(Q25*1)))),IFERROR("&lt;"&amp;ROUNDDOWN(IF(SUBSTITUTE(Q25,"&lt;","")*1&lt;=50,SUBSTITUTE(Q25,"&lt;","")*1,""),2-INT(LOG(ABS(SUBSTITUTE(Q25,"&lt;","")*1)))),IF(Q25="-",Q25,"入力形式が間違っています"))))</f>
        <v>&lt;3.56</v>
      </c>
      <c r="U25" s="23" t="str">
        <f>IF(R25="","",IF(NOT(ISERROR(R25*1)),ROUNDDOWN(R25*1,2-INT(LOG(ABS(R25*1)))),IFERROR("&lt;"&amp;ROUNDDOWN(IF(SUBSTITUTE(R25,"&lt;","")*1&lt;=50,SUBSTITUTE(R25,"&lt;","")*1,""),2-INT(LOG(ABS(SUBSTITUTE(R25,"&lt;","")*1)))),IF(R25="-",R25,"入力形式が間違っています"))))</f>
        <v>&lt;4.42</v>
      </c>
      <c r="V25" s="24" t="str">
        <f>IFERROR(IF(AND(T25="",U25=""),"",IF(AND(T25="-",U25="-"),IF(S25="","Cs合計を入力してください",S25),IF(NOT(ISERROR(T25*1+U25*1)),ROUND(T25+U25, 1-INT(LOG(ABS(T25+U25)))),IF(NOT(ISERROR(T25*1)),ROUND(T25, 1-INT(LOG(ABS(T25)))),IF(NOT(ISERROR(U25*1)),ROUND(U25, 1-INT(LOG(ABS(U25)))),IF(ISERROR(T25*1+U25*1),"&lt;"&amp;ROUND(IF(T25="-",0,SUBSTITUTE(T25,"&lt;",""))*1+IF(U25="-",0,SUBSTITUTE(U25,"&lt;",""))*1,1-INT(LOG(ABS(IF(T25="-",0,SUBSTITUTE(T25,"&lt;",""))*1+IF(U25="-",0,SUBSTITUTE(U25,"&lt;",""))*1)))))))))),"入力形式が間違っています")</f>
        <v>&lt;8</v>
      </c>
      <c r="W25" s="19" t="str">
        <f t="shared" si="9"/>
        <v/>
      </c>
    </row>
    <row r="26" spans="1:23" x14ac:dyDescent="0.4">
      <c r="A26" s="15">
        <v>20</v>
      </c>
      <c r="B26" s="63" t="s">
        <v>146</v>
      </c>
      <c r="C26" s="64" t="s">
        <v>146</v>
      </c>
      <c r="D26" s="56" t="s">
        <v>146</v>
      </c>
      <c r="E26" s="27" t="s">
        <v>171</v>
      </c>
      <c r="F26" s="57" t="s">
        <v>172</v>
      </c>
      <c r="G26" s="54" t="s">
        <v>32</v>
      </c>
      <c r="H26" s="28" t="s">
        <v>149</v>
      </c>
      <c r="I26" s="58" t="s">
        <v>173</v>
      </c>
      <c r="J26" s="18" t="s">
        <v>37</v>
      </c>
      <c r="K26" s="27" t="s">
        <v>39</v>
      </c>
      <c r="L26" s="29" t="s">
        <v>34</v>
      </c>
      <c r="M26" s="57" t="s">
        <v>42</v>
      </c>
      <c r="N26" s="59" t="s">
        <v>92</v>
      </c>
      <c r="O26" s="60">
        <v>45769</v>
      </c>
      <c r="P26" s="61">
        <v>45775</v>
      </c>
      <c r="Q26" s="56" t="s">
        <v>178</v>
      </c>
      <c r="R26" s="27" t="s">
        <v>179</v>
      </c>
      <c r="S26" s="62" t="s">
        <v>60</v>
      </c>
      <c r="T26" s="23" t="str">
        <f t="shared" ref="T26:U30" si="14">IF(Q26="","",IF(NOT(ISERROR(Q26*1)),ROUNDDOWN(Q26*1,2-INT(LOG(ABS(Q26*1)))),IFERROR("&lt;"&amp;ROUNDDOWN(IF(SUBSTITUTE(Q26,"&lt;","")*1&lt;=50,SUBSTITUTE(Q26,"&lt;","")*1,""),2-INT(LOG(ABS(SUBSTITUTE(Q26,"&lt;","")*1)))),IF(Q26="-",Q26,"入力形式が間違っています"))))</f>
        <v>&lt;4.65</v>
      </c>
      <c r="U26" s="23" t="str">
        <f t="shared" si="14"/>
        <v>&lt;4.13</v>
      </c>
      <c r="V26" s="24" t="str">
        <f t="shared" ref="V26:V30" si="15">IFERROR(IF(AND(T26="",U26=""),"",IF(AND(T26="-",U26="-"),IF(S26="","Cs合計を入力してください",S26),IF(NOT(ISERROR(T26*1+U26*1)),ROUND(T26+U26, 1-INT(LOG(ABS(T26+U26)))),IF(NOT(ISERROR(T26*1)),ROUND(T26, 1-INT(LOG(ABS(T26)))),IF(NOT(ISERROR(U26*1)),ROUND(U26, 1-INT(LOG(ABS(U26)))),IF(ISERROR(T26*1+U26*1),"&lt;"&amp;ROUND(IF(T26="-",0,SUBSTITUTE(T26,"&lt;",""))*1+IF(U26="-",0,SUBSTITUTE(U26,"&lt;",""))*1,1-INT(LOG(ABS(IF(T26="-",0,SUBSTITUTE(T26,"&lt;",""))*1+IF(U26="-",0,SUBSTITUTE(U26,"&lt;",""))*1)))))))))),"入力形式が間違っています")</f>
        <v>&lt;8.8</v>
      </c>
      <c r="W26" s="19" t="str">
        <f t="shared" si="9"/>
        <v/>
      </c>
    </row>
    <row r="27" spans="1:23" x14ac:dyDescent="0.4">
      <c r="A27" s="21">
        <v>21</v>
      </c>
      <c r="B27" s="63" t="s">
        <v>146</v>
      </c>
      <c r="C27" s="64" t="s">
        <v>146</v>
      </c>
      <c r="D27" s="56" t="s">
        <v>146</v>
      </c>
      <c r="E27" s="27" t="s">
        <v>171</v>
      </c>
      <c r="F27" s="57" t="s">
        <v>172</v>
      </c>
      <c r="G27" s="54" t="s">
        <v>32</v>
      </c>
      <c r="H27" s="28" t="s">
        <v>149</v>
      </c>
      <c r="I27" s="58" t="s">
        <v>173</v>
      </c>
      <c r="J27" s="18" t="s">
        <v>37</v>
      </c>
      <c r="K27" s="27" t="s">
        <v>39</v>
      </c>
      <c r="L27" s="29" t="s">
        <v>34</v>
      </c>
      <c r="M27" s="57" t="s">
        <v>42</v>
      </c>
      <c r="N27" s="59" t="s">
        <v>92</v>
      </c>
      <c r="O27" s="60">
        <v>45769</v>
      </c>
      <c r="P27" s="61">
        <v>45775</v>
      </c>
      <c r="Q27" s="56" t="s">
        <v>180</v>
      </c>
      <c r="R27" s="27" t="s">
        <v>181</v>
      </c>
      <c r="S27" s="62" t="s">
        <v>45</v>
      </c>
      <c r="T27" s="23" t="str">
        <f t="shared" si="14"/>
        <v>&lt;4.05</v>
      </c>
      <c r="U27" s="23" t="str">
        <f t="shared" si="14"/>
        <v>&lt;5.49</v>
      </c>
      <c r="V27" s="24" t="str">
        <f t="shared" si="15"/>
        <v>&lt;9.5</v>
      </c>
      <c r="W27" s="19" t="str">
        <f t="shared" si="9"/>
        <v/>
      </c>
    </row>
    <row r="28" spans="1:23" x14ac:dyDescent="0.4">
      <c r="A28" s="15">
        <v>22</v>
      </c>
      <c r="B28" s="63" t="s">
        <v>146</v>
      </c>
      <c r="C28" s="64" t="s">
        <v>146</v>
      </c>
      <c r="D28" s="56" t="s">
        <v>146</v>
      </c>
      <c r="E28" s="27" t="s">
        <v>171</v>
      </c>
      <c r="F28" s="57" t="s">
        <v>172</v>
      </c>
      <c r="G28" s="54" t="s">
        <v>32</v>
      </c>
      <c r="H28" s="28" t="s">
        <v>149</v>
      </c>
      <c r="I28" s="58" t="s">
        <v>173</v>
      </c>
      <c r="J28" s="18" t="s">
        <v>37</v>
      </c>
      <c r="K28" s="27" t="s">
        <v>39</v>
      </c>
      <c r="L28" s="29" t="s">
        <v>34</v>
      </c>
      <c r="M28" s="57" t="s">
        <v>42</v>
      </c>
      <c r="N28" s="59" t="s">
        <v>92</v>
      </c>
      <c r="O28" s="60">
        <v>45769</v>
      </c>
      <c r="P28" s="61">
        <v>45775</v>
      </c>
      <c r="Q28" s="56" t="s">
        <v>174</v>
      </c>
      <c r="R28" s="27" t="s">
        <v>175</v>
      </c>
      <c r="S28" s="62" t="s">
        <v>58</v>
      </c>
      <c r="T28" s="23" t="str">
        <f t="shared" si="14"/>
        <v>&lt;4.94</v>
      </c>
      <c r="U28" s="23" t="str">
        <f t="shared" si="14"/>
        <v>&lt;4.14</v>
      </c>
      <c r="V28" s="24" t="str">
        <f t="shared" si="15"/>
        <v>&lt;9.1</v>
      </c>
      <c r="W28" s="19" t="str">
        <f t="shared" si="9"/>
        <v/>
      </c>
    </row>
    <row r="29" spans="1:23" x14ac:dyDescent="0.4">
      <c r="A29" s="21">
        <v>23</v>
      </c>
      <c r="B29" s="63" t="s">
        <v>146</v>
      </c>
      <c r="C29" s="64" t="s">
        <v>146</v>
      </c>
      <c r="D29" s="56" t="s">
        <v>146</v>
      </c>
      <c r="E29" s="27" t="s">
        <v>171</v>
      </c>
      <c r="F29" s="57" t="s">
        <v>182</v>
      </c>
      <c r="G29" s="54" t="s">
        <v>32</v>
      </c>
      <c r="H29" s="28" t="s">
        <v>149</v>
      </c>
      <c r="I29" s="58" t="s">
        <v>150</v>
      </c>
      <c r="J29" s="18" t="s">
        <v>37</v>
      </c>
      <c r="K29" s="27" t="s">
        <v>39</v>
      </c>
      <c r="L29" s="29" t="s">
        <v>34</v>
      </c>
      <c r="M29" s="57" t="s">
        <v>42</v>
      </c>
      <c r="N29" s="59" t="s">
        <v>92</v>
      </c>
      <c r="O29" s="60">
        <v>45769</v>
      </c>
      <c r="P29" s="61">
        <v>45775</v>
      </c>
      <c r="Q29" s="56" t="s">
        <v>183</v>
      </c>
      <c r="R29" s="27" t="s">
        <v>170</v>
      </c>
      <c r="S29" s="62" t="s">
        <v>65</v>
      </c>
      <c r="T29" s="23" t="str">
        <f t="shared" si="14"/>
        <v>&lt;4.45</v>
      </c>
      <c r="U29" s="23" t="str">
        <f t="shared" si="14"/>
        <v>&lt;3.61</v>
      </c>
      <c r="V29" s="24" t="str">
        <f t="shared" si="15"/>
        <v>&lt;8.1</v>
      </c>
      <c r="W29" s="19" t="str">
        <f t="shared" si="9"/>
        <v/>
      </c>
    </row>
    <row r="30" spans="1:23" x14ac:dyDescent="0.4">
      <c r="A30" s="15">
        <v>24</v>
      </c>
      <c r="B30" s="63" t="s">
        <v>146</v>
      </c>
      <c r="C30" s="64" t="s">
        <v>146</v>
      </c>
      <c r="D30" s="56" t="s">
        <v>146</v>
      </c>
      <c r="E30" s="27" t="s">
        <v>171</v>
      </c>
      <c r="F30" s="57" t="s">
        <v>182</v>
      </c>
      <c r="G30" s="54" t="s">
        <v>32</v>
      </c>
      <c r="H30" s="28" t="s">
        <v>149</v>
      </c>
      <c r="I30" s="58" t="s">
        <v>150</v>
      </c>
      <c r="J30" s="18" t="s">
        <v>37</v>
      </c>
      <c r="K30" s="27" t="s">
        <v>39</v>
      </c>
      <c r="L30" s="29" t="s">
        <v>34</v>
      </c>
      <c r="M30" s="57" t="s">
        <v>42</v>
      </c>
      <c r="N30" s="59" t="s">
        <v>92</v>
      </c>
      <c r="O30" s="60">
        <v>45769</v>
      </c>
      <c r="P30" s="61">
        <v>45775</v>
      </c>
      <c r="Q30" s="56" t="s">
        <v>184</v>
      </c>
      <c r="R30" s="27" t="s">
        <v>185</v>
      </c>
      <c r="S30" s="62" t="s">
        <v>44</v>
      </c>
      <c r="T30" s="23" t="str">
        <f t="shared" si="14"/>
        <v>&lt;4.93</v>
      </c>
      <c r="U30" s="23" t="str">
        <f t="shared" si="14"/>
        <v>&lt;4.01</v>
      </c>
      <c r="V30" s="24" t="str">
        <f t="shared" si="15"/>
        <v>&lt;8.9</v>
      </c>
      <c r="W30" s="19" t="str">
        <f t="shared" si="9"/>
        <v/>
      </c>
    </row>
    <row r="31" spans="1:23" x14ac:dyDescent="0.4">
      <c r="A31" s="21">
        <v>25</v>
      </c>
      <c r="B31" s="18" t="s">
        <v>102</v>
      </c>
      <c r="C31" s="16" t="s">
        <v>102</v>
      </c>
      <c r="D31" s="15" t="s">
        <v>103</v>
      </c>
      <c r="E31" s="18" t="s">
        <v>186</v>
      </c>
      <c r="F31" s="16" t="s">
        <v>125</v>
      </c>
      <c r="G31" s="17" t="s">
        <v>83</v>
      </c>
      <c r="H31" s="15" t="s">
        <v>74</v>
      </c>
      <c r="I31" s="18" t="s">
        <v>94</v>
      </c>
      <c r="J31" s="18" t="s">
        <v>95</v>
      </c>
      <c r="K31" s="18" t="s">
        <v>39</v>
      </c>
      <c r="L31" s="19" t="s">
        <v>34</v>
      </c>
      <c r="M31" s="13" t="s">
        <v>104</v>
      </c>
      <c r="N31" s="20" t="s">
        <v>35</v>
      </c>
      <c r="O31" s="44">
        <v>45777</v>
      </c>
      <c r="P31" s="51">
        <v>45784</v>
      </c>
      <c r="Q31" s="21" t="s">
        <v>48</v>
      </c>
      <c r="R31" s="13" t="s">
        <v>187</v>
      </c>
      <c r="S31" s="22" t="s">
        <v>128</v>
      </c>
      <c r="T31" s="23" t="str">
        <f>IF(Q31="","",IF(NOT(ISERROR(Q31*1)),ROUNDDOWN(Q31*1,2-INT(LOG(ABS(Q31*1)))),IFERROR("&lt;"&amp;ROUNDDOWN(IF(SUBSTITUTE(Q31,"&lt;","")*1&lt;=50,SUBSTITUTE(Q31,"&lt;","")*1,""),2-INT(LOG(ABS(SUBSTITUTE(Q31,"&lt;","")*1)))),IF(Q31="-",Q31,"入力形式が間違っています"))))</f>
        <v>&lt;7.4</v>
      </c>
      <c r="U31" s="23" t="str">
        <f>IF(R31="","",IF(NOT(ISERROR(R31*1)),ROUNDDOWN(R31*1,2-INT(LOG(ABS(R31*1)))),IFERROR("&lt;"&amp;ROUNDDOWN(IF(SUBSTITUTE(R31,"&lt;","")*1&lt;=50,SUBSTITUTE(R31,"&lt;","")*1,""),2-INT(LOG(ABS(SUBSTITUTE(R31,"&lt;","")*1)))),IF(R31="-",R31,"入力形式が間違っています"))))</f>
        <v>&lt;6</v>
      </c>
      <c r="V31" s="24" t="str">
        <f>IFERROR(IF(AND(T31="",U31=""),"",IF(AND(T31="-",U31="-"),IF(S31="","Cs合計を入力してください",S31),IF(NOT(ISERROR(T31*1+U31*1)),ROUND(T31+U31, 1-INT(LOG(ABS(T31+U31)))),IF(NOT(ISERROR(T31*1)),ROUND(T31, 1-INT(LOG(ABS(T31)))),IF(NOT(ISERROR(U31*1)),ROUND(U31, 1-INT(LOG(ABS(U31)))),IF(ISERROR(T31*1+U31*1),"&lt;"&amp;ROUND(IF(T31="-",0,SUBSTITUTE(T31,"&lt;",""))*1+IF(U31="-",0,SUBSTITUTE(U31,"&lt;",""))*1,1-INT(LOG(ABS(IF(T31="-",0,SUBSTITUTE(T31,"&lt;",""))*1+IF(U31="-",0,SUBSTITUTE(U31,"&lt;",""))*1)))))))))),"入力形式が間違っています")</f>
        <v>&lt;13</v>
      </c>
      <c r="W31" s="19" t="str">
        <f>IF(ISERROR(V31*1),"",IF(AND(H31="飲料水",V31&gt;=11),"○",IF(AND(H31="牛乳・乳児用食品",V31&gt;=51),"○",IF(AND(H31&lt;&gt;"",V31&gt;=110),"○",""))))</f>
        <v/>
      </c>
    </row>
    <row r="32" spans="1:23" x14ac:dyDescent="0.4">
      <c r="A32" s="15">
        <v>26</v>
      </c>
      <c r="B32" s="18" t="s">
        <v>102</v>
      </c>
      <c r="C32" s="16" t="s">
        <v>102</v>
      </c>
      <c r="D32" s="15" t="s">
        <v>103</v>
      </c>
      <c r="E32" s="18" t="s">
        <v>188</v>
      </c>
      <c r="F32" s="16" t="s">
        <v>125</v>
      </c>
      <c r="G32" s="17" t="s">
        <v>83</v>
      </c>
      <c r="H32" s="15" t="s">
        <v>74</v>
      </c>
      <c r="I32" s="18" t="s">
        <v>94</v>
      </c>
      <c r="J32" s="18" t="s">
        <v>95</v>
      </c>
      <c r="K32" s="18" t="s">
        <v>39</v>
      </c>
      <c r="L32" s="19" t="s">
        <v>34</v>
      </c>
      <c r="M32" s="13" t="s">
        <v>104</v>
      </c>
      <c r="N32" s="20" t="s">
        <v>35</v>
      </c>
      <c r="O32" s="44">
        <v>45777</v>
      </c>
      <c r="P32" s="51">
        <v>45784</v>
      </c>
      <c r="Q32" s="21" t="s">
        <v>59</v>
      </c>
      <c r="R32" s="18">
        <v>24</v>
      </c>
      <c r="S32" s="22">
        <v>24</v>
      </c>
      <c r="T32" s="23" t="str">
        <f t="shared" ref="T32:U47" si="16">IF(Q32="","",IF(NOT(ISERROR(Q32*1)),ROUNDDOWN(Q32*1,2-INT(LOG(ABS(Q32*1)))),IFERROR("&lt;"&amp;ROUNDDOWN(IF(SUBSTITUTE(Q32,"&lt;","")*1&lt;=50,SUBSTITUTE(Q32,"&lt;","")*1,""),2-INT(LOG(ABS(SUBSTITUTE(Q32,"&lt;","")*1)))),IF(Q32="-",Q32,"入力形式が間違っています"))))</f>
        <v>&lt;7.8</v>
      </c>
      <c r="U32" s="23">
        <f t="shared" si="16"/>
        <v>24</v>
      </c>
      <c r="V32" s="24">
        <f t="shared" ref="V32:V67" si="17">IFERROR(IF(AND(T32="",U32=""),"",IF(AND(T32="-",U32="-"),IF(S32="","Cs合計を入力してください",S32),IF(NOT(ISERROR(T32*1+U32*1)),ROUND(T32+U32, 1-INT(LOG(ABS(T32+U32)))),IF(NOT(ISERROR(T32*1)),ROUND(T32, 1-INT(LOG(ABS(T32)))),IF(NOT(ISERROR(U32*1)),ROUND(U32, 1-INT(LOG(ABS(U32)))),IF(ISERROR(T32*1+U32*1),"&lt;"&amp;ROUND(IF(T32="-",0,SUBSTITUTE(T32,"&lt;",""))*1+IF(U32="-",0,SUBSTITUTE(U32,"&lt;",""))*1,1-INT(LOG(ABS(IF(T32="-",0,SUBSTITUTE(T32,"&lt;",""))*1+IF(U32="-",0,SUBSTITUTE(U32,"&lt;",""))*1)))))))))),"入力形式が間違っています")</f>
        <v>24</v>
      </c>
      <c r="W32" s="19" t="str">
        <f t="shared" ref="W32" si="18">IF(ISERROR(V32*1),"",IF(AND(H32="飲料水",V32&gt;=11),"○",IF(AND(H32="牛乳・乳児用食品",V32&gt;=51),"○",IF(AND(H32&lt;&gt;"",V32&gt;=110),"○",""))))</f>
        <v/>
      </c>
    </row>
    <row r="33" spans="1:23" x14ac:dyDescent="0.4">
      <c r="A33" s="21">
        <v>27</v>
      </c>
      <c r="B33" s="13" t="s">
        <v>93</v>
      </c>
      <c r="C33" s="14" t="s">
        <v>93</v>
      </c>
      <c r="D33" s="21" t="s">
        <v>93</v>
      </c>
      <c r="E33" s="13" t="s">
        <v>189</v>
      </c>
      <c r="F33" s="14" t="s">
        <v>49</v>
      </c>
      <c r="G33" s="17" t="s">
        <v>32</v>
      </c>
      <c r="H33" s="15" t="s">
        <v>74</v>
      </c>
      <c r="I33" s="27" t="s">
        <v>190</v>
      </c>
      <c r="J33" s="13" t="s">
        <v>95</v>
      </c>
      <c r="K33" s="13" t="s">
        <v>40</v>
      </c>
      <c r="L33" s="19" t="s">
        <v>34</v>
      </c>
      <c r="M33" s="18" t="s">
        <v>191</v>
      </c>
      <c r="N33" s="20" t="s">
        <v>35</v>
      </c>
      <c r="O33" s="44">
        <v>45778</v>
      </c>
      <c r="P33" s="51">
        <v>45784</v>
      </c>
      <c r="Q33" s="56" t="s">
        <v>192</v>
      </c>
      <c r="R33" s="65">
        <v>11.5</v>
      </c>
      <c r="S33" s="62">
        <v>12</v>
      </c>
      <c r="T33" s="23" t="str">
        <f t="shared" si="16"/>
        <v>&lt;3.7</v>
      </c>
      <c r="U33" s="23">
        <f t="shared" si="16"/>
        <v>11.5</v>
      </c>
      <c r="V33" s="24">
        <f t="shared" si="17"/>
        <v>12</v>
      </c>
      <c r="W33" s="19"/>
    </row>
    <row r="34" spans="1:23" x14ac:dyDescent="0.4">
      <c r="A34" s="15">
        <v>28</v>
      </c>
      <c r="B34" s="66" t="s">
        <v>193</v>
      </c>
      <c r="C34" s="67" t="s">
        <v>193</v>
      </c>
      <c r="D34" s="68" t="s">
        <v>82</v>
      </c>
      <c r="E34" s="66" t="s">
        <v>82</v>
      </c>
      <c r="F34" s="67" t="s">
        <v>82</v>
      </c>
      <c r="G34" s="69" t="s">
        <v>67</v>
      </c>
      <c r="H34" s="68" t="s">
        <v>99</v>
      </c>
      <c r="I34" s="66" t="s">
        <v>194</v>
      </c>
      <c r="J34" s="66" t="s">
        <v>82</v>
      </c>
      <c r="K34" s="66" t="s">
        <v>82</v>
      </c>
      <c r="L34" s="67" t="s">
        <v>89</v>
      </c>
      <c r="M34" s="68" t="s">
        <v>195</v>
      </c>
      <c r="N34" s="67" t="s">
        <v>68</v>
      </c>
      <c r="O34" s="70">
        <v>45771</v>
      </c>
      <c r="P34" s="71">
        <v>45777</v>
      </c>
      <c r="Q34" s="68" t="s">
        <v>53</v>
      </c>
      <c r="R34" s="66" t="s">
        <v>196</v>
      </c>
      <c r="S34" s="72" t="s">
        <v>101</v>
      </c>
      <c r="T34" s="23" t="str">
        <f t="shared" si="16"/>
        <v>&lt;10</v>
      </c>
      <c r="U34" s="23" t="str">
        <f t="shared" si="16"/>
        <v>&lt;9</v>
      </c>
      <c r="V34" s="24" t="str">
        <f t="shared" si="17"/>
        <v>&lt;19</v>
      </c>
      <c r="W34" s="19" t="str">
        <f t="shared" ref="W34:W53" si="19">IF(ISERROR(V34*1),"",IF(AND(H34="飲料水",V34&gt;=11),"○",IF(AND(H34="牛乳・乳児用食品",V34&gt;=51),"○",IF(AND(H34&lt;&gt;"",V34&gt;=110),"○",""))))</f>
        <v/>
      </c>
    </row>
    <row r="35" spans="1:23" x14ac:dyDescent="0.4">
      <c r="A35" s="21">
        <v>29</v>
      </c>
      <c r="B35" s="66" t="s">
        <v>193</v>
      </c>
      <c r="C35" s="67" t="s">
        <v>193</v>
      </c>
      <c r="D35" s="68" t="s">
        <v>82</v>
      </c>
      <c r="E35" s="66" t="s">
        <v>82</v>
      </c>
      <c r="F35" s="67" t="s">
        <v>82</v>
      </c>
      <c r="G35" s="69" t="s">
        <v>67</v>
      </c>
      <c r="H35" s="68" t="s">
        <v>99</v>
      </c>
      <c r="I35" s="66" t="s">
        <v>197</v>
      </c>
      <c r="J35" s="66" t="s">
        <v>82</v>
      </c>
      <c r="K35" s="66" t="s">
        <v>82</v>
      </c>
      <c r="L35" s="67" t="s">
        <v>89</v>
      </c>
      <c r="M35" s="68" t="s">
        <v>195</v>
      </c>
      <c r="N35" s="67" t="s">
        <v>68</v>
      </c>
      <c r="O35" s="70">
        <v>45771</v>
      </c>
      <c r="P35" s="71">
        <v>45777</v>
      </c>
      <c r="Q35" s="68" t="s">
        <v>87</v>
      </c>
      <c r="R35" s="66" t="s">
        <v>53</v>
      </c>
      <c r="S35" s="72" t="s">
        <v>198</v>
      </c>
      <c r="T35" s="23" t="str">
        <f t="shared" si="16"/>
        <v>&lt;11</v>
      </c>
      <c r="U35" s="23" t="str">
        <f t="shared" si="16"/>
        <v>&lt;10</v>
      </c>
      <c r="V35" s="24" t="str">
        <f t="shared" si="17"/>
        <v>&lt;21</v>
      </c>
      <c r="W35" s="19" t="str">
        <f t="shared" si="19"/>
        <v/>
      </c>
    </row>
    <row r="36" spans="1:23" x14ac:dyDescent="0.4">
      <c r="A36" s="15">
        <v>30</v>
      </c>
      <c r="B36" s="66" t="s">
        <v>193</v>
      </c>
      <c r="C36" s="67" t="s">
        <v>193</v>
      </c>
      <c r="D36" s="68" t="s">
        <v>82</v>
      </c>
      <c r="E36" s="66" t="s">
        <v>82</v>
      </c>
      <c r="F36" s="67" t="s">
        <v>82</v>
      </c>
      <c r="G36" s="69" t="s">
        <v>67</v>
      </c>
      <c r="H36" s="68" t="s">
        <v>99</v>
      </c>
      <c r="I36" s="66" t="s">
        <v>197</v>
      </c>
      <c r="J36" s="66" t="s">
        <v>82</v>
      </c>
      <c r="K36" s="66" t="s">
        <v>82</v>
      </c>
      <c r="L36" s="67" t="s">
        <v>89</v>
      </c>
      <c r="M36" s="68" t="s">
        <v>195</v>
      </c>
      <c r="N36" s="67" t="s">
        <v>68</v>
      </c>
      <c r="O36" s="70">
        <v>45771</v>
      </c>
      <c r="P36" s="71">
        <v>45777</v>
      </c>
      <c r="Q36" s="68" t="s">
        <v>87</v>
      </c>
      <c r="R36" s="66" t="s">
        <v>53</v>
      </c>
      <c r="S36" s="72" t="s">
        <v>198</v>
      </c>
      <c r="T36" s="23" t="str">
        <f t="shared" si="16"/>
        <v>&lt;11</v>
      </c>
      <c r="U36" s="23" t="str">
        <f t="shared" si="16"/>
        <v>&lt;10</v>
      </c>
      <c r="V36" s="24" t="str">
        <f t="shared" si="17"/>
        <v>&lt;21</v>
      </c>
      <c r="W36" s="19" t="str">
        <f t="shared" si="19"/>
        <v/>
      </c>
    </row>
    <row r="37" spans="1:23" x14ac:dyDescent="0.4">
      <c r="A37" s="21">
        <v>31</v>
      </c>
      <c r="B37" s="66" t="s">
        <v>193</v>
      </c>
      <c r="C37" s="67" t="s">
        <v>193</v>
      </c>
      <c r="D37" s="68" t="s">
        <v>82</v>
      </c>
      <c r="E37" s="66" t="s">
        <v>82</v>
      </c>
      <c r="F37" s="67" t="s">
        <v>82</v>
      </c>
      <c r="G37" s="69" t="s">
        <v>67</v>
      </c>
      <c r="H37" s="68" t="s">
        <v>99</v>
      </c>
      <c r="I37" s="66" t="s">
        <v>197</v>
      </c>
      <c r="J37" s="66" t="s">
        <v>82</v>
      </c>
      <c r="K37" s="66" t="s">
        <v>82</v>
      </c>
      <c r="L37" s="67" t="s">
        <v>89</v>
      </c>
      <c r="M37" s="68" t="s">
        <v>195</v>
      </c>
      <c r="N37" s="67" t="s">
        <v>68</v>
      </c>
      <c r="O37" s="70">
        <v>45771</v>
      </c>
      <c r="P37" s="71">
        <v>45777</v>
      </c>
      <c r="Q37" s="68" t="s">
        <v>87</v>
      </c>
      <c r="R37" s="66" t="s">
        <v>196</v>
      </c>
      <c r="S37" s="72" t="s">
        <v>54</v>
      </c>
      <c r="T37" s="23" t="str">
        <f t="shared" si="16"/>
        <v>&lt;11</v>
      </c>
      <c r="U37" s="23" t="str">
        <f t="shared" si="16"/>
        <v>&lt;9</v>
      </c>
      <c r="V37" s="24" t="str">
        <f t="shared" si="17"/>
        <v>&lt;20</v>
      </c>
      <c r="W37" s="19" t="str">
        <f t="shared" si="19"/>
        <v/>
      </c>
    </row>
    <row r="38" spans="1:23" x14ac:dyDescent="0.4">
      <c r="A38" s="15">
        <v>32</v>
      </c>
      <c r="B38" s="66" t="s">
        <v>193</v>
      </c>
      <c r="C38" s="67" t="s">
        <v>193</v>
      </c>
      <c r="D38" s="68" t="s">
        <v>82</v>
      </c>
      <c r="E38" s="66" t="s">
        <v>82</v>
      </c>
      <c r="F38" s="67" t="s">
        <v>82</v>
      </c>
      <c r="G38" s="69" t="s">
        <v>67</v>
      </c>
      <c r="H38" s="68" t="s">
        <v>99</v>
      </c>
      <c r="I38" s="66" t="s">
        <v>199</v>
      </c>
      <c r="J38" s="66" t="s">
        <v>72</v>
      </c>
      <c r="K38" s="66" t="s">
        <v>82</v>
      </c>
      <c r="L38" s="67" t="s">
        <v>89</v>
      </c>
      <c r="M38" s="68" t="s">
        <v>195</v>
      </c>
      <c r="N38" s="67" t="s">
        <v>68</v>
      </c>
      <c r="O38" s="70">
        <v>45771</v>
      </c>
      <c r="P38" s="71">
        <v>45777</v>
      </c>
      <c r="Q38" s="68" t="s">
        <v>53</v>
      </c>
      <c r="R38" s="66" t="s">
        <v>196</v>
      </c>
      <c r="S38" s="72" t="s">
        <v>101</v>
      </c>
      <c r="T38" s="23" t="str">
        <f t="shared" si="16"/>
        <v>&lt;10</v>
      </c>
      <c r="U38" s="23" t="str">
        <f t="shared" si="16"/>
        <v>&lt;9</v>
      </c>
      <c r="V38" s="24" t="str">
        <f t="shared" si="17"/>
        <v>&lt;19</v>
      </c>
      <c r="W38" s="19" t="str">
        <f t="shared" si="19"/>
        <v/>
      </c>
    </row>
    <row r="39" spans="1:23" x14ac:dyDescent="0.4">
      <c r="A39" s="21">
        <v>33</v>
      </c>
      <c r="B39" s="66" t="s">
        <v>193</v>
      </c>
      <c r="C39" s="67" t="s">
        <v>193</v>
      </c>
      <c r="D39" s="68" t="s">
        <v>82</v>
      </c>
      <c r="E39" s="66" t="s">
        <v>82</v>
      </c>
      <c r="F39" s="67" t="s">
        <v>82</v>
      </c>
      <c r="G39" s="69" t="s">
        <v>67</v>
      </c>
      <c r="H39" s="68" t="s">
        <v>99</v>
      </c>
      <c r="I39" s="66" t="s">
        <v>200</v>
      </c>
      <c r="J39" s="18" t="s">
        <v>82</v>
      </c>
      <c r="K39" s="66" t="s">
        <v>82</v>
      </c>
      <c r="L39" s="67" t="s">
        <v>89</v>
      </c>
      <c r="M39" s="68" t="s">
        <v>195</v>
      </c>
      <c r="N39" s="67" t="s">
        <v>68</v>
      </c>
      <c r="O39" s="70">
        <v>45771</v>
      </c>
      <c r="P39" s="71">
        <v>45777</v>
      </c>
      <c r="Q39" s="68" t="s">
        <v>87</v>
      </c>
      <c r="R39" s="66" t="s">
        <v>53</v>
      </c>
      <c r="S39" s="72" t="s">
        <v>198</v>
      </c>
      <c r="T39" s="23" t="str">
        <f t="shared" si="16"/>
        <v>&lt;11</v>
      </c>
      <c r="U39" s="23" t="str">
        <f t="shared" si="16"/>
        <v>&lt;10</v>
      </c>
      <c r="V39" s="24" t="str">
        <f t="shared" si="17"/>
        <v>&lt;21</v>
      </c>
      <c r="W39" s="19" t="str">
        <f t="shared" si="19"/>
        <v/>
      </c>
    </row>
    <row r="40" spans="1:23" x14ac:dyDescent="0.4">
      <c r="A40" s="15">
        <v>34</v>
      </c>
      <c r="B40" s="66" t="s">
        <v>193</v>
      </c>
      <c r="C40" s="67" t="s">
        <v>193</v>
      </c>
      <c r="D40" s="68" t="s">
        <v>82</v>
      </c>
      <c r="E40" s="66" t="s">
        <v>82</v>
      </c>
      <c r="F40" s="67" t="s">
        <v>82</v>
      </c>
      <c r="G40" s="69" t="s">
        <v>67</v>
      </c>
      <c r="H40" s="68" t="s">
        <v>99</v>
      </c>
      <c r="I40" s="66" t="s">
        <v>200</v>
      </c>
      <c r="J40" s="18" t="s">
        <v>82</v>
      </c>
      <c r="K40" s="66" t="s">
        <v>82</v>
      </c>
      <c r="L40" s="67" t="s">
        <v>89</v>
      </c>
      <c r="M40" s="68" t="s">
        <v>195</v>
      </c>
      <c r="N40" s="67" t="s">
        <v>68</v>
      </c>
      <c r="O40" s="70">
        <v>45771</v>
      </c>
      <c r="P40" s="71">
        <v>45777</v>
      </c>
      <c r="Q40" s="68" t="s">
        <v>87</v>
      </c>
      <c r="R40" s="66" t="s">
        <v>53</v>
      </c>
      <c r="S40" s="72" t="s">
        <v>198</v>
      </c>
      <c r="T40" s="23" t="str">
        <f t="shared" si="16"/>
        <v>&lt;11</v>
      </c>
      <c r="U40" s="23" t="str">
        <f t="shared" si="16"/>
        <v>&lt;10</v>
      </c>
      <c r="V40" s="24" t="str">
        <f t="shared" si="17"/>
        <v>&lt;21</v>
      </c>
      <c r="W40" s="19" t="str">
        <f t="shared" si="19"/>
        <v/>
      </c>
    </row>
    <row r="41" spans="1:23" x14ac:dyDescent="0.4">
      <c r="A41" s="21">
        <v>35</v>
      </c>
      <c r="B41" s="66" t="s">
        <v>193</v>
      </c>
      <c r="C41" s="67" t="s">
        <v>193</v>
      </c>
      <c r="D41" s="68" t="s">
        <v>82</v>
      </c>
      <c r="E41" s="66" t="s">
        <v>82</v>
      </c>
      <c r="F41" s="67" t="s">
        <v>82</v>
      </c>
      <c r="G41" s="69" t="s">
        <v>67</v>
      </c>
      <c r="H41" s="68" t="s">
        <v>99</v>
      </c>
      <c r="I41" s="66" t="s">
        <v>200</v>
      </c>
      <c r="J41" s="18" t="s">
        <v>82</v>
      </c>
      <c r="K41" s="66" t="s">
        <v>82</v>
      </c>
      <c r="L41" s="67" t="s">
        <v>89</v>
      </c>
      <c r="M41" s="68" t="s">
        <v>195</v>
      </c>
      <c r="N41" s="67" t="s">
        <v>68</v>
      </c>
      <c r="O41" s="70">
        <v>45771</v>
      </c>
      <c r="P41" s="71">
        <v>45777</v>
      </c>
      <c r="Q41" s="68" t="s">
        <v>87</v>
      </c>
      <c r="R41" s="66" t="s">
        <v>53</v>
      </c>
      <c r="S41" s="72" t="s">
        <v>198</v>
      </c>
      <c r="T41" s="23" t="str">
        <f t="shared" si="16"/>
        <v>&lt;11</v>
      </c>
      <c r="U41" s="23" t="str">
        <f t="shared" si="16"/>
        <v>&lt;10</v>
      </c>
      <c r="V41" s="24" t="str">
        <f t="shared" si="17"/>
        <v>&lt;21</v>
      </c>
      <c r="W41" s="19" t="str">
        <f t="shared" si="19"/>
        <v/>
      </c>
    </row>
    <row r="42" spans="1:23" x14ac:dyDescent="0.4">
      <c r="A42" s="15">
        <v>36</v>
      </c>
      <c r="B42" s="66" t="s">
        <v>193</v>
      </c>
      <c r="C42" s="67" t="s">
        <v>193</v>
      </c>
      <c r="D42" s="68" t="s">
        <v>82</v>
      </c>
      <c r="E42" s="66" t="s">
        <v>82</v>
      </c>
      <c r="F42" s="67" t="s">
        <v>82</v>
      </c>
      <c r="G42" s="69" t="s">
        <v>67</v>
      </c>
      <c r="H42" s="68" t="s">
        <v>99</v>
      </c>
      <c r="I42" s="66" t="s">
        <v>200</v>
      </c>
      <c r="J42" s="18" t="s">
        <v>82</v>
      </c>
      <c r="K42" s="66" t="s">
        <v>82</v>
      </c>
      <c r="L42" s="67" t="s">
        <v>89</v>
      </c>
      <c r="M42" s="68" t="s">
        <v>195</v>
      </c>
      <c r="N42" s="67" t="s">
        <v>68</v>
      </c>
      <c r="O42" s="70">
        <v>45771</v>
      </c>
      <c r="P42" s="71">
        <v>45777</v>
      </c>
      <c r="Q42" s="68" t="s">
        <v>87</v>
      </c>
      <c r="R42" s="66" t="s">
        <v>53</v>
      </c>
      <c r="S42" s="72" t="s">
        <v>198</v>
      </c>
      <c r="T42" s="23" t="str">
        <f t="shared" si="16"/>
        <v>&lt;11</v>
      </c>
      <c r="U42" s="23" t="str">
        <f t="shared" si="16"/>
        <v>&lt;10</v>
      </c>
      <c r="V42" s="24" t="str">
        <f t="shared" si="17"/>
        <v>&lt;21</v>
      </c>
      <c r="W42" s="19" t="str">
        <f t="shared" si="19"/>
        <v/>
      </c>
    </row>
    <row r="43" spans="1:23" x14ac:dyDescent="0.4">
      <c r="A43" s="21">
        <v>37</v>
      </c>
      <c r="B43" s="66" t="s">
        <v>193</v>
      </c>
      <c r="C43" s="67" t="s">
        <v>193</v>
      </c>
      <c r="D43" s="68" t="s">
        <v>82</v>
      </c>
      <c r="E43" s="66" t="s">
        <v>82</v>
      </c>
      <c r="F43" s="67" t="s">
        <v>82</v>
      </c>
      <c r="G43" s="69" t="s">
        <v>67</v>
      </c>
      <c r="H43" s="68" t="s">
        <v>99</v>
      </c>
      <c r="I43" s="66" t="s">
        <v>201</v>
      </c>
      <c r="J43" s="18" t="s">
        <v>82</v>
      </c>
      <c r="K43" s="66" t="s">
        <v>82</v>
      </c>
      <c r="L43" s="67" t="s">
        <v>89</v>
      </c>
      <c r="M43" s="68" t="s">
        <v>195</v>
      </c>
      <c r="N43" s="67" t="s">
        <v>68</v>
      </c>
      <c r="O43" s="70">
        <v>45771</v>
      </c>
      <c r="P43" s="71">
        <v>45777</v>
      </c>
      <c r="Q43" s="68" t="s">
        <v>87</v>
      </c>
      <c r="R43" s="66" t="s">
        <v>53</v>
      </c>
      <c r="S43" s="72" t="s">
        <v>198</v>
      </c>
      <c r="T43" s="23" t="str">
        <f t="shared" si="16"/>
        <v>&lt;11</v>
      </c>
      <c r="U43" s="23" t="str">
        <f t="shared" si="16"/>
        <v>&lt;10</v>
      </c>
      <c r="V43" s="24" t="str">
        <f t="shared" si="17"/>
        <v>&lt;21</v>
      </c>
      <c r="W43" s="19" t="str">
        <f t="shared" si="19"/>
        <v/>
      </c>
    </row>
    <row r="44" spans="1:23" x14ac:dyDescent="0.4">
      <c r="A44" s="15">
        <v>38</v>
      </c>
      <c r="B44" s="66" t="s">
        <v>193</v>
      </c>
      <c r="C44" s="67" t="s">
        <v>193</v>
      </c>
      <c r="D44" s="68" t="s">
        <v>82</v>
      </c>
      <c r="E44" s="66" t="s">
        <v>82</v>
      </c>
      <c r="F44" s="67" t="s">
        <v>82</v>
      </c>
      <c r="G44" s="69" t="s">
        <v>67</v>
      </c>
      <c r="H44" s="68" t="s">
        <v>100</v>
      </c>
      <c r="I44" s="66" t="s">
        <v>84</v>
      </c>
      <c r="J44" s="18" t="s">
        <v>82</v>
      </c>
      <c r="K44" s="66" t="s">
        <v>202</v>
      </c>
      <c r="L44" s="67" t="s">
        <v>89</v>
      </c>
      <c r="M44" s="68" t="s">
        <v>195</v>
      </c>
      <c r="N44" s="67" t="s">
        <v>35</v>
      </c>
      <c r="O44" s="70">
        <v>45771</v>
      </c>
      <c r="P44" s="71">
        <v>45777</v>
      </c>
      <c r="Q44" s="68" t="s">
        <v>203</v>
      </c>
      <c r="R44" s="66" t="s">
        <v>204</v>
      </c>
      <c r="S44" s="72" t="s">
        <v>205</v>
      </c>
      <c r="T44" s="23" t="str">
        <f t="shared" si="16"/>
        <v>&lt;4</v>
      </c>
      <c r="U44" s="23" t="str">
        <f t="shared" si="16"/>
        <v>&lt;3</v>
      </c>
      <c r="V44" s="24" t="str">
        <f t="shared" si="17"/>
        <v>&lt;7</v>
      </c>
      <c r="W44" s="19" t="str">
        <f t="shared" si="19"/>
        <v/>
      </c>
    </row>
    <row r="45" spans="1:23" x14ac:dyDescent="0.4">
      <c r="A45" s="21">
        <v>39</v>
      </c>
      <c r="B45" s="66" t="s">
        <v>193</v>
      </c>
      <c r="C45" s="67" t="s">
        <v>193</v>
      </c>
      <c r="D45" s="68" t="s">
        <v>82</v>
      </c>
      <c r="E45" s="66" t="s">
        <v>82</v>
      </c>
      <c r="F45" s="67" t="s">
        <v>82</v>
      </c>
      <c r="G45" s="69" t="s">
        <v>67</v>
      </c>
      <c r="H45" s="68" t="s">
        <v>100</v>
      </c>
      <c r="I45" s="66" t="s">
        <v>84</v>
      </c>
      <c r="J45" s="18" t="s">
        <v>82</v>
      </c>
      <c r="K45" s="66" t="s">
        <v>206</v>
      </c>
      <c r="L45" s="67" t="s">
        <v>89</v>
      </c>
      <c r="M45" s="68" t="s">
        <v>195</v>
      </c>
      <c r="N45" s="67" t="s">
        <v>35</v>
      </c>
      <c r="O45" s="70">
        <v>45771</v>
      </c>
      <c r="P45" s="71">
        <v>45777</v>
      </c>
      <c r="Q45" s="68" t="s">
        <v>207</v>
      </c>
      <c r="R45" s="66" t="s">
        <v>207</v>
      </c>
      <c r="S45" s="72" t="s">
        <v>203</v>
      </c>
      <c r="T45" s="23" t="str">
        <f t="shared" si="16"/>
        <v>&lt;2</v>
      </c>
      <c r="U45" s="23" t="str">
        <f t="shared" si="16"/>
        <v>&lt;2</v>
      </c>
      <c r="V45" s="24" t="str">
        <f t="shared" si="17"/>
        <v>&lt;4</v>
      </c>
      <c r="W45" s="19" t="str">
        <f t="shared" si="19"/>
        <v/>
      </c>
    </row>
    <row r="46" spans="1:23" x14ac:dyDescent="0.4">
      <c r="A46" s="15">
        <v>40</v>
      </c>
      <c r="B46" s="66" t="s">
        <v>193</v>
      </c>
      <c r="C46" s="67" t="s">
        <v>193</v>
      </c>
      <c r="D46" s="68" t="s">
        <v>82</v>
      </c>
      <c r="E46" s="66" t="s">
        <v>82</v>
      </c>
      <c r="F46" s="67" t="s">
        <v>82</v>
      </c>
      <c r="G46" s="69" t="s">
        <v>67</v>
      </c>
      <c r="H46" s="68" t="s">
        <v>100</v>
      </c>
      <c r="I46" s="66" t="s">
        <v>84</v>
      </c>
      <c r="J46" s="18" t="s">
        <v>82</v>
      </c>
      <c r="K46" s="66" t="s">
        <v>208</v>
      </c>
      <c r="L46" s="67" t="s">
        <v>89</v>
      </c>
      <c r="M46" s="68" t="s">
        <v>195</v>
      </c>
      <c r="N46" s="67" t="s">
        <v>35</v>
      </c>
      <c r="O46" s="70">
        <v>45771</v>
      </c>
      <c r="P46" s="71">
        <v>45777</v>
      </c>
      <c r="Q46" s="68" t="s">
        <v>203</v>
      </c>
      <c r="R46" s="66" t="s">
        <v>204</v>
      </c>
      <c r="S46" s="72" t="s">
        <v>205</v>
      </c>
      <c r="T46" s="23" t="str">
        <f t="shared" si="16"/>
        <v>&lt;4</v>
      </c>
      <c r="U46" s="23" t="str">
        <f t="shared" si="16"/>
        <v>&lt;3</v>
      </c>
      <c r="V46" s="24" t="str">
        <f t="shared" si="17"/>
        <v>&lt;7</v>
      </c>
      <c r="W46" s="19" t="str">
        <f t="shared" si="19"/>
        <v/>
      </c>
    </row>
    <row r="47" spans="1:23" x14ac:dyDescent="0.4">
      <c r="A47" s="21">
        <v>41</v>
      </c>
      <c r="B47" s="66" t="s">
        <v>193</v>
      </c>
      <c r="C47" s="67" t="s">
        <v>193</v>
      </c>
      <c r="D47" s="68" t="s">
        <v>82</v>
      </c>
      <c r="E47" s="66" t="s">
        <v>82</v>
      </c>
      <c r="F47" s="67" t="s">
        <v>82</v>
      </c>
      <c r="G47" s="69" t="s">
        <v>67</v>
      </c>
      <c r="H47" s="68" t="s">
        <v>100</v>
      </c>
      <c r="I47" s="66" t="s">
        <v>84</v>
      </c>
      <c r="J47" s="18" t="s">
        <v>82</v>
      </c>
      <c r="K47" s="66" t="s">
        <v>209</v>
      </c>
      <c r="L47" s="67" t="s">
        <v>89</v>
      </c>
      <c r="M47" s="68" t="s">
        <v>195</v>
      </c>
      <c r="N47" s="67" t="s">
        <v>35</v>
      </c>
      <c r="O47" s="70">
        <v>45771</v>
      </c>
      <c r="P47" s="71">
        <v>45777</v>
      </c>
      <c r="Q47" s="68" t="s">
        <v>204</v>
      </c>
      <c r="R47" s="66" t="s">
        <v>204</v>
      </c>
      <c r="S47" s="72" t="s">
        <v>210</v>
      </c>
      <c r="T47" s="23" t="str">
        <f t="shared" si="16"/>
        <v>&lt;3</v>
      </c>
      <c r="U47" s="23" t="str">
        <f t="shared" si="16"/>
        <v>&lt;3</v>
      </c>
      <c r="V47" s="24" t="str">
        <f t="shared" si="17"/>
        <v>&lt;6</v>
      </c>
      <c r="W47" s="19" t="str">
        <f t="shared" si="19"/>
        <v/>
      </c>
    </row>
    <row r="48" spans="1:23" x14ac:dyDescent="0.4">
      <c r="A48" s="15">
        <v>42</v>
      </c>
      <c r="B48" s="66" t="s">
        <v>193</v>
      </c>
      <c r="C48" s="67" t="s">
        <v>193</v>
      </c>
      <c r="D48" s="68" t="s">
        <v>82</v>
      </c>
      <c r="E48" s="66" t="s">
        <v>82</v>
      </c>
      <c r="F48" s="67" t="s">
        <v>82</v>
      </c>
      <c r="G48" s="69" t="s">
        <v>67</v>
      </c>
      <c r="H48" s="68" t="s">
        <v>100</v>
      </c>
      <c r="I48" s="66" t="s">
        <v>84</v>
      </c>
      <c r="J48" s="18" t="s">
        <v>82</v>
      </c>
      <c r="K48" s="66" t="s">
        <v>209</v>
      </c>
      <c r="L48" s="67" t="s">
        <v>89</v>
      </c>
      <c r="M48" s="68" t="s">
        <v>195</v>
      </c>
      <c r="N48" s="67" t="s">
        <v>35</v>
      </c>
      <c r="O48" s="70">
        <v>45771</v>
      </c>
      <c r="P48" s="71">
        <v>45777</v>
      </c>
      <c r="Q48" s="68" t="s">
        <v>203</v>
      </c>
      <c r="R48" s="66" t="s">
        <v>211</v>
      </c>
      <c r="S48" s="72" t="s">
        <v>196</v>
      </c>
      <c r="T48" s="23" t="str">
        <f t="shared" ref="T48:U63" si="20">IF(Q48="","",IF(NOT(ISERROR(Q48*1)),ROUNDDOWN(Q48*1,2-INT(LOG(ABS(Q48*1)))),IFERROR("&lt;"&amp;ROUNDDOWN(IF(SUBSTITUTE(Q48,"&lt;","")*1&lt;=50,SUBSTITUTE(Q48,"&lt;","")*1,""),2-INT(LOG(ABS(SUBSTITUTE(Q48,"&lt;","")*1)))),IF(Q48="-",Q48,"入力形式が間違っています"))))</f>
        <v>&lt;4</v>
      </c>
      <c r="U48" s="23" t="str">
        <f t="shared" si="20"/>
        <v>&lt;5</v>
      </c>
      <c r="V48" s="24" t="str">
        <f t="shared" si="17"/>
        <v>&lt;9</v>
      </c>
      <c r="W48" s="19" t="str">
        <f t="shared" si="19"/>
        <v/>
      </c>
    </row>
    <row r="49" spans="1:23" x14ac:dyDescent="0.4">
      <c r="A49" s="21">
        <v>43</v>
      </c>
      <c r="B49" s="66" t="s">
        <v>193</v>
      </c>
      <c r="C49" s="67" t="s">
        <v>193</v>
      </c>
      <c r="D49" s="68" t="s">
        <v>82</v>
      </c>
      <c r="E49" s="66" t="s">
        <v>82</v>
      </c>
      <c r="F49" s="67" t="s">
        <v>82</v>
      </c>
      <c r="G49" s="69" t="s">
        <v>67</v>
      </c>
      <c r="H49" s="68" t="s">
        <v>99</v>
      </c>
      <c r="I49" s="66" t="s">
        <v>212</v>
      </c>
      <c r="J49" s="18" t="s">
        <v>82</v>
      </c>
      <c r="K49" s="66" t="s">
        <v>82</v>
      </c>
      <c r="L49" s="67" t="s">
        <v>89</v>
      </c>
      <c r="M49" s="68" t="s">
        <v>195</v>
      </c>
      <c r="N49" s="67" t="s">
        <v>68</v>
      </c>
      <c r="O49" s="70">
        <v>45771</v>
      </c>
      <c r="P49" s="71">
        <v>45777</v>
      </c>
      <c r="Q49" s="68" t="s">
        <v>87</v>
      </c>
      <c r="R49" s="66" t="s">
        <v>53</v>
      </c>
      <c r="S49" s="72" t="s">
        <v>198</v>
      </c>
      <c r="T49" s="23" t="str">
        <f t="shared" si="20"/>
        <v>&lt;11</v>
      </c>
      <c r="U49" s="23" t="str">
        <f t="shared" si="20"/>
        <v>&lt;10</v>
      </c>
      <c r="V49" s="24" t="str">
        <f t="shared" si="17"/>
        <v>&lt;21</v>
      </c>
      <c r="W49" s="19" t="str">
        <f t="shared" si="19"/>
        <v/>
      </c>
    </row>
    <row r="50" spans="1:23" x14ac:dyDescent="0.4">
      <c r="A50" s="15">
        <v>44</v>
      </c>
      <c r="B50" s="66" t="s">
        <v>193</v>
      </c>
      <c r="C50" s="67" t="s">
        <v>193</v>
      </c>
      <c r="D50" s="68" t="s">
        <v>82</v>
      </c>
      <c r="E50" s="66" t="s">
        <v>82</v>
      </c>
      <c r="F50" s="67" t="s">
        <v>82</v>
      </c>
      <c r="G50" s="69" t="s">
        <v>67</v>
      </c>
      <c r="H50" s="68" t="s">
        <v>99</v>
      </c>
      <c r="I50" s="66" t="s">
        <v>213</v>
      </c>
      <c r="J50" s="18" t="s">
        <v>82</v>
      </c>
      <c r="K50" s="66" t="s">
        <v>82</v>
      </c>
      <c r="L50" s="67" t="s">
        <v>89</v>
      </c>
      <c r="M50" s="68" t="s">
        <v>195</v>
      </c>
      <c r="N50" s="67" t="s">
        <v>68</v>
      </c>
      <c r="O50" s="70">
        <v>45771</v>
      </c>
      <c r="P50" s="71">
        <v>45777</v>
      </c>
      <c r="Q50" s="68" t="s">
        <v>85</v>
      </c>
      <c r="R50" s="66" t="s">
        <v>87</v>
      </c>
      <c r="S50" s="72" t="s">
        <v>214</v>
      </c>
      <c r="T50" s="23" t="str">
        <f t="shared" si="20"/>
        <v>&lt;12</v>
      </c>
      <c r="U50" s="23" t="str">
        <f t="shared" si="20"/>
        <v>&lt;11</v>
      </c>
      <c r="V50" s="24" t="str">
        <f t="shared" si="17"/>
        <v>&lt;23</v>
      </c>
      <c r="W50" s="19" t="str">
        <f t="shared" si="19"/>
        <v/>
      </c>
    </row>
    <row r="51" spans="1:23" x14ac:dyDescent="0.4">
      <c r="A51" s="21">
        <v>45</v>
      </c>
      <c r="B51" s="66" t="s">
        <v>193</v>
      </c>
      <c r="C51" s="67" t="s">
        <v>193</v>
      </c>
      <c r="D51" s="68" t="s">
        <v>82</v>
      </c>
      <c r="E51" s="66" t="s">
        <v>82</v>
      </c>
      <c r="F51" s="67" t="s">
        <v>82</v>
      </c>
      <c r="G51" s="69" t="s">
        <v>67</v>
      </c>
      <c r="H51" s="68" t="s">
        <v>99</v>
      </c>
      <c r="I51" s="66" t="s">
        <v>215</v>
      </c>
      <c r="J51" s="18" t="s">
        <v>82</v>
      </c>
      <c r="K51" s="66" t="s">
        <v>82</v>
      </c>
      <c r="L51" s="67" t="s">
        <v>89</v>
      </c>
      <c r="M51" s="68" t="s">
        <v>195</v>
      </c>
      <c r="N51" s="67" t="s">
        <v>68</v>
      </c>
      <c r="O51" s="70">
        <v>45771</v>
      </c>
      <c r="P51" s="71">
        <v>45777</v>
      </c>
      <c r="Q51" s="68" t="s">
        <v>85</v>
      </c>
      <c r="R51" s="66" t="s">
        <v>53</v>
      </c>
      <c r="S51" s="72" t="s">
        <v>216</v>
      </c>
      <c r="T51" s="23" t="str">
        <f t="shared" si="20"/>
        <v>&lt;12</v>
      </c>
      <c r="U51" s="23" t="str">
        <f t="shared" si="20"/>
        <v>&lt;10</v>
      </c>
      <c r="V51" s="24" t="str">
        <f t="shared" si="17"/>
        <v>&lt;22</v>
      </c>
      <c r="W51" s="19" t="str">
        <f t="shared" si="19"/>
        <v/>
      </c>
    </row>
    <row r="52" spans="1:23" x14ac:dyDescent="0.4">
      <c r="A52" s="15">
        <v>46</v>
      </c>
      <c r="B52" s="66" t="s">
        <v>193</v>
      </c>
      <c r="C52" s="67" t="s">
        <v>193</v>
      </c>
      <c r="D52" s="68" t="s">
        <v>82</v>
      </c>
      <c r="E52" s="66" t="s">
        <v>82</v>
      </c>
      <c r="F52" s="67" t="s">
        <v>82</v>
      </c>
      <c r="G52" s="69" t="s">
        <v>67</v>
      </c>
      <c r="H52" s="68" t="s">
        <v>99</v>
      </c>
      <c r="I52" s="66" t="s">
        <v>217</v>
      </c>
      <c r="J52" s="18" t="s">
        <v>82</v>
      </c>
      <c r="K52" s="66" t="s">
        <v>82</v>
      </c>
      <c r="L52" s="67" t="s">
        <v>89</v>
      </c>
      <c r="M52" s="68" t="s">
        <v>195</v>
      </c>
      <c r="N52" s="67" t="s">
        <v>68</v>
      </c>
      <c r="O52" s="70">
        <v>45771</v>
      </c>
      <c r="P52" s="71">
        <v>45777</v>
      </c>
      <c r="Q52" s="68" t="s">
        <v>87</v>
      </c>
      <c r="R52" s="66" t="s">
        <v>53</v>
      </c>
      <c r="S52" s="72" t="s">
        <v>198</v>
      </c>
      <c r="T52" s="23" t="str">
        <f t="shared" si="20"/>
        <v>&lt;11</v>
      </c>
      <c r="U52" s="23" t="str">
        <f t="shared" si="20"/>
        <v>&lt;10</v>
      </c>
      <c r="V52" s="24" t="str">
        <f t="shared" si="17"/>
        <v>&lt;21</v>
      </c>
      <c r="W52" s="19" t="str">
        <f t="shared" si="19"/>
        <v/>
      </c>
    </row>
    <row r="53" spans="1:23" x14ac:dyDescent="0.4">
      <c r="A53" s="21">
        <v>47</v>
      </c>
      <c r="B53" s="66" t="s">
        <v>193</v>
      </c>
      <c r="C53" s="67" t="s">
        <v>193</v>
      </c>
      <c r="D53" s="68" t="s">
        <v>82</v>
      </c>
      <c r="E53" s="66" t="s">
        <v>82</v>
      </c>
      <c r="F53" s="67" t="s">
        <v>82</v>
      </c>
      <c r="G53" s="69" t="s">
        <v>67</v>
      </c>
      <c r="H53" s="68" t="s">
        <v>99</v>
      </c>
      <c r="I53" s="66" t="s">
        <v>218</v>
      </c>
      <c r="J53" s="18" t="s">
        <v>82</v>
      </c>
      <c r="K53" s="66" t="s">
        <v>82</v>
      </c>
      <c r="L53" s="67" t="s">
        <v>89</v>
      </c>
      <c r="M53" s="68" t="s">
        <v>195</v>
      </c>
      <c r="N53" s="67" t="s">
        <v>68</v>
      </c>
      <c r="O53" s="70">
        <v>45771</v>
      </c>
      <c r="P53" s="71">
        <v>45777</v>
      </c>
      <c r="Q53" s="68" t="s">
        <v>87</v>
      </c>
      <c r="R53" s="66" t="s">
        <v>53</v>
      </c>
      <c r="S53" s="72" t="s">
        <v>198</v>
      </c>
      <c r="T53" s="23" t="str">
        <f t="shared" si="20"/>
        <v>&lt;11</v>
      </c>
      <c r="U53" s="23" t="str">
        <f t="shared" si="20"/>
        <v>&lt;10</v>
      </c>
      <c r="V53" s="24" t="str">
        <f t="shared" si="17"/>
        <v>&lt;21</v>
      </c>
      <c r="W53" s="19" t="str">
        <f t="shared" si="19"/>
        <v/>
      </c>
    </row>
    <row r="54" spans="1:23" x14ac:dyDescent="0.4">
      <c r="A54" s="15">
        <v>48</v>
      </c>
      <c r="B54" s="27" t="s">
        <v>219</v>
      </c>
      <c r="C54" s="27" t="s">
        <v>219</v>
      </c>
      <c r="D54" s="56" t="s">
        <v>220</v>
      </c>
      <c r="E54" s="30" t="s">
        <v>221</v>
      </c>
      <c r="F54" s="38" t="s">
        <v>82</v>
      </c>
      <c r="G54" s="73" t="s">
        <v>83</v>
      </c>
      <c r="H54" s="15" t="s">
        <v>74</v>
      </c>
      <c r="I54" s="30" t="s">
        <v>97</v>
      </c>
      <c r="J54" s="30" t="s">
        <v>95</v>
      </c>
      <c r="K54" s="30" t="s">
        <v>39</v>
      </c>
      <c r="L54" s="37" t="s">
        <v>34</v>
      </c>
      <c r="M54" s="27" t="s">
        <v>222</v>
      </c>
      <c r="N54" s="43" t="s">
        <v>35</v>
      </c>
      <c r="O54" s="74">
        <v>45757</v>
      </c>
      <c r="P54" s="45">
        <v>45762</v>
      </c>
      <c r="Q54" s="75" t="s">
        <v>76</v>
      </c>
      <c r="R54" s="13" t="s">
        <v>223</v>
      </c>
      <c r="S54" s="76" t="s">
        <v>224</v>
      </c>
      <c r="T54" s="23" t="str">
        <f t="shared" si="20"/>
        <v>&lt;1.5</v>
      </c>
      <c r="U54" s="23" t="str">
        <f t="shared" si="20"/>
        <v>&lt;2.3</v>
      </c>
      <c r="V54" s="24" t="str">
        <f t="shared" si="17"/>
        <v>&lt;3.8</v>
      </c>
      <c r="W54" s="19" t="str">
        <f t="shared" ref="W54:W61" si="21">IF(ISERROR(V53*1),"",IF(AND(H53="飲料水",V53&gt;=11),"○",IF(AND(H53="牛乳・乳児用食品",V53&gt;=51),"○",IF(AND(H53&lt;&gt;"",V53&gt;=110),"○",""))))</f>
        <v/>
      </c>
    </row>
    <row r="55" spans="1:23" x14ac:dyDescent="0.4">
      <c r="A55" s="21">
        <v>49</v>
      </c>
      <c r="B55" s="25" t="s">
        <v>219</v>
      </c>
      <c r="C55" s="25" t="s">
        <v>219</v>
      </c>
      <c r="D55" s="28" t="s">
        <v>220</v>
      </c>
      <c r="E55" s="18" t="s">
        <v>225</v>
      </c>
      <c r="F55" s="16" t="s">
        <v>82</v>
      </c>
      <c r="G55" s="73" t="s">
        <v>83</v>
      </c>
      <c r="H55" s="15" t="s">
        <v>74</v>
      </c>
      <c r="I55" s="18" t="s">
        <v>226</v>
      </c>
      <c r="J55" s="18" t="s">
        <v>75</v>
      </c>
      <c r="K55" s="18" t="s">
        <v>227</v>
      </c>
      <c r="L55" s="37" t="s">
        <v>34</v>
      </c>
      <c r="M55" s="25" t="s">
        <v>222</v>
      </c>
      <c r="N55" s="43" t="s">
        <v>35</v>
      </c>
      <c r="O55" s="77">
        <v>45757</v>
      </c>
      <c r="P55" s="45">
        <v>45763</v>
      </c>
      <c r="Q55" s="15" t="s">
        <v>60</v>
      </c>
      <c r="R55" s="18" t="s">
        <v>55</v>
      </c>
      <c r="S55" s="32" t="s">
        <v>61</v>
      </c>
      <c r="T55" s="78" t="str">
        <f t="shared" si="20"/>
        <v>&lt;8.8</v>
      </c>
      <c r="U55" s="78" t="str">
        <f t="shared" si="20"/>
        <v>&lt;6.2</v>
      </c>
      <c r="V55" s="79" t="str">
        <f t="shared" si="17"/>
        <v>&lt;15</v>
      </c>
      <c r="W55" s="31" t="str">
        <f t="shared" si="21"/>
        <v/>
      </c>
    </row>
    <row r="56" spans="1:23" x14ac:dyDescent="0.4">
      <c r="A56" s="15">
        <v>50</v>
      </c>
      <c r="B56" s="25" t="s">
        <v>219</v>
      </c>
      <c r="C56" s="25" t="s">
        <v>219</v>
      </c>
      <c r="D56" s="28" t="s">
        <v>220</v>
      </c>
      <c r="E56" s="18" t="s">
        <v>228</v>
      </c>
      <c r="F56" s="16" t="s">
        <v>82</v>
      </c>
      <c r="G56" s="73" t="s">
        <v>83</v>
      </c>
      <c r="H56" s="15" t="s">
        <v>74</v>
      </c>
      <c r="I56" s="18" t="s">
        <v>226</v>
      </c>
      <c r="J56" s="18" t="s">
        <v>75</v>
      </c>
      <c r="K56" s="18" t="s">
        <v>227</v>
      </c>
      <c r="L56" s="31" t="s">
        <v>34</v>
      </c>
      <c r="M56" s="25" t="s">
        <v>222</v>
      </c>
      <c r="N56" s="43" t="s">
        <v>35</v>
      </c>
      <c r="O56" s="77">
        <v>45758</v>
      </c>
      <c r="P56" s="45">
        <v>45763</v>
      </c>
      <c r="Q56" s="15" t="s">
        <v>56</v>
      </c>
      <c r="R56" s="18">
        <v>8.74</v>
      </c>
      <c r="S56" s="32">
        <v>8.6999999999999993</v>
      </c>
      <c r="T56" s="78" t="str">
        <f t="shared" si="20"/>
        <v>&lt;8.6</v>
      </c>
      <c r="U56" s="78">
        <f t="shared" si="20"/>
        <v>8.74</v>
      </c>
      <c r="V56" s="79">
        <f t="shared" si="17"/>
        <v>8.6999999999999993</v>
      </c>
      <c r="W56" s="31" t="str">
        <f t="shared" si="21"/>
        <v/>
      </c>
    </row>
    <row r="57" spans="1:23" x14ac:dyDescent="0.4">
      <c r="A57" s="21">
        <v>51</v>
      </c>
      <c r="B57" s="25" t="s">
        <v>219</v>
      </c>
      <c r="C57" s="25" t="s">
        <v>219</v>
      </c>
      <c r="D57" s="28" t="s">
        <v>220</v>
      </c>
      <c r="E57" s="25" t="s">
        <v>229</v>
      </c>
      <c r="F57" s="16" t="s">
        <v>82</v>
      </c>
      <c r="G57" s="80" t="s">
        <v>83</v>
      </c>
      <c r="H57" s="28" t="s">
        <v>74</v>
      </c>
      <c r="I57" s="18" t="s">
        <v>226</v>
      </c>
      <c r="J57" s="25" t="s">
        <v>75</v>
      </c>
      <c r="K57" s="18" t="s">
        <v>227</v>
      </c>
      <c r="L57" s="37" t="s">
        <v>34</v>
      </c>
      <c r="M57" s="25" t="s">
        <v>222</v>
      </c>
      <c r="N57" s="43" t="s">
        <v>35</v>
      </c>
      <c r="O57" s="77">
        <v>45761</v>
      </c>
      <c r="P57" s="45">
        <v>45764</v>
      </c>
      <c r="Q57" s="15" t="s">
        <v>230</v>
      </c>
      <c r="R57" s="18" t="s">
        <v>231</v>
      </c>
      <c r="S57" s="32" t="s">
        <v>58</v>
      </c>
      <c r="T57" s="78" t="str">
        <f t="shared" si="20"/>
        <v>&lt;4.1</v>
      </c>
      <c r="U57" s="78" t="str">
        <f t="shared" si="20"/>
        <v>&lt;5</v>
      </c>
      <c r="V57" s="79" t="str">
        <f t="shared" si="17"/>
        <v>&lt;9.1</v>
      </c>
      <c r="W57" s="31" t="str">
        <f t="shared" si="21"/>
        <v/>
      </c>
    </row>
    <row r="58" spans="1:23" x14ac:dyDescent="0.4">
      <c r="A58" s="15">
        <v>52</v>
      </c>
      <c r="B58" s="25" t="s">
        <v>219</v>
      </c>
      <c r="C58" s="25" t="s">
        <v>219</v>
      </c>
      <c r="D58" s="28" t="s">
        <v>220</v>
      </c>
      <c r="E58" s="18" t="s">
        <v>232</v>
      </c>
      <c r="F58" s="16" t="s">
        <v>82</v>
      </c>
      <c r="G58" s="80" t="s">
        <v>83</v>
      </c>
      <c r="H58" s="35" t="s">
        <v>74</v>
      </c>
      <c r="I58" s="18" t="s">
        <v>226</v>
      </c>
      <c r="J58" s="18" t="s">
        <v>75</v>
      </c>
      <c r="K58" s="18" t="s">
        <v>227</v>
      </c>
      <c r="L58" s="37" t="s">
        <v>34</v>
      </c>
      <c r="M58" s="25" t="s">
        <v>222</v>
      </c>
      <c r="N58" s="43" t="s">
        <v>35</v>
      </c>
      <c r="O58" s="77">
        <v>45761</v>
      </c>
      <c r="P58" s="45">
        <v>45764</v>
      </c>
      <c r="Q58" s="15" t="s">
        <v>41</v>
      </c>
      <c r="R58" s="18" t="s">
        <v>231</v>
      </c>
      <c r="S58" s="32" t="s">
        <v>46</v>
      </c>
      <c r="T58" s="78" t="str">
        <f t="shared" si="20"/>
        <v>&lt;6.4</v>
      </c>
      <c r="U58" s="78" t="str">
        <f t="shared" si="20"/>
        <v>&lt;5</v>
      </c>
      <c r="V58" s="79" t="str">
        <f t="shared" si="17"/>
        <v>&lt;11</v>
      </c>
      <c r="W58" s="31" t="str">
        <f t="shared" si="21"/>
        <v/>
      </c>
    </row>
    <row r="59" spans="1:23" x14ac:dyDescent="0.4">
      <c r="A59" s="21">
        <v>53</v>
      </c>
      <c r="B59" s="25" t="s">
        <v>219</v>
      </c>
      <c r="C59" s="25" t="s">
        <v>219</v>
      </c>
      <c r="D59" s="28" t="s">
        <v>220</v>
      </c>
      <c r="E59" s="18" t="s">
        <v>233</v>
      </c>
      <c r="F59" s="16" t="s">
        <v>82</v>
      </c>
      <c r="G59" s="80" t="s">
        <v>83</v>
      </c>
      <c r="H59" s="15" t="s">
        <v>74</v>
      </c>
      <c r="I59" s="18" t="s">
        <v>234</v>
      </c>
      <c r="J59" s="18" t="s">
        <v>95</v>
      </c>
      <c r="K59" s="25" t="s">
        <v>39</v>
      </c>
      <c r="L59" s="37" t="s">
        <v>34</v>
      </c>
      <c r="M59" s="25" t="s">
        <v>222</v>
      </c>
      <c r="N59" s="43" t="s">
        <v>35</v>
      </c>
      <c r="O59" s="77">
        <v>45762</v>
      </c>
      <c r="P59" s="45">
        <v>45765</v>
      </c>
      <c r="Q59" s="15" t="s">
        <v>235</v>
      </c>
      <c r="R59" s="18" t="s">
        <v>77</v>
      </c>
      <c r="S59" s="32" t="s">
        <v>127</v>
      </c>
      <c r="T59" s="78" t="str">
        <f t="shared" si="20"/>
        <v>&lt;3.2</v>
      </c>
      <c r="U59" s="78" t="str">
        <f t="shared" si="20"/>
        <v>&lt;2.6</v>
      </c>
      <c r="V59" s="79" t="str">
        <f t="shared" si="17"/>
        <v>&lt;5.8</v>
      </c>
      <c r="W59" s="31" t="str">
        <f t="shared" si="21"/>
        <v/>
      </c>
    </row>
    <row r="60" spans="1:23" x14ac:dyDescent="0.4">
      <c r="A60" s="15">
        <v>54</v>
      </c>
      <c r="B60" s="25" t="s">
        <v>219</v>
      </c>
      <c r="C60" s="34" t="s">
        <v>219</v>
      </c>
      <c r="D60" s="28" t="s">
        <v>220</v>
      </c>
      <c r="E60" s="18" t="s">
        <v>236</v>
      </c>
      <c r="F60" s="16" t="s">
        <v>82</v>
      </c>
      <c r="G60" s="80" t="s">
        <v>83</v>
      </c>
      <c r="H60" s="15" t="s">
        <v>74</v>
      </c>
      <c r="I60" s="18" t="s">
        <v>234</v>
      </c>
      <c r="J60" s="18" t="s">
        <v>95</v>
      </c>
      <c r="K60" s="25" t="s">
        <v>39</v>
      </c>
      <c r="L60" s="37" t="s">
        <v>34</v>
      </c>
      <c r="M60" s="25" t="s">
        <v>222</v>
      </c>
      <c r="N60" s="43" t="s">
        <v>35</v>
      </c>
      <c r="O60" s="77">
        <v>45769</v>
      </c>
      <c r="P60" s="45">
        <v>45775</v>
      </c>
      <c r="Q60" s="15" t="s">
        <v>80</v>
      </c>
      <c r="R60" s="18" t="s">
        <v>237</v>
      </c>
      <c r="S60" s="32" t="s">
        <v>52</v>
      </c>
      <c r="T60" s="78" t="str">
        <f t="shared" si="20"/>
        <v>&lt;3</v>
      </c>
      <c r="U60" s="78" t="str">
        <f t="shared" si="20"/>
        <v>&lt;3.6</v>
      </c>
      <c r="V60" s="79" t="str">
        <f t="shared" si="17"/>
        <v>&lt;6.6</v>
      </c>
      <c r="W60" s="31" t="str">
        <f t="shared" si="21"/>
        <v/>
      </c>
    </row>
    <row r="61" spans="1:23" x14ac:dyDescent="0.4">
      <c r="A61" s="21">
        <v>55</v>
      </c>
      <c r="B61" s="18" t="s">
        <v>219</v>
      </c>
      <c r="C61" s="16" t="s">
        <v>219</v>
      </c>
      <c r="D61" s="15" t="s">
        <v>220</v>
      </c>
      <c r="E61" s="18" t="s">
        <v>238</v>
      </c>
      <c r="F61" s="16" t="s">
        <v>82</v>
      </c>
      <c r="G61" s="73" t="s">
        <v>83</v>
      </c>
      <c r="H61" s="15" t="s">
        <v>74</v>
      </c>
      <c r="I61" s="18" t="s">
        <v>234</v>
      </c>
      <c r="J61" s="18" t="s">
        <v>95</v>
      </c>
      <c r="K61" s="25" t="s">
        <v>39</v>
      </c>
      <c r="L61" s="37" t="s">
        <v>34</v>
      </c>
      <c r="M61" s="25" t="s">
        <v>222</v>
      </c>
      <c r="N61" s="43" t="s">
        <v>35</v>
      </c>
      <c r="O61" s="77">
        <v>45769</v>
      </c>
      <c r="P61" s="45">
        <v>45775</v>
      </c>
      <c r="Q61" s="15" t="s">
        <v>70</v>
      </c>
      <c r="R61" s="18" t="s">
        <v>235</v>
      </c>
      <c r="S61" s="32" t="s">
        <v>64</v>
      </c>
      <c r="T61" s="78" t="str">
        <f t="shared" si="20"/>
        <v>&lt;3.3</v>
      </c>
      <c r="U61" s="78" t="str">
        <f t="shared" si="20"/>
        <v>&lt;3.2</v>
      </c>
      <c r="V61" s="79" t="str">
        <f t="shared" si="17"/>
        <v>&lt;6.5</v>
      </c>
      <c r="W61" s="31" t="str">
        <f t="shared" si="21"/>
        <v/>
      </c>
    </row>
    <row r="62" spans="1:23" x14ac:dyDescent="0.4">
      <c r="A62" s="15">
        <v>56</v>
      </c>
      <c r="B62" s="18" t="s">
        <v>219</v>
      </c>
      <c r="C62" s="16" t="s">
        <v>219</v>
      </c>
      <c r="D62" s="15" t="s">
        <v>220</v>
      </c>
      <c r="E62" s="18" t="s">
        <v>239</v>
      </c>
      <c r="F62" s="16" t="s">
        <v>82</v>
      </c>
      <c r="G62" s="73" t="s">
        <v>83</v>
      </c>
      <c r="H62" s="15" t="s">
        <v>74</v>
      </c>
      <c r="I62" s="18" t="s">
        <v>234</v>
      </c>
      <c r="J62" s="18" t="s">
        <v>95</v>
      </c>
      <c r="K62" s="25" t="s">
        <v>39</v>
      </c>
      <c r="L62" s="37" t="s">
        <v>34</v>
      </c>
      <c r="M62" s="25" t="s">
        <v>222</v>
      </c>
      <c r="N62" s="43" t="s">
        <v>35</v>
      </c>
      <c r="O62" s="77">
        <v>45770</v>
      </c>
      <c r="P62" s="45">
        <v>45775</v>
      </c>
      <c r="Q62" s="15" t="s">
        <v>240</v>
      </c>
      <c r="R62" s="18" t="s">
        <v>52</v>
      </c>
      <c r="S62" s="32" t="s">
        <v>57</v>
      </c>
      <c r="T62" s="78" t="str">
        <f t="shared" si="20"/>
        <v>&lt;6.3</v>
      </c>
      <c r="U62" s="78" t="str">
        <f t="shared" si="20"/>
        <v>&lt;6.6</v>
      </c>
      <c r="V62" s="79" t="str">
        <f t="shared" si="17"/>
        <v>&lt;13</v>
      </c>
      <c r="W62" s="31"/>
    </row>
    <row r="63" spans="1:23" x14ac:dyDescent="0.4">
      <c r="A63" s="21">
        <v>57</v>
      </c>
      <c r="B63" s="18" t="s">
        <v>219</v>
      </c>
      <c r="C63" s="16" t="s">
        <v>219</v>
      </c>
      <c r="D63" s="15" t="s">
        <v>220</v>
      </c>
      <c r="E63" s="18" t="s">
        <v>241</v>
      </c>
      <c r="F63" s="16" t="s">
        <v>82</v>
      </c>
      <c r="G63" s="73" t="s">
        <v>83</v>
      </c>
      <c r="H63" s="15" t="s">
        <v>74</v>
      </c>
      <c r="I63" s="18" t="s">
        <v>234</v>
      </c>
      <c r="J63" s="18" t="s">
        <v>95</v>
      </c>
      <c r="K63" s="25" t="s">
        <v>39</v>
      </c>
      <c r="L63" s="37" t="s">
        <v>34</v>
      </c>
      <c r="M63" s="25" t="s">
        <v>222</v>
      </c>
      <c r="N63" s="43" t="s">
        <v>35</v>
      </c>
      <c r="O63" s="77">
        <v>45770</v>
      </c>
      <c r="P63" s="45">
        <v>45775</v>
      </c>
      <c r="Q63" s="15" t="s">
        <v>96</v>
      </c>
      <c r="R63" s="18">
        <v>3.48</v>
      </c>
      <c r="S63" s="32">
        <v>3.5</v>
      </c>
      <c r="T63" s="78" t="str">
        <f t="shared" si="20"/>
        <v>&lt;2.5</v>
      </c>
      <c r="U63" s="78">
        <f t="shared" si="20"/>
        <v>3.48</v>
      </c>
      <c r="V63" s="79">
        <f t="shared" si="17"/>
        <v>3.5</v>
      </c>
      <c r="W63" s="31"/>
    </row>
    <row r="64" spans="1:23" x14ac:dyDescent="0.4">
      <c r="A64" s="15">
        <v>58</v>
      </c>
      <c r="B64" s="13" t="s">
        <v>242</v>
      </c>
      <c r="C64" s="14" t="s">
        <v>242</v>
      </c>
      <c r="D64" s="81" t="s">
        <v>78</v>
      </c>
      <c r="E64" s="18" t="s">
        <v>38</v>
      </c>
      <c r="F64" s="26" t="s">
        <v>243</v>
      </c>
      <c r="G64" s="73" t="s">
        <v>32</v>
      </c>
      <c r="H64" s="15" t="s">
        <v>33</v>
      </c>
      <c r="I64" s="82" t="s">
        <v>244</v>
      </c>
      <c r="J64" s="18" t="s">
        <v>37</v>
      </c>
      <c r="K64" s="18" t="s">
        <v>38</v>
      </c>
      <c r="L64" s="19" t="s">
        <v>245</v>
      </c>
      <c r="M64" s="18" t="s">
        <v>246</v>
      </c>
      <c r="N64" s="43" t="s">
        <v>35</v>
      </c>
      <c r="O64" s="83">
        <v>45786</v>
      </c>
      <c r="P64" s="45">
        <v>45786</v>
      </c>
      <c r="Q64" s="25" t="s">
        <v>247</v>
      </c>
      <c r="R64" s="25" t="s">
        <v>248</v>
      </c>
      <c r="S64" s="33" t="s">
        <v>36</v>
      </c>
      <c r="T64" s="23" t="str">
        <f t="shared" ref="T64:U67" si="22">IF(Q64="","",IF(NOT(ISERROR(Q64*1)),ROUNDDOWN(Q64*1,2-INT(LOG(ABS(Q64*1)))),IFERROR("&lt;"&amp;ROUNDDOWN(IF(SUBSTITUTE(Q64,"&lt;","")*1&lt;=50,SUBSTITUTE(Q64,"&lt;","")*1,""),2-INT(LOG(ABS(SUBSTITUTE(Q64,"&lt;","")*1)))),IF(Q64="-",Q64,"入力形式が間違っています"))))</f>
        <v>&lt;3.36</v>
      </c>
      <c r="U64" s="23" t="str">
        <f t="shared" si="22"/>
        <v>&lt;2.85</v>
      </c>
      <c r="V64" s="24" t="str">
        <f t="shared" si="17"/>
        <v>&lt;6.2</v>
      </c>
      <c r="W64" s="19" t="str">
        <f t="shared" ref="W64:W66" si="23">IF(ISERROR(V64*1),"",IF(AND(H64="飲料水",V64&gt;=11),"○",IF(AND(H64="牛乳・乳児用食品",V64&gt;=51),"○",IF(AND(H64&lt;&gt;"",V64&gt;=110),"○",""))))</f>
        <v/>
      </c>
    </row>
    <row r="65" spans="1:23" x14ac:dyDescent="0.4">
      <c r="A65" s="21">
        <v>59</v>
      </c>
      <c r="B65" s="13" t="s">
        <v>242</v>
      </c>
      <c r="C65" s="14" t="s">
        <v>242</v>
      </c>
      <c r="D65" s="81" t="s">
        <v>249</v>
      </c>
      <c r="E65" s="18" t="s">
        <v>38</v>
      </c>
      <c r="F65" s="26" t="s">
        <v>250</v>
      </c>
      <c r="G65" s="73" t="s">
        <v>32</v>
      </c>
      <c r="H65" s="15" t="s">
        <v>33</v>
      </c>
      <c r="I65" s="82" t="s">
        <v>86</v>
      </c>
      <c r="J65" s="18" t="s">
        <v>37</v>
      </c>
      <c r="K65" s="18" t="s">
        <v>38</v>
      </c>
      <c r="L65" s="19" t="s">
        <v>245</v>
      </c>
      <c r="M65" s="18" t="s">
        <v>246</v>
      </c>
      <c r="N65" s="43" t="s">
        <v>35</v>
      </c>
      <c r="O65" s="83">
        <v>45786</v>
      </c>
      <c r="P65" s="45">
        <v>45786</v>
      </c>
      <c r="Q65" s="25" t="s">
        <v>251</v>
      </c>
      <c r="R65" s="25" t="s">
        <v>252</v>
      </c>
      <c r="S65" s="33" t="s">
        <v>253</v>
      </c>
      <c r="T65" s="23" t="str">
        <f t="shared" si="22"/>
        <v>&lt;3.46</v>
      </c>
      <c r="U65" s="23" t="str">
        <f t="shared" si="22"/>
        <v>&lt;3.17</v>
      </c>
      <c r="V65" s="24" t="str">
        <f t="shared" si="17"/>
        <v>&lt;6.6</v>
      </c>
      <c r="W65" s="19" t="str">
        <f t="shared" si="23"/>
        <v/>
      </c>
    </row>
    <row r="66" spans="1:23" x14ac:dyDescent="0.4">
      <c r="A66" s="15">
        <v>60</v>
      </c>
      <c r="B66" s="13" t="s">
        <v>242</v>
      </c>
      <c r="C66" s="14" t="s">
        <v>242</v>
      </c>
      <c r="D66" s="81" t="s">
        <v>31</v>
      </c>
      <c r="E66" s="18" t="s">
        <v>38</v>
      </c>
      <c r="F66" s="26" t="s">
        <v>254</v>
      </c>
      <c r="G66" s="73" t="s">
        <v>32</v>
      </c>
      <c r="H66" s="15" t="s">
        <v>33</v>
      </c>
      <c r="I66" s="82" t="s">
        <v>255</v>
      </c>
      <c r="J66" s="18" t="s">
        <v>37</v>
      </c>
      <c r="K66" s="18" t="s">
        <v>38</v>
      </c>
      <c r="L66" s="19" t="s">
        <v>245</v>
      </c>
      <c r="M66" s="18" t="s">
        <v>246</v>
      </c>
      <c r="N66" s="43" t="s">
        <v>35</v>
      </c>
      <c r="O66" s="83">
        <v>45786</v>
      </c>
      <c r="P66" s="45">
        <v>45786</v>
      </c>
      <c r="Q66" s="25" t="s">
        <v>256</v>
      </c>
      <c r="R66" s="25" t="s">
        <v>257</v>
      </c>
      <c r="S66" s="33" t="s">
        <v>258</v>
      </c>
      <c r="T66" s="23" t="str">
        <f t="shared" si="22"/>
        <v>&lt;2.91</v>
      </c>
      <c r="U66" s="23" t="str">
        <f t="shared" si="22"/>
        <v>&lt;3.12</v>
      </c>
      <c r="V66" s="24" t="str">
        <f t="shared" si="17"/>
        <v>&lt;6</v>
      </c>
      <c r="W66" s="19" t="str">
        <f t="shared" si="23"/>
        <v/>
      </c>
    </row>
    <row r="67" spans="1:23" x14ac:dyDescent="0.4">
      <c r="A67" s="21">
        <v>61</v>
      </c>
      <c r="B67" s="13" t="s">
        <v>93</v>
      </c>
      <c r="C67" s="14" t="s">
        <v>93</v>
      </c>
      <c r="D67" s="21" t="s">
        <v>93</v>
      </c>
      <c r="E67" s="13" t="s">
        <v>259</v>
      </c>
      <c r="F67" s="14" t="s">
        <v>49</v>
      </c>
      <c r="G67" s="17" t="s">
        <v>32</v>
      </c>
      <c r="H67" s="15" t="s">
        <v>74</v>
      </c>
      <c r="I67" s="27" t="s">
        <v>94</v>
      </c>
      <c r="J67" s="13" t="s">
        <v>95</v>
      </c>
      <c r="K67" s="13" t="s">
        <v>40</v>
      </c>
      <c r="L67" s="19" t="s">
        <v>34</v>
      </c>
      <c r="M67" s="18" t="s">
        <v>191</v>
      </c>
      <c r="N67" s="20" t="s">
        <v>35</v>
      </c>
      <c r="O67" s="44">
        <v>45784</v>
      </c>
      <c r="P67" s="51">
        <v>45786</v>
      </c>
      <c r="Q67" s="56" t="s">
        <v>73</v>
      </c>
      <c r="R67" s="65" t="s">
        <v>79</v>
      </c>
      <c r="S67" s="62" t="s">
        <v>55</v>
      </c>
      <c r="T67" s="23" t="str">
        <f t="shared" si="22"/>
        <v>&lt;2.7</v>
      </c>
      <c r="U67" s="23" t="str">
        <f t="shared" si="22"/>
        <v>&lt;3.5</v>
      </c>
      <c r="V67" s="24" t="str">
        <f t="shared" si="17"/>
        <v>&lt;6.2</v>
      </c>
      <c r="W67" s="19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9 V12">
    <cfRule type="expression" dxfId="18" priority="19">
      <formula>$W7="○"</formula>
    </cfRule>
  </conditionalFormatting>
  <conditionalFormatting sqref="V10:V11">
    <cfRule type="expression" dxfId="17" priority="18">
      <formula>$W10="○"</formula>
    </cfRule>
  </conditionalFormatting>
  <conditionalFormatting sqref="V13:V14">
    <cfRule type="expression" dxfId="16" priority="17">
      <formula>$W13="○"</formula>
    </cfRule>
  </conditionalFormatting>
  <conditionalFormatting sqref="S15 V15:V16">
    <cfRule type="expression" dxfId="15" priority="16">
      <formula>$W15="○"</formula>
    </cfRule>
  </conditionalFormatting>
  <conditionalFormatting sqref="V17:V21">
    <cfRule type="expression" dxfId="14" priority="15">
      <formula>$W17="○"</formula>
    </cfRule>
  </conditionalFormatting>
  <conditionalFormatting sqref="V22:V24">
    <cfRule type="expression" dxfId="13" priority="14">
      <formula>$W22="○"</formula>
    </cfRule>
  </conditionalFormatting>
  <conditionalFormatting sqref="V25:V30">
    <cfRule type="expression" dxfId="12" priority="13">
      <formula>$W25="○"</formula>
    </cfRule>
  </conditionalFormatting>
  <conditionalFormatting sqref="V31:V32">
    <cfRule type="expression" dxfId="11" priority="12">
      <formula>$W31="○"</formula>
    </cfRule>
  </conditionalFormatting>
  <conditionalFormatting sqref="V33">
    <cfRule type="expression" dxfId="10" priority="11">
      <formula>$W33="○"</formula>
    </cfRule>
  </conditionalFormatting>
  <conditionalFormatting sqref="V34:V53">
    <cfRule type="expression" dxfId="9" priority="10">
      <formula>$W34="○"</formula>
    </cfRule>
  </conditionalFormatting>
  <conditionalFormatting sqref="V59:V63">
    <cfRule type="expression" dxfId="8" priority="9">
      <formula>$W60="○"</formula>
    </cfRule>
  </conditionalFormatting>
  <conditionalFormatting sqref="V58">
    <cfRule type="expression" dxfId="7" priority="7">
      <formula>$W59="○"</formula>
    </cfRule>
  </conditionalFormatting>
  <conditionalFormatting sqref="V57">
    <cfRule type="expression" dxfId="6" priority="8">
      <formula>#REF!="○"</formula>
    </cfRule>
  </conditionalFormatting>
  <conditionalFormatting sqref="V54:V56">
    <cfRule type="expression" dxfId="5" priority="6">
      <formula>$W55="○"</formula>
    </cfRule>
  </conditionalFormatting>
  <conditionalFormatting sqref="V64:V66">
    <cfRule type="expression" dxfId="4" priority="5">
      <formula>$Y64="○"</formula>
    </cfRule>
  </conditionalFormatting>
  <conditionalFormatting sqref="V64:V66">
    <cfRule type="expression" dxfId="3" priority="4">
      <formula>$W64="○"</formula>
    </cfRule>
  </conditionalFormatting>
  <conditionalFormatting sqref="S64:S66">
    <cfRule type="expression" dxfId="2" priority="3">
      <formula>$Y64="○"</formula>
    </cfRule>
  </conditionalFormatting>
  <conditionalFormatting sqref="S64:S66">
    <cfRule type="expression" dxfId="1" priority="2">
      <formula>$W64="○"</formula>
    </cfRule>
  </conditionalFormatting>
  <conditionalFormatting sqref="V67">
    <cfRule type="expression" dxfId="0" priority="1">
      <formula>$W67="○"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