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324DEDA-C754-4981-BFBC-B3F1B982CBDE}" xr6:coauthVersionLast="47" xr6:coauthVersionMax="47" xr10:uidLastSave="{00000000-0000-0000-0000-000000000000}"/>
  <bookViews>
    <workbookView xWindow="-45" yWindow="0" windowWidth="1635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3" i="1" l="1"/>
  <c r="V53" i="1" s="1"/>
  <c r="W53" i="1" s="1"/>
  <c r="T53" i="1"/>
  <c r="U52" i="1"/>
  <c r="T52" i="1"/>
  <c r="V52" i="1" s="1"/>
  <c r="W52" i="1" s="1"/>
  <c r="V51" i="1"/>
  <c r="U51" i="1"/>
  <c r="T51" i="1"/>
  <c r="V50" i="1"/>
  <c r="W50" i="1" s="1"/>
  <c r="U50" i="1"/>
  <c r="T50" i="1"/>
  <c r="U49" i="1"/>
  <c r="V49" i="1" s="1"/>
  <c r="W49" i="1" s="1"/>
  <c r="T49" i="1"/>
  <c r="U48" i="1"/>
  <c r="V48" i="1" s="1"/>
  <c r="W48" i="1" s="1"/>
  <c r="T48" i="1"/>
  <c r="U47" i="1"/>
  <c r="T47" i="1"/>
  <c r="V47" i="1" s="1"/>
  <c r="W47" i="1" s="1"/>
  <c r="U46" i="1"/>
  <c r="T46" i="1"/>
  <c r="V46" i="1" s="1"/>
  <c r="W46" i="1" s="1"/>
  <c r="U45" i="1"/>
  <c r="T45" i="1"/>
  <c r="V45" i="1" s="1"/>
  <c r="W45" i="1" s="1"/>
  <c r="U44" i="1"/>
  <c r="T44" i="1"/>
  <c r="V44" i="1" s="1"/>
  <c r="W44" i="1" s="1"/>
  <c r="V43" i="1"/>
  <c r="W43" i="1" s="1"/>
  <c r="U43" i="1"/>
  <c r="T43" i="1"/>
  <c r="V42" i="1"/>
  <c r="W42" i="1" s="1"/>
  <c r="U42" i="1"/>
  <c r="T42" i="1"/>
  <c r="U41" i="1"/>
  <c r="V41" i="1" s="1"/>
  <c r="W41" i="1" s="1"/>
  <c r="T41" i="1"/>
  <c r="U40" i="1"/>
  <c r="V40" i="1" s="1"/>
  <c r="W40" i="1" s="1"/>
  <c r="T40" i="1"/>
  <c r="U39" i="1"/>
  <c r="T39" i="1"/>
  <c r="V39" i="1" s="1"/>
  <c r="W39" i="1" s="1"/>
  <c r="U38" i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V35" i="1"/>
  <c r="W35" i="1" s="1"/>
  <c r="U35" i="1"/>
  <c r="T35" i="1"/>
  <c r="V34" i="1"/>
  <c r="W34" i="1" s="1"/>
  <c r="U34" i="1"/>
  <c r="T34" i="1"/>
  <c r="U33" i="1"/>
  <c r="V33" i="1" s="1"/>
  <c r="W33" i="1" s="1"/>
  <c r="T33" i="1"/>
  <c r="U32" i="1"/>
  <c r="V32" i="1" s="1"/>
  <c r="W32" i="1" s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V27" i="1"/>
  <c r="W27" i="1" s="1"/>
  <c r="U27" i="1"/>
  <c r="T27" i="1"/>
  <c r="U26" i="1"/>
  <c r="T26" i="1"/>
  <c r="V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V22" i="1"/>
  <c r="W22" i="1" s="1"/>
  <c r="U22" i="1"/>
  <c r="T22" i="1"/>
  <c r="U21" i="1"/>
  <c r="V21" i="1" s="1"/>
  <c r="W21" i="1" s="1"/>
  <c r="T21" i="1"/>
  <c r="U20" i="1"/>
  <c r="V20" i="1" s="1"/>
  <c r="W20" i="1" s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V14" i="1"/>
  <c r="W14" i="1" s="1"/>
  <c r="U14" i="1"/>
  <c r="T14" i="1"/>
  <c r="U13" i="1"/>
  <c r="T13" i="1"/>
  <c r="V13" i="1" s="1"/>
  <c r="W13" i="1" s="1"/>
  <c r="U12" i="1"/>
  <c r="V12" i="1" s="1"/>
  <c r="W12" i="1" s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U7" i="1"/>
  <c r="T7" i="1"/>
  <c r="V7" i="1" s="1"/>
  <c r="W7" i="1" s="1"/>
</calcChain>
</file>

<file path=xl/sharedStrings.xml><?xml version="1.0" encoding="utf-8"?>
<sst xmlns="http://schemas.openxmlformats.org/spreadsheetml/2006/main" count="775" uniqueCount="121">
  <si>
    <t>３　国立医薬品食品衛生研究所における検査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</si>
  <si>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</si>
  <si>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</si>
  <si>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</si>
  <si>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</si>
  <si>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</si>
  <si>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</si>
  <si>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</si>
  <si>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</si>
  <si>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</si>
  <si>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</si>
  <si>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</si>
  <si>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</si>
  <si>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</si>
  <si>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</si>
  <si>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</si>
  <si>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</si>
  <si>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</si>
  <si>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</si>
  <si>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</si>
  <si>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</si>
  <si>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</si>
  <si>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</si>
  <si>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</si>
  <si>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</si>
  <si>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</si>
  <si>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</si>
  <si>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</si>
  <si>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</si>
  <si>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</si>
  <si>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</si>
  <si>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</si>
  <si>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</si>
  <si>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6"/>
  </si>
  <si>
    <t>牛乳・乳児用食品</t>
    <rPh sb="0" eb="2">
      <t>ギュウニュウ</t>
    </rPh>
    <rPh sb="3" eb="6">
      <t>ニュウジヨウ</t>
    </rPh>
    <rPh sb="6" eb="8">
      <t>ショクヒン</t>
    </rPh>
    <phoneticPr fontId="5"/>
  </si>
  <si>
    <t>調製粉乳</t>
    <rPh sb="0" eb="4">
      <t>チョウセイフンニュウ</t>
    </rPh>
    <phoneticPr fontId="1"/>
  </si>
  <si>
    <t>―</t>
  </si>
  <si>
    <t>制限なし</t>
    <rPh sb="0" eb="2">
      <t>セイゲン</t>
    </rPh>
    <phoneticPr fontId="6"/>
  </si>
  <si>
    <t>Ge</t>
  </si>
  <si>
    <t>ベビーフード</t>
    <phoneticPr fontId="1"/>
  </si>
  <si>
    <t>山形県</t>
    <rPh sb="0" eb="3">
      <t>ヤマガタケン</t>
    </rPh>
    <phoneticPr fontId="7"/>
  </si>
  <si>
    <t>コシアブラ</t>
  </si>
  <si>
    <t>天然</t>
    <rPh sb="0" eb="2">
      <t>テンネン</t>
    </rPh>
    <phoneticPr fontId="1"/>
  </si>
  <si>
    <t>CsI</t>
  </si>
  <si>
    <t>-</t>
    <phoneticPr fontId="1"/>
  </si>
  <si>
    <t>&lt;25</t>
    <phoneticPr fontId="1"/>
  </si>
  <si>
    <t>新潟県</t>
    <rPh sb="0" eb="3">
      <t>ニイガタケン</t>
    </rPh>
    <phoneticPr fontId="7"/>
  </si>
  <si>
    <t>南魚沼</t>
    <rPh sb="0" eb="3">
      <t>ミナミウオヌマ</t>
    </rPh>
    <phoneticPr fontId="1"/>
  </si>
  <si>
    <t>農産物</t>
    <rPh sb="0" eb="3">
      <t>ノウサンブツ</t>
    </rPh>
    <phoneticPr fontId="5"/>
  </si>
  <si>
    <t>栽培</t>
    <rPh sb="0" eb="2">
      <t>サイバイ</t>
    </rPh>
    <phoneticPr fontId="1"/>
  </si>
  <si>
    <t>タラノメ</t>
  </si>
  <si>
    <t>南魚沼市</t>
    <rPh sb="0" eb="4">
      <t>ミナミウオヌマシ</t>
    </rPh>
    <phoneticPr fontId="1"/>
  </si>
  <si>
    <t>種類：ネマガリタケ</t>
    <rPh sb="0" eb="2">
      <t>シュルイ</t>
    </rPh>
    <phoneticPr fontId="1"/>
  </si>
  <si>
    <t>フキノトウ</t>
  </si>
  <si>
    <t>ワラビ</t>
  </si>
  <si>
    <t>タケノコ</t>
  </si>
  <si>
    <t>クサソテツ</t>
    <phoneticPr fontId="1"/>
  </si>
  <si>
    <t>別名：コゴミ</t>
    <rPh sb="0" eb="2">
      <t>ベツメイ</t>
    </rPh>
    <phoneticPr fontId="1"/>
  </si>
  <si>
    <t>シイタケ</t>
  </si>
  <si>
    <t>原木</t>
    <rPh sb="0" eb="2">
      <t>ゲンボク</t>
    </rPh>
    <phoneticPr fontId="1"/>
  </si>
  <si>
    <t>岩手県</t>
    <rPh sb="0" eb="2">
      <t>イワテ</t>
    </rPh>
    <rPh sb="2" eb="3">
      <t>ケン</t>
    </rPh>
    <phoneticPr fontId="7"/>
  </si>
  <si>
    <t>畜産物</t>
    <rPh sb="0" eb="3">
      <t>チクサンブツ</t>
    </rPh>
    <phoneticPr fontId="5"/>
  </si>
  <si>
    <t>豚肉</t>
    <rPh sb="0" eb="2">
      <t>ブタニク</t>
    </rPh>
    <phoneticPr fontId="1"/>
  </si>
  <si>
    <t>&lt;3.0976</t>
  </si>
  <si>
    <t>柏崎市</t>
    <rPh sb="0" eb="3">
      <t>カシワザキシ</t>
    </rPh>
    <phoneticPr fontId="1"/>
  </si>
  <si>
    <t>ウド</t>
  </si>
  <si>
    <t>湯沢町</t>
    <rPh sb="0" eb="3">
      <t>ユザワマチ</t>
    </rPh>
    <phoneticPr fontId="1"/>
  </si>
  <si>
    <t>ニワトコ</t>
  </si>
  <si>
    <t>ネマガリタケ</t>
  </si>
  <si>
    <t>フキ</t>
  </si>
  <si>
    <t>十日町市</t>
    <rPh sb="0" eb="4">
      <t>トオカマチシ</t>
    </rPh>
    <phoneticPr fontId="1"/>
  </si>
  <si>
    <t>アケビ</t>
  </si>
  <si>
    <t>部位：新芽、別名：キノメ</t>
    <rPh sb="0" eb="2">
      <t>ブイ</t>
    </rPh>
    <rPh sb="3" eb="5">
      <t>シンメ</t>
    </rPh>
    <rPh sb="6" eb="8">
      <t>ベツメイ</t>
    </rPh>
    <phoneticPr fontId="1"/>
  </si>
  <si>
    <t>オオバギボウシ</t>
    <phoneticPr fontId="1"/>
  </si>
  <si>
    <t>別名：ウルイ</t>
    <rPh sb="0" eb="2">
      <t>ベツメイ</t>
    </rPh>
    <phoneticPr fontId="1"/>
  </si>
  <si>
    <t>カブ</t>
  </si>
  <si>
    <t>津南町</t>
    <rPh sb="0" eb="3">
      <t>ツナンマチ</t>
    </rPh>
    <phoneticPr fontId="1"/>
  </si>
  <si>
    <t>ナメコ</t>
  </si>
  <si>
    <t>菌床</t>
    <rPh sb="0" eb="2">
      <t>キンショウ</t>
    </rPh>
    <phoneticPr fontId="1"/>
  </si>
  <si>
    <t>紫波町</t>
    <rPh sb="0" eb="3">
      <t>シワチョウ</t>
    </rPh>
    <phoneticPr fontId="1"/>
  </si>
  <si>
    <t>赤沢</t>
    <rPh sb="0" eb="2">
      <t>アカサワ</t>
    </rPh>
    <phoneticPr fontId="1"/>
  </si>
  <si>
    <t>奥州市</t>
    <rPh sb="0" eb="3">
      <t>オウシュウシ</t>
    </rPh>
    <phoneticPr fontId="1"/>
  </si>
  <si>
    <t>江刺</t>
    <rPh sb="0" eb="2">
      <t>エサシ</t>
    </rPh>
    <phoneticPr fontId="1"/>
  </si>
  <si>
    <t>前沢</t>
    <rPh sb="0" eb="2">
      <t>マエザワ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</si>
  <si>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</si>
  <si>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&lt;3.9489</t>
  </si>
  <si>
    <t>秋田県</t>
  </si>
  <si>
    <t>横手市</t>
    <rPh sb="0" eb="3">
      <t>ヨコテシ</t>
    </rPh>
    <phoneticPr fontId="1"/>
  </si>
  <si>
    <t>山内</t>
    <rPh sb="0" eb="2">
      <t>サンナイ</t>
    </rPh>
    <phoneticPr fontId="1"/>
  </si>
  <si>
    <t>西和賀町</t>
    <rPh sb="0" eb="4">
      <t>ニシワガマチ</t>
    </rPh>
    <phoneticPr fontId="1"/>
  </si>
  <si>
    <t>岩手県</t>
    <rPh sb="0" eb="3">
      <t>イワテケン</t>
    </rPh>
    <phoneticPr fontId="7"/>
  </si>
  <si>
    <t>花巻市</t>
    <rPh sb="0" eb="3">
      <t>ハナマキシ</t>
    </rPh>
    <phoneticPr fontId="1"/>
  </si>
  <si>
    <t>東和町</t>
    <rPh sb="0" eb="3">
      <t>トウワチョウ</t>
    </rPh>
    <phoneticPr fontId="1"/>
  </si>
  <si>
    <t>その他</t>
    <rPh sb="2" eb="3">
      <t>タ</t>
    </rPh>
    <phoneticPr fontId="5"/>
  </si>
  <si>
    <t>乾燥コウタケ</t>
    <rPh sb="0" eb="2">
      <t>カンソウ</t>
    </rPh>
    <phoneticPr fontId="1"/>
  </si>
  <si>
    <t>&lt;3.9235</t>
  </si>
  <si>
    <t>&lt;3.6605</t>
  </si>
  <si>
    <t>八幡平市</t>
    <rPh sb="0" eb="4">
      <t>ハチマンタイシ</t>
    </rPh>
    <phoneticPr fontId="1"/>
  </si>
  <si>
    <t>羽後町</t>
    <rPh sb="0" eb="3">
      <t>ウゴマチ</t>
    </rPh>
    <phoneticPr fontId="1"/>
  </si>
  <si>
    <t>西馬音内</t>
    <rPh sb="0" eb="3">
      <t>ニシウマネ</t>
    </rPh>
    <rPh sb="3" eb="4">
      <t>ナイ</t>
    </rPh>
    <phoneticPr fontId="1"/>
  </si>
  <si>
    <t>イタドリ</t>
  </si>
  <si>
    <t>部位：新芽、別名：サシボ</t>
    <rPh sb="0" eb="2">
      <t>ブイ</t>
    </rPh>
    <rPh sb="3" eb="5">
      <t>シンメ</t>
    </rPh>
    <rPh sb="6" eb="8">
      <t>ベツメイ</t>
    </rPh>
    <phoneticPr fontId="1"/>
  </si>
  <si>
    <t>増田</t>
    <rPh sb="0" eb="2">
      <t>マスダ</t>
    </rPh>
    <phoneticPr fontId="1"/>
  </si>
  <si>
    <t>シャク</t>
  </si>
  <si>
    <t>別名：ヤマニンジン</t>
    <rPh sb="0" eb="2">
      <t>ベツメイ</t>
    </rPh>
    <phoneticPr fontId="1"/>
  </si>
  <si>
    <t>ホウレンソウ</t>
  </si>
  <si>
    <t>胆沢</t>
    <rPh sb="0" eb="1">
      <t>タン</t>
    </rPh>
    <rPh sb="1" eb="2">
      <t>サワ</t>
    </rPh>
    <phoneticPr fontId="1"/>
  </si>
  <si>
    <t>レタス</t>
  </si>
  <si>
    <t>鶏卵</t>
    <rPh sb="0" eb="2">
      <t>ケイラン</t>
    </rPh>
    <phoneticPr fontId="1"/>
  </si>
  <si>
    <t>トマト</t>
  </si>
  <si>
    <t>種類：ミニトマト</t>
    <rPh sb="0" eb="2">
      <t>シュルイ</t>
    </rPh>
    <phoneticPr fontId="1"/>
  </si>
  <si>
    <t>秋田県</t>
    <phoneticPr fontId="7"/>
  </si>
  <si>
    <t>十文字</t>
    <rPh sb="0" eb="3">
      <t>ジュウモンジ</t>
    </rPh>
    <phoneticPr fontId="1"/>
  </si>
  <si>
    <t>アスパラガス</t>
  </si>
  <si>
    <t>種類：ホワイトアスパラガス</t>
    <rPh sb="0" eb="2">
      <t>シュルイ</t>
    </rPh>
    <phoneticPr fontId="1"/>
  </si>
  <si>
    <t>&lt;0.81717</t>
  </si>
  <si>
    <t>&lt;0.83322</t>
  </si>
  <si>
    <t>&lt;1.65039</t>
  </si>
  <si>
    <t>&lt;1.4384</t>
  </si>
  <si>
    <t>&lt;1.1686</t>
  </si>
  <si>
    <t>&lt;2.607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</si>
</sst>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9" fillId="2" borderId="18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176" fontId="8" fillId="2" borderId="33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57" fontId="8" fillId="2" borderId="39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57" fontId="8" fillId="2" borderId="39" xfId="0" applyNumberFormat="1" applyFont="1" applyFill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176" fontId="8" fillId="2" borderId="41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 wrapText="1"/>
    </xf>
    <xf numFmtId="176" fontId="8" fillId="2" borderId="30" xfId="0" applyNumberFormat="1" applyFont="1" applyFill="1" applyBorder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20" xfId="0" applyNumberFormat="1" applyFont="1" applyFill="1" applyBorder="1" applyAlignment="1">
      <alignment horizontal="center" vertical="center" wrapText="1"/>
    </xf>
    <xf numFmtId="176" fontId="8" fillId="2" borderId="21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10" fillId="0" borderId="0" xfId="0" applyFont="1"/>
    <xf numFmtId="0" fontId="8" fillId="2" borderId="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2" borderId="42" xfId="0" applyNumberFormat="1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176" fontId="8" fillId="2" borderId="46" xfId="0" applyNumberFormat="1" applyFont="1" applyFill="1" applyBorder="1" applyAlignment="1">
      <alignment horizontal="center" vertical="center" wrapText="1"/>
    </xf>
    <xf numFmtId="176" fontId="8" fillId="2" borderId="40" xfId="0" applyNumberFormat="1" applyFont="1" applyFill="1" applyBorder="1" applyAlignment="1">
      <alignment horizontal="center" vertical="center" wrapText="1"/>
    </xf>
    <xf numFmtId="176" fontId="8" fillId="2" borderId="35" xfId="0" applyNumberFormat="1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</cellXfs>
  <cellStyles count="1">
    <cellStyle name="標準" xfId="0" builtinId="0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7" customWidth="1"/>
    <col min="3" max="3" width="26" style="8" bestFit="1" customWidth="1"/>
    <col min="4" max="4" width="10.625" style="7" customWidth="1"/>
    <col min="5" max="5" width="13.875" style="7" customWidth="1"/>
    <col min="6" max="6" width="26" style="8" bestFit="1" customWidth="1"/>
    <col min="7" max="8" width="17.625" style="8" bestFit="1" customWidth="1"/>
    <col min="9" max="9" width="19.375" style="7" customWidth="1"/>
    <col min="10" max="10" width="39.625" style="8" bestFit="1" customWidth="1"/>
    <col min="11" max="11" width="26.625" style="7" customWidth="1"/>
    <col min="12" max="12" width="19" style="7" customWidth="1"/>
    <col min="13" max="13" width="26" style="8" bestFit="1" customWidth="1"/>
    <col min="14" max="14" width="10.625" style="7" customWidth="1"/>
    <col min="15" max="16" width="10.625" style="9" customWidth="1"/>
    <col min="17" max="18" width="12.625" style="7" customWidth="1"/>
    <col min="19" max="19" width="12.625" style="9" customWidth="1"/>
    <col min="20" max="22" width="10.625" style="7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86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5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7" t="s">
        <v>1</v>
      </c>
      <c r="B3" s="77" t="s">
        <v>2</v>
      </c>
      <c r="C3" s="87" t="s">
        <v>3</v>
      </c>
      <c r="D3" s="66" t="s">
        <v>4</v>
      </c>
      <c r="E3" s="64"/>
      <c r="F3" s="65"/>
      <c r="G3" s="80" t="s">
        <v>5</v>
      </c>
      <c r="H3" s="83" t="s">
        <v>6</v>
      </c>
      <c r="I3" s="63" t="s">
        <v>7</v>
      </c>
      <c r="J3" s="64"/>
      <c r="K3" s="64"/>
      <c r="L3" s="65"/>
      <c r="M3" s="66" t="s">
        <v>8</v>
      </c>
      <c r="N3" s="65"/>
      <c r="O3" s="67" t="s">
        <v>9</v>
      </c>
      <c r="P3" s="68"/>
      <c r="Q3" s="66" t="s">
        <v>10</v>
      </c>
      <c r="R3" s="64"/>
      <c r="S3" s="64"/>
      <c r="T3" s="64"/>
      <c r="U3" s="64"/>
      <c r="V3" s="64"/>
      <c r="W3" s="65"/>
    </row>
    <row r="4" spans="1:24" x14ac:dyDescent="0.4">
      <c r="A4" s="78"/>
      <c r="B4" s="78"/>
      <c r="C4" s="72"/>
      <c r="D4" s="88" t="s">
        <v>11</v>
      </c>
      <c r="E4" s="69" t="s">
        <v>12</v>
      </c>
      <c r="F4" s="43" t="s">
        <v>13</v>
      </c>
      <c r="G4" s="81"/>
      <c r="H4" s="84"/>
      <c r="I4" s="69" t="s">
        <v>14</v>
      </c>
      <c r="J4" s="10"/>
      <c r="K4" s="11"/>
      <c r="L4" s="43" t="s">
        <v>15</v>
      </c>
      <c r="M4" s="74" t="s">
        <v>16</v>
      </c>
      <c r="N4" s="43" t="s">
        <v>17</v>
      </c>
      <c r="O4" s="52" t="s">
        <v>18</v>
      </c>
      <c r="P4" s="55" t="s">
        <v>19</v>
      </c>
      <c r="Q4" s="58" t="s">
        <v>20</v>
      </c>
      <c r="R4" s="59"/>
      <c r="S4" s="59"/>
      <c r="T4" s="60" t="s">
        <v>21</v>
      </c>
      <c r="U4" s="40" t="s">
        <v>22</v>
      </c>
      <c r="V4" s="40" t="s">
        <v>23</v>
      </c>
      <c r="W4" s="43" t="s">
        <v>24</v>
      </c>
    </row>
    <row r="5" spans="1:24" ht="110.1" customHeight="1" x14ac:dyDescent="0.4">
      <c r="A5" s="78"/>
      <c r="B5" s="78"/>
      <c r="C5" s="72"/>
      <c r="D5" s="89"/>
      <c r="E5" s="70"/>
      <c r="F5" s="72"/>
      <c r="G5" s="81"/>
      <c r="H5" s="84"/>
      <c r="I5" s="70"/>
      <c r="J5" s="46" t="s">
        <v>25</v>
      </c>
      <c r="K5" s="46" t="s">
        <v>26</v>
      </c>
      <c r="L5" s="44"/>
      <c r="M5" s="75"/>
      <c r="N5" s="44"/>
      <c r="O5" s="53"/>
      <c r="P5" s="56"/>
      <c r="Q5" s="49" t="s">
        <v>27</v>
      </c>
      <c r="R5" s="50"/>
      <c r="S5" s="51"/>
      <c r="T5" s="61"/>
      <c r="U5" s="41"/>
      <c r="V5" s="41"/>
      <c r="W5" s="44"/>
    </row>
    <row r="6" spans="1:24" ht="18.75" customHeight="1" thickBot="1" x14ac:dyDescent="0.45">
      <c r="A6" s="79"/>
      <c r="B6" s="79"/>
      <c r="C6" s="73"/>
      <c r="D6" s="90"/>
      <c r="E6" s="71"/>
      <c r="F6" s="73"/>
      <c r="G6" s="82"/>
      <c r="H6" s="85"/>
      <c r="I6" s="71"/>
      <c r="J6" s="47"/>
      <c r="K6" s="48"/>
      <c r="L6" s="45"/>
      <c r="M6" s="76"/>
      <c r="N6" s="45"/>
      <c r="O6" s="54"/>
      <c r="P6" s="57"/>
      <c r="Q6" s="12" t="s">
        <v>28</v>
      </c>
      <c r="R6" s="13" t="s">
        <v>29</v>
      </c>
      <c r="S6" s="14" t="s">
        <v>30</v>
      </c>
      <c r="T6" s="62"/>
      <c r="U6" s="42"/>
      <c r="V6" s="42"/>
      <c r="W6" s="45"/>
      <c r="X6" s="6"/>
    </row>
    <row r="7" spans="1:24" ht="19.5" thickTop="1" x14ac:dyDescent="0.4">
      <c r="A7" s="15">
        <v>1</v>
      </c>
      <c r="B7" s="15" t="s">
        <v>31</v>
      </c>
      <c r="C7" s="91" t="s">
        <v>32</v>
      </c>
      <c r="D7" s="18" t="s">
        <v>40</v>
      </c>
      <c r="E7" s="15" t="s">
        <v>31</v>
      </c>
      <c r="F7" s="15" t="s">
        <v>31</v>
      </c>
      <c r="G7" s="17" t="s">
        <v>33</v>
      </c>
      <c r="H7" s="18" t="s">
        <v>48</v>
      </c>
      <c r="I7" s="24" t="s">
        <v>41</v>
      </c>
      <c r="J7" s="15" t="s">
        <v>42</v>
      </c>
      <c r="K7" s="15" t="s">
        <v>31</v>
      </c>
      <c r="L7" s="16" t="s">
        <v>37</v>
      </c>
      <c r="M7" s="15" t="s">
        <v>32</v>
      </c>
      <c r="N7" s="19" t="s">
        <v>38</v>
      </c>
      <c r="O7" s="92">
        <v>45769</v>
      </c>
      <c r="P7" s="93">
        <v>45770</v>
      </c>
      <c r="Q7" s="20" t="s">
        <v>63</v>
      </c>
      <c r="R7" s="15">
        <v>37.164999999999999</v>
      </c>
      <c r="S7" s="21">
        <v>37.164999999999999</v>
      </c>
      <c r="T7" s="22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&lt;3.09</v>
      </c>
      <c r="U7" s="22">
        <f t="shared" si="0"/>
        <v>37.1</v>
      </c>
      <c r="V7" s="23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37</v>
      </c>
      <c r="W7" s="16" t="str">
        <f t="shared" ref="W7:W49" si="1">IF(ISERROR(V7*1),"",IF(AND(H7="飲料水",V7&gt;=11),"○",IF(AND(H7="牛乳・乳児用食品",V7&gt;=51),"○",IF(AND(H7&lt;&gt;"",V7&gt;=110),"○",""))))</f>
        <v/>
      </c>
    </row>
    <row r="8" spans="1:24" x14ac:dyDescent="0.4">
      <c r="A8" s="24">
        <f>A7+1</f>
        <v>2</v>
      </c>
      <c r="B8" s="15" t="s">
        <v>31</v>
      </c>
      <c r="C8" s="91" t="s">
        <v>32</v>
      </c>
      <c r="D8" s="18" t="s">
        <v>46</v>
      </c>
      <c r="E8" s="15" t="s">
        <v>64</v>
      </c>
      <c r="F8" s="15" t="s">
        <v>31</v>
      </c>
      <c r="G8" s="17" t="s">
        <v>33</v>
      </c>
      <c r="H8" s="18" t="s">
        <v>48</v>
      </c>
      <c r="I8" s="24" t="s">
        <v>41</v>
      </c>
      <c r="J8" s="15" t="s">
        <v>42</v>
      </c>
      <c r="K8" s="15" t="s">
        <v>31</v>
      </c>
      <c r="L8" s="16" t="s">
        <v>37</v>
      </c>
      <c r="M8" s="15" t="s">
        <v>32</v>
      </c>
      <c r="N8" s="19" t="s">
        <v>43</v>
      </c>
      <c r="O8" s="92">
        <v>45768</v>
      </c>
      <c r="P8" s="93">
        <v>45770</v>
      </c>
      <c r="Q8" s="20" t="s">
        <v>44</v>
      </c>
      <c r="R8" s="15" t="s">
        <v>44</v>
      </c>
      <c r="S8" s="21" t="s">
        <v>45</v>
      </c>
      <c r="T8" s="22" t="str">
        <f t="shared" si="0"/>
        <v>-</v>
      </c>
      <c r="U8" s="22" t="str">
        <f t="shared" si="0"/>
        <v>-</v>
      </c>
      <c r="V8" s="23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&lt;25</v>
      </c>
      <c r="W8" s="16" t="str">
        <f t="shared" si="1"/>
        <v/>
      </c>
    </row>
    <row r="9" spans="1:24" x14ac:dyDescent="0.4">
      <c r="A9" s="24">
        <f t="shared" ref="A9:A53" si="2">A8+1</f>
        <v>3</v>
      </c>
      <c r="B9" s="15" t="s">
        <v>31</v>
      </c>
      <c r="C9" s="91" t="s">
        <v>32</v>
      </c>
      <c r="D9" s="18" t="s">
        <v>46</v>
      </c>
      <c r="E9" s="15" t="s">
        <v>31</v>
      </c>
      <c r="F9" s="15" t="s">
        <v>31</v>
      </c>
      <c r="G9" s="17" t="s">
        <v>33</v>
      </c>
      <c r="H9" s="18" t="s">
        <v>48</v>
      </c>
      <c r="I9" s="24" t="s">
        <v>65</v>
      </c>
      <c r="J9" s="15" t="s">
        <v>42</v>
      </c>
      <c r="K9" s="15" t="s">
        <v>31</v>
      </c>
      <c r="L9" s="16" t="s">
        <v>37</v>
      </c>
      <c r="M9" s="15" t="s">
        <v>32</v>
      </c>
      <c r="N9" s="19" t="s">
        <v>43</v>
      </c>
      <c r="O9" s="92">
        <v>45768</v>
      </c>
      <c r="P9" s="93">
        <v>45771</v>
      </c>
      <c r="Q9" s="20" t="s">
        <v>44</v>
      </c>
      <c r="R9" s="15" t="s">
        <v>44</v>
      </c>
      <c r="S9" s="21" t="s">
        <v>45</v>
      </c>
      <c r="T9" s="22" t="str">
        <f t="shared" si="0"/>
        <v>-</v>
      </c>
      <c r="U9" s="22" t="str">
        <f t="shared" si="0"/>
        <v>-</v>
      </c>
      <c r="V9" s="23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&lt;25</v>
      </c>
      <c r="W9" s="16" t="str">
        <f t="shared" si="1"/>
        <v/>
      </c>
    </row>
    <row r="10" spans="1:24" x14ac:dyDescent="0.4">
      <c r="A10" s="24">
        <f t="shared" si="2"/>
        <v>4</v>
      </c>
      <c r="B10" s="15" t="s">
        <v>31</v>
      </c>
      <c r="C10" s="91" t="s">
        <v>32</v>
      </c>
      <c r="D10" s="20" t="s">
        <v>46</v>
      </c>
      <c r="E10" s="15" t="s">
        <v>66</v>
      </c>
      <c r="F10" s="15" t="s">
        <v>31</v>
      </c>
      <c r="G10" s="17" t="s">
        <v>33</v>
      </c>
      <c r="H10" s="18" t="s">
        <v>48</v>
      </c>
      <c r="I10" s="24" t="s">
        <v>67</v>
      </c>
      <c r="J10" s="15" t="s">
        <v>42</v>
      </c>
      <c r="K10" s="15" t="s">
        <v>31</v>
      </c>
      <c r="L10" s="16" t="s">
        <v>37</v>
      </c>
      <c r="M10" s="15" t="s">
        <v>32</v>
      </c>
      <c r="N10" s="19" t="s">
        <v>43</v>
      </c>
      <c r="O10" s="92">
        <v>45768</v>
      </c>
      <c r="P10" s="93">
        <v>45771</v>
      </c>
      <c r="Q10" s="20" t="s">
        <v>44</v>
      </c>
      <c r="R10" s="15" t="s">
        <v>44</v>
      </c>
      <c r="S10" s="21" t="s">
        <v>45</v>
      </c>
      <c r="T10" s="22" t="str">
        <f t="shared" si="0"/>
        <v>-</v>
      </c>
      <c r="U10" s="22" t="str">
        <f t="shared" si="0"/>
        <v>-</v>
      </c>
      <c r="V10" s="23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6" t="str">
        <f t="shared" si="1"/>
        <v/>
      </c>
    </row>
    <row r="11" spans="1:24" x14ac:dyDescent="0.4">
      <c r="A11" s="24">
        <f t="shared" si="2"/>
        <v>5</v>
      </c>
      <c r="B11" s="15" t="s">
        <v>31</v>
      </c>
      <c r="C11" s="91" t="s">
        <v>32</v>
      </c>
      <c r="D11" s="18" t="s">
        <v>46</v>
      </c>
      <c r="E11" s="15" t="s">
        <v>66</v>
      </c>
      <c r="F11" s="15" t="s">
        <v>31</v>
      </c>
      <c r="G11" s="17" t="s">
        <v>33</v>
      </c>
      <c r="H11" s="18" t="s">
        <v>48</v>
      </c>
      <c r="I11" s="24" t="s">
        <v>53</v>
      </c>
      <c r="J11" s="15" t="s">
        <v>42</v>
      </c>
      <c r="K11" s="15" t="s">
        <v>31</v>
      </c>
      <c r="L11" s="16" t="s">
        <v>37</v>
      </c>
      <c r="M11" s="15" t="s">
        <v>32</v>
      </c>
      <c r="N11" s="19" t="s">
        <v>43</v>
      </c>
      <c r="O11" s="92">
        <v>45768</v>
      </c>
      <c r="P11" s="93">
        <v>45771</v>
      </c>
      <c r="Q11" s="20" t="s">
        <v>44</v>
      </c>
      <c r="R11" s="15" t="s">
        <v>44</v>
      </c>
      <c r="S11" s="21" t="s">
        <v>45</v>
      </c>
      <c r="T11" s="22" t="str">
        <f t="shared" si="0"/>
        <v>-</v>
      </c>
      <c r="U11" s="22" t="str">
        <f t="shared" si="0"/>
        <v>-</v>
      </c>
      <c r="V11" s="23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6" t="str">
        <f t="shared" si="1"/>
        <v/>
      </c>
    </row>
    <row r="12" spans="1:24" x14ac:dyDescent="0.4">
      <c r="A12" s="24">
        <f t="shared" si="2"/>
        <v>6</v>
      </c>
      <c r="B12" s="15" t="s">
        <v>31</v>
      </c>
      <c r="C12" s="91" t="s">
        <v>32</v>
      </c>
      <c r="D12" s="18" t="s">
        <v>46</v>
      </c>
      <c r="E12" s="15" t="s">
        <v>64</v>
      </c>
      <c r="F12" s="15" t="s">
        <v>31</v>
      </c>
      <c r="G12" s="17" t="s">
        <v>33</v>
      </c>
      <c r="H12" s="18" t="s">
        <v>48</v>
      </c>
      <c r="I12" s="24" t="s">
        <v>68</v>
      </c>
      <c r="J12" s="15" t="s">
        <v>42</v>
      </c>
      <c r="K12" s="15" t="s">
        <v>31</v>
      </c>
      <c r="L12" s="16" t="s">
        <v>37</v>
      </c>
      <c r="M12" s="15" t="s">
        <v>32</v>
      </c>
      <c r="N12" s="19" t="s">
        <v>43</v>
      </c>
      <c r="O12" s="92">
        <v>45768</v>
      </c>
      <c r="P12" s="93">
        <v>45771</v>
      </c>
      <c r="Q12" s="20" t="s">
        <v>44</v>
      </c>
      <c r="R12" s="15" t="s">
        <v>44</v>
      </c>
      <c r="S12" s="21" t="s">
        <v>45</v>
      </c>
      <c r="T12" s="22" t="str">
        <f t="shared" si="0"/>
        <v>-</v>
      </c>
      <c r="U12" s="22" t="str">
        <f t="shared" si="0"/>
        <v>-</v>
      </c>
      <c r="V12" s="23" t="str">
        <f t="shared" si="3"/>
        <v>&lt;25</v>
      </c>
      <c r="W12" s="16" t="str">
        <f t="shared" si="1"/>
        <v/>
      </c>
    </row>
    <row r="13" spans="1:24" x14ac:dyDescent="0.4">
      <c r="A13" s="24">
        <f t="shared" si="2"/>
        <v>7</v>
      </c>
      <c r="B13" s="15" t="s">
        <v>31</v>
      </c>
      <c r="C13" s="91" t="s">
        <v>32</v>
      </c>
      <c r="D13" s="18" t="s">
        <v>46</v>
      </c>
      <c r="E13" s="15" t="s">
        <v>51</v>
      </c>
      <c r="F13" s="15" t="s">
        <v>31</v>
      </c>
      <c r="G13" s="17" t="s">
        <v>33</v>
      </c>
      <c r="H13" s="18" t="s">
        <v>48</v>
      </c>
      <c r="I13" s="24" t="s">
        <v>69</v>
      </c>
      <c r="J13" s="15" t="s">
        <v>42</v>
      </c>
      <c r="K13" s="15" t="s">
        <v>31</v>
      </c>
      <c r="L13" s="16" t="s">
        <v>37</v>
      </c>
      <c r="M13" s="15" t="s">
        <v>32</v>
      </c>
      <c r="N13" s="19" t="s">
        <v>43</v>
      </c>
      <c r="O13" s="92">
        <v>45768</v>
      </c>
      <c r="P13" s="93">
        <v>45771</v>
      </c>
      <c r="Q13" s="20" t="s">
        <v>44</v>
      </c>
      <c r="R13" s="15" t="s">
        <v>44</v>
      </c>
      <c r="S13" s="21" t="s">
        <v>45</v>
      </c>
      <c r="T13" s="22" t="str">
        <f t="shared" si="0"/>
        <v>-</v>
      </c>
      <c r="U13" s="22" t="str">
        <f t="shared" si="0"/>
        <v>-</v>
      </c>
      <c r="V13" s="23" t="str">
        <f t="shared" si="3"/>
        <v>&lt;25</v>
      </c>
      <c r="W13" s="16" t="str">
        <f t="shared" si="1"/>
        <v/>
      </c>
    </row>
    <row r="14" spans="1:24" x14ac:dyDescent="0.4">
      <c r="A14" s="24">
        <f t="shared" si="2"/>
        <v>8</v>
      </c>
      <c r="B14" s="15" t="s">
        <v>31</v>
      </c>
      <c r="C14" s="91" t="s">
        <v>32</v>
      </c>
      <c r="D14" s="18" t="s">
        <v>46</v>
      </c>
      <c r="E14" s="15" t="s">
        <v>31</v>
      </c>
      <c r="F14" s="15" t="s">
        <v>31</v>
      </c>
      <c r="G14" s="17" t="s">
        <v>33</v>
      </c>
      <c r="H14" s="18" t="s">
        <v>48</v>
      </c>
      <c r="I14" s="24" t="s">
        <v>56</v>
      </c>
      <c r="J14" s="15" t="s">
        <v>42</v>
      </c>
      <c r="K14" s="15" t="s">
        <v>57</v>
      </c>
      <c r="L14" s="16" t="s">
        <v>37</v>
      </c>
      <c r="M14" s="15" t="s">
        <v>32</v>
      </c>
      <c r="N14" s="19" t="s">
        <v>43</v>
      </c>
      <c r="O14" s="92">
        <v>45768</v>
      </c>
      <c r="P14" s="93">
        <v>45771</v>
      </c>
      <c r="Q14" s="20" t="s">
        <v>44</v>
      </c>
      <c r="R14" s="15" t="s">
        <v>44</v>
      </c>
      <c r="S14" s="21" t="s">
        <v>45</v>
      </c>
      <c r="T14" s="22" t="str">
        <f t="shared" si="0"/>
        <v>-</v>
      </c>
      <c r="U14" s="22" t="str">
        <f t="shared" si="0"/>
        <v>-</v>
      </c>
      <c r="V14" s="23" t="str">
        <f t="shared" si="3"/>
        <v>&lt;25</v>
      </c>
      <c r="W14" s="16" t="str">
        <f t="shared" si="1"/>
        <v/>
      </c>
    </row>
    <row r="15" spans="1:24" x14ac:dyDescent="0.4">
      <c r="A15" s="24">
        <f t="shared" si="2"/>
        <v>9</v>
      </c>
      <c r="B15" s="15" t="s">
        <v>31</v>
      </c>
      <c r="C15" s="91" t="s">
        <v>32</v>
      </c>
      <c r="D15" s="18" t="s">
        <v>46</v>
      </c>
      <c r="E15" s="15" t="s">
        <v>70</v>
      </c>
      <c r="F15" s="15" t="s">
        <v>31</v>
      </c>
      <c r="G15" s="17" t="s">
        <v>33</v>
      </c>
      <c r="H15" s="18" t="s">
        <v>48</v>
      </c>
      <c r="I15" s="24" t="s">
        <v>71</v>
      </c>
      <c r="J15" s="15" t="s">
        <v>42</v>
      </c>
      <c r="K15" s="15" t="s">
        <v>72</v>
      </c>
      <c r="L15" s="16" t="s">
        <v>37</v>
      </c>
      <c r="M15" s="15" t="s">
        <v>32</v>
      </c>
      <c r="N15" s="19" t="s">
        <v>43</v>
      </c>
      <c r="O15" s="92">
        <v>45768</v>
      </c>
      <c r="P15" s="93">
        <v>45771</v>
      </c>
      <c r="Q15" s="20" t="s">
        <v>44</v>
      </c>
      <c r="R15" s="15" t="s">
        <v>44</v>
      </c>
      <c r="S15" s="21" t="s">
        <v>45</v>
      </c>
      <c r="T15" s="22" t="str">
        <f t="shared" si="0"/>
        <v>-</v>
      </c>
      <c r="U15" s="22" t="str">
        <f t="shared" si="0"/>
        <v>-</v>
      </c>
      <c r="V15" s="23" t="str">
        <f t="shared" si="3"/>
        <v>&lt;25</v>
      </c>
      <c r="W15" s="16" t="str">
        <f t="shared" si="1"/>
        <v/>
      </c>
    </row>
    <row r="16" spans="1:24" x14ac:dyDescent="0.4">
      <c r="A16" s="24">
        <f t="shared" si="2"/>
        <v>10</v>
      </c>
      <c r="B16" s="15" t="s">
        <v>31</v>
      </c>
      <c r="C16" s="91" t="s">
        <v>32</v>
      </c>
      <c r="D16" s="18" t="s">
        <v>46</v>
      </c>
      <c r="E16" s="15" t="s">
        <v>70</v>
      </c>
      <c r="F16" s="15" t="s">
        <v>31</v>
      </c>
      <c r="G16" s="17" t="s">
        <v>33</v>
      </c>
      <c r="H16" s="18" t="s">
        <v>48</v>
      </c>
      <c r="I16" s="24" t="s">
        <v>73</v>
      </c>
      <c r="J16" s="15" t="s">
        <v>42</v>
      </c>
      <c r="K16" s="15" t="s">
        <v>74</v>
      </c>
      <c r="L16" s="16" t="s">
        <v>37</v>
      </c>
      <c r="M16" s="15" t="s">
        <v>32</v>
      </c>
      <c r="N16" s="19" t="s">
        <v>43</v>
      </c>
      <c r="O16" s="92">
        <v>45768</v>
      </c>
      <c r="P16" s="93">
        <v>45771</v>
      </c>
      <c r="Q16" s="20" t="s">
        <v>44</v>
      </c>
      <c r="R16" s="15" t="s">
        <v>44</v>
      </c>
      <c r="S16" s="21" t="s">
        <v>45</v>
      </c>
      <c r="T16" s="22" t="str">
        <f t="shared" si="0"/>
        <v>-</v>
      </c>
      <c r="U16" s="22" t="str">
        <f t="shared" si="0"/>
        <v>-</v>
      </c>
      <c r="V16" s="23" t="str">
        <f t="shared" si="3"/>
        <v>&lt;25</v>
      </c>
      <c r="W16" s="16" t="str">
        <f t="shared" si="1"/>
        <v/>
      </c>
    </row>
    <row r="17" spans="1:23" x14ac:dyDescent="0.4">
      <c r="A17" s="24">
        <f t="shared" si="2"/>
        <v>11</v>
      </c>
      <c r="B17" s="15" t="s">
        <v>31</v>
      </c>
      <c r="C17" s="91" t="s">
        <v>32</v>
      </c>
      <c r="D17" s="18" t="s">
        <v>46</v>
      </c>
      <c r="E17" s="15" t="s">
        <v>70</v>
      </c>
      <c r="F17" s="15" t="s">
        <v>31</v>
      </c>
      <c r="G17" s="17" t="s">
        <v>33</v>
      </c>
      <c r="H17" s="18" t="s">
        <v>48</v>
      </c>
      <c r="I17" s="24" t="s">
        <v>53</v>
      </c>
      <c r="J17" s="15" t="s">
        <v>42</v>
      </c>
      <c r="K17" s="15" t="s">
        <v>31</v>
      </c>
      <c r="L17" s="16" t="s">
        <v>37</v>
      </c>
      <c r="M17" s="15" t="s">
        <v>32</v>
      </c>
      <c r="N17" s="19" t="s">
        <v>43</v>
      </c>
      <c r="O17" s="92">
        <v>45768</v>
      </c>
      <c r="P17" s="93">
        <v>45771</v>
      </c>
      <c r="Q17" s="20" t="s">
        <v>44</v>
      </c>
      <c r="R17" s="15" t="s">
        <v>44</v>
      </c>
      <c r="S17" s="21" t="s">
        <v>45</v>
      </c>
      <c r="T17" s="22" t="str">
        <f t="shared" si="0"/>
        <v>-</v>
      </c>
      <c r="U17" s="22" t="str">
        <f t="shared" si="0"/>
        <v>-</v>
      </c>
      <c r="V17" s="23" t="str">
        <f t="shared" si="3"/>
        <v>&lt;25</v>
      </c>
      <c r="W17" s="16" t="str">
        <f t="shared" si="1"/>
        <v/>
      </c>
    </row>
    <row r="18" spans="1:23" x14ac:dyDescent="0.4">
      <c r="A18" s="24">
        <f t="shared" si="2"/>
        <v>12</v>
      </c>
      <c r="B18" s="15" t="s">
        <v>31</v>
      </c>
      <c r="C18" s="91" t="s">
        <v>32</v>
      </c>
      <c r="D18" s="18" t="s">
        <v>46</v>
      </c>
      <c r="E18" s="15" t="s">
        <v>31</v>
      </c>
      <c r="F18" s="15" t="s">
        <v>31</v>
      </c>
      <c r="G18" s="17" t="s">
        <v>33</v>
      </c>
      <c r="H18" s="18" t="s">
        <v>48</v>
      </c>
      <c r="I18" s="24" t="s">
        <v>75</v>
      </c>
      <c r="J18" s="15" t="s">
        <v>49</v>
      </c>
      <c r="K18" s="15" t="s">
        <v>31</v>
      </c>
      <c r="L18" s="16" t="s">
        <v>37</v>
      </c>
      <c r="M18" s="15" t="s">
        <v>32</v>
      </c>
      <c r="N18" s="19" t="s">
        <v>43</v>
      </c>
      <c r="O18" s="92">
        <v>45768</v>
      </c>
      <c r="P18" s="93">
        <v>45771</v>
      </c>
      <c r="Q18" s="20" t="s">
        <v>44</v>
      </c>
      <c r="R18" s="15" t="s">
        <v>44</v>
      </c>
      <c r="S18" s="21" t="s">
        <v>45</v>
      </c>
      <c r="T18" s="22" t="str">
        <f t="shared" si="0"/>
        <v>-</v>
      </c>
      <c r="U18" s="22" t="str">
        <f t="shared" si="0"/>
        <v>-</v>
      </c>
      <c r="V18" s="23" t="str">
        <f t="shared" si="3"/>
        <v>&lt;25</v>
      </c>
      <c r="W18" s="16" t="str">
        <f t="shared" si="1"/>
        <v/>
      </c>
    </row>
    <row r="19" spans="1:23" x14ac:dyDescent="0.4">
      <c r="A19" s="24">
        <f t="shared" si="2"/>
        <v>13</v>
      </c>
      <c r="B19" s="15" t="s">
        <v>31</v>
      </c>
      <c r="C19" s="91" t="s">
        <v>32</v>
      </c>
      <c r="D19" s="18" t="s">
        <v>46</v>
      </c>
      <c r="E19" s="15" t="s">
        <v>76</v>
      </c>
      <c r="F19" s="15" t="s">
        <v>31</v>
      </c>
      <c r="G19" s="17" t="s">
        <v>33</v>
      </c>
      <c r="H19" s="18" t="s">
        <v>48</v>
      </c>
      <c r="I19" s="24" t="s">
        <v>77</v>
      </c>
      <c r="J19" s="15" t="s">
        <v>49</v>
      </c>
      <c r="K19" s="15" t="s">
        <v>78</v>
      </c>
      <c r="L19" s="16" t="s">
        <v>37</v>
      </c>
      <c r="M19" s="15" t="s">
        <v>32</v>
      </c>
      <c r="N19" s="19" t="s">
        <v>43</v>
      </c>
      <c r="O19" s="92">
        <v>45768</v>
      </c>
      <c r="P19" s="93">
        <v>45771</v>
      </c>
      <c r="Q19" s="20" t="s">
        <v>44</v>
      </c>
      <c r="R19" s="15" t="s">
        <v>44</v>
      </c>
      <c r="S19" s="21" t="s">
        <v>45</v>
      </c>
      <c r="T19" s="2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-</v>
      </c>
      <c r="U19" s="22" t="str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-</v>
      </c>
      <c r="V19" s="23" t="str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&lt;25</v>
      </c>
      <c r="W19" s="16" t="str">
        <f t="shared" si="1"/>
        <v/>
      </c>
    </row>
    <row r="20" spans="1:23" x14ac:dyDescent="0.4">
      <c r="A20" s="24">
        <f t="shared" si="2"/>
        <v>14</v>
      </c>
      <c r="B20" s="15" t="s">
        <v>31</v>
      </c>
      <c r="C20" s="91" t="s">
        <v>32</v>
      </c>
      <c r="D20" s="18" t="s">
        <v>46</v>
      </c>
      <c r="E20" s="15" t="s">
        <v>31</v>
      </c>
      <c r="F20" s="15" t="s">
        <v>47</v>
      </c>
      <c r="G20" s="17" t="s">
        <v>33</v>
      </c>
      <c r="H20" s="18" t="s">
        <v>48</v>
      </c>
      <c r="I20" s="24" t="s">
        <v>58</v>
      </c>
      <c r="J20" s="15" t="s">
        <v>49</v>
      </c>
      <c r="K20" s="15" t="s">
        <v>78</v>
      </c>
      <c r="L20" s="16" t="s">
        <v>37</v>
      </c>
      <c r="M20" s="15" t="s">
        <v>32</v>
      </c>
      <c r="N20" s="19" t="s">
        <v>43</v>
      </c>
      <c r="O20" s="92">
        <v>45768</v>
      </c>
      <c r="P20" s="93">
        <v>45771</v>
      </c>
      <c r="Q20" s="20" t="s">
        <v>44</v>
      </c>
      <c r="R20" s="15" t="s">
        <v>44</v>
      </c>
      <c r="S20" s="21" t="s">
        <v>45</v>
      </c>
      <c r="T20" s="22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22" t="str">
        <f t="shared" si="4"/>
        <v>-</v>
      </c>
      <c r="V20" s="23" t="str">
        <f t="shared" ref="V20:V31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16" t="str">
        <f t="shared" si="1"/>
        <v/>
      </c>
    </row>
    <row r="21" spans="1:23" x14ac:dyDescent="0.4">
      <c r="A21" s="24">
        <f t="shared" si="2"/>
        <v>15</v>
      </c>
      <c r="B21" s="15" t="s">
        <v>31</v>
      </c>
      <c r="C21" s="91" t="s">
        <v>32</v>
      </c>
      <c r="D21" s="18" t="s">
        <v>46</v>
      </c>
      <c r="E21" s="15" t="s">
        <v>31</v>
      </c>
      <c r="F21" s="15" t="s">
        <v>31</v>
      </c>
      <c r="G21" s="17" t="s">
        <v>33</v>
      </c>
      <c r="H21" s="18" t="s">
        <v>61</v>
      </c>
      <c r="I21" s="24" t="s">
        <v>62</v>
      </c>
      <c r="J21" s="15" t="s">
        <v>31</v>
      </c>
      <c r="K21" s="15" t="s">
        <v>31</v>
      </c>
      <c r="L21" s="16" t="s">
        <v>37</v>
      </c>
      <c r="M21" s="15" t="s">
        <v>32</v>
      </c>
      <c r="N21" s="19" t="s">
        <v>43</v>
      </c>
      <c r="O21" s="92">
        <v>45768</v>
      </c>
      <c r="P21" s="93">
        <v>45771</v>
      </c>
      <c r="Q21" s="20" t="s">
        <v>44</v>
      </c>
      <c r="R21" s="15" t="s">
        <v>44</v>
      </c>
      <c r="S21" s="21" t="s">
        <v>45</v>
      </c>
      <c r="T21" s="22" t="str">
        <f t="shared" si="4"/>
        <v>-</v>
      </c>
      <c r="U21" s="22" t="str">
        <f t="shared" si="4"/>
        <v>-</v>
      </c>
      <c r="V21" s="23" t="str">
        <f t="shared" si="5"/>
        <v>&lt;25</v>
      </c>
      <c r="W21" s="16" t="str">
        <f t="shared" si="1"/>
        <v/>
      </c>
    </row>
    <row r="22" spans="1:23" x14ac:dyDescent="0.4">
      <c r="A22" s="24">
        <f t="shared" si="2"/>
        <v>16</v>
      </c>
      <c r="B22" s="15" t="s">
        <v>31</v>
      </c>
      <c r="C22" s="91" t="s">
        <v>32</v>
      </c>
      <c r="D22" s="18" t="s">
        <v>40</v>
      </c>
      <c r="E22" s="15" t="s">
        <v>31</v>
      </c>
      <c r="F22" s="15" t="s">
        <v>31</v>
      </c>
      <c r="G22" s="17" t="s">
        <v>33</v>
      </c>
      <c r="H22" s="18" t="s">
        <v>48</v>
      </c>
      <c r="I22" s="24" t="s">
        <v>41</v>
      </c>
      <c r="J22" s="15" t="s">
        <v>42</v>
      </c>
      <c r="K22" s="15" t="s">
        <v>31</v>
      </c>
      <c r="L22" s="16" t="s">
        <v>37</v>
      </c>
      <c r="M22" s="15" t="s">
        <v>32</v>
      </c>
      <c r="N22" s="19" t="s">
        <v>43</v>
      </c>
      <c r="O22" s="92">
        <v>45769</v>
      </c>
      <c r="P22" s="93">
        <v>45771</v>
      </c>
      <c r="Q22" s="20" t="s">
        <v>44</v>
      </c>
      <c r="R22" s="15" t="s">
        <v>44</v>
      </c>
      <c r="S22" s="21" t="s">
        <v>45</v>
      </c>
      <c r="T22" s="22" t="str">
        <f t="shared" si="4"/>
        <v>-</v>
      </c>
      <c r="U22" s="22" t="str">
        <f t="shared" si="4"/>
        <v>-</v>
      </c>
      <c r="V22" s="23" t="str">
        <f t="shared" si="5"/>
        <v>&lt;25</v>
      </c>
      <c r="W22" s="16" t="str">
        <f t="shared" si="1"/>
        <v/>
      </c>
    </row>
    <row r="23" spans="1:23" x14ac:dyDescent="0.4">
      <c r="A23" s="24">
        <f t="shared" si="2"/>
        <v>17</v>
      </c>
      <c r="B23" s="15" t="s">
        <v>31</v>
      </c>
      <c r="C23" s="91" t="s">
        <v>32</v>
      </c>
      <c r="D23" s="18" t="s">
        <v>60</v>
      </c>
      <c r="E23" s="15" t="s">
        <v>79</v>
      </c>
      <c r="F23" s="15" t="s">
        <v>80</v>
      </c>
      <c r="G23" s="17" t="s">
        <v>33</v>
      </c>
      <c r="H23" s="18" t="s">
        <v>48</v>
      </c>
      <c r="I23" s="24" t="s">
        <v>50</v>
      </c>
      <c r="J23" s="15" t="s">
        <v>42</v>
      </c>
      <c r="K23" s="15" t="s">
        <v>31</v>
      </c>
      <c r="L23" s="16" t="s">
        <v>37</v>
      </c>
      <c r="M23" s="15" t="s">
        <v>32</v>
      </c>
      <c r="N23" s="19" t="s">
        <v>43</v>
      </c>
      <c r="O23" s="92">
        <v>45768</v>
      </c>
      <c r="P23" s="93">
        <v>45771</v>
      </c>
      <c r="Q23" s="20" t="s">
        <v>44</v>
      </c>
      <c r="R23" s="15" t="s">
        <v>44</v>
      </c>
      <c r="S23" s="21" t="s">
        <v>45</v>
      </c>
      <c r="T23" s="22" t="str">
        <f t="shared" si="4"/>
        <v>-</v>
      </c>
      <c r="U23" s="22" t="str">
        <f t="shared" si="4"/>
        <v>-</v>
      </c>
      <c r="V23" s="23" t="str">
        <f t="shared" si="5"/>
        <v>&lt;25</v>
      </c>
      <c r="W23" s="16" t="str">
        <f t="shared" si="1"/>
        <v/>
      </c>
    </row>
    <row r="24" spans="1:23" x14ac:dyDescent="0.4">
      <c r="A24" s="24">
        <f t="shared" si="2"/>
        <v>18</v>
      </c>
      <c r="B24" s="15" t="s">
        <v>31</v>
      </c>
      <c r="C24" s="91" t="s">
        <v>32</v>
      </c>
      <c r="D24" s="18" t="s">
        <v>60</v>
      </c>
      <c r="E24" s="15" t="s">
        <v>81</v>
      </c>
      <c r="F24" s="15" t="s">
        <v>82</v>
      </c>
      <c r="G24" s="17" t="s">
        <v>33</v>
      </c>
      <c r="H24" s="18" t="s">
        <v>48</v>
      </c>
      <c r="I24" s="24" t="s">
        <v>50</v>
      </c>
      <c r="J24" s="15" t="s">
        <v>42</v>
      </c>
      <c r="K24" s="15" t="s">
        <v>31</v>
      </c>
      <c r="L24" s="16" t="s">
        <v>37</v>
      </c>
      <c r="M24" s="15" t="s">
        <v>32</v>
      </c>
      <c r="N24" s="19" t="s">
        <v>43</v>
      </c>
      <c r="O24" s="94">
        <v>45768</v>
      </c>
      <c r="P24" s="93">
        <v>45771</v>
      </c>
      <c r="Q24" s="20" t="s">
        <v>44</v>
      </c>
      <c r="R24" s="15" t="s">
        <v>44</v>
      </c>
      <c r="S24" s="21" t="s">
        <v>45</v>
      </c>
      <c r="T24" s="22" t="str">
        <f t="shared" si="4"/>
        <v>-</v>
      </c>
      <c r="U24" s="22" t="str">
        <f t="shared" si="4"/>
        <v>-</v>
      </c>
      <c r="V24" s="23" t="str">
        <f t="shared" si="5"/>
        <v>&lt;25</v>
      </c>
      <c r="W24" s="16" t="str">
        <f t="shared" si="1"/>
        <v/>
      </c>
    </row>
    <row r="25" spans="1:23" x14ac:dyDescent="0.4">
      <c r="A25" s="24">
        <f t="shared" si="2"/>
        <v>19</v>
      </c>
      <c r="B25" s="15" t="s">
        <v>31</v>
      </c>
      <c r="C25" s="91" t="s">
        <v>32</v>
      </c>
      <c r="D25" s="95" t="s">
        <v>60</v>
      </c>
      <c r="E25" s="15" t="s">
        <v>81</v>
      </c>
      <c r="F25" s="15" t="s">
        <v>83</v>
      </c>
      <c r="G25" s="17" t="s">
        <v>33</v>
      </c>
      <c r="H25" s="18" t="s">
        <v>48</v>
      </c>
      <c r="I25" s="24" t="s">
        <v>50</v>
      </c>
      <c r="J25" s="15" t="s">
        <v>42</v>
      </c>
      <c r="K25" s="15" t="s">
        <v>31</v>
      </c>
      <c r="L25" s="16" t="s">
        <v>37</v>
      </c>
      <c r="M25" s="15" t="s">
        <v>32</v>
      </c>
      <c r="N25" s="19" t="s">
        <v>43</v>
      </c>
      <c r="O25" s="94">
        <v>45768</v>
      </c>
      <c r="P25" s="93">
        <v>45771</v>
      </c>
      <c r="Q25" s="20" t="s">
        <v>44</v>
      </c>
      <c r="R25" s="15" t="s">
        <v>44</v>
      </c>
      <c r="S25" s="21" t="s">
        <v>45</v>
      </c>
      <c r="T25" s="22" t="str">
        <f t="shared" si="4"/>
        <v>-</v>
      </c>
      <c r="U25" s="22" t="str">
        <f t="shared" si="4"/>
        <v>-</v>
      </c>
      <c r="V25" s="23" t="str">
        <f t="shared" si="5"/>
        <v>&lt;25</v>
      </c>
      <c r="W25" s="16" t="str">
        <f>IF(ISERROR(V25*1),"",IF(AND(H32="飲料水",V25&gt;=11),"○",IF(AND(H32="牛乳・乳児用食品",V25&gt;=51),"○",IF(AND(H32&lt;&gt;"",V25&gt;=110),"○",""))))</f>
        <v/>
      </c>
    </row>
    <row r="26" spans="1:23" x14ac:dyDescent="0.4">
      <c r="A26" s="24">
        <f t="shared" si="2"/>
        <v>20</v>
      </c>
      <c r="B26" s="15" t="s">
        <v>31</v>
      </c>
      <c r="C26" s="91" t="s">
        <v>32</v>
      </c>
      <c r="D26" s="95" t="s">
        <v>60</v>
      </c>
      <c r="E26" s="15" t="s">
        <v>81</v>
      </c>
      <c r="F26" s="15" t="s">
        <v>83</v>
      </c>
      <c r="G26" s="17" t="s">
        <v>33</v>
      </c>
      <c r="H26" s="18" t="s">
        <v>48</v>
      </c>
      <c r="I26" s="24" t="s">
        <v>54</v>
      </c>
      <c r="J26" s="15" t="s">
        <v>42</v>
      </c>
      <c r="K26" s="15" t="s">
        <v>31</v>
      </c>
      <c r="L26" s="16" t="s">
        <v>84</v>
      </c>
      <c r="M26" s="15" t="s">
        <v>32</v>
      </c>
      <c r="N26" s="19" t="s">
        <v>38</v>
      </c>
      <c r="O26" s="94">
        <v>45768</v>
      </c>
      <c r="P26" s="93">
        <v>45771</v>
      </c>
      <c r="Q26" s="20" t="s">
        <v>85</v>
      </c>
      <c r="R26" s="15">
        <v>62.564</v>
      </c>
      <c r="S26" s="21">
        <v>62.564</v>
      </c>
      <c r="T26" s="22" t="str">
        <f t="shared" si="4"/>
        <v>&lt;3.94</v>
      </c>
      <c r="U26" s="22">
        <f t="shared" si="4"/>
        <v>62.5</v>
      </c>
      <c r="V26" s="23">
        <f t="shared" si="5"/>
        <v>63</v>
      </c>
      <c r="W26" s="16"/>
    </row>
    <row r="27" spans="1:23" x14ac:dyDescent="0.4">
      <c r="A27" s="24">
        <f t="shared" si="2"/>
        <v>21</v>
      </c>
      <c r="B27" s="15" t="s">
        <v>31</v>
      </c>
      <c r="C27" s="91" t="s">
        <v>32</v>
      </c>
      <c r="D27" s="95" t="s">
        <v>86</v>
      </c>
      <c r="E27" s="15" t="s">
        <v>87</v>
      </c>
      <c r="F27" s="15" t="s">
        <v>88</v>
      </c>
      <c r="G27" s="17" t="s">
        <v>33</v>
      </c>
      <c r="H27" s="18" t="s">
        <v>48</v>
      </c>
      <c r="I27" s="24" t="s">
        <v>53</v>
      </c>
      <c r="J27" s="15" t="s">
        <v>42</v>
      </c>
      <c r="K27" s="15" t="s">
        <v>31</v>
      </c>
      <c r="L27" s="16" t="s">
        <v>37</v>
      </c>
      <c r="M27" s="15" t="s">
        <v>32</v>
      </c>
      <c r="N27" s="19" t="s">
        <v>43</v>
      </c>
      <c r="O27" s="94">
        <v>45768</v>
      </c>
      <c r="P27" s="93">
        <v>45771</v>
      </c>
      <c r="Q27" s="20" t="s">
        <v>44</v>
      </c>
      <c r="R27" s="15" t="s">
        <v>44</v>
      </c>
      <c r="S27" s="21" t="s">
        <v>45</v>
      </c>
      <c r="T27" s="22" t="str">
        <f t="shared" si="4"/>
        <v>-</v>
      </c>
      <c r="U27" s="22" t="str">
        <f t="shared" si="4"/>
        <v>-</v>
      </c>
      <c r="V27" s="23" t="str">
        <f t="shared" si="5"/>
        <v>&lt;25</v>
      </c>
      <c r="W27" s="16" t="str">
        <f>IF(ISERROR(V27*1),"",IF(AND(H26="飲料水",V27&gt;=11),"○",IF(AND(H26="牛乳・乳児用食品",V27&gt;=51),"○",IF(AND(H26&lt;&gt;"",V27&gt;=110),"○",""))))</f>
        <v/>
      </c>
    </row>
    <row r="28" spans="1:23" x14ac:dyDescent="0.4">
      <c r="A28" s="24">
        <f t="shared" si="2"/>
        <v>22</v>
      </c>
      <c r="B28" s="15" t="s">
        <v>31</v>
      </c>
      <c r="C28" s="91" t="s">
        <v>32</v>
      </c>
      <c r="D28" s="18" t="s">
        <v>60</v>
      </c>
      <c r="E28" s="15" t="s">
        <v>31</v>
      </c>
      <c r="F28" s="15" t="s">
        <v>31</v>
      </c>
      <c r="G28" s="17" t="s">
        <v>33</v>
      </c>
      <c r="H28" s="18" t="s">
        <v>48</v>
      </c>
      <c r="I28" s="96" t="s">
        <v>50</v>
      </c>
      <c r="J28" s="15" t="s">
        <v>42</v>
      </c>
      <c r="K28" s="15" t="s">
        <v>31</v>
      </c>
      <c r="L28" s="16" t="s">
        <v>37</v>
      </c>
      <c r="M28" s="15" t="s">
        <v>32</v>
      </c>
      <c r="N28" s="19" t="s">
        <v>43</v>
      </c>
      <c r="O28" s="94">
        <v>45768</v>
      </c>
      <c r="P28" s="93">
        <v>45771</v>
      </c>
      <c r="Q28" s="20" t="s">
        <v>44</v>
      </c>
      <c r="R28" s="15" t="s">
        <v>44</v>
      </c>
      <c r="S28" s="21" t="s">
        <v>45</v>
      </c>
      <c r="T28" s="22" t="str">
        <f t="shared" si="4"/>
        <v>-</v>
      </c>
      <c r="U28" s="22" t="str">
        <f t="shared" si="4"/>
        <v>-</v>
      </c>
      <c r="V28" s="23" t="str">
        <f t="shared" si="5"/>
        <v>&lt;25</v>
      </c>
      <c r="W28" s="97" t="str">
        <f t="shared" si="1"/>
        <v/>
      </c>
    </row>
    <row r="29" spans="1:23" x14ac:dyDescent="0.4">
      <c r="A29" s="24">
        <f t="shared" si="2"/>
        <v>23</v>
      </c>
      <c r="B29" s="15" t="s">
        <v>31</v>
      </c>
      <c r="C29" s="91" t="s">
        <v>32</v>
      </c>
      <c r="D29" s="18" t="s">
        <v>60</v>
      </c>
      <c r="E29" s="15" t="s">
        <v>79</v>
      </c>
      <c r="F29" s="15" t="s">
        <v>31</v>
      </c>
      <c r="G29" s="17" t="s">
        <v>33</v>
      </c>
      <c r="H29" s="18" t="s">
        <v>48</v>
      </c>
      <c r="I29" s="96" t="s">
        <v>50</v>
      </c>
      <c r="J29" s="15" t="s">
        <v>42</v>
      </c>
      <c r="K29" s="15" t="s">
        <v>31</v>
      </c>
      <c r="L29" s="16" t="s">
        <v>37</v>
      </c>
      <c r="M29" s="15" t="s">
        <v>32</v>
      </c>
      <c r="N29" s="19" t="s">
        <v>43</v>
      </c>
      <c r="O29" s="94">
        <v>45768</v>
      </c>
      <c r="P29" s="93">
        <v>45771</v>
      </c>
      <c r="Q29" s="20" t="s">
        <v>44</v>
      </c>
      <c r="R29" s="15" t="s">
        <v>44</v>
      </c>
      <c r="S29" s="21" t="s">
        <v>45</v>
      </c>
      <c r="T29" s="22" t="str">
        <f t="shared" si="4"/>
        <v>-</v>
      </c>
      <c r="U29" s="22" t="str">
        <f t="shared" si="4"/>
        <v>-</v>
      </c>
      <c r="V29" s="23" t="str">
        <f t="shared" si="5"/>
        <v>&lt;25</v>
      </c>
      <c r="W29" s="97" t="str">
        <f t="shared" si="1"/>
        <v/>
      </c>
    </row>
    <row r="30" spans="1:23" x14ac:dyDescent="0.4">
      <c r="A30" s="24">
        <f t="shared" si="2"/>
        <v>24</v>
      </c>
      <c r="B30" s="15" t="s">
        <v>31</v>
      </c>
      <c r="C30" s="91" t="s">
        <v>32</v>
      </c>
      <c r="D30" s="18" t="s">
        <v>60</v>
      </c>
      <c r="E30" s="15" t="s">
        <v>89</v>
      </c>
      <c r="F30" s="15" t="s">
        <v>31</v>
      </c>
      <c r="G30" s="17" t="s">
        <v>33</v>
      </c>
      <c r="H30" s="18" t="s">
        <v>48</v>
      </c>
      <c r="I30" s="96" t="s">
        <v>53</v>
      </c>
      <c r="J30" s="15" t="s">
        <v>42</v>
      </c>
      <c r="K30" s="15" t="s">
        <v>31</v>
      </c>
      <c r="L30" s="16" t="s">
        <v>37</v>
      </c>
      <c r="M30" s="15" t="s">
        <v>32</v>
      </c>
      <c r="N30" s="19" t="s">
        <v>43</v>
      </c>
      <c r="O30" s="94">
        <v>45768</v>
      </c>
      <c r="P30" s="93">
        <v>45771</v>
      </c>
      <c r="Q30" s="20" t="s">
        <v>44</v>
      </c>
      <c r="R30" s="15" t="s">
        <v>44</v>
      </c>
      <c r="S30" s="21" t="s">
        <v>45</v>
      </c>
      <c r="T30" s="22" t="str">
        <f>IF(Q30="","",IF(NOT(ISERROR(Q30*1)),ROUNDDOWN(Q30*1,2-INT(LOG(ABS(Q30*1)))),IFERROR("&lt;"&amp;ROUNDDOWN(IF(SUBSTITUTE(Q30,"&lt;","")*1&lt;=50,SUBSTITUTE(Q30,"&lt;","")*1,""),2-INT(LOG(ABS(SUBSTITUTE(Q30,"&lt;","")*1)))),IF(Q30="-",Q30,"入力形式が間違っています"))))</f>
        <v>-</v>
      </c>
      <c r="U30" s="22" t="str">
        <f t="shared" si="4"/>
        <v>-</v>
      </c>
      <c r="V30" s="23" t="str">
        <f t="shared" si="5"/>
        <v>&lt;25</v>
      </c>
      <c r="W30" s="97" t="str">
        <f t="shared" si="1"/>
        <v/>
      </c>
    </row>
    <row r="31" spans="1:23" x14ac:dyDescent="0.4">
      <c r="A31" s="24">
        <f t="shared" si="2"/>
        <v>25</v>
      </c>
      <c r="B31" s="15" t="s">
        <v>31</v>
      </c>
      <c r="C31" s="91" t="s">
        <v>32</v>
      </c>
      <c r="D31" s="18" t="s">
        <v>90</v>
      </c>
      <c r="E31" s="15" t="s">
        <v>91</v>
      </c>
      <c r="F31" s="15" t="s">
        <v>92</v>
      </c>
      <c r="G31" s="17" t="s">
        <v>33</v>
      </c>
      <c r="H31" s="18" t="s">
        <v>93</v>
      </c>
      <c r="I31" s="24" t="s">
        <v>94</v>
      </c>
      <c r="J31" s="15" t="s">
        <v>42</v>
      </c>
      <c r="K31" s="15" t="s">
        <v>31</v>
      </c>
      <c r="L31" s="16" t="s">
        <v>37</v>
      </c>
      <c r="M31" s="15" t="s">
        <v>32</v>
      </c>
      <c r="N31" s="19" t="s">
        <v>38</v>
      </c>
      <c r="O31" s="94">
        <v>45768</v>
      </c>
      <c r="P31" s="93">
        <v>45771</v>
      </c>
      <c r="Q31" s="20" t="s">
        <v>95</v>
      </c>
      <c r="R31" s="15">
        <v>227.435</v>
      </c>
      <c r="S31" s="21">
        <v>227.435</v>
      </c>
      <c r="T31" s="22" t="str">
        <f t="shared" si="4"/>
        <v>&lt;3.92</v>
      </c>
      <c r="U31" s="22">
        <f t="shared" si="4"/>
        <v>227</v>
      </c>
      <c r="V31" s="98">
        <f t="shared" si="5"/>
        <v>230</v>
      </c>
      <c r="W31" s="97" t="str">
        <f t="shared" si="1"/>
        <v>○</v>
      </c>
    </row>
    <row r="32" spans="1:23" x14ac:dyDescent="0.4">
      <c r="A32" s="24">
        <f t="shared" si="2"/>
        <v>26</v>
      </c>
      <c r="B32" s="25" t="s">
        <v>31</v>
      </c>
      <c r="C32" s="26" t="s">
        <v>32</v>
      </c>
      <c r="D32" s="27" t="s">
        <v>60</v>
      </c>
      <c r="E32" s="25" t="s">
        <v>31</v>
      </c>
      <c r="F32" s="25" t="s">
        <v>31</v>
      </c>
      <c r="G32" s="28" t="s">
        <v>33</v>
      </c>
      <c r="H32" s="27" t="s">
        <v>48</v>
      </c>
      <c r="I32" s="29" t="s">
        <v>50</v>
      </c>
      <c r="J32" s="25" t="s">
        <v>42</v>
      </c>
      <c r="K32" s="25" t="s">
        <v>31</v>
      </c>
      <c r="L32" s="30" t="s">
        <v>37</v>
      </c>
      <c r="M32" s="25" t="s">
        <v>32</v>
      </c>
      <c r="N32" s="31" t="s">
        <v>43</v>
      </c>
      <c r="O32" s="32">
        <v>45769</v>
      </c>
      <c r="P32" s="33">
        <v>45772</v>
      </c>
      <c r="Q32" s="34" t="s">
        <v>44</v>
      </c>
      <c r="R32" s="25" t="s">
        <v>44</v>
      </c>
      <c r="S32" s="35" t="s">
        <v>45</v>
      </c>
      <c r="T32" s="36" t="str">
        <f t="shared" si="4"/>
        <v>-</v>
      </c>
      <c r="U32" s="36" t="str">
        <f t="shared" si="4"/>
        <v>-</v>
      </c>
      <c r="V32" s="37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&lt;25</v>
      </c>
      <c r="W32" s="30" t="str">
        <f t="shared" si="1"/>
        <v/>
      </c>
    </row>
    <row r="33" spans="1:23" x14ac:dyDescent="0.4">
      <c r="A33" s="24">
        <f t="shared" si="2"/>
        <v>27</v>
      </c>
      <c r="B33" s="25" t="s">
        <v>31</v>
      </c>
      <c r="C33" s="26" t="s">
        <v>32</v>
      </c>
      <c r="D33" s="27" t="s">
        <v>60</v>
      </c>
      <c r="E33" s="25" t="s">
        <v>31</v>
      </c>
      <c r="F33" s="25" t="s">
        <v>31</v>
      </c>
      <c r="G33" s="28" t="s">
        <v>33</v>
      </c>
      <c r="H33" s="27" t="s">
        <v>48</v>
      </c>
      <c r="I33" s="29" t="s">
        <v>41</v>
      </c>
      <c r="J33" s="25" t="s">
        <v>42</v>
      </c>
      <c r="K33" s="25" t="s">
        <v>31</v>
      </c>
      <c r="L33" s="30" t="s">
        <v>37</v>
      </c>
      <c r="M33" s="25" t="s">
        <v>32</v>
      </c>
      <c r="N33" s="31" t="s">
        <v>38</v>
      </c>
      <c r="O33" s="32">
        <v>45769</v>
      </c>
      <c r="P33" s="33">
        <v>45772</v>
      </c>
      <c r="Q33" s="34" t="s">
        <v>96</v>
      </c>
      <c r="R33" s="25">
        <v>23.190999999999999</v>
      </c>
      <c r="S33" s="35">
        <v>23.190999999999999</v>
      </c>
      <c r="T33" s="36" t="str">
        <f t="shared" si="4"/>
        <v>&lt;3.66</v>
      </c>
      <c r="U33" s="36">
        <f t="shared" si="4"/>
        <v>23.1</v>
      </c>
      <c r="V33" s="37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23</v>
      </c>
      <c r="W33" s="30" t="str">
        <f t="shared" si="1"/>
        <v/>
      </c>
    </row>
    <row r="34" spans="1:23" x14ac:dyDescent="0.4">
      <c r="A34" s="24">
        <f t="shared" si="2"/>
        <v>28</v>
      </c>
      <c r="B34" s="25" t="s">
        <v>31</v>
      </c>
      <c r="C34" s="26" t="s">
        <v>32</v>
      </c>
      <c r="D34" s="27" t="s">
        <v>60</v>
      </c>
      <c r="E34" s="25" t="s">
        <v>97</v>
      </c>
      <c r="F34" s="25" t="s">
        <v>31</v>
      </c>
      <c r="G34" s="28" t="s">
        <v>33</v>
      </c>
      <c r="H34" s="27" t="s">
        <v>48</v>
      </c>
      <c r="I34" s="29" t="s">
        <v>50</v>
      </c>
      <c r="J34" s="25" t="s">
        <v>42</v>
      </c>
      <c r="K34" s="25" t="s">
        <v>31</v>
      </c>
      <c r="L34" s="30" t="s">
        <v>37</v>
      </c>
      <c r="M34" s="25" t="s">
        <v>32</v>
      </c>
      <c r="N34" s="31" t="s">
        <v>43</v>
      </c>
      <c r="O34" s="32">
        <v>45769</v>
      </c>
      <c r="P34" s="33">
        <v>45772</v>
      </c>
      <c r="Q34" s="34" t="s">
        <v>44</v>
      </c>
      <c r="R34" s="25" t="s">
        <v>44</v>
      </c>
      <c r="S34" s="35" t="s">
        <v>45</v>
      </c>
      <c r="T34" s="36" t="str">
        <f t="shared" si="4"/>
        <v>-</v>
      </c>
      <c r="U34" s="36" t="str">
        <f t="shared" si="4"/>
        <v>-</v>
      </c>
      <c r="V34" s="37" t="str">
        <f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&lt;25</v>
      </c>
      <c r="W34" s="30" t="str">
        <f t="shared" si="1"/>
        <v/>
      </c>
    </row>
    <row r="35" spans="1:23" x14ac:dyDescent="0.4">
      <c r="A35" s="24">
        <f t="shared" si="2"/>
        <v>29</v>
      </c>
      <c r="B35" s="25" t="s">
        <v>31</v>
      </c>
      <c r="C35" s="26" t="s">
        <v>32</v>
      </c>
      <c r="D35" s="34" t="s">
        <v>60</v>
      </c>
      <c r="E35" s="25" t="s">
        <v>97</v>
      </c>
      <c r="F35" s="25" t="s">
        <v>31</v>
      </c>
      <c r="G35" s="28" t="s">
        <v>33</v>
      </c>
      <c r="H35" s="27" t="s">
        <v>48</v>
      </c>
      <c r="I35" s="29" t="s">
        <v>53</v>
      </c>
      <c r="J35" s="25" t="s">
        <v>42</v>
      </c>
      <c r="K35" s="25" t="s">
        <v>31</v>
      </c>
      <c r="L35" s="30" t="s">
        <v>37</v>
      </c>
      <c r="M35" s="25" t="s">
        <v>32</v>
      </c>
      <c r="N35" s="31" t="s">
        <v>43</v>
      </c>
      <c r="O35" s="32">
        <v>45769</v>
      </c>
      <c r="P35" s="33">
        <v>45772</v>
      </c>
      <c r="Q35" s="34" t="s">
        <v>44</v>
      </c>
      <c r="R35" s="25" t="s">
        <v>44</v>
      </c>
      <c r="S35" s="35" t="s">
        <v>45</v>
      </c>
      <c r="T35" s="36" t="str">
        <f t="shared" si="4"/>
        <v>-</v>
      </c>
      <c r="U35" s="36" t="str">
        <f t="shared" si="4"/>
        <v>-</v>
      </c>
      <c r="V35" s="37" t="str">
        <f>IFERROR(IF(AND(T35="",U35=""),"",IF(AND(T35="-",U35="-"),IF(S35="","Cs合計を入力してください",S35),IF(NOT(ISERROR(T35*1+U35*1)),ROUND(T35+U35, 1-INT(LOG(ABS(T35+U35)))),IF(NOT(ISERROR(T35*1)),ROUND(T35, 1-INT(LOG(ABS(T35)))),IF(NOT(ISERROR(U35*1)),ROUND(U35, 1-INT(LOG(ABS(U35)))),IF(ISERROR(T35*1+U35*1),"&lt;"&amp;ROUND(IF(T35="-",0,SUBSTITUTE(T35,"&lt;",""))*1+IF(U35="-",0,SUBSTITUTE(U35,"&lt;",""))*1,1-INT(LOG(ABS(IF(T35="-",0,SUBSTITUTE(T35,"&lt;",""))*1+IF(U35="-",0,SUBSTITUTE(U35,"&lt;",""))*1)))))))))),"入力形式が間違っています")</f>
        <v>&lt;25</v>
      </c>
      <c r="W35" s="30" t="str">
        <f t="shared" si="1"/>
        <v/>
      </c>
    </row>
    <row r="36" spans="1:23" x14ac:dyDescent="0.4">
      <c r="A36" s="24">
        <f t="shared" si="2"/>
        <v>30</v>
      </c>
      <c r="B36" s="25" t="s">
        <v>31</v>
      </c>
      <c r="C36" s="26" t="s">
        <v>32</v>
      </c>
      <c r="D36" s="27" t="s">
        <v>86</v>
      </c>
      <c r="E36" s="25" t="s">
        <v>98</v>
      </c>
      <c r="F36" s="25" t="s">
        <v>99</v>
      </c>
      <c r="G36" s="28" t="s">
        <v>33</v>
      </c>
      <c r="H36" s="27" t="s">
        <v>48</v>
      </c>
      <c r="I36" s="29" t="s">
        <v>100</v>
      </c>
      <c r="J36" s="25" t="s">
        <v>42</v>
      </c>
      <c r="K36" s="25" t="s">
        <v>101</v>
      </c>
      <c r="L36" s="30" t="s">
        <v>37</v>
      </c>
      <c r="M36" s="25" t="s">
        <v>32</v>
      </c>
      <c r="N36" s="31" t="s">
        <v>43</v>
      </c>
      <c r="O36" s="32">
        <v>45768</v>
      </c>
      <c r="P36" s="33">
        <v>45772</v>
      </c>
      <c r="Q36" s="34" t="s">
        <v>44</v>
      </c>
      <c r="R36" s="25" t="s">
        <v>44</v>
      </c>
      <c r="S36" s="35" t="s">
        <v>45</v>
      </c>
      <c r="T36" s="36" t="str">
        <f t="shared" ref="T36:U43" si="6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36" t="str">
        <f t="shared" si="6"/>
        <v>-</v>
      </c>
      <c r="V36" s="37" t="str">
        <f t="shared" ref="V36:V43" si="7"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&lt;25</v>
      </c>
      <c r="W36" s="30" t="str">
        <f t="shared" si="1"/>
        <v/>
      </c>
    </row>
    <row r="37" spans="1:23" x14ac:dyDescent="0.4">
      <c r="A37" s="24">
        <f t="shared" si="2"/>
        <v>31</v>
      </c>
      <c r="B37" s="25" t="s">
        <v>31</v>
      </c>
      <c r="C37" s="26" t="s">
        <v>32</v>
      </c>
      <c r="D37" s="27" t="s">
        <v>86</v>
      </c>
      <c r="E37" s="25" t="s">
        <v>98</v>
      </c>
      <c r="F37" s="25" t="s">
        <v>31</v>
      </c>
      <c r="G37" s="28" t="s">
        <v>33</v>
      </c>
      <c r="H37" s="27" t="s">
        <v>48</v>
      </c>
      <c r="I37" s="29" t="s">
        <v>53</v>
      </c>
      <c r="J37" s="25" t="s">
        <v>42</v>
      </c>
      <c r="K37" s="25" t="s">
        <v>31</v>
      </c>
      <c r="L37" s="30" t="s">
        <v>37</v>
      </c>
      <c r="M37" s="25" t="s">
        <v>32</v>
      </c>
      <c r="N37" s="31" t="s">
        <v>43</v>
      </c>
      <c r="O37" s="32">
        <v>45768</v>
      </c>
      <c r="P37" s="33">
        <v>45772</v>
      </c>
      <c r="Q37" s="34" t="s">
        <v>44</v>
      </c>
      <c r="R37" s="25" t="s">
        <v>44</v>
      </c>
      <c r="S37" s="35" t="s">
        <v>45</v>
      </c>
      <c r="T37" s="36" t="str">
        <f t="shared" si="6"/>
        <v>-</v>
      </c>
      <c r="U37" s="36" t="str">
        <f t="shared" si="6"/>
        <v>-</v>
      </c>
      <c r="V37" s="37" t="str">
        <f t="shared" si="7"/>
        <v>&lt;25</v>
      </c>
      <c r="W37" s="30" t="str">
        <f t="shared" si="1"/>
        <v/>
      </c>
    </row>
    <row r="38" spans="1:23" x14ac:dyDescent="0.4">
      <c r="A38" s="24">
        <f t="shared" si="2"/>
        <v>32</v>
      </c>
      <c r="B38" s="25" t="s">
        <v>31</v>
      </c>
      <c r="C38" s="26" t="s">
        <v>32</v>
      </c>
      <c r="D38" s="27" t="s">
        <v>86</v>
      </c>
      <c r="E38" s="25" t="s">
        <v>98</v>
      </c>
      <c r="F38" s="25" t="s">
        <v>31</v>
      </c>
      <c r="G38" s="28" t="s">
        <v>33</v>
      </c>
      <c r="H38" s="27" t="s">
        <v>48</v>
      </c>
      <c r="I38" s="29" t="s">
        <v>50</v>
      </c>
      <c r="J38" s="25" t="s">
        <v>42</v>
      </c>
      <c r="K38" s="25" t="s">
        <v>31</v>
      </c>
      <c r="L38" s="30" t="s">
        <v>37</v>
      </c>
      <c r="M38" s="25" t="s">
        <v>32</v>
      </c>
      <c r="N38" s="31" t="s">
        <v>43</v>
      </c>
      <c r="O38" s="32">
        <v>45768</v>
      </c>
      <c r="P38" s="33">
        <v>45772</v>
      </c>
      <c r="Q38" s="34" t="s">
        <v>44</v>
      </c>
      <c r="R38" s="25" t="s">
        <v>44</v>
      </c>
      <c r="S38" s="35" t="s">
        <v>45</v>
      </c>
      <c r="T38" s="36" t="str">
        <f t="shared" si="6"/>
        <v>-</v>
      </c>
      <c r="U38" s="36" t="str">
        <f t="shared" si="6"/>
        <v>-</v>
      </c>
      <c r="V38" s="37" t="str">
        <f t="shared" si="7"/>
        <v>&lt;25</v>
      </c>
      <c r="W38" s="30" t="str">
        <f t="shared" si="1"/>
        <v/>
      </c>
    </row>
    <row r="39" spans="1:23" x14ac:dyDescent="0.4">
      <c r="A39" s="24">
        <f t="shared" si="2"/>
        <v>33</v>
      </c>
      <c r="B39" s="25" t="s">
        <v>31</v>
      </c>
      <c r="C39" s="26" t="s">
        <v>32</v>
      </c>
      <c r="D39" s="27" t="s">
        <v>86</v>
      </c>
      <c r="E39" s="25" t="s">
        <v>87</v>
      </c>
      <c r="F39" s="25" t="s">
        <v>102</v>
      </c>
      <c r="G39" s="28" t="s">
        <v>33</v>
      </c>
      <c r="H39" s="27" t="s">
        <v>48</v>
      </c>
      <c r="I39" s="29" t="s">
        <v>56</v>
      </c>
      <c r="J39" s="25" t="s">
        <v>42</v>
      </c>
      <c r="K39" s="25" t="s">
        <v>57</v>
      </c>
      <c r="L39" s="30" t="s">
        <v>37</v>
      </c>
      <c r="M39" s="25" t="s">
        <v>32</v>
      </c>
      <c r="N39" s="31" t="s">
        <v>43</v>
      </c>
      <c r="O39" s="32">
        <v>45768</v>
      </c>
      <c r="P39" s="33">
        <v>45772</v>
      </c>
      <c r="Q39" s="34" t="s">
        <v>44</v>
      </c>
      <c r="R39" s="25" t="s">
        <v>44</v>
      </c>
      <c r="S39" s="35" t="s">
        <v>45</v>
      </c>
      <c r="T39" s="36" t="str">
        <f t="shared" si="6"/>
        <v>-</v>
      </c>
      <c r="U39" s="36" t="str">
        <f t="shared" si="6"/>
        <v>-</v>
      </c>
      <c r="V39" s="37" t="str">
        <f t="shared" si="7"/>
        <v>&lt;25</v>
      </c>
      <c r="W39" s="30" t="str">
        <f t="shared" si="1"/>
        <v/>
      </c>
    </row>
    <row r="40" spans="1:23" x14ac:dyDescent="0.4">
      <c r="A40" s="24">
        <f t="shared" si="2"/>
        <v>34</v>
      </c>
      <c r="B40" s="25" t="s">
        <v>31</v>
      </c>
      <c r="C40" s="26" t="s">
        <v>32</v>
      </c>
      <c r="D40" s="27" t="s">
        <v>86</v>
      </c>
      <c r="E40" s="25" t="s">
        <v>87</v>
      </c>
      <c r="F40" s="25" t="s">
        <v>31</v>
      </c>
      <c r="G40" s="28" t="s">
        <v>33</v>
      </c>
      <c r="H40" s="27" t="s">
        <v>48</v>
      </c>
      <c r="I40" s="29" t="s">
        <v>103</v>
      </c>
      <c r="J40" s="25" t="s">
        <v>42</v>
      </c>
      <c r="K40" s="25" t="s">
        <v>104</v>
      </c>
      <c r="L40" s="30" t="s">
        <v>37</v>
      </c>
      <c r="M40" s="25" t="s">
        <v>32</v>
      </c>
      <c r="N40" s="31" t="s">
        <v>43</v>
      </c>
      <c r="O40" s="32">
        <v>45768</v>
      </c>
      <c r="P40" s="33">
        <v>45772</v>
      </c>
      <c r="Q40" s="34" t="s">
        <v>44</v>
      </c>
      <c r="R40" s="25" t="s">
        <v>44</v>
      </c>
      <c r="S40" s="35" t="s">
        <v>45</v>
      </c>
      <c r="T40" s="36" t="str">
        <f t="shared" si="6"/>
        <v>-</v>
      </c>
      <c r="U40" s="36" t="str">
        <f t="shared" si="6"/>
        <v>-</v>
      </c>
      <c r="V40" s="37" t="str">
        <f t="shared" si="7"/>
        <v>&lt;25</v>
      </c>
      <c r="W40" s="30" t="str">
        <f t="shared" si="1"/>
        <v/>
      </c>
    </row>
    <row r="41" spans="1:23" x14ac:dyDescent="0.4">
      <c r="A41" s="24">
        <f t="shared" si="2"/>
        <v>35</v>
      </c>
      <c r="B41" s="25" t="s">
        <v>31</v>
      </c>
      <c r="C41" s="26" t="s">
        <v>32</v>
      </c>
      <c r="D41" s="27" t="s">
        <v>86</v>
      </c>
      <c r="E41" s="25" t="s">
        <v>87</v>
      </c>
      <c r="F41" s="25" t="s">
        <v>88</v>
      </c>
      <c r="G41" s="28" t="s">
        <v>33</v>
      </c>
      <c r="H41" s="27" t="s">
        <v>48</v>
      </c>
      <c r="I41" s="29" t="s">
        <v>58</v>
      </c>
      <c r="J41" s="25" t="s">
        <v>49</v>
      </c>
      <c r="K41" s="25" t="s">
        <v>59</v>
      </c>
      <c r="L41" s="30" t="s">
        <v>37</v>
      </c>
      <c r="M41" s="25" t="s">
        <v>32</v>
      </c>
      <c r="N41" s="31" t="s">
        <v>43</v>
      </c>
      <c r="O41" s="32">
        <v>45768</v>
      </c>
      <c r="P41" s="33">
        <v>45772</v>
      </c>
      <c r="Q41" s="34" t="s">
        <v>44</v>
      </c>
      <c r="R41" s="25" t="s">
        <v>44</v>
      </c>
      <c r="S41" s="35" t="s">
        <v>45</v>
      </c>
      <c r="T41" s="36" t="str">
        <f t="shared" si="6"/>
        <v>-</v>
      </c>
      <c r="U41" s="36" t="str">
        <f t="shared" si="6"/>
        <v>-</v>
      </c>
      <c r="V41" s="37" t="str">
        <f t="shared" si="7"/>
        <v>&lt;25</v>
      </c>
      <c r="W41" s="30" t="str">
        <f t="shared" si="1"/>
        <v/>
      </c>
    </row>
    <row r="42" spans="1:23" x14ac:dyDescent="0.4">
      <c r="A42" s="24">
        <f t="shared" si="2"/>
        <v>36</v>
      </c>
      <c r="B42" s="25" t="s">
        <v>31</v>
      </c>
      <c r="C42" s="26" t="s">
        <v>32</v>
      </c>
      <c r="D42" s="27" t="s">
        <v>86</v>
      </c>
      <c r="E42" s="25" t="s">
        <v>98</v>
      </c>
      <c r="F42" s="25" t="s">
        <v>31</v>
      </c>
      <c r="G42" s="28" t="s">
        <v>33</v>
      </c>
      <c r="H42" s="27" t="s">
        <v>48</v>
      </c>
      <c r="I42" s="29" t="s">
        <v>55</v>
      </c>
      <c r="J42" s="25" t="s">
        <v>42</v>
      </c>
      <c r="K42" s="25" t="s">
        <v>52</v>
      </c>
      <c r="L42" s="30" t="s">
        <v>37</v>
      </c>
      <c r="M42" s="25" t="s">
        <v>32</v>
      </c>
      <c r="N42" s="31" t="s">
        <v>43</v>
      </c>
      <c r="O42" s="32">
        <v>45768</v>
      </c>
      <c r="P42" s="33">
        <v>45772</v>
      </c>
      <c r="Q42" s="34" t="s">
        <v>44</v>
      </c>
      <c r="R42" s="25" t="s">
        <v>44</v>
      </c>
      <c r="S42" s="35" t="s">
        <v>45</v>
      </c>
      <c r="T42" s="36" t="str">
        <f t="shared" si="6"/>
        <v>-</v>
      </c>
      <c r="U42" s="36" t="str">
        <f t="shared" si="6"/>
        <v>-</v>
      </c>
      <c r="V42" s="37" t="str">
        <f t="shared" si="7"/>
        <v>&lt;25</v>
      </c>
      <c r="W42" s="30" t="str">
        <f t="shared" si="1"/>
        <v/>
      </c>
    </row>
    <row r="43" spans="1:23" x14ac:dyDescent="0.4">
      <c r="A43" s="24">
        <f t="shared" si="2"/>
        <v>37</v>
      </c>
      <c r="B43" s="25" t="s">
        <v>31</v>
      </c>
      <c r="C43" s="26" t="s">
        <v>32</v>
      </c>
      <c r="D43" s="27" t="s">
        <v>86</v>
      </c>
      <c r="E43" s="25" t="s">
        <v>31</v>
      </c>
      <c r="F43" s="25" t="s">
        <v>31</v>
      </c>
      <c r="G43" s="28" t="s">
        <v>33</v>
      </c>
      <c r="H43" s="27" t="s">
        <v>48</v>
      </c>
      <c r="I43" s="29" t="s">
        <v>41</v>
      </c>
      <c r="J43" s="25" t="s">
        <v>42</v>
      </c>
      <c r="K43" s="25" t="s">
        <v>31</v>
      </c>
      <c r="L43" s="30" t="s">
        <v>37</v>
      </c>
      <c r="M43" s="25" t="s">
        <v>32</v>
      </c>
      <c r="N43" s="31" t="s">
        <v>43</v>
      </c>
      <c r="O43" s="32">
        <v>45768</v>
      </c>
      <c r="P43" s="33">
        <v>45772</v>
      </c>
      <c r="Q43" s="34" t="s">
        <v>44</v>
      </c>
      <c r="R43" s="25" t="s">
        <v>44</v>
      </c>
      <c r="S43" s="35" t="s">
        <v>45</v>
      </c>
      <c r="T43" s="36" t="str">
        <f t="shared" si="6"/>
        <v>-</v>
      </c>
      <c r="U43" s="36" t="str">
        <f t="shared" si="6"/>
        <v>-</v>
      </c>
      <c r="V43" s="37" t="str">
        <f t="shared" si="7"/>
        <v>&lt;25</v>
      </c>
      <c r="W43" s="30" t="str">
        <f t="shared" si="1"/>
        <v/>
      </c>
    </row>
    <row r="44" spans="1:23" x14ac:dyDescent="0.4">
      <c r="A44" s="24">
        <f t="shared" si="2"/>
        <v>38</v>
      </c>
      <c r="B44" s="25" t="s">
        <v>31</v>
      </c>
      <c r="C44" s="26" t="s">
        <v>32</v>
      </c>
      <c r="D44" s="27" t="s">
        <v>86</v>
      </c>
      <c r="E44" s="25" t="s">
        <v>31</v>
      </c>
      <c r="F44" s="25" t="s">
        <v>31</v>
      </c>
      <c r="G44" s="28" t="s">
        <v>33</v>
      </c>
      <c r="H44" s="27" t="s">
        <v>48</v>
      </c>
      <c r="I44" s="29" t="s">
        <v>50</v>
      </c>
      <c r="J44" s="25" t="s">
        <v>42</v>
      </c>
      <c r="K44" s="25" t="s">
        <v>31</v>
      </c>
      <c r="L44" s="30" t="s">
        <v>37</v>
      </c>
      <c r="M44" s="25" t="s">
        <v>32</v>
      </c>
      <c r="N44" s="31" t="s">
        <v>43</v>
      </c>
      <c r="O44" s="32">
        <v>45768</v>
      </c>
      <c r="P44" s="33">
        <v>45772</v>
      </c>
      <c r="Q44" s="34" t="s">
        <v>44</v>
      </c>
      <c r="R44" s="25" t="s">
        <v>44</v>
      </c>
      <c r="S44" s="35" t="s">
        <v>45</v>
      </c>
      <c r="T44" s="36" t="str">
        <f>IF(Q44="","",IF(NOT(ISERROR(Q44*1)),ROUNDDOWN(Q44*1,2-INT(LOG(ABS(Q44*1)))),IFERROR("&lt;"&amp;ROUNDDOWN(IF(SUBSTITUTE(Q44,"&lt;","")*1&lt;=50,SUBSTITUTE(Q44,"&lt;","")*1,""),2-INT(LOG(ABS(SUBSTITUTE(Q44,"&lt;","")*1)))),IF(Q44="-",Q44,"入力形式が間違っています"))))</f>
        <v>-</v>
      </c>
      <c r="U44" s="36" t="str">
        <f>IF(R44="","",IF(NOT(ISERROR(R44*1)),ROUNDDOWN(R44*1,2-INT(LOG(ABS(R44*1)))),IFERROR("&lt;"&amp;ROUNDDOWN(IF(SUBSTITUTE(R44,"&lt;","")*1&lt;=50,SUBSTITUTE(R44,"&lt;","")*1,""),2-INT(LOG(ABS(SUBSTITUTE(R44,"&lt;","")*1)))),IF(R44="-",R44,"入力形式が間違っています"))))</f>
        <v>-</v>
      </c>
      <c r="V44" s="37" t="str">
        <f>IFERROR(IF(AND(T44="",U44=""),"",IF(AND(T44="-",U44="-"),IF(S44="","Cs合計を入力してください",S44),IF(NOT(ISERROR(T44*1+U44*1)),ROUND(T44+U44, 1-INT(LOG(ABS(T44+U44)))),IF(NOT(ISERROR(T44*1)),ROUND(T44, 1-INT(LOG(ABS(T44)))),IF(NOT(ISERROR(U44*1)),ROUND(U44, 1-INT(LOG(ABS(U44)))),IF(ISERROR(T44*1+U44*1),"&lt;"&amp;ROUND(IF(T44="-",0,SUBSTITUTE(T44,"&lt;",""))*1+IF(U44="-",0,SUBSTITUTE(U44,"&lt;",""))*1,1-INT(LOG(ABS(IF(T44="-",0,SUBSTITUTE(T44,"&lt;",""))*1+IF(U44="-",0,SUBSTITUTE(U44,"&lt;",""))*1)))))))))),"入力形式が間違っています")</f>
        <v>&lt;25</v>
      </c>
      <c r="W44" s="30" t="str">
        <f t="shared" si="1"/>
        <v/>
      </c>
    </row>
    <row r="45" spans="1:23" x14ac:dyDescent="0.4">
      <c r="A45" s="24">
        <f t="shared" si="2"/>
        <v>39</v>
      </c>
      <c r="B45" s="25" t="s">
        <v>31</v>
      </c>
      <c r="C45" s="26" t="s">
        <v>32</v>
      </c>
      <c r="D45" s="27" t="s">
        <v>90</v>
      </c>
      <c r="E45" s="25" t="s">
        <v>31</v>
      </c>
      <c r="F45" s="25" t="s">
        <v>31</v>
      </c>
      <c r="G45" s="28" t="s">
        <v>33</v>
      </c>
      <c r="H45" s="27" t="s">
        <v>48</v>
      </c>
      <c r="I45" s="29" t="s">
        <v>53</v>
      </c>
      <c r="J45" s="25" t="s">
        <v>42</v>
      </c>
      <c r="K45" s="25" t="s">
        <v>31</v>
      </c>
      <c r="L45" s="30" t="s">
        <v>37</v>
      </c>
      <c r="M45" s="25" t="s">
        <v>32</v>
      </c>
      <c r="N45" s="31" t="s">
        <v>43</v>
      </c>
      <c r="O45" s="32">
        <v>45768</v>
      </c>
      <c r="P45" s="33">
        <v>45772</v>
      </c>
      <c r="Q45" s="34" t="s">
        <v>44</v>
      </c>
      <c r="R45" s="25" t="s">
        <v>44</v>
      </c>
      <c r="S45" s="35" t="s">
        <v>45</v>
      </c>
      <c r="T45" s="36" t="str">
        <f t="shared" ref="T45:U53" si="8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-</v>
      </c>
      <c r="U45" s="36" t="str">
        <f t="shared" si="8"/>
        <v>-</v>
      </c>
      <c r="V45" s="37" t="str">
        <f t="shared" ref="V45:V53" si="9"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&lt;25</v>
      </c>
      <c r="W45" s="30" t="str">
        <f t="shared" si="1"/>
        <v/>
      </c>
    </row>
    <row r="46" spans="1:23" x14ac:dyDescent="0.4">
      <c r="A46" s="24">
        <f t="shared" si="2"/>
        <v>40</v>
      </c>
      <c r="B46" s="25" t="s">
        <v>31</v>
      </c>
      <c r="C46" s="26" t="s">
        <v>32</v>
      </c>
      <c r="D46" s="27" t="s">
        <v>90</v>
      </c>
      <c r="E46" s="25" t="s">
        <v>81</v>
      </c>
      <c r="F46" s="25" t="s">
        <v>82</v>
      </c>
      <c r="G46" s="28" t="s">
        <v>33</v>
      </c>
      <c r="H46" s="27" t="s">
        <v>48</v>
      </c>
      <c r="I46" s="29" t="s">
        <v>105</v>
      </c>
      <c r="J46" s="25" t="s">
        <v>49</v>
      </c>
      <c r="K46" s="25" t="s">
        <v>31</v>
      </c>
      <c r="L46" s="30" t="s">
        <v>37</v>
      </c>
      <c r="M46" s="25" t="s">
        <v>32</v>
      </c>
      <c r="N46" s="31" t="s">
        <v>43</v>
      </c>
      <c r="O46" s="32">
        <v>45768</v>
      </c>
      <c r="P46" s="33">
        <v>45772</v>
      </c>
      <c r="Q46" s="34" t="s">
        <v>44</v>
      </c>
      <c r="R46" s="25" t="s">
        <v>44</v>
      </c>
      <c r="S46" s="35" t="s">
        <v>45</v>
      </c>
      <c r="T46" s="36" t="str">
        <f t="shared" si="8"/>
        <v>-</v>
      </c>
      <c r="U46" s="36" t="str">
        <f t="shared" si="8"/>
        <v>-</v>
      </c>
      <c r="V46" s="37" t="str">
        <f t="shared" si="9"/>
        <v>&lt;25</v>
      </c>
      <c r="W46" s="30" t="str">
        <f t="shared" si="1"/>
        <v/>
      </c>
    </row>
    <row r="47" spans="1:23" x14ac:dyDescent="0.4">
      <c r="A47" s="24">
        <f t="shared" si="2"/>
        <v>41</v>
      </c>
      <c r="B47" s="25" t="s">
        <v>31</v>
      </c>
      <c r="C47" s="26" t="s">
        <v>32</v>
      </c>
      <c r="D47" s="27" t="s">
        <v>60</v>
      </c>
      <c r="E47" s="25" t="s">
        <v>81</v>
      </c>
      <c r="F47" s="25" t="s">
        <v>106</v>
      </c>
      <c r="G47" s="28" t="s">
        <v>33</v>
      </c>
      <c r="H47" s="27" t="s">
        <v>48</v>
      </c>
      <c r="I47" s="29" t="s">
        <v>107</v>
      </c>
      <c r="J47" s="25" t="s">
        <v>49</v>
      </c>
      <c r="K47" s="25" t="s">
        <v>31</v>
      </c>
      <c r="L47" s="30" t="s">
        <v>37</v>
      </c>
      <c r="M47" s="25" t="s">
        <v>32</v>
      </c>
      <c r="N47" s="31" t="s">
        <v>43</v>
      </c>
      <c r="O47" s="32">
        <v>45768</v>
      </c>
      <c r="P47" s="33">
        <v>45772</v>
      </c>
      <c r="Q47" s="34" t="s">
        <v>44</v>
      </c>
      <c r="R47" s="25" t="s">
        <v>44</v>
      </c>
      <c r="S47" s="35" t="s">
        <v>45</v>
      </c>
      <c r="T47" s="36" t="str">
        <f t="shared" si="8"/>
        <v>-</v>
      </c>
      <c r="U47" s="36" t="str">
        <f t="shared" si="8"/>
        <v>-</v>
      </c>
      <c r="V47" s="37" t="str">
        <f t="shared" si="9"/>
        <v>&lt;25</v>
      </c>
      <c r="W47" s="30" t="str">
        <f t="shared" si="1"/>
        <v/>
      </c>
    </row>
    <row r="48" spans="1:23" x14ac:dyDescent="0.4">
      <c r="A48" s="24">
        <f t="shared" si="2"/>
        <v>42</v>
      </c>
      <c r="B48" s="25" t="s">
        <v>31</v>
      </c>
      <c r="C48" s="26" t="s">
        <v>32</v>
      </c>
      <c r="D48" s="27" t="s">
        <v>60</v>
      </c>
      <c r="E48" s="25" t="s">
        <v>31</v>
      </c>
      <c r="F48" s="25" t="s">
        <v>31</v>
      </c>
      <c r="G48" s="28" t="s">
        <v>33</v>
      </c>
      <c r="H48" s="27" t="s">
        <v>48</v>
      </c>
      <c r="I48" s="29" t="s">
        <v>58</v>
      </c>
      <c r="J48" s="25" t="s">
        <v>49</v>
      </c>
      <c r="K48" s="25" t="s">
        <v>78</v>
      </c>
      <c r="L48" s="30" t="s">
        <v>37</v>
      </c>
      <c r="M48" s="25" t="s">
        <v>32</v>
      </c>
      <c r="N48" s="31" t="s">
        <v>43</v>
      </c>
      <c r="O48" s="32">
        <v>45768</v>
      </c>
      <c r="P48" s="33">
        <v>45772</v>
      </c>
      <c r="Q48" s="34" t="s">
        <v>44</v>
      </c>
      <c r="R48" s="25" t="s">
        <v>44</v>
      </c>
      <c r="S48" s="35" t="s">
        <v>45</v>
      </c>
      <c r="T48" s="36" t="str">
        <f t="shared" si="8"/>
        <v>-</v>
      </c>
      <c r="U48" s="36" t="str">
        <f t="shared" si="8"/>
        <v>-</v>
      </c>
      <c r="V48" s="37" t="str">
        <f t="shared" si="9"/>
        <v>&lt;25</v>
      </c>
      <c r="W48" s="30" t="str">
        <f t="shared" si="1"/>
        <v/>
      </c>
    </row>
    <row r="49" spans="1:23" x14ac:dyDescent="0.4">
      <c r="A49" s="24">
        <f t="shared" si="2"/>
        <v>43</v>
      </c>
      <c r="B49" s="25" t="s">
        <v>31</v>
      </c>
      <c r="C49" s="26" t="s">
        <v>32</v>
      </c>
      <c r="D49" s="27" t="s">
        <v>60</v>
      </c>
      <c r="E49" s="25" t="s">
        <v>81</v>
      </c>
      <c r="F49" s="25" t="s">
        <v>82</v>
      </c>
      <c r="G49" s="28" t="s">
        <v>33</v>
      </c>
      <c r="H49" s="27" t="s">
        <v>61</v>
      </c>
      <c r="I49" s="29" t="s">
        <v>108</v>
      </c>
      <c r="J49" s="25" t="s">
        <v>31</v>
      </c>
      <c r="K49" s="25" t="s">
        <v>31</v>
      </c>
      <c r="L49" s="30" t="s">
        <v>37</v>
      </c>
      <c r="M49" s="25" t="s">
        <v>32</v>
      </c>
      <c r="N49" s="31" t="s">
        <v>43</v>
      </c>
      <c r="O49" s="38">
        <v>45768</v>
      </c>
      <c r="P49" s="33">
        <v>45772</v>
      </c>
      <c r="Q49" s="34" t="s">
        <v>44</v>
      </c>
      <c r="R49" s="25" t="s">
        <v>44</v>
      </c>
      <c r="S49" s="35" t="s">
        <v>45</v>
      </c>
      <c r="T49" s="36" t="str">
        <f t="shared" si="8"/>
        <v>-</v>
      </c>
      <c r="U49" s="36" t="str">
        <f t="shared" si="8"/>
        <v>-</v>
      </c>
      <c r="V49" s="37" t="str">
        <f t="shared" si="9"/>
        <v>&lt;25</v>
      </c>
      <c r="W49" s="30" t="str">
        <f t="shared" si="1"/>
        <v/>
      </c>
    </row>
    <row r="50" spans="1:23" x14ac:dyDescent="0.4">
      <c r="A50" s="24">
        <f t="shared" si="2"/>
        <v>44</v>
      </c>
      <c r="B50" s="25" t="s">
        <v>31</v>
      </c>
      <c r="C50" s="26" t="s">
        <v>32</v>
      </c>
      <c r="D50" s="39" t="s">
        <v>86</v>
      </c>
      <c r="E50" s="25" t="s">
        <v>31</v>
      </c>
      <c r="F50" s="25" t="s">
        <v>31</v>
      </c>
      <c r="G50" s="28" t="s">
        <v>33</v>
      </c>
      <c r="H50" s="27" t="s">
        <v>48</v>
      </c>
      <c r="I50" s="29" t="s">
        <v>109</v>
      </c>
      <c r="J50" s="25" t="s">
        <v>49</v>
      </c>
      <c r="K50" s="25" t="s">
        <v>110</v>
      </c>
      <c r="L50" s="30" t="s">
        <v>37</v>
      </c>
      <c r="M50" s="25" t="s">
        <v>32</v>
      </c>
      <c r="N50" s="31" t="s">
        <v>43</v>
      </c>
      <c r="O50" s="38">
        <v>45768</v>
      </c>
      <c r="P50" s="33">
        <v>45772</v>
      </c>
      <c r="Q50" s="34" t="s">
        <v>44</v>
      </c>
      <c r="R50" s="25" t="s">
        <v>44</v>
      </c>
      <c r="S50" s="35" t="s">
        <v>45</v>
      </c>
      <c r="T50" s="36" t="str">
        <f t="shared" si="8"/>
        <v>-</v>
      </c>
      <c r="U50" s="36" t="str">
        <f t="shared" si="8"/>
        <v>-</v>
      </c>
      <c r="V50" s="37" t="str">
        <f t="shared" si="9"/>
        <v>&lt;25</v>
      </c>
      <c r="W50" s="30" t="str">
        <f>IF(ISERROR(V50*1),"",IF(AND(H57="飲料水",V50&gt;=11),"○",IF(AND(H57="牛乳・乳児用食品",V50&gt;=51),"○",IF(AND(H57&lt;&gt;"",V50&gt;=110),"○",""))))</f>
        <v/>
      </c>
    </row>
    <row r="51" spans="1:23" x14ac:dyDescent="0.4">
      <c r="A51" s="24">
        <f t="shared" si="2"/>
        <v>45</v>
      </c>
      <c r="B51" s="25" t="s">
        <v>31</v>
      </c>
      <c r="C51" s="26" t="s">
        <v>32</v>
      </c>
      <c r="D51" s="39" t="s">
        <v>111</v>
      </c>
      <c r="E51" s="25" t="s">
        <v>87</v>
      </c>
      <c r="F51" s="25" t="s">
        <v>112</v>
      </c>
      <c r="G51" s="28" t="s">
        <v>33</v>
      </c>
      <c r="H51" s="27" t="s">
        <v>48</v>
      </c>
      <c r="I51" s="29" t="s">
        <v>113</v>
      </c>
      <c r="J51" s="25" t="s">
        <v>49</v>
      </c>
      <c r="K51" s="25" t="s">
        <v>114</v>
      </c>
      <c r="L51" s="30" t="s">
        <v>37</v>
      </c>
      <c r="M51" s="25" t="s">
        <v>32</v>
      </c>
      <c r="N51" s="31" t="s">
        <v>43</v>
      </c>
      <c r="O51" s="38">
        <v>45768</v>
      </c>
      <c r="P51" s="99">
        <v>45772</v>
      </c>
      <c r="Q51" s="34" t="s">
        <v>44</v>
      </c>
      <c r="R51" s="25" t="s">
        <v>44</v>
      </c>
      <c r="S51" s="35" t="s">
        <v>45</v>
      </c>
      <c r="T51" s="36" t="str">
        <f t="shared" si="8"/>
        <v>-</v>
      </c>
      <c r="U51" s="36" t="str">
        <f t="shared" si="8"/>
        <v>-</v>
      </c>
      <c r="V51" s="37" t="str">
        <f t="shared" si="9"/>
        <v>&lt;25</v>
      </c>
      <c r="W51" s="30"/>
    </row>
    <row r="52" spans="1:23" x14ac:dyDescent="0.4">
      <c r="A52" s="24">
        <f t="shared" si="2"/>
        <v>46</v>
      </c>
      <c r="B52" s="25" t="s">
        <v>31</v>
      </c>
      <c r="C52" s="30" t="s">
        <v>32</v>
      </c>
      <c r="D52" s="27" t="s">
        <v>31</v>
      </c>
      <c r="E52" s="25" t="s">
        <v>31</v>
      </c>
      <c r="F52" s="30" t="s">
        <v>31</v>
      </c>
      <c r="G52" s="28" t="s">
        <v>33</v>
      </c>
      <c r="H52" s="27" t="s">
        <v>34</v>
      </c>
      <c r="I52" s="25" t="s">
        <v>35</v>
      </c>
      <c r="J52" s="25" t="s">
        <v>36</v>
      </c>
      <c r="K52" s="25" t="s">
        <v>36</v>
      </c>
      <c r="L52" s="30" t="s">
        <v>37</v>
      </c>
      <c r="M52" s="25" t="s">
        <v>32</v>
      </c>
      <c r="N52" s="31" t="s">
        <v>38</v>
      </c>
      <c r="O52" s="100">
        <v>45751</v>
      </c>
      <c r="P52" s="101">
        <v>45772</v>
      </c>
      <c r="Q52" s="34" t="s">
        <v>115</v>
      </c>
      <c r="R52" s="25" t="s">
        <v>116</v>
      </c>
      <c r="S52" s="35" t="s">
        <v>117</v>
      </c>
      <c r="T52" s="36" t="str">
        <f t="shared" si="8"/>
        <v>&lt;0.817</v>
      </c>
      <c r="U52" s="36" t="str">
        <f t="shared" si="8"/>
        <v>&lt;0.833</v>
      </c>
      <c r="V52" s="37" t="str">
        <f t="shared" si="9"/>
        <v>&lt;1.7</v>
      </c>
      <c r="W52" s="30" t="str">
        <f t="shared" ref="W52:W53" si="10">IF(ISERROR(V52*1),"",IF(AND(H52="飲料水",V52&gt;=11),"○",IF(AND(H52="牛乳・乳児用食品",V52&gt;=51),"○",IF(AND(H52&lt;&gt;"",V52&gt;=110),"○",""))))</f>
        <v/>
      </c>
    </row>
    <row r="53" spans="1:23" x14ac:dyDescent="0.4">
      <c r="A53" s="24">
        <f t="shared" si="2"/>
        <v>47</v>
      </c>
      <c r="B53" s="25" t="s">
        <v>31</v>
      </c>
      <c r="C53" s="30" t="s">
        <v>32</v>
      </c>
      <c r="D53" s="102" t="s">
        <v>31</v>
      </c>
      <c r="E53" s="25" t="s">
        <v>31</v>
      </c>
      <c r="F53" s="30" t="s">
        <v>31</v>
      </c>
      <c r="G53" s="28" t="s">
        <v>33</v>
      </c>
      <c r="H53" s="27" t="s">
        <v>34</v>
      </c>
      <c r="I53" s="29" t="s">
        <v>39</v>
      </c>
      <c r="J53" s="25" t="s">
        <v>36</v>
      </c>
      <c r="K53" s="25" t="s">
        <v>36</v>
      </c>
      <c r="L53" s="30" t="s">
        <v>37</v>
      </c>
      <c r="M53" s="25" t="s">
        <v>32</v>
      </c>
      <c r="N53" s="31" t="s">
        <v>38</v>
      </c>
      <c r="O53" s="100">
        <v>45756</v>
      </c>
      <c r="P53" s="101">
        <v>45772</v>
      </c>
      <c r="Q53" s="34" t="s">
        <v>118</v>
      </c>
      <c r="R53" s="25" t="s">
        <v>119</v>
      </c>
      <c r="S53" s="35" t="s">
        <v>120</v>
      </c>
      <c r="T53" s="36" t="str">
        <f t="shared" si="8"/>
        <v>&lt;1.43</v>
      </c>
      <c r="U53" s="36" t="str">
        <f t="shared" si="8"/>
        <v>&lt;1.16</v>
      </c>
      <c r="V53" s="37" t="str">
        <f t="shared" si="9"/>
        <v>&lt;2.6</v>
      </c>
      <c r="W53" s="30" t="str">
        <f t="shared" si="10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31">
    <cfRule type="expression" dxfId="2" priority="3">
      <formula>$W7="○"</formula>
    </cfRule>
  </conditionalFormatting>
  <conditionalFormatting sqref="V32:V51">
    <cfRule type="expression" dxfId="1" priority="2">
      <formula>$W32="○"</formula>
    </cfRule>
  </conditionalFormatting>
  <conditionalFormatting sqref="V52:V53">
    <cfRule type="expression" dxfId="0" priority="1">
      <formula>$W52="○"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