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291238B1-6237-440D-87CE-A8F2A39D4465}" xr6:coauthVersionLast="47" xr6:coauthVersionMax="47" xr10:uidLastSave="{00000000-0000-0000-0000-000000000000}"/>
  <bookViews>
    <workbookView xWindow="1560" yWindow="600" windowWidth="18465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1" l="1"/>
  <c r="T35" i="1"/>
  <c r="V35" i="1" s="1"/>
  <c r="W35" i="1" s="1"/>
  <c r="U34" i="1"/>
  <c r="T34" i="1"/>
  <c r="V34" i="1" s="1"/>
  <c r="W34" i="1" s="1"/>
  <c r="V33" i="1"/>
  <c r="W33" i="1" s="1"/>
  <c r="U33" i="1"/>
  <c r="T33" i="1"/>
  <c r="U32" i="1"/>
  <c r="T32" i="1"/>
  <c r="V32" i="1" s="1"/>
  <c r="W32" i="1" s="1"/>
  <c r="U31" i="1"/>
  <c r="T31" i="1"/>
  <c r="V31" i="1" s="1"/>
  <c r="W31" i="1" s="1"/>
  <c r="U30" i="1"/>
  <c r="V30" i="1" s="1"/>
  <c r="W30" i="1" s="1"/>
  <c r="T30" i="1"/>
  <c r="V29" i="1"/>
  <c r="W29" i="1" s="1"/>
  <c r="U29" i="1"/>
  <c r="T29" i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V25" i="1"/>
  <c r="W25" i="1" s="1"/>
  <c r="U25" i="1"/>
  <c r="T25" i="1"/>
  <c r="W24" i="1"/>
  <c r="V24" i="1"/>
  <c r="U24" i="1"/>
  <c r="T24" i="1"/>
  <c r="U23" i="1"/>
  <c r="T23" i="1"/>
  <c r="V23" i="1" s="1"/>
  <c r="W23" i="1" s="1"/>
  <c r="U22" i="1"/>
  <c r="V22" i="1" s="1"/>
  <c r="W22" i="1" s="1"/>
  <c r="T22" i="1"/>
  <c r="V21" i="1"/>
  <c r="W21" i="1" s="1"/>
  <c r="U21" i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W16" i="1"/>
  <c r="V16" i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<sst xmlns="http://schemas.openxmlformats.org/spreadsheetml/2006/main" count="476" uniqueCount="114">
  <si>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</si>
  <si>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</si>
  <si>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</si>
  <si>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</si>
  <si>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</si>
  <si>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</si>
  <si>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</si>
  <si>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</si>
  <si>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</si>
  <si>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</si>
  <si>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</si>
  <si>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</si>
  <si>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</si>
  <si>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</si>
  <si>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</si>
  <si>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</si>
  <si>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</si>
  <si>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</si>
  <si>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</si>
  <si>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</si>
  <si>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</si>
  <si>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</si>
  <si>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</si>
  <si>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</si>
  <si>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</si>
  <si>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</si>
  <si>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</si>
  <si>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</si>
  <si>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</si>
  <si>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</si>
  <si>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</si>
  <si>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</si>
  <si>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</si>
  <si>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岩手県</t>
    <rPh sb="0" eb="3">
      <t>イワテケン</t>
    </rPh>
    <phoneticPr fontId="8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</si>
  <si>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</si>
  <si>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6"/>
  </si>
  <si>
    <t>コウタケ</t>
  </si>
  <si>
    <t>天然</t>
    <rPh sb="0" eb="2">
      <t>テンネン</t>
    </rPh>
    <phoneticPr fontId="1"/>
  </si>
  <si>
    <t>不明</t>
    <rPh sb="0" eb="2">
      <t>フメイ</t>
    </rPh>
    <phoneticPr fontId="1"/>
  </si>
  <si>
    <t>Ge</t>
  </si>
  <si>
    <t>&lt;5.0188</t>
  </si>
  <si>
    <t>岩手県</t>
    <rPh sb="0" eb="2">
      <t>イワテ</t>
    </rPh>
    <rPh sb="2" eb="3">
      <t>ケン</t>
    </rPh>
    <phoneticPr fontId="8"/>
  </si>
  <si>
    <t>農産物</t>
    <rPh sb="0" eb="3">
      <t>ノウサンブツ</t>
    </rPh>
    <phoneticPr fontId="1"/>
  </si>
  <si>
    <t>ホンシメジ</t>
  </si>
  <si>
    <t>CsI</t>
  </si>
  <si>
    <t>-</t>
    <phoneticPr fontId="1"/>
  </si>
  <si>
    <t>&lt;25</t>
    <phoneticPr fontId="1"/>
  </si>
  <si>
    <t>滝沢市</t>
    <rPh sb="0" eb="3">
      <t>タキザワシ</t>
    </rPh>
    <phoneticPr fontId="1"/>
  </si>
  <si>
    <t>制限なし</t>
    <rPh sb="0" eb="2">
      <t>セイゲン</t>
    </rPh>
    <phoneticPr fontId="9"/>
  </si>
  <si>
    <t>&lt;3.3900</t>
  </si>
  <si>
    <t>八幡平市</t>
    <rPh sb="0" eb="4">
      <t>ハチマンタイシ</t>
    </rPh>
    <phoneticPr fontId="1"/>
  </si>
  <si>
    <t>クロカワ</t>
  </si>
  <si>
    <t>&lt;2.8912</t>
  </si>
  <si>
    <t>オオシメジ</t>
  </si>
  <si>
    <t>別名：ウエッコ</t>
    <rPh sb="0" eb="2">
      <t>ベツメイ</t>
    </rPh>
    <phoneticPr fontId="1"/>
  </si>
  <si>
    <t>&lt;3.5308</t>
  </si>
  <si>
    <t>岩手町</t>
    <rPh sb="0" eb="2">
      <t>イワテ</t>
    </rPh>
    <rPh sb="2" eb="3">
      <t>マチ</t>
    </rPh>
    <phoneticPr fontId="1"/>
  </si>
  <si>
    <t>&lt;3.3481</t>
  </si>
  <si>
    <t>ハナイグチ</t>
  </si>
  <si>
    <t>別名：ラクヨウ</t>
    <rPh sb="0" eb="2">
      <t>ベツメイ</t>
    </rPh>
    <phoneticPr fontId="1"/>
  </si>
  <si>
    <t>ナシ</t>
  </si>
  <si>
    <t>栽培</t>
    <rPh sb="0" eb="2">
      <t>サイバイ</t>
    </rPh>
    <phoneticPr fontId="1"/>
  </si>
  <si>
    <t>品種：南水</t>
    <rPh sb="0" eb="2">
      <t>ヒンシュ</t>
    </rPh>
    <rPh sb="3" eb="5">
      <t>ナンスイ</t>
    </rPh>
    <phoneticPr fontId="1"/>
  </si>
  <si>
    <t>北上市</t>
    <rPh sb="0" eb="3">
      <t>キタカミシ</t>
    </rPh>
    <phoneticPr fontId="1"/>
  </si>
  <si>
    <t>夏油</t>
    <rPh sb="0" eb="2">
      <t>ナツアブラ</t>
    </rPh>
    <phoneticPr fontId="1"/>
  </si>
  <si>
    <t>サクラシメジ</t>
  </si>
  <si>
    <t>花巻市</t>
    <rPh sb="0" eb="3">
      <t>ハナマキシ</t>
    </rPh>
    <phoneticPr fontId="1"/>
  </si>
  <si>
    <t>東和町</t>
    <rPh sb="0" eb="2">
      <t>トウワ</t>
    </rPh>
    <rPh sb="2" eb="3">
      <t>マチ</t>
    </rPh>
    <phoneticPr fontId="1"/>
  </si>
  <si>
    <t>―</t>
  </si>
  <si>
    <t>西和賀</t>
    <rPh sb="0" eb="3">
      <t>ニシワガ</t>
    </rPh>
    <phoneticPr fontId="1"/>
  </si>
  <si>
    <t>クリフウセンタケ</t>
  </si>
  <si>
    <t>西和賀沢内</t>
    <rPh sb="0" eb="5">
      <t>ニシワガサワナイ</t>
    </rPh>
    <phoneticPr fontId="1"/>
  </si>
  <si>
    <t>シロヌメリイグチ</t>
  </si>
  <si>
    <t>&lt;3.5115</t>
  </si>
  <si>
    <t>紫波町</t>
    <rPh sb="0" eb="3">
      <t>シワチョウ</t>
    </rPh>
    <phoneticPr fontId="1"/>
  </si>
  <si>
    <t>赤沢</t>
    <rPh sb="0" eb="2">
      <t>アカサワ</t>
    </rPh>
    <phoneticPr fontId="1"/>
  </si>
  <si>
    <t>&lt;3.0299</t>
    <phoneticPr fontId="1"/>
  </si>
  <si>
    <t>&lt;3.6210</t>
    <phoneticPr fontId="1"/>
  </si>
  <si>
    <t>葛巻町</t>
    <rPh sb="0" eb="3">
      <t>クズマキチョウ</t>
    </rPh>
    <phoneticPr fontId="1"/>
  </si>
  <si>
    <t>青森県</t>
    <rPh sb="0" eb="3">
      <t>アオモリケン</t>
    </rPh>
    <phoneticPr fontId="8"/>
  </si>
  <si>
    <t>ヤマイモ</t>
    <phoneticPr fontId="1"/>
  </si>
  <si>
    <t>種類：ナガイモ</t>
    <rPh sb="0" eb="2">
      <t>シュルイ</t>
    </rPh>
    <phoneticPr fontId="1"/>
  </si>
  <si>
    <t>秋田県</t>
    <rPh sb="0" eb="3">
      <t>アキタケン</t>
    </rPh>
    <phoneticPr fontId="8"/>
  </si>
  <si>
    <t>仙北市</t>
    <rPh sb="0" eb="3">
      <t>センボクシ</t>
    </rPh>
    <phoneticPr fontId="1"/>
  </si>
  <si>
    <t>西木</t>
    <rPh sb="0" eb="2">
      <t>ニシキ</t>
    </rPh>
    <phoneticPr fontId="1"/>
  </si>
  <si>
    <t>シイタケ</t>
  </si>
  <si>
    <t>菌床</t>
    <rPh sb="0" eb="2">
      <t>キンショウ</t>
    </rPh>
    <phoneticPr fontId="1"/>
  </si>
  <si>
    <t>石鳥谷</t>
    <rPh sb="0" eb="3">
      <t>イシトリタニ</t>
    </rPh>
    <phoneticPr fontId="1"/>
  </si>
  <si>
    <t>畜産物</t>
    <rPh sb="0" eb="3">
      <t>チクサンブツ</t>
    </rPh>
    <phoneticPr fontId="1"/>
  </si>
  <si>
    <t>鶏卵</t>
    <rPh sb="0" eb="2">
      <t>ケイラン</t>
    </rPh>
    <phoneticPr fontId="1"/>
  </si>
  <si>
    <t>牛肉</t>
    <rPh sb="0" eb="2">
      <t>ギュウニク</t>
    </rPh>
    <phoneticPr fontId="1"/>
  </si>
  <si>
    <t>部位：カタ</t>
    <rPh sb="0" eb="2">
      <t>ブイ</t>
    </rPh>
    <phoneticPr fontId="1"/>
  </si>
  <si>
    <t>宮城県</t>
    <rPh sb="0" eb="3">
      <t>ミヤギケン</t>
    </rPh>
    <phoneticPr fontId="8"/>
  </si>
  <si>
    <t>部位：スネ</t>
    <rPh sb="0" eb="2">
      <t>ブイ</t>
    </rPh>
    <phoneticPr fontId="1"/>
  </si>
  <si>
    <t>ソバ</t>
  </si>
  <si>
    <t>山梨県</t>
    <rPh sb="0" eb="1">
      <t>ヤマ</t>
    </rPh>
    <rPh sb="1" eb="3">
      <t>ナシケン</t>
    </rPh>
    <phoneticPr fontId="8"/>
  </si>
  <si>
    <t>北杜市</t>
    <rPh sb="0" eb="3">
      <t>ホクトシ</t>
    </rPh>
    <phoneticPr fontId="1"/>
  </si>
  <si>
    <t>クリタケ</t>
  </si>
  <si>
    <t>ナラタケ</t>
  </si>
  <si>
    <t>&lt;3.0222</t>
  </si>
  <si>
    <t>&lt;2.9009</t>
  </si>
  <si>
    <t>&lt;5.9231</t>
  </si>
  <si>
    <t>山梨県</t>
    <rPh sb="0" eb="3">
      <t>ヤマナシケン</t>
    </rPh>
    <phoneticPr fontId="8"/>
  </si>
  <si>
    <t>ウスヒラタケ</t>
  </si>
  <si>
    <t>山梨県</t>
  </si>
  <si>
    <t>野生鳥獣肉</t>
    <rPh sb="0" eb="2">
      <t>ヤセイ</t>
    </rPh>
    <rPh sb="2" eb="3">
      <t>チョウ</t>
    </rPh>
    <rPh sb="3" eb="5">
      <t>ジュウニク</t>
    </rPh>
    <phoneticPr fontId="6"/>
  </si>
  <si>
    <t>シカ肉</t>
    <rPh sb="2" eb="3">
      <t>ニク</t>
    </rPh>
    <phoneticPr fontId="8"/>
  </si>
  <si>
    <t>野生</t>
    <rPh sb="0" eb="2">
      <t>ヤセイ</t>
    </rPh>
    <phoneticPr fontId="1"/>
  </si>
  <si>
    <t>部位：外モモ</t>
    <rPh sb="0" eb="2">
      <t>ブイ</t>
    </rPh>
    <rPh sb="3" eb="4">
      <t>ソト</t>
    </rPh>
    <phoneticPr fontId="1"/>
  </si>
  <si>
    <t>ダイコン</t>
  </si>
  <si>
    <t>コメ</t>
  </si>
  <si>
    <t>品種：コシヒカリ</t>
    <rPh sb="0" eb="2">
      <t>ヒンシュ</t>
    </rPh>
    <phoneticPr fontId="1"/>
  </si>
  <si>
    <t>キウイフルーツ</t>
  </si>
  <si>
    <t>種類：レッドキウイ</t>
    <rPh sb="0" eb="2">
      <t>シュルイ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</si>
</sst>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176" fontId="5" fillId="2" borderId="32" xfId="0" applyNumberFormat="1" applyFont="1" applyFill="1" applyBorder="1" applyAlignment="1">
      <alignment horizontal="center" vertical="center" wrapText="1"/>
    </xf>
    <xf numFmtId="176" fontId="5" fillId="2" borderId="14" xfId="0" applyNumberFormat="1" applyFont="1" applyFill="1" applyBorder="1" applyAlignment="1">
      <alignment horizontal="center" vertical="center" wrapText="1"/>
    </xf>
    <xf numFmtId="176" fontId="5" fillId="2" borderId="24" xfId="0" applyNumberFormat="1" applyFont="1" applyFill="1" applyBorder="1" applyAlignment="1">
      <alignment horizontal="center" vertical="center" wrapText="1"/>
    </xf>
    <xf numFmtId="176" fontId="5" fillId="2" borderId="28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10" fillId="0" borderId="0" xfId="0" applyFont="1"/>
    <xf numFmtId="0" fontId="5" fillId="2" borderId="36" xfId="0" applyFont="1" applyFill="1" applyBorder="1" applyAlignment="1">
      <alignment horizontal="center" vertical="center"/>
    </xf>
    <xf numFmtId="176" fontId="5" fillId="2" borderId="35" xfId="0" applyNumberFormat="1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left" vertical="center"/>
    </xf>
    <xf numFmtId="57" fontId="5" fillId="2" borderId="38" xfId="0" applyNumberFormat="1" applyFont="1" applyFill="1" applyBorder="1" applyAlignment="1">
      <alignment horizontal="center" vertical="center"/>
    </xf>
    <xf numFmtId="176" fontId="5" fillId="0" borderId="39" xfId="0" applyNumberFormat="1" applyFont="1" applyBorder="1" applyAlignment="1">
      <alignment horizontal="center" vertical="center"/>
    </xf>
    <xf numFmtId="176" fontId="5" fillId="2" borderId="42" xfId="0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10" customWidth="1"/>
    <col min="3" max="3" width="26" style="11" bestFit="1" customWidth="1"/>
    <col min="4" max="4" width="10.625" style="10" customWidth="1"/>
    <col min="5" max="5" width="13.875" style="10" customWidth="1"/>
    <col min="6" max="6" width="26" style="11" bestFit="1" customWidth="1"/>
    <col min="7" max="7" width="17.625" style="11" bestFit="1" customWidth="1"/>
    <col min="8" max="8" width="13.375" style="11" bestFit="1" customWidth="1"/>
    <col min="9" max="9" width="19.375" style="10" customWidth="1"/>
    <col min="10" max="10" width="39.625" style="11" bestFit="1" customWidth="1"/>
    <col min="11" max="11" width="26.625" style="10" customWidth="1"/>
    <col min="12" max="12" width="28.125" style="11" bestFit="1" customWidth="1"/>
    <col min="13" max="13" width="26" style="11" bestFit="1" customWidth="1"/>
    <col min="14" max="14" width="10.625" style="10" customWidth="1"/>
    <col min="15" max="16" width="10.625" style="12" customWidth="1"/>
    <col min="17" max="18" width="12.625" style="10" customWidth="1"/>
    <col min="19" max="19" width="12.625" style="12" customWidth="1"/>
    <col min="20" max="22" width="10.625" style="10" customWidth="1"/>
    <col min="23" max="23" width="10.625" style="4" customWidth="1"/>
    <col min="24" max="24" width="13.5" style="4" customWidth="1"/>
    <col min="25" max="16384" width="9" style="4"/>
  </cols>
  <sheetData>
    <row r="1" spans="1:24" ht="24" x14ac:dyDescent="0.5">
      <c r="A1" s="65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15" t="s">
        <v>1</v>
      </c>
      <c r="B3" s="15" t="s">
        <v>2</v>
      </c>
      <c r="C3" s="66" t="s">
        <v>3</v>
      </c>
      <c r="D3" s="20" t="s">
        <v>4</v>
      </c>
      <c r="E3" s="21"/>
      <c r="F3" s="22"/>
      <c r="G3" s="23" t="s">
        <v>5</v>
      </c>
      <c r="H3" s="42" t="s">
        <v>6</v>
      </c>
      <c r="I3" s="26" t="s">
        <v>7</v>
      </c>
      <c r="J3" s="21"/>
      <c r="K3" s="21"/>
      <c r="L3" s="22"/>
      <c r="M3" s="20" t="s">
        <v>8</v>
      </c>
      <c r="N3" s="22"/>
      <c r="O3" s="27" t="s">
        <v>9</v>
      </c>
      <c r="P3" s="28"/>
      <c r="Q3" s="20" t="s">
        <v>10</v>
      </c>
      <c r="R3" s="21"/>
      <c r="S3" s="21"/>
      <c r="T3" s="21"/>
      <c r="U3" s="21"/>
      <c r="V3" s="21"/>
      <c r="W3" s="22"/>
    </row>
    <row r="4" spans="1:24" x14ac:dyDescent="0.4">
      <c r="A4" s="16"/>
      <c r="B4" s="16"/>
      <c r="C4" s="36"/>
      <c r="D4" s="29" t="s">
        <v>11</v>
      </c>
      <c r="E4" s="32" t="s">
        <v>12</v>
      </c>
      <c r="F4" s="35" t="s">
        <v>13</v>
      </c>
      <c r="G4" s="24"/>
      <c r="H4" s="43"/>
      <c r="I4" s="32" t="s">
        <v>14</v>
      </c>
      <c r="J4" s="6"/>
      <c r="K4" s="7"/>
      <c r="L4" s="38" t="s">
        <v>15</v>
      </c>
      <c r="M4" s="39" t="s">
        <v>16</v>
      </c>
      <c r="N4" s="35" t="s">
        <v>17</v>
      </c>
      <c r="O4" s="54" t="s">
        <v>18</v>
      </c>
      <c r="P4" s="57" t="s">
        <v>19</v>
      </c>
      <c r="Q4" s="60" t="s">
        <v>20</v>
      </c>
      <c r="R4" s="61"/>
      <c r="S4" s="61"/>
      <c r="T4" s="62" t="s">
        <v>21</v>
      </c>
      <c r="U4" s="45" t="s">
        <v>22</v>
      </c>
      <c r="V4" s="45" t="s">
        <v>23</v>
      </c>
      <c r="W4" s="35" t="s">
        <v>24</v>
      </c>
    </row>
    <row r="5" spans="1:24" ht="110.1" customHeight="1" x14ac:dyDescent="0.4">
      <c r="A5" s="16"/>
      <c r="B5" s="16"/>
      <c r="C5" s="36"/>
      <c r="D5" s="30"/>
      <c r="E5" s="33"/>
      <c r="F5" s="36"/>
      <c r="G5" s="24"/>
      <c r="H5" s="43"/>
      <c r="I5" s="33"/>
      <c r="J5" s="48" t="s">
        <v>25</v>
      </c>
      <c r="K5" s="48" t="s">
        <v>26</v>
      </c>
      <c r="L5" s="36"/>
      <c r="M5" s="40"/>
      <c r="N5" s="18"/>
      <c r="O5" s="55"/>
      <c r="P5" s="58"/>
      <c r="Q5" s="51" t="s">
        <v>27</v>
      </c>
      <c r="R5" s="52"/>
      <c r="S5" s="53"/>
      <c r="T5" s="63"/>
      <c r="U5" s="46"/>
      <c r="V5" s="46"/>
      <c r="W5" s="18"/>
    </row>
    <row r="6" spans="1:24" ht="18.75" customHeight="1" thickBot="1" x14ac:dyDescent="0.45">
      <c r="A6" s="17"/>
      <c r="B6" s="17"/>
      <c r="C6" s="37"/>
      <c r="D6" s="31"/>
      <c r="E6" s="34"/>
      <c r="F6" s="37"/>
      <c r="G6" s="25"/>
      <c r="H6" s="44"/>
      <c r="I6" s="34"/>
      <c r="J6" s="49"/>
      <c r="K6" s="50"/>
      <c r="L6" s="37"/>
      <c r="M6" s="41"/>
      <c r="N6" s="19"/>
      <c r="O6" s="56"/>
      <c r="P6" s="59"/>
      <c r="Q6" s="8" t="s">
        <v>28</v>
      </c>
      <c r="R6" s="14" t="s">
        <v>29</v>
      </c>
      <c r="S6" s="67" t="s">
        <v>30</v>
      </c>
      <c r="T6" s="64"/>
      <c r="U6" s="47"/>
      <c r="V6" s="47"/>
      <c r="W6" s="19"/>
      <c r="X6" s="9"/>
    </row>
    <row r="7" spans="1:24" ht="19.5" thickTop="1" x14ac:dyDescent="0.4">
      <c r="A7" s="68">
        <v>1</v>
      </c>
      <c r="B7" s="68" t="s">
        <v>31</v>
      </c>
      <c r="C7" s="69" t="s">
        <v>32</v>
      </c>
      <c r="D7" s="70" t="s">
        <v>33</v>
      </c>
      <c r="E7" s="68" t="s">
        <v>31</v>
      </c>
      <c r="F7" s="68" t="s">
        <v>31</v>
      </c>
      <c r="G7" s="71" t="s">
        <v>34</v>
      </c>
      <c r="H7" s="70" t="s">
        <v>35</v>
      </c>
      <c r="I7" s="72" t="s">
        <v>36</v>
      </c>
      <c r="J7" s="68" t="s">
        <v>37</v>
      </c>
      <c r="K7" s="68" t="s">
        <v>31</v>
      </c>
      <c r="L7" s="73" t="s">
        <v>38</v>
      </c>
      <c r="M7" s="68" t="s">
        <v>32</v>
      </c>
      <c r="N7" s="74" t="s">
        <v>39</v>
      </c>
      <c r="O7" s="75">
        <v>45579</v>
      </c>
      <c r="P7" s="76">
        <v>45581</v>
      </c>
      <c r="Q7" s="77" t="s">
        <v>40</v>
      </c>
      <c r="R7" s="68">
        <v>106.2</v>
      </c>
      <c r="S7" s="78">
        <v>106.2</v>
      </c>
      <c r="T7" s="7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&lt;5.01</v>
      </c>
      <c r="U7" s="79">
        <f t="shared" si="0"/>
        <v>106</v>
      </c>
      <c r="V7" s="80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110</v>
      </c>
      <c r="W7" s="81" t="str">
        <f t="shared" ref="W7:W35" si="1">IF(ISERROR(V7*1),"",IF(AND(H7="飲料水",V7&gt;=11),"○",IF(AND(H7="牛乳・乳児用食品",V7&gt;=51),"○",IF(AND(H7&lt;&gt;"",V7&gt;=110),"○",""))))</f>
        <v>○</v>
      </c>
    </row>
    <row r="8" spans="1:24" x14ac:dyDescent="0.4">
      <c r="A8" s="72">
        <f>A7+1</f>
        <v>2</v>
      </c>
      <c r="B8" s="68" t="s">
        <v>31</v>
      </c>
      <c r="C8" s="69" t="s">
        <v>32</v>
      </c>
      <c r="D8" s="70" t="s">
        <v>41</v>
      </c>
      <c r="E8" s="68" t="s">
        <v>31</v>
      </c>
      <c r="F8" s="68" t="s">
        <v>31</v>
      </c>
      <c r="G8" s="71" t="s">
        <v>34</v>
      </c>
      <c r="H8" s="70" t="s">
        <v>42</v>
      </c>
      <c r="I8" s="72" t="s">
        <v>43</v>
      </c>
      <c r="J8" s="68" t="s">
        <v>37</v>
      </c>
      <c r="K8" s="68" t="s">
        <v>31</v>
      </c>
      <c r="L8" s="73" t="s">
        <v>38</v>
      </c>
      <c r="M8" s="68" t="s">
        <v>32</v>
      </c>
      <c r="N8" s="74" t="s">
        <v>44</v>
      </c>
      <c r="O8" s="75">
        <v>45579</v>
      </c>
      <c r="P8" s="76">
        <v>45581</v>
      </c>
      <c r="Q8" s="77" t="s">
        <v>45</v>
      </c>
      <c r="R8" s="68" t="s">
        <v>45</v>
      </c>
      <c r="S8" s="78" t="s">
        <v>46</v>
      </c>
      <c r="T8" s="79" t="str">
        <f t="shared" si="0"/>
        <v>-</v>
      </c>
      <c r="U8" s="79" t="str">
        <f t="shared" si="0"/>
        <v>-</v>
      </c>
      <c r="V8" s="80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81" t="str">
        <f t="shared" si="1"/>
        <v/>
      </c>
    </row>
    <row r="9" spans="1:24" x14ac:dyDescent="0.4">
      <c r="A9" s="72">
        <f t="shared" ref="A9:A35" si="2">A8+1</f>
        <v>3</v>
      </c>
      <c r="B9" s="68" t="s">
        <v>31</v>
      </c>
      <c r="C9" s="69" t="s">
        <v>32</v>
      </c>
      <c r="D9" s="70" t="s">
        <v>41</v>
      </c>
      <c r="E9" s="68" t="s">
        <v>47</v>
      </c>
      <c r="F9" s="68" t="s">
        <v>31</v>
      </c>
      <c r="G9" s="71" t="s">
        <v>34</v>
      </c>
      <c r="H9" s="70" t="s">
        <v>42</v>
      </c>
      <c r="I9" s="72" t="s">
        <v>36</v>
      </c>
      <c r="J9" s="68" t="s">
        <v>37</v>
      </c>
      <c r="K9" s="68" t="s">
        <v>31</v>
      </c>
      <c r="L9" s="73" t="s">
        <v>48</v>
      </c>
      <c r="M9" s="68" t="s">
        <v>32</v>
      </c>
      <c r="N9" s="74" t="s">
        <v>39</v>
      </c>
      <c r="O9" s="75">
        <v>45579</v>
      </c>
      <c r="P9" s="76">
        <v>45581</v>
      </c>
      <c r="Q9" s="77" t="s">
        <v>49</v>
      </c>
      <c r="R9" s="68">
        <v>56.234000000000002</v>
      </c>
      <c r="S9" s="78">
        <v>56.234000000000002</v>
      </c>
      <c r="T9" s="79" t="str">
        <f t="shared" si="0"/>
        <v>&lt;3.39</v>
      </c>
      <c r="U9" s="79">
        <f t="shared" si="0"/>
        <v>56.2</v>
      </c>
      <c r="V9" s="80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56</v>
      </c>
      <c r="W9" s="81" t="str">
        <f t="shared" si="1"/>
        <v/>
      </c>
    </row>
    <row r="10" spans="1:24" x14ac:dyDescent="0.4">
      <c r="A10" s="72">
        <f t="shared" si="2"/>
        <v>4</v>
      </c>
      <c r="B10" s="68" t="s">
        <v>31</v>
      </c>
      <c r="C10" s="69" t="s">
        <v>32</v>
      </c>
      <c r="D10" s="77" t="s">
        <v>41</v>
      </c>
      <c r="E10" s="68" t="s">
        <v>50</v>
      </c>
      <c r="F10" s="68" t="s">
        <v>31</v>
      </c>
      <c r="G10" s="71" t="s">
        <v>34</v>
      </c>
      <c r="H10" s="70" t="s">
        <v>42</v>
      </c>
      <c r="I10" s="72" t="s">
        <v>51</v>
      </c>
      <c r="J10" s="68" t="s">
        <v>37</v>
      </c>
      <c r="K10" s="68" t="s">
        <v>31</v>
      </c>
      <c r="L10" s="73" t="s">
        <v>48</v>
      </c>
      <c r="M10" s="68" t="s">
        <v>32</v>
      </c>
      <c r="N10" s="74" t="s">
        <v>39</v>
      </c>
      <c r="O10" s="75">
        <v>45579</v>
      </c>
      <c r="P10" s="76">
        <v>45581</v>
      </c>
      <c r="Q10" s="77" t="s">
        <v>52</v>
      </c>
      <c r="R10" s="68">
        <v>55.951999999999998</v>
      </c>
      <c r="S10" s="78">
        <v>55.951999999999998</v>
      </c>
      <c r="T10" s="79" t="str">
        <f t="shared" si="0"/>
        <v>&lt;2.89</v>
      </c>
      <c r="U10" s="79">
        <f t="shared" si="0"/>
        <v>55.9</v>
      </c>
      <c r="V10" s="80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56</v>
      </c>
      <c r="W10" s="81" t="str">
        <f t="shared" si="1"/>
        <v/>
      </c>
    </row>
    <row r="11" spans="1:24" x14ac:dyDescent="0.4">
      <c r="A11" s="72">
        <f t="shared" si="2"/>
        <v>5</v>
      </c>
      <c r="B11" s="68" t="s">
        <v>31</v>
      </c>
      <c r="C11" s="69" t="s">
        <v>32</v>
      </c>
      <c r="D11" s="70" t="s">
        <v>41</v>
      </c>
      <c r="E11" s="68" t="s">
        <v>50</v>
      </c>
      <c r="F11" s="68" t="s">
        <v>31</v>
      </c>
      <c r="G11" s="71" t="s">
        <v>34</v>
      </c>
      <c r="H11" s="70" t="s">
        <v>35</v>
      </c>
      <c r="I11" s="72" t="s">
        <v>53</v>
      </c>
      <c r="J11" s="68" t="s">
        <v>37</v>
      </c>
      <c r="K11" s="68" t="s">
        <v>54</v>
      </c>
      <c r="L11" s="73" t="s">
        <v>48</v>
      </c>
      <c r="M11" s="68" t="s">
        <v>32</v>
      </c>
      <c r="N11" s="74" t="s">
        <v>39</v>
      </c>
      <c r="O11" s="75">
        <v>45579</v>
      </c>
      <c r="P11" s="76">
        <v>45582</v>
      </c>
      <c r="Q11" s="77" t="s">
        <v>55</v>
      </c>
      <c r="R11" s="68">
        <v>36.36</v>
      </c>
      <c r="S11" s="78">
        <v>36.36</v>
      </c>
      <c r="T11" s="79" t="str">
        <f t="shared" si="0"/>
        <v>&lt;3.53</v>
      </c>
      <c r="U11" s="79">
        <f t="shared" si="0"/>
        <v>36.299999999999997</v>
      </c>
      <c r="V11" s="80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36</v>
      </c>
      <c r="W11" s="81" t="str">
        <f t="shared" si="1"/>
        <v/>
      </c>
    </row>
    <row r="12" spans="1:24" x14ac:dyDescent="0.4">
      <c r="A12" s="72">
        <f t="shared" si="2"/>
        <v>6</v>
      </c>
      <c r="B12" s="68" t="s">
        <v>31</v>
      </c>
      <c r="C12" s="69" t="s">
        <v>32</v>
      </c>
      <c r="D12" s="70" t="s">
        <v>41</v>
      </c>
      <c r="E12" s="68" t="s">
        <v>56</v>
      </c>
      <c r="F12" s="68" t="s">
        <v>31</v>
      </c>
      <c r="G12" s="71" t="s">
        <v>34</v>
      </c>
      <c r="H12" s="70" t="s">
        <v>42</v>
      </c>
      <c r="I12" s="72" t="s">
        <v>51</v>
      </c>
      <c r="J12" s="68" t="s">
        <v>37</v>
      </c>
      <c r="K12" s="68" t="s">
        <v>31</v>
      </c>
      <c r="L12" s="73" t="s">
        <v>48</v>
      </c>
      <c r="M12" s="68" t="s">
        <v>32</v>
      </c>
      <c r="N12" s="74" t="s">
        <v>39</v>
      </c>
      <c r="O12" s="75">
        <v>45579</v>
      </c>
      <c r="P12" s="76">
        <v>45582</v>
      </c>
      <c r="Q12" s="77" t="s">
        <v>57</v>
      </c>
      <c r="R12" s="68">
        <v>22.599</v>
      </c>
      <c r="S12" s="78">
        <v>22.599</v>
      </c>
      <c r="T12" s="79" t="str">
        <f t="shared" si="0"/>
        <v>&lt;3.34</v>
      </c>
      <c r="U12" s="79">
        <f t="shared" si="0"/>
        <v>22.5</v>
      </c>
      <c r="V12" s="80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23</v>
      </c>
      <c r="W12" s="81" t="str">
        <f t="shared" si="1"/>
        <v/>
      </c>
    </row>
    <row r="13" spans="1:24" x14ac:dyDescent="0.4">
      <c r="A13" s="72">
        <f t="shared" si="2"/>
        <v>7</v>
      </c>
      <c r="B13" s="68" t="s">
        <v>31</v>
      </c>
      <c r="C13" s="69" t="s">
        <v>32</v>
      </c>
      <c r="D13" s="70" t="s">
        <v>41</v>
      </c>
      <c r="E13" s="68" t="s">
        <v>56</v>
      </c>
      <c r="F13" s="68" t="s">
        <v>31</v>
      </c>
      <c r="G13" s="71" t="s">
        <v>34</v>
      </c>
      <c r="H13" s="70" t="s">
        <v>42</v>
      </c>
      <c r="I13" s="72" t="s">
        <v>58</v>
      </c>
      <c r="J13" s="68" t="s">
        <v>37</v>
      </c>
      <c r="K13" s="68" t="s">
        <v>59</v>
      </c>
      <c r="L13" s="73" t="s">
        <v>48</v>
      </c>
      <c r="M13" s="68" t="s">
        <v>32</v>
      </c>
      <c r="N13" s="74" t="s">
        <v>44</v>
      </c>
      <c r="O13" s="75">
        <v>45579</v>
      </c>
      <c r="P13" s="76">
        <v>45582</v>
      </c>
      <c r="Q13" s="77" t="s">
        <v>45</v>
      </c>
      <c r="R13" s="68" t="s">
        <v>45</v>
      </c>
      <c r="S13" s="78" t="s">
        <v>46</v>
      </c>
      <c r="T13" s="79" t="str">
        <f t="shared" si="0"/>
        <v>-</v>
      </c>
      <c r="U13" s="79" t="str">
        <f t="shared" si="0"/>
        <v>-</v>
      </c>
      <c r="V13" s="80" t="str">
        <f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&lt;25</v>
      </c>
      <c r="W13" s="81" t="str">
        <f t="shared" si="1"/>
        <v/>
      </c>
    </row>
    <row r="14" spans="1:24" x14ac:dyDescent="0.4">
      <c r="A14" s="72">
        <f t="shared" si="2"/>
        <v>8</v>
      </c>
      <c r="B14" s="68" t="s">
        <v>31</v>
      </c>
      <c r="C14" s="69" t="s">
        <v>32</v>
      </c>
      <c r="D14" s="77" t="s">
        <v>41</v>
      </c>
      <c r="E14" s="68" t="s">
        <v>31</v>
      </c>
      <c r="F14" s="68" t="s">
        <v>31</v>
      </c>
      <c r="G14" s="71" t="s">
        <v>34</v>
      </c>
      <c r="H14" s="70" t="s">
        <v>42</v>
      </c>
      <c r="I14" s="72" t="s">
        <v>60</v>
      </c>
      <c r="J14" s="68" t="s">
        <v>61</v>
      </c>
      <c r="K14" s="68" t="s">
        <v>62</v>
      </c>
      <c r="L14" s="73" t="s">
        <v>48</v>
      </c>
      <c r="M14" s="68" t="s">
        <v>32</v>
      </c>
      <c r="N14" s="74" t="s">
        <v>44</v>
      </c>
      <c r="O14" s="75">
        <v>45579</v>
      </c>
      <c r="P14" s="76">
        <v>45582</v>
      </c>
      <c r="Q14" s="77" t="s">
        <v>45</v>
      </c>
      <c r="R14" s="68" t="s">
        <v>45</v>
      </c>
      <c r="S14" s="78" t="s">
        <v>46</v>
      </c>
      <c r="T14" s="79" t="str">
        <f t="shared" si="0"/>
        <v>-</v>
      </c>
      <c r="U14" s="79" t="str">
        <f t="shared" si="0"/>
        <v>-</v>
      </c>
      <c r="V14" s="80" t="str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&lt;25</v>
      </c>
      <c r="W14" s="81" t="str">
        <f t="shared" si="1"/>
        <v/>
      </c>
    </row>
    <row r="15" spans="1:24" x14ac:dyDescent="0.4">
      <c r="A15" s="72">
        <f t="shared" si="2"/>
        <v>9</v>
      </c>
      <c r="B15" s="68" t="s">
        <v>31</v>
      </c>
      <c r="C15" s="69" t="s">
        <v>32</v>
      </c>
      <c r="D15" s="70" t="s">
        <v>41</v>
      </c>
      <c r="E15" s="68" t="s">
        <v>63</v>
      </c>
      <c r="F15" s="68" t="s">
        <v>64</v>
      </c>
      <c r="G15" s="71" t="s">
        <v>34</v>
      </c>
      <c r="H15" s="70" t="s">
        <v>42</v>
      </c>
      <c r="I15" s="72" t="s">
        <v>65</v>
      </c>
      <c r="J15" s="68" t="s">
        <v>37</v>
      </c>
      <c r="K15" s="68" t="s">
        <v>31</v>
      </c>
      <c r="L15" s="73" t="s">
        <v>48</v>
      </c>
      <c r="M15" s="68" t="s">
        <v>32</v>
      </c>
      <c r="N15" s="74" t="s">
        <v>44</v>
      </c>
      <c r="O15" s="75">
        <v>45580</v>
      </c>
      <c r="P15" s="76">
        <v>45582</v>
      </c>
      <c r="Q15" s="77" t="s">
        <v>45</v>
      </c>
      <c r="R15" s="68" t="s">
        <v>45</v>
      </c>
      <c r="S15" s="78" t="s">
        <v>46</v>
      </c>
      <c r="T15" s="79" t="str">
        <f t="shared" si="0"/>
        <v>-</v>
      </c>
      <c r="U15" s="79" t="str">
        <f t="shared" si="0"/>
        <v>-</v>
      </c>
      <c r="V15" s="80" t="str">
        <f t="shared" ref="V15:V22" si="3"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&lt;25</v>
      </c>
      <c r="W15" s="81" t="str">
        <f t="shared" si="1"/>
        <v/>
      </c>
    </row>
    <row r="16" spans="1:24" x14ac:dyDescent="0.4">
      <c r="A16" s="72">
        <f t="shared" si="2"/>
        <v>10</v>
      </c>
      <c r="B16" s="68" t="s">
        <v>31</v>
      </c>
      <c r="C16" s="69" t="s">
        <v>32</v>
      </c>
      <c r="D16" s="70" t="s">
        <v>41</v>
      </c>
      <c r="E16" s="68" t="s">
        <v>66</v>
      </c>
      <c r="F16" s="68" t="s">
        <v>67</v>
      </c>
      <c r="G16" s="71" t="s">
        <v>34</v>
      </c>
      <c r="H16" s="70" t="s">
        <v>42</v>
      </c>
      <c r="I16" s="72" t="s">
        <v>36</v>
      </c>
      <c r="J16" s="68" t="s">
        <v>37</v>
      </c>
      <c r="K16" s="68" t="s">
        <v>31</v>
      </c>
      <c r="L16" s="73" t="s">
        <v>48</v>
      </c>
      <c r="M16" s="68" t="s">
        <v>32</v>
      </c>
      <c r="N16" s="74" t="s">
        <v>39</v>
      </c>
      <c r="O16" s="75">
        <v>45580</v>
      </c>
      <c r="P16" s="76">
        <v>45582</v>
      </c>
      <c r="Q16" s="77">
        <v>4.8441999999999998</v>
      </c>
      <c r="R16" s="68">
        <v>394.89</v>
      </c>
      <c r="S16" s="78">
        <v>399.73419999999999</v>
      </c>
      <c r="T16" s="79">
        <f t="shared" si="0"/>
        <v>4.84</v>
      </c>
      <c r="U16" s="79">
        <f t="shared" si="0"/>
        <v>394</v>
      </c>
      <c r="V16" s="80">
        <f t="shared" si="3"/>
        <v>400</v>
      </c>
      <c r="W16" s="81" t="str">
        <f t="shared" si="1"/>
        <v>○</v>
      </c>
    </row>
    <row r="17" spans="1:23" x14ac:dyDescent="0.4">
      <c r="A17" s="72">
        <f t="shared" si="2"/>
        <v>11</v>
      </c>
      <c r="B17" s="68" t="s">
        <v>31</v>
      </c>
      <c r="C17" s="69" t="s">
        <v>32</v>
      </c>
      <c r="D17" s="70" t="s">
        <v>41</v>
      </c>
      <c r="E17" s="68" t="s">
        <v>68</v>
      </c>
      <c r="F17" s="68" t="s">
        <v>69</v>
      </c>
      <c r="G17" s="71" t="s">
        <v>34</v>
      </c>
      <c r="H17" s="70" t="s">
        <v>42</v>
      </c>
      <c r="I17" s="72" t="s">
        <v>70</v>
      </c>
      <c r="J17" s="68" t="s">
        <v>37</v>
      </c>
      <c r="K17" s="68" t="s">
        <v>31</v>
      </c>
      <c r="L17" s="73" t="s">
        <v>48</v>
      </c>
      <c r="M17" s="68" t="s">
        <v>32</v>
      </c>
      <c r="N17" s="74" t="s">
        <v>44</v>
      </c>
      <c r="O17" s="75">
        <v>45580</v>
      </c>
      <c r="P17" s="76">
        <v>45582</v>
      </c>
      <c r="Q17" s="77" t="s">
        <v>45</v>
      </c>
      <c r="R17" s="68" t="s">
        <v>45</v>
      </c>
      <c r="S17" s="78" t="s">
        <v>46</v>
      </c>
      <c r="T17" s="79" t="str">
        <f t="shared" si="0"/>
        <v>-</v>
      </c>
      <c r="U17" s="79" t="str">
        <f t="shared" si="0"/>
        <v>-</v>
      </c>
      <c r="V17" s="80" t="str">
        <f t="shared" si="3"/>
        <v>&lt;25</v>
      </c>
      <c r="W17" s="81" t="str">
        <f t="shared" si="1"/>
        <v/>
      </c>
    </row>
    <row r="18" spans="1:23" x14ac:dyDescent="0.4">
      <c r="A18" s="72">
        <f t="shared" si="2"/>
        <v>12</v>
      </c>
      <c r="B18" s="68" t="s">
        <v>31</v>
      </c>
      <c r="C18" s="69" t="s">
        <v>32</v>
      </c>
      <c r="D18" s="70" t="s">
        <v>41</v>
      </c>
      <c r="E18" s="68" t="s">
        <v>68</v>
      </c>
      <c r="F18" s="68" t="s">
        <v>71</v>
      </c>
      <c r="G18" s="71" t="s">
        <v>34</v>
      </c>
      <c r="H18" s="70" t="s">
        <v>42</v>
      </c>
      <c r="I18" s="72" t="s">
        <v>72</v>
      </c>
      <c r="J18" s="68" t="s">
        <v>37</v>
      </c>
      <c r="K18" s="68" t="s">
        <v>31</v>
      </c>
      <c r="L18" s="73" t="s">
        <v>48</v>
      </c>
      <c r="M18" s="68" t="s">
        <v>32</v>
      </c>
      <c r="N18" s="74" t="s">
        <v>39</v>
      </c>
      <c r="O18" s="75">
        <v>45580</v>
      </c>
      <c r="P18" s="76">
        <v>45582</v>
      </c>
      <c r="Q18" s="77" t="s">
        <v>73</v>
      </c>
      <c r="R18" s="68">
        <v>34.521000000000001</v>
      </c>
      <c r="S18" s="78">
        <v>34.521000000000001</v>
      </c>
      <c r="T18" s="79" t="str">
        <f t="shared" si="0"/>
        <v>&lt;3.51</v>
      </c>
      <c r="U18" s="79">
        <f t="shared" si="0"/>
        <v>34.5</v>
      </c>
      <c r="V18" s="80">
        <f t="shared" si="3"/>
        <v>35</v>
      </c>
      <c r="W18" s="81" t="str">
        <f t="shared" si="1"/>
        <v/>
      </c>
    </row>
    <row r="19" spans="1:23" x14ac:dyDescent="0.4">
      <c r="A19" s="72">
        <f t="shared" si="2"/>
        <v>13</v>
      </c>
      <c r="B19" s="68" t="s">
        <v>31</v>
      </c>
      <c r="C19" s="69" t="s">
        <v>32</v>
      </c>
      <c r="D19" s="70" t="s">
        <v>41</v>
      </c>
      <c r="E19" s="68" t="s">
        <v>74</v>
      </c>
      <c r="F19" s="68" t="s">
        <v>75</v>
      </c>
      <c r="G19" s="71" t="s">
        <v>34</v>
      </c>
      <c r="H19" s="70" t="s">
        <v>42</v>
      </c>
      <c r="I19" s="72" t="s">
        <v>36</v>
      </c>
      <c r="J19" s="68" t="s">
        <v>37</v>
      </c>
      <c r="K19" s="68" t="s">
        <v>31</v>
      </c>
      <c r="L19" s="73" t="s">
        <v>48</v>
      </c>
      <c r="M19" s="68" t="s">
        <v>32</v>
      </c>
      <c r="N19" s="74" t="s">
        <v>39</v>
      </c>
      <c r="O19" s="75">
        <v>45580</v>
      </c>
      <c r="P19" s="76">
        <v>45582</v>
      </c>
      <c r="Q19" s="77" t="s">
        <v>76</v>
      </c>
      <c r="R19" s="68">
        <v>93.855000000000004</v>
      </c>
      <c r="S19" s="78">
        <v>93.855000000000004</v>
      </c>
      <c r="T19" s="79" t="str">
        <f t="shared" si="0"/>
        <v>&lt;3.02</v>
      </c>
      <c r="U19" s="79">
        <f t="shared" si="0"/>
        <v>93.8</v>
      </c>
      <c r="V19" s="80">
        <f t="shared" si="3"/>
        <v>94</v>
      </c>
      <c r="W19" s="81" t="str">
        <f t="shared" si="1"/>
        <v/>
      </c>
    </row>
    <row r="20" spans="1:23" x14ac:dyDescent="0.4">
      <c r="A20" s="72">
        <f t="shared" si="2"/>
        <v>14</v>
      </c>
      <c r="B20" s="68" t="s">
        <v>31</v>
      </c>
      <c r="C20" s="69" t="s">
        <v>32</v>
      </c>
      <c r="D20" s="70" t="s">
        <v>41</v>
      </c>
      <c r="E20" s="68" t="s">
        <v>74</v>
      </c>
      <c r="F20" s="68" t="s">
        <v>31</v>
      </c>
      <c r="G20" s="71" t="s">
        <v>34</v>
      </c>
      <c r="H20" s="70" t="s">
        <v>42</v>
      </c>
      <c r="I20" s="72" t="s">
        <v>36</v>
      </c>
      <c r="J20" s="68" t="s">
        <v>37</v>
      </c>
      <c r="K20" s="68" t="s">
        <v>31</v>
      </c>
      <c r="L20" s="73" t="s">
        <v>48</v>
      </c>
      <c r="M20" s="68" t="s">
        <v>32</v>
      </c>
      <c r="N20" s="74" t="s">
        <v>39</v>
      </c>
      <c r="O20" s="75">
        <v>45580</v>
      </c>
      <c r="P20" s="76">
        <v>45582</v>
      </c>
      <c r="Q20" s="77" t="s">
        <v>77</v>
      </c>
      <c r="R20" s="68">
        <v>58.963999999999999</v>
      </c>
      <c r="S20" s="78">
        <v>58.963999999999999</v>
      </c>
      <c r="T20" s="79" t="str">
        <f t="shared" si="0"/>
        <v>&lt;3.62</v>
      </c>
      <c r="U20" s="79">
        <f t="shared" si="0"/>
        <v>58.9</v>
      </c>
      <c r="V20" s="80">
        <f t="shared" si="3"/>
        <v>59</v>
      </c>
      <c r="W20" s="81" t="str">
        <f t="shared" si="1"/>
        <v/>
      </c>
    </row>
    <row r="21" spans="1:23" x14ac:dyDescent="0.4">
      <c r="A21" s="72">
        <f t="shared" si="2"/>
        <v>15</v>
      </c>
      <c r="B21" s="68" t="s">
        <v>31</v>
      </c>
      <c r="C21" s="69" t="s">
        <v>32</v>
      </c>
      <c r="D21" s="70" t="s">
        <v>41</v>
      </c>
      <c r="E21" s="68" t="s">
        <v>78</v>
      </c>
      <c r="F21" s="68" t="s">
        <v>31</v>
      </c>
      <c r="G21" s="71" t="s">
        <v>34</v>
      </c>
      <c r="H21" s="70" t="s">
        <v>42</v>
      </c>
      <c r="I21" s="72" t="s">
        <v>51</v>
      </c>
      <c r="J21" s="68" t="s">
        <v>37</v>
      </c>
      <c r="K21" s="68" t="s">
        <v>31</v>
      </c>
      <c r="L21" s="73" t="s">
        <v>48</v>
      </c>
      <c r="M21" s="68" t="s">
        <v>32</v>
      </c>
      <c r="N21" s="74" t="s">
        <v>44</v>
      </c>
      <c r="O21" s="75">
        <v>45579</v>
      </c>
      <c r="P21" s="76">
        <v>45582</v>
      </c>
      <c r="Q21" s="77" t="s">
        <v>45</v>
      </c>
      <c r="R21" s="68" t="s">
        <v>45</v>
      </c>
      <c r="S21" s="78" t="s">
        <v>46</v>
      </c>
      <c r="T21" s="79" t="str">
        <f t="shared" si="0"/>
        <v>-</v>
      </c>
      <c r="U21" s="79" t="str">
        <f t="shared" si="0"/>
        <v>-</v>
      </c>
      <c r="V21" s="80" t="str">
        <f t="shared" si="3"/>
        <v>&lt;25</v>
      </c>
      <c r="W21" s="81" t="str">
        <f t="shared" si="1"/>
        <v/>
      </c>
    </row>
    <row r="22" spans="1:23" x14ac:dyDescent="0.4">
      <c r="A22" s="72">
        <f t="shared" si="2"/>
        <v>16</v>
      </c>
      <c r="B22" s="68" t="s">
        <v>31</v>
      </c>
      <c r="C22" s="69" t="s">
        <v>32</v>
      </c>
      <c r="D22" s="70" t="s">
        <v>79</v>
      </c>
      <c r="E22" s="68" t="s">
        <v>31</v>
      </c>
      <c r="F22" s="68" t="s">
        <v>31</v>
      </c>
      <c r="G22" s="71" t="s">
        <v>34</v>
      </c>
      <c r="H22" s="70" t="s">
        <v>42</v>
      </c>
      <c r="I22" s="72" t="s">
        <v>80</v>
      </c>
      <c r="J22" s="68" t="s">
        <v>61</v>
      </c>
      <c r="K22" s="68" t="s">
        <v>81</v>
      </c>
      <c r="L22" s="73" t="s">
        <v>48</v>
      </c>
      <c r="M22" s="68" t="s">
        <v>32</v>
      </c>
      <c r="N22" s="74" t="s">
        <v>44</v>
      </c>
      <c r="O22" s="75">
        <v>45579</v>
      </c>
      <c r="P22" s="76">
        <v>45582</v>
      </c>
      <c r="Q22" s="77" t="s">
        <v>45</v>
      </c>
      <c r="R22" s="68" t="s">
        <v>45</v>
      </c>
      <c r="S22" s="78" t="s">
        <v>46</v>
      </c>
      <c r="T22" s="79" t="str">
        <f t="shared" si="0"/>
        <v>-</v>
      </c>
      <c r="U22" s="79" t="str">
        <f t="shared" si="0"/>
        <v>-</v>
      </c>
      <c r="V22" s="80" t="str">
        <f t="shared" si="3"/>
        <v>&lt;25</v>
      </c>
      <c r="W22" s="81" t="str">
        <f t="shared" si="1"/>
        <v/>
      </c>
    </row>
    <row r="23" spans="1:23" x14ac:dyDescent="0.4">
      <c r="A23" s="72">
        <f t="shared" si="2"/>
        <v>17</v>
      </c>
      <c r="B23" s="68" t="s">
        <v>31</v>
      </c>
      <c r="C23" s="69" t="s">
        <v>32</v>
      </c>
      <c r="D23" s="70" t="s">
        <v>82</v>
      </c>
      <c r="E23" s="68" t="s">
        <v>83</v>
      </c>
      <c r="F23" s="68" t="s">
        <v>84</v>
      </c>
      <c r="G23" s="71" t="s">
        <v>34</v>
      </c>
      <c r="H23" s="70" t="s">
        <v>42</v>
      </c>
      <c r="I23" s="72" t="s">
        <v>85</v>
      </c>
      <c r="J23" s="68" t="s">
        <v>61</v>
      </c>
      <c r="K23" s="68" t="s">
        <v>86</v>
      </c>
      <c r="L23" s="73" t="s">
        <v>48</v>
      </c>
      <c r="M23" s="68" t="s">
        <v>32</v>
      </c>
      <c r="N23" s="74" t="s">
        <v>44</v>
      </c>
      <c r="O23" s="75">
        <v>45579</v>
      </c>
      <c r="P23" s="76">
        <v>45582</v>
      </c>
      <c r="Q23" s="77" t="s">
        <v>45</v>
      </c>
      <c r="R23" s="68" t="s">
        <v>45</v>
      </c>
      <c r="S23" s="78" t="s">
        <v>46</v>
      </c>
      <c r="T23" s="79" t="str">
        <f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79" t="str">
        <f>IF(R23="","",IF(NOT(ISERROR(R23*1)),ROUNDDOWN(R23*1,2-INT(LOG(ABS(R23*1)))),IFERROR("&lt;"&amp;ROUNDDOWN(IF(SUBSTITUTE(R23,"&lt;","")*1&lt;=50,SUBSTITUTE(R23,"&lt;","")*1,""),2-INT(LOG(ABS(SUBSTITUTE(R23,"&lt;","")*1)))),IF(R23="-",R23,"入力形式が間違っています"))))</f>
        <v>-</v>
      </c>
      <c r="V23" s="80" t="str">
        <f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&lt;25</v>
      </c>
      <c r="W23" s="81" t="str">
        <f t="shared" si="1"/>
        <v/>
      </c>
    </row>
    <row r="24" spans="1:23" x14ac:dyDescent="0.4">
      <c r="A24" s="72">
        <f t="shared" si="2"/>
        <v>18</v>
      </c>
      <c r="B24" s="68" t="s">
        <v>31</v>
      </c>
      <c r="C24" s="69" t="s">
        <v>32</v>
      </c>
      <c r="D24" s="70" t="s">
        <v>41</v>
      </c>
      <c r="E24" s="68" t="s">
        <v>66</v>
      </c>
      <c r="F24" s="68" t="s">
        <v>87</v>
      </c>
      <c r="G24" s="71" t="s">
        <v>34</v>
      </c>
      <c r="H24" s="70" t="s">
        <v>88</v>
      </c>
      <c r="I24" s="72" t="s">
        <v>89</v>
      </c>
      <c r="J24" s="68" t="s">
        <v>31</v>
      </c>
      <c r="K24" s="68" t="s">
        <v>31</v>
      </c>
      <c r="L24" s="73" t="s">
        <v>48</v>
      </c>
      <c r="M24" s="68" t="s">
        <v>32</v>
      </c>
      <c r="N24" s="74" t="s">
        <v>44</v>
      </c>
      <c r="O24" s="75">
        <v>45580</v>
      </c>
      <c r="P24" s="76">
        <v>45582</v>
      </c>
      <c r="Q24" s="77" t="s">
        <v>45</v>
      </c>
      <c r="R24" s="68" t="s">
        <v>45</v>
      </c>
      <c r="S24" s="78" t="s">
        <v>46</v>
      </c>
      <c r="T24" s="79" t="str">
        <f t="shared" ref="T24:U35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79" t="str">
        <f t="shared" si="4"/>
        <v>-</v>
      </c>
      <c r="V24" s="80" t="str">
        <f t="shared" ref="V24:V27" si="5"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&lt;25</v>
      </c>
      <c r="W24" s="81" t="str">
        <f t="shared" si="1"/>
        <v/>
      </c>
    </row>
    <row r="25" spans="1:23" x14ac:dyDescent="0.4">
      <c r="A25" s="72">
        <f t="shared" si="2"/>
        <v>19</v>
      </c>
      <c r="B25" s="68" t="s">
        <v>31</v>
      </c>
      <c r="C25" s="69" t="s">
        <v>32</v>
      </c>
      <c r="D25" s="70" t="s">
        <v>79</v>
      </c>
      <c r="E25" s="68" t="s">
        <v>31</v>
      </c>
      <c r="F25" s="68" t="s">
        <v>31</v>
      </c>
      <c r="G25" s="71" t="s">
        <v>34</v>
      </c>
      <c r="H25" s="70" t="s">
        <v>88</v>
      </c>
      <c r="I25" s="72" t="s">
        <v>90</v>
      </c>
      <c r="J25" s="68" t="s">
        <v>31</v>
      </c>
      <c r="K25" s="68" t="s">
        <v>91</v>
      </c>
      <c r="L25" s="73" t="s">
        <v>48</v>
      </c>
      <c r="M25" s="68" t="s">
        <v>32</v>
      </c>
      <c r="N25" s="74" t="s">
        <v>44</v>
      </c>
      <c r="O25" s="75">
        <v>45580</v>
      </c>
      <c r="P25" s="76">
        <v>45582</v>
      </c>
      <c r="Q25" s="77" t="s">
        <v>45</v>
      </c>
      <c r="R25" s="68" t="s">
        <v>45</v>
      </c>
      <c r="S25" s="78" t="s">
        <v>46</v>
      </c>
      <c r="T25" s="79" t="str">
        <f t="shared" si="4"/>
        <v>-</v>
      </c>
      <c r="U25" s="79" t="str">
        <f t="shared" si="4"/>
        <v>-</v>
      </c>
      <c r="V25" s="80" t="str">
        <f t="shared" si="5"/>
        <v>&lt;25</v>
      </c>
      <c r="W25" s="81" t="str">
        <f t="shared" si="1"/>
        <v/>
      </c>
    </row>
    <row r="26" spans="1:23" x14ac:dyDescent="0.4">
      <c r="A26" s="72">
        <f t="shared" si="2"/>
        <v>20</v>
      </c>
      <c r="B26" s="68" t="s">
        <v>31</v>
      </c>
      <c r="C26" s="69" t="s">
        <v>32</v>
      </c>
      <c r="D26" s="70" t="s">
        <v>92</v>
      </c>
      <c r="E26" s="68" t="s">
        <v>31</v>
      </c>
      <c r="F26" s="68" t="s">
        <v>31</v>
      </c>
      <c r="G26" s="71" t="s">
        <v>34</v>
      </c>
      <c r="H26" s="70" t="s">
        <v>88</v>
      </c>
      <c r="I26" s="72" t="s">
        <v>90</v>
      </c>
      <c r="J26" s="68" t="s">
        <v>31</v>
      </c>
      <c r="K26" s="68" t="s">
        <v>93</v>
      </c>
      <c r="L26" s="73" t="s">
        <v>48</v>
      </c>
      <c r="M26" s="68" t="s">
        <v>32</v>
      </c>
      <c r="N26" s="74" t="s">
        <v>44</v>
      </c>
      <c r="O26" s="75">
        <v>45580</v>
      </c>
      <c r="P26" s="76">
        <v>45582</v>
      </c>
      <c r="Q26" s="77" t="s">
        <v>45</v>
      </c>
      <c r="R26" s="68" t="s">
        <v>45</v>
      </c>
      <c r="S26" s="78" t="s">
        <v>46</v>
      </c>
      <c r="T26" s="79" t="str">
        <f t="shared" si="4"/>
        <v>-</v>
      </c>
      <c r="U26" s="79" t="str">
        <f t="shared" si="4"/>
        <v>-</v>
      </c>
      <c r="V26" s="80" t="str">
        <f t="shared" si="5"/>
        <v>&lt;25</v>
      </c>
      <c r="W26" s="81" t="str">
        <f t="shared" si="1"/>
        <v/>
      </c>
    </row>
    <row r="27" spans="1:23" x14ac:dyDescent="0.4">
      <c r="A27" s="72">
        <f t="shared" si="2"/>
        <v>21</v>
      </c>
      <c r="B27" s="68" t="s">
        <v>31</v>
      </c>
      <c r="C27" s="69" t="s">
        <v>32</v>
      </c>
      <c r="D27" s="70" t="s">
        <v>82</v>
      </c>
      <c r="E27" s="68" t="s">
        <v>83</v>
      </c>
      <c r="F27" s="68" t="s">
        <v>31</v>
      </c>
      <c r="G27" s="71" t="s">
        <v>34</v>
      </c>
      <c r="H27" s="70" t="s">
        <v>42</v>
      </c>
      <c r="I27" s="72" t="s">
        <v>94</v>
      </c>
      <c r="J27" s="68" t="s">
        <v>61</v>
      </c>
      <c r="K27" s="68" t="s">
        <v>31</v>
      </c>
      <c r="L27" s="73" t="s">
        <v>48</v>
      </c>
      <c r="M27" s="68" t="s">
        <v>32</v>
      </c>
      <c r="N27" s="74" t="s">
        <v>44</v>
      </c>
      <c r="O27" s="75">
        <v>45579</v>
      </c>
      <c r="P27" s="76">
        <v>45582</v>
      </c>
      <c r="Q27" s="77" t="s">
        <v>45</v>
      </c>
      <c r="R27" s="68" t="s">
        <v>45</v>
      </c>
      <c r="S27" s="78" t="s">
        <v>46</v>
      </c>
      <c r="T27" s="79" t="str">
        <f t="shared" si="4"/>
        <v>-</v>
      </c>
      <c r="U27" s="79" t="str">
        <f t="shared" si="4"/>
        <v>-</v>
      </c>
      <c r="V27" s="80" t="str">
        <f t="shared" si="5"/>
        <v>&lt;25</v>
      </c>
      <c r="W27" s="81" t="str">
        <f t="shared" si="1"/>
        <v/>
      </c>
    </row>
    <row r="28" spans="1:23" x14ac:dyDescent="0.4">
      <c r="A28" s="72">
        <f t="shared" si="2"/>
        <v>22</v>
      </c>
      <c r="B28" s="68" t="s">
        <v>31</v>
      </c>
      <c r="C28" s="69" t="s">
        <v>32</v>
      </c>
      <c r="D28" s="70" t="s">
        <v>95</v>
      </c>
      <c r="E28" s="68" t="s">
        <v>96</v>
      </c>
      <c r="F28" s="68" t="s">
        <v>31</v>
      </c>
      <c r="G28" s="71" t="s">
        <v>34</v>
      </c>
      <c r="H28" s="70" t="s">
        <v>35</v>
      </c>
      <c r="I28" s="72" t="s">
        <v>97</v>
      </c>
      <c r="J28" s="68" t="s">
        <v>37</v>
      </c>
      <c r="K28" s="68" t="s">
        <v>31</v>
      </c>
      <c r="L28" s="73" t="s">
        <v>48</v>
      </c>
      <c r="M28" s="68" t="s">
        <v>32</v>
      </c>
      <c r="N28" s="74" t="s">
        <v>44</v>
      </c>
      <c r="O28" s="75">
        <v>45581</v>
      </c>
      <c r="P28" s="76">
        <v>45583</v>
      </c>
      <c r="Q28" s="77" t="s">
        <v>45</v>
      </c>
      <c r="R28" s="68" t="s">
        <v>45</v>
      </c>
      <c r="S28" s="78" t="s">
        <v>46</v>
      </c>
      <c r="T28" s="79" t="str">
        <f t="shared" si="4"/>
        <v>-</v>
      </c>
      <c r="U28" s="79" t="str">
        <f t="shared" si="4"/>
        <v>-</v>
      </c>
      <c r="V28" s="80" t="str">
        <f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&lt;25</v>
      </c>
      <c r="W28" s="81" t="str">
        <f t="shared" si="1"/>
        <v/>
      </c>
    </row>
    <row r="29" spans="1:23" x14ac:dyDescent="0.4">
      <c r="A29" s="72">
        <f t="shared" si="2"/>
        <v>23</v>
      </c>
      <c r="B29" s="68" t="s">
        <v>31</v>
      </c>
      <c r="C29" s="69" t="s">
        <v>32</v>
      </c>
      <c r="D29" s="70" t="s">
        <v>95</v>
      </c>
      <c r="E29" s="68" t="s">
        <v>96</v>
      </c>
      <c r="F29" s="68" t="s">
        <v>31</v>
      </c>
      <c r="G29" s="71" t="s">
        <v>34</v>
      </c>
      <c r="H29" s="70" t="s">
        <v>42</v>
      </c>
      <c r="I29" s="72" t="s">
        <v>98</v>
      </c>
      <c r="J29" s="68" t="s">
        <v>37</v>
      </c>
      <c r="K29" s="68" t="s">
        <v>31</v>
      </c>
      <c r="L29" s="73" t="s">
        <v>48</v>
      </c>
      <c r="M29" s="68" t="s">
        <v>32</v>
      </c>
      <c r="N29" s="74" t="s">
        <v>39</v>
      </c>
      <c r="O29" s="75">
        <v>45581</v>
      </c>
      <c r="P29" s="76">
        <v>45583</v>
      </c>
      <c r="Q29" s="77" t="s">
        <v>99</v>
      </c>
      <c r="R29" s="68" t="s">
        <v>100</v>
      </c>
      <c r="S29" s="78" t="s">
        <v>101</v>
      </c>
      <c r="T29" s="79" t="str">
        <f t="shared" si="4"/>
        <v>&lt;3.02</v>
      </c>
      <c r="U29" s="79" t="str">
        <f t="shared" si="4"/>
        <v>&lt;2.9</v>
      </c>
      <c r="V29" s="80" t="str">
        <f>IFERROR(IF(AND(T29="",U29=""),"",IF(AND(T29="-",U29="-"),IF(S29="","Cs合計を入力してください",S29),IF(NOT(ISERROR(T29*1+U29*1)),ROUND(T29+U29, 1-INT(LOG(ABS(T29+U29)))),IF(NOT(ISERROR(T29*1)),ROUND(T29, 1-INT(LOG(ABS(T29)))),IF(NOT(ISERROR(U29*1)),ROUND(U29, 1-INT(LOG(ABS(U29)))),IF(ISERROR(T29*1+U29*1),"&lt;"&amp;ROUND(IF(T29="-",0,SUBSTITUTE(T29,"&lt;",""))*1+IF(U29="-",0,SUBSTITUTE(U29,"&lt;",""))*1,1-INT(LOG(ABS(IF(T29="-",0,SUBSTITUTE(T29,"&lt;",""))*1+IF(U29="-",0,SUBSTITUTE(U29,"&lt;",""))*1)))))))))),"入力形式が間違っています")</f>
        <v>&lt;5.9</v>
      </c>
      <c r="W29" s="81" t="str">
        <f t="shared" si="1"/>
        <v/>
      </c>
    </row>
    <row r="30" spans="1:23" x14ac:dyDescent="0.4">
      <c r="A30" s="72">
        <f t="shared" si="2"/>
        <v>24</v>
      </c>
      <c r="B30" s="68" t="s">
        <v>31</v>
      </c>
      <c r="C30" s="69" t="s">
        <v>32</v>
      </c>
      <c r="D30" s="70" t="s">
        <v>102</v>
      </c>
      <c r="E30" s="68" t="s">
        <v>96</v>
      </c>
      <c r="F30" s="68" t="s">
        <v>31</v>
      </c>
      <c r="G30" s="71" t="s">
        <v>34</v>
      </c>
      <c r="H30" s="70" t="s">
        <v>42</v>
      </c>
      <c r="I30" s="72" t="s">
        <v>103</v>
      </c>
      <c r="J30" s="68" t="s">
        <v>37</v>
      </c>
      <c r="K30" s="68" t="s">
        <v>31</v>
      </c>
      <c r="L30" s="73" t="s">
        <v>48</v>
      </c>
      <c r="M30" s="68" t="s">
        <v>32</v>
      </c>
      <c r="N30" s="74" t="s">
        <v>44</v>
      </c>
      <c r="O30" s="75">
        <v>45581</v>
      </c>
      <c r="P30" s="76">
        <v>45583</v>
      </c>
      <c r="Q30" s="77" t="s">
        <v>45</v>
      </c>
      <c r="R30" s="68" t="s">
        <v>45</v>
      </c>
      <c r="S30" s="78" t="s">
        <v>46</v>
      </c>
      <c r="T30" s="79" t="str">
        <f t="shared" si="4"/>
        <v>-</v>
      </c>
      <c r="U30" s="79" t="str">
        <f t="shared" si="4"/>
        <v>-</v>
      </c>
      <c r="V30" s="80" t="str">
        <f>IFERROR(IF(AND(T30="",U30=""),"",IF(AND(T30="-",U30="-"),IF(S30="","Cs合計を入力してください",S30),IF(NOT(ISERROR(T30*1+U30*1)),ROUND(T30+U30, 1-INT(LOG(ABS(T30+U30)))),IF(NOT(ISERROR(T30*1)),ROUND(T30, 1-INT(LOG(ABS(T30)))),IF(NOT(ISERROR(U30*1)),ROUND(U30, 1-INT(LOG(ABS(U30)))),IF(ISERROR(T30*1+U30*1),"&lt;"&amp;ROUND(IF(T30="-",0,SUBSTITUTE(T30,"&lt;",""))*1+IF(U30="-",0,SUBSTITUTE(U30,"&lt;",""))*1,1-INT(LOG(ABS(IF(T30="-",0,SUBSTITUTE(T30,"&lt;",""))*1+IF(U30="-",0,SUBSTITUTE(U30,"&lt;",""))*1)))))))))),"入力形式が間違っています")</f>
        <v>&lt;25</v>
      </c>
      <c r="W30" s="81" t="str">
        <f t="shared" si="1"/>
        <v/>
      </c>
    </row>
    <row r="31" spans="1:23" x14ac:dyDescent="0.4">
      <c r="A31" s="72">
        <f t="shared" si="2"/>
        <v>25</v>
      </c>
      <c r="B31" s="68" t="s">
        <v>31</v>
      </c>
      <c r="C31" s="69" t="s">
        <v>32</v>
      </c>
      <c r="D31" s="77" t="s">
        <v>104</v>
      </c>
      <c r="E31" s="68" t="s">
        <v>96</v>
      </c>
      <c r="F31" s="68" t="s">
        <v>31</v>
      </c>
      <c r="G31" s="71" t="s">
        <v>34</v>
      </c>
      <c r="H31" s="70" t="s">
        <v>42</v>
      </c>
      <c r="I31" s="72" t="s">
        <v>58</v>
      </c>
      <c r="J31" s="68" t="s">
        <v>37</v>
      </c>
      <c r="K31" s="68" t="s">
        <v>31</v>
      </c>
      <c r="L31" s="73" t="s">
        <v>48</v>
      </c>
      <c r="M31" s="68" t="s">
        <v>32</v>
      </c>
      <c r="N31" s="74" t="s">
        <v>44</v>
      </c>
      <c r="O31" s="75">
        <v>45581</v>
      </c>
      <c r="P31" s="76">
        <v>45583</v>
      </c>
      <c r="Q31" s="77" t="s">
        <v>45</v>
      </c>
      <c r="R31" s="68" t="s">
        <v>45</v>
      </c>
      <c r="S31" s="78" t="s">
        <v>46</v>
      </c>
      <c r="T31" s="79" t="str">
        <f t="shared" si="4"/>
        <v>-</v>
      </c>
      <c r="U31" s="79" t="str">
        <f t="shared" si="4"/>
        <v>-</v>
      </c>
      <c r="V31" s="80" t="str">
        <f>IFERROR(IF(AND(T31="",U31=""),"",IF(AND(T31="-",U31="-"),IF(S31="","Cs合計を入力してください",S31),IF(NOT(ISERROR(T31*1+U31*1)),ROUND(T31+U31, 1-INT(LOG(ABS(T31+U31)))),IF(NOT(ISERROR(T31*1)),ROUND(T31, 1-INT(LOG(ABS(T31)))),IF(NOT(ISERROR(U31*1)),ROUND(U31, 1-INT(LOG(ABS(U31)))),IF(ISERROR(T31*1+U31*1),"&lt;"&amp;ROUND(IF(T31="-",0,SUBSTITUTE(T31,"&lt;",""))*1+IF(U31="-",0,SUBSTITUTE(U31,"&lt;",""))*1,1-INT(LOG(ABS(IF(T31="-",0,SUBSTITUTE(T31,"&lt;",""))*1+IF(U31="-",0,SUBSTITUTE(U31,"&lt;",""))*1)))))))))),"入力形式が間違っています")</f>
        <v>&lt;25</v>
      </c>
      <c r="W31" s="81" t="str">
        <f t="shared" si="1"/>
        <v/>
      </c>
    </row>
    <row r="32" spans="1:23" x14ac:dyDescent="0.4">
      <c r="A32" s="72">
        <f t="shared" si="2"/>
        <v>26</v>
      </c>
      <c r="B32" s="68" t="s">
        <v>31</v>
      </c>
      <c r="C32" s="69" t="s">
        <v>32</v>
      </c>
      <c r="D32" s="70" t="s">
        <v>104</v>
      </c>
      <c r="E32" s="68" t="s">
        <v>31</v>
      </c>
      <c r="F32" s="68" t="s">
        <v>31</v>
      </c>
      <c r="G32" s="71" t="s">
        <v>34</v>
      </c>
      <c r="H32" s="70" t="s">
        <v>105</v>
      </c>
      <c r="I32" s="72" t="s">
        <v>106</v>
      </c>
      <c r="J32" s="68" t="s">
        <v>107</v>
      </c>
      <c r="K32" s="68" t="s">
        <v>108</v>
      </c>
      <c r="L32" s="73" t="s">
        <v>48</v>
      </c>
      <c r="M32" s="68" t="s">
        <v>32</v>
      </c>
      <c r="N32" s="74" t="s">
        <v>44</v>
      </c>
      <c r="O32" s="75">
        <v>45581</v>
      </c>
      <c r="P32" s="76">
        <v>45583</v>
      </c>
      <c r="Q32" s="77" t="s">
        <v>45</v>
      </c>
      <c r="R32" s="68" t="s">
        <v>45</v>
      </c>
      <c r="S32" s="78" t="s">
        <v>46</v>
      </c>
      <c r="T32" s="79" t="str">
        <f t="shared" si="4"/>
        <v>-</v>
      </c>
      <c r="U32" s="79" t="str">
        <f t="shared" si="4"/>
        <v>-</v>
      </c>
      <c r="V32" s="80" t="str">
        <f t="shared" ref="V32:V35" si="6">IFERROR(IF(AND(T32="",U32=""),"",IF(AND(T32="-",U32="-"),IF(S32="","Cs合計を入力してください",S32),IF(NOT(ISERROR(T32*1+U32*1)),ROUND(T32+U32, 1-INT(LOG(ABS(T32+U32)))),IF(NOT(ISERROR(T32*1)),ROUND(T32, 1-INT(LOG(ABS(T32)))),IF(NOT(ISERROR(U32*1)),ROUND(U32, 1-INT(LOG(ABS(U32)))),IF(ISERROR(T32*1+U32*1),"&lt;"&amp;ROUND(IF(T32="-",0,SUBSTITUTE(T32,"&lt;",""))*1+IF(U32="-",0,SUBSTITUTE(U32,"&lt;",""))*1,1-INT(LOG(ABS(IF(T32="-",0,SUBSTITUTE(T32,"&lt;",""))*1+IF(U32="-",0,SUBSTITUTE(U32,"&lt;",""))*1)))))))))),"入力形式が間違っています")</f>
        <v>&lt;25</v>
      </c>
      <c r="W32" s="81" t="str">
        <f t="shared" si="1"/>
        <v/>
      </c>
    </row>
    <row r="33" spans="1:23" x14ac:dyDescent="0.4">
      <c r="A33" s="72">
        <f t="shared" si="2"/>
        <v>27</v>
      </c>
      <c r="B33" s="68" t="s">
        <v>31</v>
      </c>
      <c r="C33" s="69" t="s">
        <v>32</v>
      </c>
      <c r="D33" s="70" t="s">
        <v>102</v>
      </c>
      <c r="E33" s="68" t="s">
        <v>31</v>
      </c>
      <c r="F33" s="68" t="s">
        <v>31</v>
      </c>
      <c r="G33" s="71" t="s">
        <v>34</v>
      </c>
      <c r="H33" s="70" t="s">
        <v>42</v>
      </c>
      <c r="I33" s="72" t="s">
        <v>109</v>
      </c>
      <c r="J33" s="68" t="s">
        <v>61</v>
      </c>
      <c r="K33" s="68" t="s">
        <v>31</v>
      </c>
      <c r="L33" s="73" t="s">
        <v>48</v>
      </c>
      <c r="M33" s="68" t="s">
        <v>32</v>
      </c>
      <c r="N33" s="74" t="s">
        <v>44</v>
      </c>
      <c r="O33" s="75">
        <v>45581</v>
      </c>
      <c r="P33" s="76">
        <v>45583</v>
      </c>
      <c r="Q33" s="77" t="s">
        <v>45</v>
      </c>
      <c r="R33" s="68" t="s">
        <v>45</v>
      </c>
      <c r="S33" s="78" t="s">
        <v>46</v>
      </c>
      <c r="T33" s="79" t="str">
        <f t="shared" si="4"/>
        <v>-</v>
      </c>
      <c r="U33" s="79" t="str">
        <f t="shared" si="4"/>
        <v>-</v>
      </c>
      <c r="V33" s="80" t="str">
        <f t="shared" si="6"/>
        <v>&lt;25</v>
      </c>
      <c r="W33" s="81" t="str">
        <f t="shared" si="1"/>
        <v/>
      </c>
    </row>
    <row r="34" spans="1:23" x14ac:dyDescent="0.4">
      <c r="A34" s="72">
        <f t="shared" si="2"/>
        <v>28</v>
      </c>
      <c r="B34" s="68" t="s">
        <v>31</v>
      </c>
      <c r="C34" s="69" t="s">
        <v>32</v>
      </c>
      <c r="D34" s="70" t="s">
        <v>95</v>
      </c>
      <c r="E34" s="68" t="s">
        <v>96</v>
      </c>
      <c r="F34" s="68" t="s">
        <v>31</v>
      </c>
      <c r="G34" s="71" t="s">
        <v>34</v>
      </c>
      <c r="H34" s="70" t="s">
        <v>42</v>
      </c>
      <c r="I34" s="72" t="s">
        <v>110</v>
      </c>
      <c r="J34" s="68" t="s">
        <v>61</v>
      </c>
      <c r="K34" s="68" t="s">
        <v>111</v>
      </c>
      <c r="L34" s="73" t="s">
        <v>48</v>
      </c>
      <c r="M34" s="68" t="s">
        <v>32</v>
      </c>
      <c r="N34" s="74" t="s">
        <v>44</v>
      </c>
      <c r="O34" s="75">
        <v>45581</v>
      </c>
      <c r="P34" s="76">
        <v>45583</v>
      </c>
      <c r="Q34" s="77" t="s">
        <v>45</v>
      </c>
      <c r="R34" s="68" t="s">
        <v>45</v>
      </c>
      <c r="S34" s="78" t="s">
        <v>46</v>
      </c>
      <c r="T34" s="79" t="str">
        <f t="shared" si="4"/>
        <v>-</v>
      </c>
      <c r="U34" s="79" t="str">
        <f t="shared" si="4"/>
        <v>-</v>
      </c>
      <c r="V34" s="80" t="str">
        <f t="shared" si="6"/>
        <v>&lt;25</v>
      </c>
      <c r="W34" s="81" t="str">
        <f t="shared" si="1"/>
        <v/>
      </c>
    </row>
    <row r="35" spans="1:23" x14ac:dyDescent="0.4">
      <c r="A35" s="72">
        <f t="shared" si="2"/>
        <v>29</v>
      </c>
      <c r="B35" s="68" t="s">
        <v>31</v>
      </c>
      <c r="C35" s="69" t="s">
        <v>32</v>
      </c>
      <c r="D35" s="70" t="s">
        <v>95</v>
      </c>
      <c r="E35" s="68" t="s">
        <v>68</v>
      </c>
      <c r="F35" s="68" t="s">
        <v>31</v>
      </c>
      <c r="G35" s="71" t="s">
        <v>34</v>
      </c>
      <c r="H35" s="70" t="s">
        <v>42</v>
      </c>
      <c r="I35" s="72" t="s">
        <v>112</v>
      </c>
      <c r="J35" s="68" t="s">
        <v>61</v>
      </c>
      <c r="K35" s="68" t="s">
        <v>113</v>
      </c>
      <c r="L35" s="73" t="s">
        <v>48</v>
      </c>
      <c r="M35" s="68" t="s">
        <v>32</v>
      </c>
      <c r="N35" s="74" t="s">
        <v>44</v>
      </c>
      <c r="O35" s="75">
        <v>45581</v>
      </c>
      <c r="P35" s="76">
        <v>45583</v>
      </c>
      <c r="Q35" s="77" t="s">
        <v>45</v>
      </c>
      <c r="R35" s="68" t="s">
        <v>45</v>
      </c>
      <c r="S35" s="78" t="s">
        <v>46</v>
      </c>
      <c r="T35" s="79" t="str">
        <f t="shared" si="4"/>
        <v>-</v>
      </c>
      <c r="U35" s="79" t="str">
        <f t="shared" si="4"/>
        <v>-</v>
      </c>
      <c r="V35" s="80" t="str">
        <f t="shared" si="6"/>
        <v>&lt;25</v>
      </c>
      <c r="W35" s="81" t="str">
        <f t="shared" si="1"/>
        <v/>
      </c>
    </row>
    <row r="36" spans="1:23" x14ac:dyDescent="0.4">
      <c r="Q36" s="13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0">
    <cfRule type="expression" dxfId="2" priority="3">
      <formula>$W7="○"</formula>
    </cfRule>
  </conditionalFormatting>
  <conditionalFormatting sqref="V11:V27">
    <cfRule type="expression" dxfId="1" priority="2">
      <formula>$W11="○"</formula>
    </cfRule>
  </conditionalFormatting>
  <conditionalFormatting sqref="V28:V35">
    <cfRule type="expression" dxfId="0" priority="1">
      <formula>$W28="○"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2024-10-23T00:54:22Z</dcterms:modified>
</cp:coreProperties>
</file>