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D3410FF0-AB12-4FC8-AFFF-0D69F3E3420E}" xr6:coauthVersionLast="47" xr6:coauthVersionMax="47" xr10:uidLastSave="{00000000-0000-0000-0000-000000000000}"/>
  <bookViews>
    <workbookView xWindow="13035" yWindow="30" windowWidth="15660" windowHeight="1543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12" i="1" l="1"/>
  <c r="T12" i="1"/>
  <c r="V12" i="1" s="1"/>
  <c r="W12" i="1" s="1"/>
  <c r="U11" i="1"/>
  <c r="T11" i="1"/>
  <c r="V11" i="1" s="1"/>
  <c r="W11" i="1" s="1"/>
  <c r="V10" i="1"/>
  <c r="W10" i="1" s="1"/>
  <c r="U10" i="1"/>
  <c r="T10" i="1"/>
  <c r="U9" i="1"/>
  <c r="T9" i="1"/>
  <c r="V9" i="1" s="1"/>
  <c r="W9" i="1" s="1"/>
  <c r="A9" i="1"/>
  <c r="A10" i="1" s="1"/>
  <c r="A11" i="1" s="1"/>
  <c r="A12" i="1" s="1"/>
  <c r="U8" i="1"/>
  <c r="T8" i="1"/>
  <c r="V8" i="1" s="1"/>
  <c r="W8" i="1" s="1"/>
  <c r="A8" i="1"/>
  <c r="U7" i="1"/>
  <c r="T7" i="1"/>
  <c r="V7" i="1" s="1"/>
  <c r="W7" i="1" s="1"/>
</calcChain>
</file>

<file path=xl/sharedStrings.xml><?xml version="1.0" encoding="utf-8"?>
<sst xmlns="http://schemas.openxmlformats.org/spreadsheetml/2006/main" count="127" uniqueCount="55">
  <si>
    <t>３　国立医薬品食品衛生研究所における検査</t>
  </si>
  <si>
    <t>NO</t>
    <phoneticPr fontId="5"/>
  </si>
  <si>
    <t>報告自治体</t>
    <rPh sb="0" eb="2">
      <t>ホウコク</t>
    </rPh>
    <rPh sb="2" eb="5">
      <t>ジチタイ</t>
    </rPh>
    <phoneticPr fontId="5"/>
  </si>
  <si>
    <t>実施主体</t>
    <rPh sb="0" eb="2">
      <t>ジッシ</t>
    </rPh>
    <phoneticPr fontId="5"/>
  </si>
  <si>
    <t>産地</t>
    <rPh sb="0" eb="2">
      <t>サンチ</t>
    </rPh>
    <phoneticPr fontId="5"/>
  </si>
  <si>
    <t>非流通品
／流通品</t>
    <rPh sb="0" eb="1">
      <t>ヒ</t>
    </rPh>
    <rPh sb="1" eb="3">
      <t>リュウツウ</t>
    </rPh>
    <rPh sb="3" eb="4">
      <t>ヒン</t>
    </rPh>
    <phoneticPr fontId="5"/>
  </si>
  <si>
    <t>食品
カテゴリ</t>
    <phoneticPr fontId="5"/>
  </si>
  <si>
    <t>品目</t>
    <rPh sb="0" eb="2">
      <t>ヒンモク</t>
    </rPh>
    <phoneticPr fontId="5"/>
  </si>
  <si>
    <t>検査</t>
    <phoneticPr fontId="5"/>
  </si>
  <si>
    <t>日時</t>
    <rPh sb="0" eb="2">
      <t>ニチジ</t>
    </rPh>
    <phoneticPr fontId="5"/>
  </si>
  <si>
    <t>結果（Bq/kg)</t>
    <rPh sb="0" eb="2">
      <t>ケッカ</t>
    </rPh>
    <phoneticPr fontId="5"/>
  </si>
  <si>
    <t>都道府県</t>
    <rPh sb="0" eb="4">
      <t>トドウフケン</t>
    </rPh>
    <phoneticPr fontId="5"/>
  </si>
  <si>
    <t>市町村</t>
    <rPh sb="0" eb="3">
      <t>シチョウソン</t>
    </rPh>
    <phoneticPr fontId="5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</si>
  <si>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5"/>
  </si>
  <si>
    <t>品目名</t>
    <rPh sb="2" eb="3">
      <t>メイ</t>
    </rPh>
    <phoneticPr fontId="5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</si>
  <si>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5"/>
  </si>
  <si>
    <t>検査機関</t>
    <phoneticPr fontId="5"/>
  </si>
  <si>
    <t>検査法</t>
    <rPh sb="0" eb="2">
      <t>ケンサ</t>
    </rPh>
    <rPh sb="2" eb="3">
      <t>ホウ</t>
    </rPh>
    <phoneticPr fontId="5"/>
  </si>
  <si>
    <t>採取日
（購入日)</t>
  </si>
  <si>
    <t>結果
判明日</t>
    <phoneticPr fontId="5"/>
  </si>
  <si>
    <t>入力用</t>
    <rPh sb="0" eb="3">
      <t>ニュウリョクヨウ</t>
    </rPh>
    <phoneticPr fontId="1"/>
  </si>
  <si>
    <t>Cs-134</t>
    <phoneticPr fontId="5"/>
  </si>
  <si>
    <t>Cs-137</t>
    <phoneticPr fontId="5"/>
  </si>
  <si>
    <t>Cs合計</t>
    <rPh sb="2" eb="4">
      <t>ゴウケイ</t>
    </rPh>
    <phoneticPr fontId="5"/>
  </si>
  <si>
    <t>基準超過</t>
    <rPh sb="0" eb="2">
      <t>キジュン</t>
    </rPh>
    <rPh sb="2" eb="4">
      <t>チョウカ</t>
    </rPh>
    <phoneticPr fontId="5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</si>
  <si>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5"/>
  </si>
  <si>
    <t>その他
（原木、菌床、
露地栽培、施設栽培等）</t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5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</si>
  <si>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</si>
  <si>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</si>
  <si>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</si>
  <si>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</si>
  <si>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―</t>
    <phoneticPr fontId="1"/>
  </si>
  <si>
    <t>国立医薬品食品衛生研究所</t>
    <rPh sb="0" eb="12">
      <t>コクリツイヤクヒンショクヒンエイセイケンキュウショ</t>
    </rPh>
    <phoneticPr fontId="1"/>
  </si>
  <si>
    <t>神奈川県</t>
    <rPh sb="0" eb="4">
      <t>カナガワケン</t>
    </rPh>
    <phoneticPr fontId="7"/>
  </si>
  <si>
    <t>藤沢市</t>
    <rPh sb="0" eb="3">
      <t>フジサワシ</t>
    </rPh>
    <phoneticPr fontId="1"/>
  </si>
  <si>
    <t>流通品</t>
    <rPh sb="0" eb="2">
      <t>リュウツウ</t>
    </rPh>
    <rPh sb="2" eb="3">
      <t>ヒン</t>
    </rPh>
    <phoneticPr fontId="8"/>
  </si>
  <si>
    <t>農産物</t>
    <rPh sb="0" eb="3">
      <t>ノウサンブツ</t>
    </rPh>
    <phoneticPr fontId="5"/>
  </si>
  <si>
    <t>ホウレンソウ</t>
  </si>
  <si>
    <t>栽培</t>
    <rPh sb="0" eb="2">
      <t>サイバイ</t>
    </rPh>
    <phoneticPr fontId="1"/>
  </si>
  <si>
    <t>制限なし</t>
    <rPh sb="0" eb="2">
      <t>セイゲン</t>
    </rPh>
    <phoneticPr fontId="8"/>
  </si>
  <si>
    <t>CsI</t>
  </si>
  <si>
    <t>-</t>
    <phoneticPr fontId="1"/>
  </si>
  <si>
    <t>&lt;25</t>
    <phoneticPr fontId="1"/>
  </si>
  <si>
    <t>畜産物</t>
    <rPh sb="0" eb="3">
      <t>チクサンブツ</t>
    </rPh>
    <phoneticPr fontId="5"/>
  </si>
  <si>
    <t>豚肉</t>
    <rPh sb="0" eb="2">
      <t>ブタニク</t>
    </rPh>
    <phoneticPr fontId="1"/>
  </si>
  <si>
    <t>山梨県</t>
    <rPh sb="0" eb="3">
      <t>ヤマナシケン</t>
    </rPh>
    <phoneticPr fontId="7"/>
  </si>
  <si>
    <t>北杜市</t>
    <rPh sb="0" eb="3">
      <t>ホクトシ</t>
    </rPh>
    <phoneticPr fontId="1"/>
  </si>
  <si>
    <t>清里</t>
    <rPh sb="0" eb="2">
      <t>キヨサト</t>
    </rPh>
    <phoneticPr fontId="1"/>
  </si>
  <si>
    <t>コメ</t>
  </si>
  <si>
    <t>品種：コシヒカリ</t>
    <rPh sb="0" eb="2">
      <t>ヒンシュ</t>
    </rPh>
    <phoneticPr fontId="1"/>
  </si>
  <si>
    <t>東京都</t>
    <rPh sb="0" eb="3">
      <t>トウキョウト</t>
    </rPh>
    <phoneticPr fontId="7"/>
  </si>
  <si>
    <t>秋田県</t>
    <rPh sb="0" eb="3">
      <t>アキタケン</t>
    </rPh>
    <phoneticPr fontId="7"/>
  </si>
  <si>
    <t>牛肉</t>
    <rPh sb="0" eb="2">
      <t>ギュウニク</t>
    </rPh>
    <phoneticPr fontId="1"/>
  </si>
  <si>
    <t>静岡県</t>
    <rPh sb="0" eb="3">
      <t>シズオカケン</t>
    </rPh>
    <phoneticPr fontId="7"/>
  </si>
  <si>
    <t>ミカン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</si>
</sst>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name val="游ゴシック"/>
      <family val="3"/>
      <charset val="128"/>
    </font>
    <font>
      <sz val="11"/>
      <name val="游ゴシック"/>
      <family val="3"/>
      <charset val="128"/>
    </font>
    <font>
      <b/>
      <sz val="14"/>
      <name val="游ゴシック"/>
      <family val="3"/>
      <charset val="128"/>
    </font>
    <font>
      <sz val="6"/>
      <name val="ＭＳ Ｐゴシック"/>
      <family val="3"/>
      <charset val="128"/>
    </font>
    <font>
      <sz val="10"/>
      <name val="游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176" fontId="3" fillId="2" borderId="34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3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57" fontId="3" fillId="2" borderId="36" xfId="0" applyNumberFormat="1" applyFont="1" applyFill="1" applyBorder="1" applyAlignment="1">
      <alignment horizontal="center" vertical="center"/>
    </xf>
    <xf numFmtId="176" fontId="3" fillId="0" borderId="37" xfId="0" applyNumberFormat="1" applyFont="1" applyBorder="1" applyAlignment="1">
      <alignment horizontal="center" vertical="center"/>
    </xf>
    <xf numFmtId="176" fontId="3" fillId="2" borderId="40" xfId="0" applyNumberFormat="1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 wrapText="1"/>
    </xf>
    <xf numFmtId="0" fontId="4" fillId="2" borderId="43" xfId="0" applyFont="1" applyFill="1" applyBorder="1" applyAlignment="1">
      <alignment vertical="center"/>
    </xf>
    <xf numFmtId="0" fontId="3" fillId="3" borderId="14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left" vertical="center" wrapText="1"/>
    </xf>
    <xf numFmtId="0" fontId="3" fillId="2" borderId="21" xfId="0" applyFont="1" applyFill="1" applyBorder="1" applyAlignment="1">
      <alignment horizontal="left" vertical="center" wrapText="1"/>
    </xf>
    <xf numFmtId="0" fontId="3" fillId="2" borderId="25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176" fontId="3" fillId="2" borderId="19" xfId="0" applyNumberFormat="1" applyFont="1" applyFill="1" applyBorder="1" applyAlignment="1">
      <alignment horizontal="center" vertical="center" wrapText="1"/>
    </xf>
    <xf numFmtId="176" fontId="3" fillId="2" borderId="16" xfId="0" applyNumberFormat="1" applyFont="1" applyFill="1" applyBorder="1" applyAlignment="1">
      <alignment horizontal="center" vertical="center" wrapText="1"/>
    </xf>
    <xf numFmtId="176" fontId="3" fillId="2" borderId="31" xfId="0" applyNumberFormat="1" applyFont="1" applyFill="1" applyBorder="1" applyAlignment="1">
      <alignment horizontal="center" vertical="center" wrapText="1"/>
    </xf>
    <xf numFmtId="176" fontId="3" fillId="2" borderId="2" xfId="0" applyNumberFormat="1" applyFont="1" applyFill="1" applyBorder="1" applyAlignment="1">
      <alignment horizontal="center" vertical="center" wrapText="1"/>
    </xf>
    <xf numFmtId="176" fontId="3" fillId="2" borderId="23" xfId="0" applyNumberFormat="1" applyFont="1" applyFill="1" applyBorder="1" applyAlignment="1">
      <alignment horizontal="center" vertical="center" wrapText="1"/>
    </xf>
    <xf numFmtId="176" fontId="3" fillId="2" borderId="27" xfId="0" applyNumberFormat="1" applyFont="1" applyFill="1" applyBorder="1" applyAlignment="1">
      <alignment horizontal="center" vertical="center" wrapText="1"/>
    </xf>
    <xf numFmtId="176" fontId="3" fillId="2" borderId="20" xfId="0" applyNumberFormat="1" applyFont="1" applyFill="1" applyBorder="1" applyAlignment="1">
      <alignment horizontal="center" vertical="center" wrapText="1"/>
    </xf>
    <xf numFmtId="176" fontId="3" fillId="2" borderId="2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76" fontId="2" fillId="2" borderId="9" xfId="0" applyNumberFormat="1" applyFont="1" applyFill="1" applyBorder="1" applyAlignment="1">
      <alignment horizontal="center" vertical="center" wrapText="1"/>
    </xf>
    <xf numFmtId="176" fontId="2" fillId="2" borderId="10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</cellXfs>
  <cellStyles count="1">
    <cellStyle name="標準" xfId="0" builtinId="0"/>
  </cellStyles>
  <dxfs count="1"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2"/>
  <sheetViews>
    <sheetView tabSelected="1" workbookViewId="0">
      <selection activeCell="A2" sqref="A2"/>
    </sheetView>
  </sheetViews>
  <sheetFormatPr defaultColWidth="9" defaultRowHeight="18.75" x14ac:dyDescent="0.4"/>
  <cols>
    <col min="1" max="1" width="8.625" style="4" customWidth="1"/>
    <col min="2" max="2" width="10.625" style="24" customWidth="1"/>
    <col min="3" max="3" width="26" style="25" bestFit="1" customWidth="1"/>
    <col min="4" max="4" width="10.625" style="24" customWidth="1"/>
    <col min="5" max="5" width="13.875" style="24" customWidth="1"/>
    <col min="6" max="6" width="26" style="25" bestFit="1" customWidth="1"/>
    <col min="7" max="7" width="17.625" style="25" bestFit="1" customWidth="1"/>
    <col min="8" max="8" width="13.375" style="25" bestFit="1" customWidth="1"/>
    <col min="9" max="9" width="19.375" style="24" customWidth="1"/>
    <col min="10" max="10" width="39.625" style="25" bestFit="1" customWidth="1"/>
    <col min="11" max="11" width="26.625" style="24" customWidth="1"/>
    <col min="12" max="12" width="19" style="24" customWidth="1"/>
    <col min="13" max="13" width="26" style="25" bestFit="1" customWidth="1"/>
    <col min="14" max="14" width="10.625" style="24" customWidth="1"/>
    <col min="15" max="16" width="10.625" style="26" customWidth="1"/>
    <col min="17" max="18" width="12.625" style="24" customWidth="1"/>
    <col min="19" max="19" width="12.625" style="26" customWidth="1"/>
    <col min="20" max="22" width="10.625" style="24" customWidth="1"/>
    <col min="23" max="23" width="10.625" style="4" customWidth="1"/>
    <col min="24" max="24" width="13.5" style="4" customWidth="1"/>
    <col min="25" max="16384" width="9" style="4"/>
  </cols>
  <sheetData>
    <row r="1" spans="1:24" x14ac:dyDescent="0.4">
      <c r="A1" t="s">
        <v>0</v>
      </c>
      <c r="B1" s="1"/>
      <c r="C1" s="1"/>
      <c r="D1" s="2"/>
      <c r="E1" s="1"/>
      <c r="F1" s="1"/>
      <c r="G1" s="1"/>
      <c r="H1" s="1"/>
      <c r="I1" s="1"/>
      <c r="J1" s="1"/>
      <c r="K1" s="1"/>
      <c r="L1" s="2"/>
      <c r="M1" s="1"/>
      <c r="N1" s="1"/>
      <c r="O1" s="3"/>
      <c r="P1" s="3"/>
      <c r="Q1" s="1"/>
      <c r="R1" s="1"/>
      <c r="S1" s="3"/>
      <c r="T1" s="1"/>
      <c r="U1" s="1"/>
      <c r="V1" s="4"/>
    </row>
    <row r="2" spans="1:24" ht="24.75" thickBot="1" x14ac:dyDescent="0.45">
      <c r="A2" s="27"/>
      <c r="B2" s="1"/>
      <c r="C2" s="1"/>
      <c r="D2" s="2"/>
      <c r="E2" s="1"/>
      <c r="F2" s="1"/>
      <c r="G2" s="1"/>
      <c r="H2" s="1"/>
      <c r="I2" s="1"/>
      <c r="J2" s="1"/>
      <c r="K2" s="1"/>
      <c r="L2" s="2"/>
      <c r="M2" s="1"/>
      <c r="N2" s="1"/>
      <c r="O2" s="3"/>
      <c r="P2" s="3"/>
      <c r="Q2" s="1"/>
      <c r="R2" s="1"/>
      <c r="S2" s="3"/>
      <c r="T2" s="1"/>
      <c r="U2" s="1"/>
      <c r="V2" s="4"/>
    </row>
    <row r="3" spans="1:24" x14ac:dyDescent="0.4">
      <c r="A3" s="71" t="s">
        <v>1</v>
      </c>
      <c r="B3" s="73" t="s">
        <v>2</v>
      </c>
      <c r="C3" s="74" t="s">
        <v>3</v>
      </c>
      <c r="D3" s="57" t="s">
        <v>4</v>
      </c>
      <c r="E3" s="55"/>
      <c r="F3" s="56"/>
      <c r="G3" s="75" t="s">
        <v>5</v>
      </c>
      <c r="H3" s="78" t="s">
        <v>6</v>
      </c>
      <c r="I3" s="54" t="s">
        <v>7</v>
      </c>
      <c r="J3" s="55"/>
      <c r="K3" s="55"/>
      <c r="L3" s="56"/>
      <c r="M3" s="57" t="s">
        <v>8</v>
      </c>
      <c r="N3" s="56"/>
      <c r="O3" s="58" t="s">
        <v>9</v>
      </c>
      <c r="P3" s="59"/>
      <c r="Q3" s="57" t="s">
        <v>10</v>
      </c>
      <c r="R3" s="55"/>
      <c r="S3" s="55"/>
      <c r="T3" s="55"/>
      <c r="U3" s="55"/>
      <c r="V3" s="55"/>
      <c r="W3" s="56"/>
    </row>
    <row r="4" spans="1:24" x14ac:dyDescent="0.4">
      <c r="A4" s="71"/>
      <c r="B4" s="71"/>
      <c r="C4" s="66"/>
      <c r="D4" s="60" t="s">
        <v>11</v>
      </c>
      <c r="E4" s="63" t="s">
        <v>12</v>
      </c>
      <c r="F4" s="40" t="s">
        <v>13</v>
      </c>
      <c r="G4" s="76"/>
      <c r="H4" s="79"/>
      <c r="I4" s="63" t="s">
        <v>14</v>
      </c>
      <c r="J4" s="5"/>
      <c r="K4" s="6"/>
      <c r="L4" s="40" t="s">
        <v>15</v>
      </c>
      <c r="M4" s="68" t="s">
        <v>16</v>
      </c>
      <c r="N4" s="40" t="s">
        <v>17</v>
      </c>
      <c r="O4" s="43" t="s">
        <v>18</v>
      </c>
      <c r="P4" s="46" t="s">
        <v>19</v>
      </c>
      <c r="Q4" s="49" t="s">
        <v>20</v>
      </c>
      <c r="R4" s="50"/>
      <c r="S4" s="50"/>
      <c r="T4" s="51" t="s">
        <v>21</v>
      </c>
      <c r="U4" s="28" t="s">
        <v>22</v>
      </c>
      <c r="V4" s="28" t="s">
        <v>23</v>
      </c>
      <c r="W4" s="31" t="s">
        <v>24</v>
      </c>
    </row>
    <row r="5" spans="1:24" ht="110.1" customHeight="1" x14ac:dyDescent="0.4">
      <c r="A5" s="71"/>
      <c r="B5" s="71"/>
      <c r="C5" s="66"/>
      <c r="D5" s="61"/>
      <c r="E5" s="64"/>
      <c r="F5" s="66"/>
      <c r="G5" s="76"/>
      <c r="H5" s="79"/>
      <c r="I5" s="64"/>
      <c r="J5" s="34" t="s">
        <v>25</v>
      </c>
      <c r="K5" s="34" t="s">
        <v>26</v>
      </c>
      <c r="L5" s="41"/>
      <c r="M5" s="69"/>
      <c r="N5" s="41"/>
      <c r="O5" s="44"/>
      <c r="P5" s="47"/>
      <c r="Q5" s="37" t="s">
        <v>27</v>
      </c>
      <c r="R5" s="38"/>
      <c r="S5" s="39"/>
      <c r="T5" s="52"/>
      <c r="U5" s="29"/>
      <c r="V5" s="29"/>
      <c r="W5" s="32"/>
    </row>
    <row r="6" spans="1:24" ht="19.5" thickBot="1" x14ac:dyDescent="0.45">
      <c r="A6" s="72"/>
      <c r="B6" s="72"/>
      <c r="C6" s="67"/>
      <c r="D6" s="62"/>
      <c r="E6" s="65"/>
      <c r="F6" s="67"/>
      <c r="G6" s="77"/>
      <c r="H6" s="80"/>
      <c r="I6" s="65"/>
      <c r="J6" s="35"/>
      <c r="K6" s="36"/>
      <c r="L6" s="42"/>
      <c r="M6" s="70"/>
      <c r="N6" s="42"/>
      <c r="O6" s="45"/>
      <c r="P6" s="48"/>
      <c r="Q6" s="7" t="s">
        <v>28</v>
      </c>
      <c r="R6" s="8" t="s">
        <v>29</v>
      </c>
      <c r="S6" s="9" t="s">
        <v>30</v>
      </c>
      <c r="T6" s="53"/>
      <c r="U6" s="30"/>
      <c r="V6" s="30"/>
      <c r="W6" s="33"/>
      <c r="X6" s="10"/>
    </row>
    <row r="7" spans="1:24" ht="19.5" thickTop="1" x14ac:dyDescent="0.4">
      <c r="A7" s="11">
        <v>1</v>
      </c>
      <c r="B7" s="11" t="s">
        <v>31</v>
      </c>
      <c r="C7" s="12" t="s">
        <v>32</v>
      </c>
      <c r="D7" s="13" t="s">
        <v>33</v>
      </c>
      <c r="E7" s="11" t="s">
        <v>34</v>
      </c>
      <c r="F7" s="11" t="s">
        <v>31</v>
      </c>
      <c r="G7" s="14" t="s">
        <v>35</v>
      </c>
      <c r="H7" s="13" t="s">
        <v>36</v>
      </c>
      <c r="I7" s="15" t="s">
        <v>37</v>
      </c>
      <c r="J7" s="11" t="s">
        <v>38</v>
      </c>
      <c r="K7" s="11" t="s">
        <v>31</v>
      </c>
      <c r="L7" s="23" t="s">
        <v>39</v>
      </c>
      <c r="M7" s="11" t="s">
        <v>32</v>
      </c>
      <c r="N7" s="16" t="s">
        <v>40</v>
      </c>
      <c r="O7" s="17">
        <v>45248</v>
      </c>
      <c r="P7" s="18">
        <v>45251</v>
      </c>
      <c r="Q7" s="19" t="s">
        <v>41</v>
      </c>
      <c r="R7" s="11" t="s">
        <v>41</v>
      </c>
      <c r="S7" s="20" t="s">
        <v>42</v>
      </c>
      <c r="T7" s="21" t="str">
        <f t="shared" ref="T7:U12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-</v>
      </c>
      <c r="U7" s="21" t="str">
        <f t="shared" si="0"/>
        <v>-</v>
      </c>
      <c r="V7" s="22" t="str">
        <f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&lt;25</v>
      </c>
      <c r="W7" s="23" t="str">
        <f t="shared" ref="W7:W12" si="1">IF(ISERROR(V7*1),"",IF(AND(H7="飲料水",V7&gt;=11),"○",IF(AND(H7="牛乳・乳児用食品",V7&gt;=51),"○",IF(AND(H7&lt;&gt;"",V7&gt;=110),"○",""))))</f>
        <v/>
      </c>
    </row>
    <row r="8" spans="1:24" x14ac:dyDescent="0.4">
      <c r="A8" s="15">
        <f>A7+1</f>
        <v>2</v>
      </c>
      <c r="B8" s="11" t="s">
        <v>31</v>
      </c>
      <c r="C8" s="12" t="s">
        <v>32</v>
      </c>
      <c r="D8" s="19" t="s">
        <v>33</v>
      </c>
      <c r="E8" s="11" t="s">
        <v>31</v>
      </c>
      <c r="F8" s="11" t="s">
        <v>31</v>
      </c>
      <c r="G8" s="14" t="s">
        <v>35</v>
      </c>
      <c r="H8" s="13" t="s">
        <v>43</v>
      </c>
      <c r="I8" s="15" t="s">
        <v>44</v>
      </c>
      <c r="J8" s="11" t="s">
        <v>31</v>
      </c>
      <c r="K8" s="11" t="s">
        <v>31</v>
      </c>
      <c r="L8" s="23" t="s">
        <v>39</v>
      </c>
      <c r="M8" s="11" t="s">
        <v>32</v>
      </c>
      <c r="N8" s="16" t="s">
        <v>40</v>
      </c>
      <c r="O8" s="17">
        <v>45248</v>
      </c>
      <c r="P8" s="18">
        <v>45251</v>
      </c>
      <c r="Q8" s="19" t="s">
        <v>41</v>
      </c>
      <c r="R8" s="11" t="s">
        <v>41</v>
      </c>
      <c r="S8" s="20" t="s">
        <v>42</v>
      </c>
      <c r="T8" s="21" t="str">
        <f t="shared" si="0"/>
        <v>-</v>
      </c>
      <c r="U8" s="21" t="str">
        <f t="shared" si="0"/>
        <v>-</v>
      </c>
      <c r="V8" s="22" t="str">
        <f>IFERROR(IF(AND(T8="",U8=""),"",IF(AND(T8="-",U8="-"),IF(S8="","Cs合計を入力してください",S8),IF(NOT(ISERROR(T8*1+U8*1)),ROUND(T8+U8, 1-INT(LOG(ABS(T8+U8)))),IF(NOT(ISERROR(T8*1)),ROUND(T8, 1-INT(LOG(ABS(T8)))),IF(NOT(ISERROR(U8*1)),ROUND(U8, 1-INT(LOG(ABS(U8)))),IF(ISERROR(T8*1+U8*1),"&lt;"&amp;ROUND(IF(T8="-",0,SUBSTITUTE(T8,"&lt;",""))*1+IF(U8="-",0,SUBSTITUTE(U8,"&lt;",""))*1,1-INT(LOG(ABS(IF(T8="-",0,SUBSTITUTE(T8,"&lt;",""))*1+IF(U8="-",0,SUBSTITUTE(U8,"&lt;",""))*1)))))))))),"入力形式が間違っています")</f>
        <v>&lt;25</v>
      </c>
      <c r="W8" s="23" t="str">
        <f t="shared" si="1"/>
        <v/>
      </c>
    </row>
    <row r="9" spans="1:24" x14ac:dyDescent="0.4">
      <c r="A9" s="15">
        <f t="shared" ref="A9:A12" si="2">A8+1</f>
        <v>3</v>
      </c>
      <c r="B9" s="11" t="s">
        <v>31</v>
      </c>
      <c r="C9" s="12" t="s">
        <v>32</v>
      </c>
      <c r="D9" s="13" t="s">
        <v>45</v>
      </c>
      <c r="E9" s="11" t="s">
        <v>46</v>
      </c>
      <c r="F9" s="11" t="s">
        <v>47</v>
      </c>
      <c r="G9" s="14" t="s">
        <v>35</v>
      </c>
      <c r="H9" s="13" t="s">
        <v>36</v>
      </c>
      <c r="I9" s="15" t="s">
        <v>48</v>
      </c>
      <c r="J9" s="11" t="s">
        <v>38</v>
      </c>
      <c r="K9" s="11" t="s">
        <v>49</v>
      </c>
      <c r="L9" s="23" t="s">
        <v>39</v>
      </c>
      <c r="M9" s="11" t="s">
        <v>32</v>
      </c>
      <c r="N9" s="16" t="s">
        <v>40</v>
      </c>
      <c r="O9" s="17">
        <v>45249</v>
      </c>
      <c r="P9" s="18">
        <v>45251</v>
      </c>
      <c r="Q9" s="19" t="s">
        <v>41</v>
      </c>
      <c r="R9" s="11" t="s">
        <v>41</v>
      </c>
      <c r="S9" s="20" t="s">
        <v>42</v>
      </c>
      <c r="T9" s="21" t="str">
        <f t="shared" si="0"/>
        <v>-</v>
      </c>
      <c r="U9" s="21" t="str">
        <f t="shared" si="0"/>
        <v>-</v>
      </c>
      <c r="V9" s="22" t="str">
        <f>IFERROR(IF(AND(T9="",U9=""),"",IF(AND(T9="-",U9="-"),IF(S9="","Cs合計を入力してください",S9),IF(NOT(ISERROR(T9*1+U9*1)),ROUND(T9+U9, 1-INT(LOG(ABS(T9+U9)))),IF(NOT(ISERROR(T9*1)),ROUND(T9, 1-INT(LOG(ABS(T9)))),IF(NOT(ISERROR(U9*1)),ROUND(U9, 1-INT(LOG(ABS(U9)))),IF(ISERROR(T9*1+U9*1),"&lt;"&amp;ROUND(IF(T9="-",0,SUBSTITUTE(T9,"&lt;",""))*1+IF(U9="-",0,SUBSTITUTE(U9,"&lt;",""))*1,1-INT(LOG(ABS(IF(T9="-",0,SUBSTITUTE(T9,"&lt;",""))*1+IF(U9="-",0,SUBSTITUTE(U9,"&lt;",""))*1)))))))))),"入力形式が間違っています")</f>
        <v>&lt;25</v>
      </c>
      <c r="W9" s="23" t="str">
        <f t="shared" si="1"/>
        <v/>
      </c>
    </row>
    <row r="10" spans="1:24" x14ac:dyDescent="0.4">
      <c r="A10" s="15">
        <f t="shared" si="2"/>
        <v>4</v>
      </c>
      <c r="B10" s="11" t="s">
        <v>31</v>
      </c>
      <c r="C10" s="12" t="s">
        <v>32</v>
      </c>
      <c r="D10" s="13" t="s">
        <v>50</v>
      </c>
      <c r="E10" s="11" t="s">
        <v>31</v>
      </c>
      <c r="F10" s="11" t="s">
        <v>31</v>
      </c>
      <c r="G10" s="14" t="s">
        <v>35</v>
      </c>
      <c r="H10" s="13" t="s">
        <v>36</v>
      </c>
      <c r="I10" s="15" t="s">
        <v>48</v>
      </c>
      <c r="J10" s="11" t="s">
        <v>38</v>
      </c>
      <c r="K10" s="11" t="s">
        <v>31</v>
      </c>
      <c r="L10" s="23" t="s">
        <v>39</v>
      </c>
      <c r="M10" s="11" t="s">
        <v>32</v>
      </c>
      <c r="N10" s="16" t="s">
        <v>40</v>
      </c>
      <c r="O10" s="17">
        <v>45249</v>
      </c>
      <c r="P10" s="18">
        <v>45251</v>
      </c>
      <c r="Q10" s="19" t="s">
        <v>41</v>
      </c>
      <c r="R10" s="11" t="s">
        <v>41</v>
      </c>
      <c r="S10" s="20" t="s">
        <v>42</v>
      </c>
      <c r="T10" s="21" t="str">
        <f t="shared" si="0"/>
        <v>-</v>
      </c>
      <c r="U10" s="21" t="str">
        <f t="shared" si="0"/>
        <v>-</v>
      </c>
      <c r="V10" s="22" t="str">
        <f t="shared" ref="V10" si="3">IFERROR(IF(AND(T10="",U10=""),"",IF(AND(T10="-",U10="-"),IF(S10="","Cs合計を入力してください",S10),IF(NOT(ISERROR(T10*1+U10*1)),ROUND(T10+U10, 1-INT(LOG(ABS(T10+U10)))),IF(NOT(ISERROR(T10*1)),ROUND(T10, 1-INT(LOG(ABS(T10)))),IF(NOT(ISERROR(U10*1)),ROUND(U10, 1-INT(LOG(ABS(U10)))),IF(ISERROR(T10*1+U10*1),"&lt;"&amp;ROUND(IF(T10="-",0,SUBSTITUTE(T10,"&lt;",""))*1+IF(U10="-",0,SUBSTITUTE(U10,"&lt;",""))*1,1-INT(LOG(ABS(IF(T10="-",0,SUBSTITUTE(T10,"&lt;",""))*1+IF(U10="-",0,SUBSTITUTE(U10,"&lt;",""))*1)))))))))),"入力形式が間違っています")</f>
        <v>&lt;25</v>
      </c>
      <c r="W10" s="23" t="str">
        <f t="shared" si="1"/>
        <v/>
      </c>
    </row>
    <row r="11" spans="1:24" x14ac:dyDescent="0.4">
      <c r="A11" s="15">
        <f t="shared" si="2"/>
        <v>5</v>
      </c>
      <c r="B11" s="11" t="s">
        <v>31</v>
      </c>
      <c r="C11" s="12" t="s">
        <v>32</v>
      </c>
      <c r="D11" s="19" t="s">
        <v>51</v>
      </c>
      <c r="E11" s="11" t="s">
        <v>31</v>
      </c>
      <c r="F11" s="11" t="s">
        <v>31</v>
      </c>
      <c r="G11" s="14" t="s">
        <v>35</v>
      </c>
      <c r="H11" s="13" t="s">
        <v>43</v>
      </c>
      <c r="I11" s="15" t="s">
        <v>52</v>
      </c>
      <c r="J11" s="11" t="s">
        <v>31</v>
      </c>
      <c r="K11" s="11" t="s">
        <v>31</v>
      </c>
      <c r="L11" s="23" t="s">
        <v>39</v>
      </c>
      <c r="M11" s="11" t="s">
        <v>32</v>
      </c>
      <c r="N11" s="16" t="s">
        <v>40</v>
      </c>
      <c r="O11" s="17">
        <v>45250</v>
      </c>
      <c r="P11" s="18">
        <v>45251</v>
      </c>
      <c r="Q11" s="19" t="s">
        <v>41</v>
      </c>
      <c r="R11" s="11" t="s">
        <v>41</v>
      </c>
      <c r="S11" s="20" t="s">
        <v>42</v>
      </c>
      <c r="T11" s="21" t="str">
        <f t="shared" si="0"/>
        <v>-</v>
      </c>
      <c r="U11" s="21" t="str">
        <f t="shared" si="0"/>
        <v>-</v>
      </c>
      <c r="V11" s="22" t="str">
        <f>IFERROR(IF(AND(T11="",U11=""),"",IF(AND(T11="-",U11="-"),IF(S11="","Cs合計を入力してください",S11),IF(NOT(ISERROR(T11*1+U11*1)),ROUND(T11+U11, 1-INT(LOG(ABS(T11+U11)))),IF(NOT(ISERROR(T11*1)),ROUND(T11, 1-INT(LOG(ABS(T11)))),IF(NOT(ISERROR(U11*1)),ROUND(U11, 1-INT(LOG(ABS(U11)))),IF(ISERROR(T11*1+U11*1),"&lt;"&amp;ROUND(IF(T11="-",0,SUBSTITUTE(T11,"&lt;",""))*1+IF(U11="-",0,SUBSTITUTE(U11,"&lt;",""))*1,1-INT(LOG(ABS(IF(T11="-",0,SUBSTITUTE(T11,"&lt;",""))*1+IF(U11="-",0,SUBSTITUTE(U11,"&lt;",""))*1)))))))))),"入力形式が間違っています")</f>
        <v>&lt;25</v>
      </c>
      <c r="W11" s="23" t="str">
        <f t="shared" si="1"/>
        <v/>
      </c>
    </row>
    <row r="12" spans="1:24" x14ac:dyDescent="0.4">
      <c r="A12" s="15">
        <f t="shared" si="2"/>
        <v>6</v>
      </c>
      <c r="B12" s="11" t="s">
        <v>31</v>
      </c>
      <c r="C12" s="12" t="s">
        <v>32</v>
      </c>
      <c r="D12" s="13" t="s">
        <v>53</v>
      </c>
      <c r="E12" s="11" t="s">
        <v>31</v>
      </c>
      <c r="F12" s="11" t="s">
        <v>31</v>
      </c>
      <c r="G12" s="14" t="s">
        <v>35</v>
      </c>
      <c r="H12" s="13" t="s">
        <v>36</v>
      </c>
      <c r="I12" s="15" t="s">
        <v>54</v>
      </c>
      <c r="J12" s="11" t="s">
        <v>38</v>
      </c>
      <c r="K12" s="11" t="s">
        <v>31</v>
      </c>
      <c r="L12" s="23" t="s">
        <v>39</v>
      </c>
      <c r="M12" s="11" t="s">
        <v>32</v>
      </c>
      <c r="N12" s="16" t="s">
        <v>40</v>
      </c>
      <c r="O12" s="17">
        <v>45250</v>
      </c>
      <c r="P12" s="18">
        <v>45251</v>
      </c>
      <c r="Q12" s="19" t="s">
        <v>41</v>
      </c>
      <c r="R12" s="11" t="s">
        <v>41</v>
      </c>
      <c r="S12" s="20" t="s">
        <v>42</v>
      </c>
      <c r="T12" s="21" t="str">
        <f t="shared" si="0"/>
        <v>-</v>
      </c>
      <c r="U12" s="21" t="str">
        <f t="shared" si="0"/>
        <v>-</v>
      </c>
      <c r="V12" s="22" t="str">
        <f t="shared" ref="V12" si="4">IFERROR(IF(AND(T12="",U12=""),"",IF(AND(T12="-",U12="-"),IF(S12="","Cs合計を入力してください",S12),IF(NOT(ISERROR(T12*1+U12*1)),ROUND(T12+U12, 1-INT(LOG(ABS(T12+U12)))),IF(NOT(ISERROR(T12*1)),ROUND(T12, 1-INT(LOG(ABS(T12)))),IF(NOT(ISERROR(U12*1)),ROUND(U12, 1-INT(LOG(ABS(U12)))),IF(ISERROR(T12*1+U12*1),"&lt;"&amp;ROUND(IF(T12="-",0,SUBSTITUTE(T12,"&lt;",""))*1+IF(U12="-",0,SUBSTITUTE(U12,"&lt;",""))*1,1-INT(LOG(ABS(IF(T12="-",0,SUBSTITUTE(T12,"&lt;",""))*1+IF(U12="-",0,SUBSTITUTE(U12,"&lt;",""))*1)))))))))),"入力形式が間違っています")</f>
        <v>&lt;25</v>
      </c>
      <c r="W12" s="23" t="str">
        <f t="shared" si="1"/>
        <v/>
      </c>
    </row>
  </sheetData>
  <mergeCells count="27">
    <mergeCell ref="A3:A6"/>
    <mergeCell ref="B3:B6"/>
    <mergeCell ref="C3:C6"/>
    <mergeCell ref="D3:F3"/>
    <mergeCell ref="G3:G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</mergeCells>
  <phoneticPr fontId="1"/>
  <conditionalFormatting sqref="V7:V12">
    <cfRule type="expression" dxfId="0" priority="1">
      <formula>$W7="○"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2023-11-27T01:39:23Z</dcterms:modified>
</cp:coreProperties>
</file>