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97366C7-04E8-4F0E-AC24-56E590379F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2" i="1" l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V25" i="1"/>
  <c r="W25" i="1" s="1"/>
  <c r="U25" i="1"/>
  <c r="T25" i="1"/>
  <c r="U24" i="1"/>
  <c r="T24" i="1"/>
  <c r="V24" i="1" s="1"/>
  <c r="W24" i="1" s="1"/>
  <c r="U23" i="1"/>
  <c r="T23" i="1"/>
  <c r="V23" i="1" s="1"/>
  <c r="W23" i="1" s="1"/>
  <c r="U22" i="1"/>
  <c r="V22" i="1" s="1"/>
  <c r="W22" i="1" s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V17" i="1"/>
  <c r="W17" i="1" s="1"/>
  <c r="U17" i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V8" i="1"/>
  <c r="W8" i="1" s="1"/>
  <c r="U8" i="1"/>
  <c r="T8" i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<sst xmlns="http://schemas.openxmlformats.org/spreadsheetml/2006/main" count="429" uniqueCount="90">
  <si>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</si>
  <si>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</si>
  <si>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</si>
  <si>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</si>
  <si>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</si>
  <si>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</si>
  <si>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</si>
  <si>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</si>
  <si>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</si>
  <si>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</si>
  <si>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</si>
  <si>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</si>
  <si>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</si>
  <si>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</si>
  <si>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</si>
  <si>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</si>
  <si>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</si>
  <si>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</si>
  <si>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</si>
  <si>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</si>
  <si>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</si>
  <si>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</si>
  <si>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</si>
  <si>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</si>
  <si>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</si>
  <si>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</si>
  <si>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</si>
  <si>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</si>
  <si>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</si>
  <si>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</si>
  <si>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</si>
  <si>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</si>
  <si>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</si>
  <si>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長野県</t>
    <rPh sb="0" eb="2">
      <t>ナガノ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</si>
  <si>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</si>
  <si>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</si>
  <si>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アミタケ</t>
  </si>
  <si>
    <t>天然</t>
    <rPh sb="0" eb="2">
      <t>テンネン</t>
    </rPh>
    <phoneticPr fontId="1"/>
  </si>
  <si>
    <t>不明</t>
    <rPh sb="0" eb="2">
      <t>フメイ</t>
    </rPh>
    <phoneticPr fontId="1"/>
  </si>
  <si>
    <t>CsI</t>
  </si>
  <si>
    <t>-</t>
    <phoneticPr fontId="1"/>
  </si>
  <si>
    <t>&lt;25</t>
    <phoneticPr fontId="1"/>
  </si>
  <si>
    <t>山梨県</t>
    <rPh sb="0" eb="3">
      <t>ヤマナシケン</t>
    </rPh>
    <phoneticPr fontId="7"/>
  </si>
  <si>
    <t>ショウゲンジ</t>
  </si>
  <si>
    <t>Ge</t>
  </si>
  <si>
    <t>&lt;3.9083</t>
  </si>
  <si>
    <t>クロカワ</t>
  </si>
  <si>
    <t>山形県</t>
    <rPh sb="0" eb="3">
      <t>ヤマガタケン</t>
    </rPh>
    <phoneticPr fontId="7"/>
  </si>
  <si>
    <t>サクラシメジ</t>
  </si>
  <si>
    <t>小川村</t>
    <rPh sb="0" eb="3">
      <t>オガワムラ</t>
    </rPh>
    <phoneticPr fontId="1"/>
  </si>
  <si>
    <t>シロヌメリイグチ</t>
  </si>
  <si>
    <t>制限なし</t>
    <rPh sb="0" eb="2">
      <t>セイゲン</t>
    </rPh>
    <phoneticPr fontId="8"/>
  </si>
  <si>
    <t>ハナイグチ</t>
  </si>
  <si>
    <t>長野市</t>
    <rPh sb="0" eb="3">
      <t>ナガノシ</t>
    </rPh>
    <phoneticPr fontId="1"/>
  </si>
  <si>
    <t>大岡</t>
    <rPh sb="0" eb="2">
      <t>オオオカ</t>
    </rPh>
    <phoneticPr fontId="1"/>
  </si>
  <si>
    <t>長和</t>
    <rPh sb="0" eb="2">
      <t>ナガワ</t>
    </rPh>
    <phoneticPr fontId="1"/>
  </si>
  <si>
    <t>上田市</t>
    <rPh sb="0" eb="3">
      <t>ウエダシ</t>
    </rPh>
    <phoneticPr fontId="1"/>
  </si>
  <si>
    <t>青木村</t>
    <rPh sb="0" eb="3">
      <t>アオキムラ</t>
    </rPh>
    <phoneticPr fontId="1"/>
  </si>
  <si>
    <t>マイタケ</t>
  </si>
  <si>
    <t>栽培</t>
    <rPh sb="0" eb="2">
      <t>サイバイ</t>
    </rPh>
    <phoneticPr fontId="1"/>
  </si>
  <si>
    <t>原木</t>
    <rPh sb="0" eb="2">
      <t>ゲンボク</t>
    </rPh>
    <phoneticPr fontId="1"/>
  </si>
  <si>
    <t>長和町</t>
    <rPh sb="0" eb="3">
      <t>ナガワチョウ</t>
    </rPh>
    <phoneticPr fontId="1"/>
  </si>
  <si>
    <t>中条</t>
    <rPh sb="0" eb="2">
      <t>ナカジョウ</t>
    </rPh>
    <phoneticPr fontId="1"/>
  </si>
  <si>
    <t>&lt;3.1898</t>
  </si>
  <si>
    <t>大豆</t>
    <rPh sb="0" eb="2">
      <t>ダイズ</t>
    </rPh>
    <phoneticPr fontId="1"/>
  </si>
  <si>
    <t>シイタケ</t>
  </si>
  <si>
    <t>菌床</t>
    <rPh sb="0" eb="2">
      <t>キンショウ</t>
    </rPh>
    <phoneticPr fontId="1"/>
  </si>
  <si>
    <t>立科町</t>
    <rPh sb="0" eb="3">
      <t>タテシナチョウ</t>
    </rPh>
    <phoneticPr fontId="1"/>
  </si>
  <si>
    <t>リンゴ</t>
  </si>
  <si>
    <t>品種：シナノスイート</t>
    <rPh sb="0" eb="2">
      <t>ヒンシュ</t>
    </rPh>
    <phoneticPr fontId="1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</si>
  <si>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</si>
  <si>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</si>
  <si>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岩手県</t>
    <rPh sb="0" eb="3">
      <t>イワテケン</t>
    </rPh>
    <phoneticPr fontId="7"/>
  </si>
  <si>
    <t>久慈市</t>
    <rPh sb="0" eb="3">
      <t>クジシ</t>
    </rPh>
    <phoneticPr fontId="1"/>
  </si>
  <si>
    <t>&lt;3.7563</t>
  </si>
  <si>
    <t>群馬県</t>
    <rPh sb="0" eb="3">
      <t>グンマケン</t>
    </rPh>
    <phoneticPr fontId="7"/>
  </si>
  <si>
    <t>片品村</t>
    <rPh sb="0" eb="3">
      <t>カタシナムラ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</si>
  <si>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</si>
  <si>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&lt;3.3509</t>
  </si>
  <si>
    <t>みなかみ町</t>
    <rPh sb="4" eb="5">
      <t>チョウ</t>
    </rPh>
    <phoneticPr fontId="1"/>
  </si>
  <si>
    <t>安中市</t>
    <rPh sb="0" eb="3">
      <t>アンナカシ</t>
    </rPh>
    <phoneticPr fontId="1"/>
  </si>
  <si>
    <t>&lt;5.2549</t>
  </si>
  <si>
    <t>沼田市</t>
    <rPh sb="0" eb="3">
      <t>ヌマタシ</t>
    </rPh>
    <phoneticPr fontId="1"/>
  </si>
  <si>
    <t>クルミ</t>
  </si>
  <si>
    <t>みかなみ</t>
    <phoneticPr fontId="1"/>
  </si>
  <si>
    <t>ナツメ</t>
  </si>
  <si>
    <t>みなかみ</t>
    <phoneticPr fontId="1"/>
  </si>
  <si>
    <t>ムカゴ</t>
  </si>
  <si>
    <t>ナラタケ</t>
  </si>
  <si>
    <t>&lt;6.2894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</si>
</sst>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95" customWidth="1"/>
    <col min="3" max="3" width="26" style="96" bestFit="1" customWidth="1"/>
    <col min="4" max="4" width="10.625" style="95" customWidth="1"/>
    <col min="5" max="5" width="13.875" style="95" customWidth="1"/>
    <col min="6" max="6" width="26" style="96" bestFit="1" customWidth="1"/>
    <col min="7" max="7" width="17.625" style="96" bestFit="1" customWidth="1"/>
    <col min="8" max="8" width="13.375" style="96" bestFit="1" customWidth="1"/>
    <col min="9" max="9" width="19.375" style="95" customWidth="1"/>
    <col min="10" max="10" width="39.625" style="96" bestFit="1" customWidth="1"/>
    <col min="11" max="11" width="26.625" style="95" customWidth="1"/>
    <col min="12" max="12" width="28.125" style="96" bestFit="1" customWidth="1"/>
    <col min="13" max="13" width="26" style="96" bestFit="1" customWidth="1"/>
    <col min="14" max="14" width="10.625" style="95" customWidth="1"/>
    <col min="15" max="16" width="10.625" style="97" customWidth="1"/>
    <col min="17" max="18" width="12.625" style="95" customWidth="1"/>
    <col min="19" max="19" width="12.625" style="97" customWidth="1"/>
    <col min="20" max="22" width="10.625" style="95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8.75" customHeight="1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31</v>
      </c>
      <c r="F7" s="66" t="s">
        <v>31</v>
      </c>
      <c r="G7" s="69" t="s">
        <v>34</v>
      </c>
      <c r="H7" s="68" t="s">
        <v>35</v>
      </c>
      <c r="I7" s="70" t="s">
        <v>36</v>
      </c>
      <c r="J7" s="66" t="s">
        <v>37</v>
      </c>
      <c r="K7" s="66" t="s">
        <v>31</v>
      </c>
      <c r="L7" s="71" t="s">
        <v>38</v>
      </c>
      <c r="M7" s="66" t="s">
        <v>32</v>
      </c>
      <c r="N7" s="72" t="s">
        <v>39</v>
      </c>
      <c r="O7" s="73">
        <v>45209</v>
      </c>
      <c r="P7" s="74">
        <v>45210</v>
      </c>
      <c r="Q7" s="75" t="s">
        <v>40</v>
      </c>
      <c r="R7" s="66" t="s">
        <v>40</v>
      </c>
      <c r="S7" s="76" t="s">
        <v>41</v>
      </c>
      <c r="T7" s="77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1" t="str">
        <f t="shared" ref="W7:W32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42</v>
      </c>
      <c r="E8" s="66" t="s">
        <v>31</v>
      </c>
      <c r="F8" s="66" t="s">
        <v>31</v>
      </c>
      <c r="G8" s="69" t="s">
        <v>34</v>
      </c>
      <c r="H8" s="68" t="s">
        <v>35</v>
      </c>
      <c r="I8" s="70" t="s">
        <v>43</v>
      </c>
      <c r="J8" s="66" t="s">
        <v>37</v>
      </c>
      <c r="K8" s="66" t="s">
        <v>31</v>
      </c>
      <c r="L8" s="71" t="s">
        <v>38</v>
      </c>
      <c r="M8" s="66" t="s">
        <v>32</v>
      </c>
      <c r="N8" s="72" t="s">
        <v>44</v>
      </c>
      <c r="O8" s="73">
        <v>45209</v>
      </c>
      <c r="P8" s="74">
        <v>45210</v>
      </c>
      <c r="Q8" s="75" t="s">
        <v>45</v>
      </c>
      <c r="R8" s="66">
        <v>58.637999999999998</v>
      </c>
      <c r="S8" s="76">
        <v>58.637999999999998</v>
      </c>
      <c r="T8" s="77" t="str">
        <f t="shared" si="0"/>
        <v>&lt;3.9</v>
      </c>
      <c r="U8" s="77">
        <f t="shared" si="0"/>
        <v>58.6</v>
      </c>
      <c r="V8" s="78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59</v>
      </c>
      <c r="W8" s="71" t="str">
        <f t="shared" si="1"/>
        <v/>
      </c>
    </row>
    <row r="9" spans="1:24" x14ac:dyDescent="0.4">
      <c r="A9" s="70">
        <f t="shared" ref="A9:A32" si="2">A8+1</f>
        <v>3</v>
      </c>
      <c r="B9" s="66" t="s">
        <v>31</v>
      </c>
      <c r="C9" s="67" t="s">
        <v>32</v>
      </c>
      <c r="D9" s="68" t="s">
        <v>42</v>
      </c>
      <c r="E9" s="66" t="s">
        <v>31</v>
      </c>
      <c r="F9" s="66" t="s">
        <v>31</v>
      </c>
      <c r="G9" s="69" t="s">
        <v>34</v>
      </c>
      <c r="H9" s="68" t="s">
        <v>35</v>
      </c>
      <c r="I9" s="70" t="s">
        <v>46</v>
      </c>
      <c r="J9" s="66" t="s">
        <v>37</v>
      </c>
      <c r="K9" s="66" t="s">
        <v>31</v>
      </c>
      <c r="L9" s="71" t="s">
        <v>38</v>
      </c>
      <c r="M9" s="66" t="s">
        <v>32</v>
      </c>
      <c r="N9" s="72" t="s">
        <v>39</v>
      </c>
      <c r="O9" s="73">
        <v>45209</v>
      </c>
      <c r="P9" s="74">
        <v>45210</v>
      </c>
      <c r="Q9" s="75" t="s">
        <v>40</v>
      </c>
      <c r="R9" s="66" t="s">
        <v>40</v>
      </c>
      <c r="S9" s="76" t="s">
        <v>41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1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47</v>
      </c>
      <c r="E10" s="66" t="s">
        <v>31</v>
      </c>
      <c r="F10" s="66" t="s">
        <v>31</v>
      </c>
      <c r="G10" s="69" t="s">
        <v>34</v>
      </c>
      <c r="H10" s="68" t="s">
        <v>35</v>
      </c>
      <c r="I10" s="70" t="s">
        <v>48</v>
      </c>
      <c r="J10" s="66" t="s">
        <v>37</v>
      </c>
      <c r="K10" s="66" t="s">
        <v>31</v>
      </c>
      <c r="L10" s="71" t="s">
        <v>38</v>
      </c>
      <c r="M10" s="66" t="s">
        <v>32</v>
      </c>
      <c r="N10" s="72" t="s">
        <v>44</v>
      </c>
      <c r="O10" s="73">
        <v>45209</v>
      </c>
      <c r="P10" s="74">
        <v>45210</v>
      </c>
      <c r="Q10" s="75">
        <v>6.7506000000000004</v>
      </c>
      <c r="R10" s="66">
        <v>180.28</v>
      </c>
      <c r="S10" s="76">
        <v>187.03059999999999</v>
      </c>
      <c r="T10" s="77">
        <f t="shared" si="0"/>
        <v>6.75</v>
      </c>
      <c r="U10" s="77">
        <f t="shared" si="0"/>
        <v>180</v>
      </c>
      <c r="V10" s="78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190</v>
      </c>
      <c r="W10" s="71" t="str">
        <f t="shared" si="1"/>
        <v>○</v>
      </c>
    </row>
    <row r="11" spans="1:24" x14ac:dyDescent="0.4">
      <c r="A11" s="70">
        <f t="shared" si="2"/>
        <v>5</v>
      </c>
      <c r="B11" s="79" t="s">
        <v>31</v>
      </c>
      <c r="C11" s="80" t="s">
        <v>32</v>
      </c>
      <c r="D11" s="81" t="s">
        <v>33</v>
      </c>
      <c r="E11" s="79" t="s">
        <v>49</v>
      </c>
      <c r="F11" s="79" t="s">
        <v>31</v>
      </c>
      <c r="G11" s="82" t="s">
        <v>34</v>
      </c>
      <c r="H11" s="81" t="s">
        <v>35</v>
      </c>
      <c r="I11" s="83" t="s">
        <v>50</v>
      </c>
      <c r="J11" s="79" t="s">
        <v>37</v>
      </c>
      <c r="K11" s="79" t="s">
        <v>31</v>
      </c>
      <c r="L11" s="84" t="s">
        <v>51</v>
      </c>
      <c r="M11" s="79" t="s">
        <v>32</v>
      </c>
      <c r="N11" s="85" t="s">
        <v>39</v>
      </c>
      <c r="O11" s="86">
        <v>45209</v>
      </c>
      <c r="P11" s="87">
        <v>45212</v>
      </c>
      <c r="Q11" s="88" t="s">
        <v>40</v>
      </c>
      <c r="R11" s="79" t="s">
        <v>40</v>
      </c>
      <c r="S11" s="89" t="s">
        <v>41</v>
      </c>
      <c r="T11" s="90" t="str">
        <f t="shared" si="0"/>
        <v>-</v>
      </c>
      <c r="U11" s="90" t="str">
        <f t="shared" si="0"/>
        <v>-</v>
      </c>
      <c r="V11" s="91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84" t="str">
        <f t="shared" si="1"/>
        <v/>
      </c>
    </row>
    <row r="12" spans="1:24" x14ac:dyDescent="0.4">
      <c r="A12" s="70">
        <f t="shared" si="2"/>
        <v>6</v>
      </c>
      <c r="B12" s="79" t="s">
        <v>31</v>
      </c>
      <c r="C12" s="80" t="s">
        <v>32</v>
      </c>
      <c r="D12" s="88" t="s">
        <v>33</v>
      </c>
      <c r="E12" s="79" t="s">
        <v>49</v>
      </c>
      <c r="F12" s="79" t="s">
        <v>31</v>
      </c>
      <c r="G12" s="82" t="s">
        <v>34</v>
      </c>
      <c r="H12" s="81" t="s">
        <v>35</v>
      </c>
      <c r="I12" s="83" t="s">
        <v>52</v>
      </c>
      <c r="J12" s="79" t="s">
        <v>37</v>
      </c>
      <c r="K12" s="79" t="s">
        <v>31</v>
      </c>
      <c r="L12" s="84" t="s">
        <v>51</v>
      </c>
      <c r="M12" s="79" t="s">
        <v>32</v>
      </c>
      <c r="N12" s="85" t="s">
        <v>39</v>
      </c>
      <c r="O12" s="86">
        <v>45209</v>
      </c>
      <c r="P12" s="87">
        <v>45212</v>
      </c>
      <c r="Q12" s="88" t="s">
        <v>40</v>
      </c>
      <c r="R12" s="79" t="s">
        <v>40</v>
      </c>
      <c r="S12" s="89" t="s">
        <v>41</v>
      </c>
      <c r="T12" s="90" t="str">
        <f t="shared" si="0"/>
        <v>-</v>
      </c>
      <c r="U12" s="90" t="str">
        <f t="shared" si="0"/>
        <v>-</v>
      </c>
      <c r="V12" s="91" t="str">
        <f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84" t="str">
        <f t="shared" si="1"/>
        <v/>
      </c>
    </row>
    <row r="13" spans="1:24" x14ac:dyDescent="0.4">
      <c r="A13" s="70">
        <f t="shared" si="2"/>
        <v>7</v>
      </c>
      <c r="B13" s="79" t="s">
        <v>31</v>
      </c>
      <c r="C13" s="80" t="s">
        <v>32</v>
      </c>
      <c r="D13" s="81" t="s">
        <v>33</v>
      </c>
      <c r="E13" s="79" t="s">
        <v>53</v>
      </c>
      <c r="F13" s="79" t="s">
        <v>54</v>
      </c>
      <c r="G13" s="82" t="s">
        <v>34</v>
      </c>
      <c r="H13" s="81" t="s">
        <v>35</v>
      </c>
      <c r="I13" s="83" t="s">
        <v>52</v>
      </c>
      <c r="J13" s="79" t="s">
        <v>37</v>
      </c>
      <c r="K13" s="79" t="s">
        <v>31</v>
      </c>
      <c r="L13" s="84" t="s">
        <v>51</v>
      </c>
      <c r="M13" s="79" t="s">
        <v>32</v>
      </c>
      <c r="N13" s="85" t="s">
        <v>39</v>
      </c>
      <c r="O13" s="86">
        <v>45209</v>
      </c>
      <c r="P13" s="87">
        <v>45212</v>
      </c>
      <c r="Q13" s="88" t="s">
        <v>40</v>
      </c>
      <c r="R13" s="79" t="s">
        <v>40</v>
      </c>
      <c r="S13" s="89" t="s">
        <v>41</v>
      </c>
      <c r="T13" s="90" t="str">
        <f t="shared" si="0"/>
        <v>-</v>
      </c>
      <c r="U13" s="90" t="str">
        <f t="shared" si="0"/>
        <v>-</v>
      </c>
      <c r="V13" s="91" t="str">
        <f>IFERROR(IF(AND(T13="",U13=""),"",IF(AND(T13="-",U13="-"),IF(S13="","Cs合計を入力してください",S13),IF(NOT(ISERROR(T13*1+U13*1)),ROUND(T13+U13, 1-INT(LOG(ABS(T13+U13)))),IF(NOT(ISERROR(T13*1)),ROUND(T13, 1-INT(LOG(ABS(T13)))),IF(NOT(ISERROR(U13*1)),ROUND(U13, 1-INT(LOG(ABS(U13)))),IF(ISERROR(T13*1+U13*1),"&lt;"&amp;ROUND(IF(T13="-",0,SUBSTITUTE(T13,"&lt;",""))*1+IF(U13="-",0,SUBSTITUTE(U13,"&lt;",""))*1,1-INT(LOG(ABS(IF(T13="-",0,SUBSTITUTE(T13,"&lt;",""))*1+IF(U13="-",0,SUBSTITUTE(U13,"&lt;",""))*1)))))))))),"入力形式が間違っています")</f>
        <v>&lt;25</v>
      </c>
      <c r="W13" s="84" t="str">
        <f t="shared" si="1"/>
        <v/>
      </c>
    </row>
    <row r="14" spans="1:24" x14ac:dyDescent="0.4">
      <c r="A14" s="70">
        <f t="shared" si="2"/>
        <v>8</v>
      </c>
      <c r="B14" s="79" t="s">
        <v>31</v>
      </c>
      <c r="C14" s="80" t="s">
        <v>32</v>
      </c>
      <c r="D14" s="81" t="s">
        <v>33</v>
      </c>
      <c r="E14" s="79" t="s">
        <v>31</v>
      </c>
      <c r="F14" s="79" t="s">
        <v>55</v>
      </c>
      <c r="G14" s="82" t="s">
        <v>34</v>
      </c>
      <c r="H14" s="81" t="s">
        <v>35</v>
      </c>
      <c r="I14" s="83" t="s">
        <v>52</v>
      </c>
      <c r="J14" s="79" t="s">
        <v>37</v>
      </c>
      <c r="K14" s="79" t="s">
        <v>31</v>
      </c>
      <c r="L14" s="84" t="s">
        <v>51</v>
      </c>
      <c r="M14" s="79" t="s">
        <v>32</v>
      </c>
      <c r="N14" s="85" t="s">
        <v>39</v>
      </c>
      <c r="O14" s="86">
        <v>45209</v>
      </c>
      <c r="P14" s="87">
        <v>45212</v>
      </c>
      <c r="Q14" s="88" t="s">
        <v>40</v>
      </c>
      <c r="R14" s="79" t="s">
        <v>40</v>
      </c>
      <c r="S14" s="89" t="s">
        <v>41</v>
      </c>
      <c r="T14" s="90" t="str">
        <f t="shared" si="0"/>
        <v>-</v>
      </c>
      <c r="U14" s="90" t="str">
        <f t="shared" si="0"/>
        <v>-</v>
      </c>
      <c r="V14" s="91" t="str">
        <f t="shared" ref="V14" si="4"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&lt;25</v>
      </c>
      <c r="W14" s="84" t="str">
        <f t="shared" si="1"/>
        <v/>
      </c>
    </row>
    <row r="15" spans="1:24" x14ac:dyDescent="0.4">
      <c r="A15" s="70">
        <f t="shared" si="2"/>
        <v>9</v>
      </c>
      <c r="B15" s="79" t="s">
        <v>31</v>
      </c>
      <c r="C15" s="80" t="s">
        <v>32</v>
      </c>
      <c r="D15" s="88" t="s">
        <v>33</v>
      </c>
      <c r="E15" s="79" t="s">
        <v>56</v>
      </c>
      <c r="F15" s="79" t="s">
        <v>31</v>
      </c>
      <c r="G15" s="82" t="s">
        <v>34</v>
      </c>
      <c r="H15" s="81" t="s">
        <v>35</v>
      </c>
      <c r="I15" s="83" t="s">
        <v>52</v>
      </c>
      <c r="J15" s="79" t="s">
        <v>37</v>
      </c>
      <c r="K15" s="79" t="s">
        <v>31</v>
      </c>
      <c r="L15" s="84" t="s">
        <v>51</v>
      </c>
      <c r="M15" s="79" t="s">
        <v>32</v>
      </c>
      <c r="N15" s="85" t="s">
        <v>39</v>
      </c>
      <c r="O15" s="86">
        <v>45209</v>
      </c>
      <c r="P15" s="87">
        <v>45212</v>
      </c>
      <c r="Q15" s="88" t="s">
        <v>40</v>
      </c>
      <c r="R15" s="79" t="s">
        <v>40</v>
      </c>
      <c r="S15" s="89" t="s">
        <v>41</v>
      </c>
      <c r="T15" s="90" t="str">
        <f t="shared" si="0"/>
        <v>-</v>
      </c>
      <c r="U15" s="90" t="str">
        <f t="shared" si="0"/>
        <v>-</v>
      </c>
      <c r="V15" s="91" t="str">
        <f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&lt;25</v>
      </c>
      <c r="W15" s="84" t="str">
        <f t="shared" si="1"/>
        <v/>
      </c>
    </row>
    <row r="16" spans="1:24" x14ac:dyDescent="0.4">
      <c r="A16" s="70">
        <f t="shared" si="2"/>
        <v>10</v>
      </c>
      <c r="B16" s="79" t="s">
        <v>31</v>
      </c>
      <c r="C16" s="80" t="s">
        <v>32</v>
      </c>
      <c r="D16" s="81" t="s">
        <v>33</v>
      </c>
      <c r="E16" s="79" t="s">
        <v>56</v>
      </c>
      <c r="F16" s="79" t="s">
        <v>31</v>
      </c>
      <c r="G16" s="82" t="s">
        <v>34</v>
      </c>
      <c r="H16" s="81" t="s">
        <v>35</v>
      </c>
      <c r="I16" s="83" t="s">
        <v>52</v>
      </c>
      <c r="J16" s="79" t="s">
        <v>37</v>
      </c>
      <c r="K16" s="79" t="s">
        <v>31</v>
      </c>
      <c r="L16" s="84" t="s">
        <v>51</v>
      </c>
      <c r="M16" s="79" t="s">
        <v>32</v>
      </c>
      <c r="N16" s="85" t="s">
        <v>39</v>
      </c>
      <c r="O16" s="86">
        <v>45209</v>
      </c>
      <c r="P16" s="87">
        <v>45212</v>
      </c>
      <c r="Q16" s="88" t="s">
        <v>40</v>
      </c>
      <c r="R16" s="79" t="s">
        <v>40</v>
      </c>
      <c r="S16" s="89" t="s">
        <v>41</v>
      </c>
      <c r="T16" s="90" t="str">
        <f t="shared" si="0"/>
        <v>-</v>
      </c>
      <c r="U16" s="90" t="str">
        <f t="shared" si="0"/>
        <v>-</v>
      </c>
      <c r="V16" s="91" t="str">
        <f t="shared" ref="V16:V22" si="5"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&lt;25</v>
      </c>
      <c r="W16" s="84" t="str">
        <f t="shared" si="1"/>
        <v/>
      </c>
    </row>
    <row r="17" spans="1:23" x14ac:dyDescent="0.4">
      <c r="A17" s="70">
        <f t="shared" si="2"/>
        <v>11</v>
      </c>
      <c r="B17" s="79" t="s">
        <v>31</v>
      </c>
      <c r="C17" s="80" t="s">
        <v>32</v>
      </c>
      <c r="D17" s="81" t="s">
        <v>33</v>
      </c>
      <c r="E17" s="79" t="s">
        <v>57</v>
      </c>
      <c r="F17" s="79" t="s">
        <v>31</v>
      </c>
      <c r="G17" s="82" t="s">
        <v>34</v>
      </c>
      <c r="H17" s="81" t="s">
        <v>35</v>
      </c>
      <c r="I17" s="83" t="s">
        <v>58</v>
      </c>
      <c r="J17" s="79" t="s">
        <v>59</v>
      </c>
      <c r="K17" s="79" t="s">
        <v>60</v>
      </c>
      <c r="L17" s="84" t="s">
        <v>51</v>
      </c>
      <c r="M17" s="79" t="s">
        <v>32</v>
      </c>
      <c r="N17" s="85" t="s">
        <v>39</v>
      </c>
      <c r="O17" s="86">
        <v>45209</v>
      </c>
      <c r="P17" s="87">
        <v>45212</v>
      </c>
      <c r="Q17" s="88" t="s">
        <v>40</v>
      </c>
      <c r="R17" s="79" t="s">
        <v>40</v>
      </c>
      <c r="S17" s="89" t="s">
        <v>41</v>
      </c>
      <c r="T17" s="90" t="str">
        <f t="shared" si="0"/>
        <v>-</v>
      </c>
      <c r="U17" s="90" t="str">
        <f t="shared" si="0"/>
        <v>-</v>
      </c>
      <c r="V17" s="91" t="str">
        <f t="shared" si="5"/>
        <v>&lt;25</v>
      </c>
      <c r="W17" s="84" t="str">
        <f t="shared" si="1"/>
        <v/>
      </c>
    </row>
    <row r="18" spans="1:23" x14ac:dyDescent="0.4">
      <c r="A18" s="70">
        <f t="shared" si="2"/>
        <v>12</v>
      </c>
      <c r="B18" s="79" t="s">
        <v>31</v>
      </c>
      <c r="C18" s="80" t="s">
        <v>32</v>
      </c>
      <c r="D18" s="81" t="s">
        <v>33</v>
      </c>
      <c r="E18" s="79" t="s">
        <v>61</v>
      </c>
      <c r="F18" s="79" t="s">
        <v>31</v>
      </c>
      <c r="G18" s="82" t="s">
        <v>34</v>
      </c>
      <c r="H18" s="81" t="s">
        <v>35</v>
      </c>
      <c r="I18" s="83" t="s">
        <v>52</v>
      </c>
      <c r="J18" s="79" t="s">
        <v>37</v>
      </c>
      <c r="K18" s="79" t="s">
        <v>31</v>
      </c>
      <c r="L18" s="84" t="s">
        <v>51</v>
      </c>
      <c r="M18" s="79" t="s">
        <v>32</v>
      </c>
      <c r="N18" s="85" t="s">
        <v>39</v>
      </c>
      <c r="O18" s="86">
        <v>45209</v>
      </c>
      <c r="P18" s="87">
        <v>45212</v>
      </c>
      <c r="Q18" s="88" t="s">
        <v>40</v>
      </c>
      <c r="R18" s="79" t="s">
        <v>40</v>
      </c>
      <c r="S18" s="89" t="s">
        <v>41</v>
      </c>
      <c r="T18" s="90" t="str">
        <f t="shared" si="0"/>
        <v>-</v>
      </c>
      <c r="U18" s="90" t="str">
        <f t="shared" si="0"/>
        <v>-</v>
      </c>
      <c r="V18" s="91" t="str">
        <f t="shared" si="5"/>
        <v>&lt;25</v>
      </c>
      <c r="W18" s="84" t="str">
        <f t="shared" si="1"/>
        <v/>
      </c>
    </row>
    <row r="19" spans="1:23" x14ac:dyDescent="0.4">
      <c r="A19" s="70">
        <f t="shared" si="2"/>
        <v>13</v>
      </c>
      <c r="B19" s="79" t="s">
        <v>31</v>
      </c>
      <c r="C19" s="80" t="s">
        <v>32</v>
      </c>
      <c r="D19" s="81" t="s">
        <v>33</v>
      </c>
      <c r="E19" s="79" t="s">
        <v>53</v>
      </c>
      <c r="F19" s="79" t="s">
        <v>62</v>
      </c>
      <c r="G19" s="82" t="s">
        <v>34</v>
      </c>
      <c r="H19" s="81" t="s">
        <v>35</v>
      </c>
      <c r="I19" s="83" t="s">
        <v>52</v>
      </c>
      <c r="J19" s="79" t="s">
        <v>37</v>
      </c>
      <c r="K19" s="79" t="s">
        <v>31</v>
      </c>
      <c r="L19" s="84" t="s">
        <v>51</v>
      </c>
      <c r="M19" s="79" t="s">
        <v>32</v>
      </c>
      <c r="N19" s="85" t="s">
        <v>44</v>
      </c>
      <c r="O19" s="86">
        <v>45209</v>
      </c>
      <c r="P19" s="87">
        <v>45212</v>
      </c>
      <c r="Q19" s="88" t="s">
        <v>63</v>
      </c>
      <c r="R19" s="79">
        <v>31.963999999999999</v>
      </c>
      <c r="S19" s="89">
        <v>31.963999999999999</v>
      </c>
      <c r="T19" s="90" t="str">
        <f t="shared" si="0"/>
        <v>&lt;3.18</v>
      </c>
      <c r="U19" s="90">
        <f t="shared" si="0"/>
        <v>31.9</v>
      </c>
      <c r="V19" s="91">
        <f t="shared" si="5"/>
        <v>32</v>
      </c>
      <c r="W19" s="84" t="str">
        <f t="shared" si="1"/>
        <v/>
      </c>
    </row>
    <row r="20" spans="1:23" x14ac:dyDescent="0.4">
      <c r="A20" s="70">
        <f t="shared" si="2"/>
        <v>14</v>
      </c>
      <c r="B20" s="79" t="s">
        <v>31</v>
      </c>
      <c r="C20" s="80" t="s">
        <v>32</v>
      </c>
      <c r="D20" s="81" t="s">
        <v>33</v>
      </c>
      <c r="E20" s="79" t="s">
        <v>53</v>
      </c>
      <c r="F20" s="79" t="s">
        <v>31</v>
      </c>
      <c r="G20" s="82" t="s">
        <v>34</v>
      </c>
      <c r="H20" s="81" t="s">
        <v>35</v>
      </c>
      <c r="I20" s="83" t="s">
        <v>64</v>
      </c>
      <c r="J20" s="79" t="s">
        <v>59</v>
      </c>
      <c r="K20" s="79" t="s">
        <v>31</v>
      </c>
      <c r="L20" s="84" t="s">
        <v>51</v>
      </c>
      <c r="M20" s="79" t="s">
        <v>32</v>
      </c>
      <c r="N20" s="85" t="s">
        <v>39</v>
      </c>
      <c r="O20" s="86">
        <v>45209</v>
      </c>
      <c r="P20" s="87">
        <v>45212</v>
      </c>
      <c r="Q20" s="88" t="s">
        <v>40</v>
      </c>
      <c r="R20" s="79" t="s">
        <v>40</v>
      </c>
      <c r="S20" s="89" t="s">
        <v>41</v>
      </c>
      <c r="T20" s="90" t="str">
        <f t="shared" si="0"/>
        <v>-</v>
      </c>
      <c r="U20" s="90" t="str">
        <f t="shared" si="0"/>
        <v>-</v>
      </c>
      <c r="V20" s="91" t="str">
        <f t="shared" si="5"/>
        <v>&lt;25</v>
      </c>
      <c r="W20" s="84" t="str">
        <f t="shared" si="1"/>
        <v/>
      </c>
    </row>
    <row r="21" spans="1:23" x14ac:dyDescent="0.4">
      <c r="A21" s="70">
        <f t="shared" si="2"/>
        <v>15</v>
      </c>
      <c r="B21" s="79" t="s">
        <v>31</v>
      </c>
      <c r="C21" s="80" t="s">
        <v>32</v>
      </c>
      <c r="D21" s="81" t="s">
        <v>33</v>
      </c>
      <c r="E21" s="79" t="s">
        <v>31</v>
      </c>
      <c r="F21" s="79" t="s">
        <v>31</v>
      </c>
      <c r="G21" s="82" t="s">
        <v>34</v>
      </c>
      <c r="H21" s="81" t="s">
        <v>35</v>
      </c>
      <c r="I21" s="83" t="s">
        <v>65</v>
      </c>
      <c r="J21" s="79" t="s">
        <v>59</v>
      </c>
      <c r="K21" s="79" t="s">
        <v>66</v>
      </c>
      <c r="L21" s="84" t="s">
        <v>51</v>
      </c>
      <c r="M21" s="79" t="s">
        <v>32</v>
      </c>
      <c r="N21" s="85" t="s">
        <v>39</v>
      </c>
      <c r="O21" s="86">
        <v>45209</v>
      </c>
      <c r="P21" s="87">
        <v>45212</v>
      </c>
      <c r="Q21" s="88" t="s">
        <v>40</v>
      </c>
      <c r="R21" s="79" t="s">
        <v>40</v>
      </c>
      <c r="S21" s="89" t="s">
        <v>41</v>
      </c>
      <c r="T21" s="90" t="str">
        <f t="shared" si="0"/>
        <v>-</v>
      </c>
      <c r="U21" s="90" t="str">
        <f t="shared" si="0"/>
        <v>-</v>
      </c>
      <c r="V21" s="91" t="str">
        <f t="shared" si="5"/>
        <v>&lt;25</v>
      </c>
      <c r="W21" s="84" t="str">
        <f t="shared" si="1"/>
        <v/>
      </c>
    </row>
    <row r="22" spans="1:23" x14ac:dyDescent="0.4">
      <c r="A22" s="70">
        <f t="shared" si="2"/>
        <v>16</v>
      </c>
      <c r="B22" s="79" t="s">
        <v>31</v>
      </c>
      <c r="C22" s="80" t="s">
        <v>32</v>
      </c>
      <c r="D22" s="81" t="s">
        <v>33</v>
      </c>
      <c r="E22" s="79" t="s">
        <v>67</v>
      </c>
      <c r="F22" s="79" t="s">
        <v>31</v>
      </c>
      <c r="G22" s="82" t="s">
        <v>34</v>
      </c>
      <c r="H22" s="81" t="s">
        <v>35</v>
      </c>
      <c r="I22" s="83" t="s">
        <v>68</v>
      </c>
      <c r="J22" s="79" t="s">
        <v>59</v>
      </c>
      <c r="K22" s="79" t="s">
        <v>69</v>
      </c>
      <c r="L22" s="84" t="s">
        <v>51</v>
      </c>
      <c r="M22" s="79" t="s">
        <v>32</v>
      </c>
      <c r="N22" s="85" t="s">
        <v>39</v>
      </c>
      <c r="O22" s="86">
        <v>45209</v>
      </c>
      <c r="P22" s="87">
        <v>45212</v>
      </c>
      <c r="Q22" s="88" t="s">
        <v>40</v>
      </c>
      <c r="R22" s="79" t="s">
        <v>40</v>
      </c>
      <c r="S22" s="89" t="s">
        <v>41</v>
      </c>
      <c r="T22" s="90" t="str">
        <f t="shared" si="0"/>
        <v>-</v>
      </c>
      <c r="U22" s="90" t="str">
        <f t="shared" si="0"/>
        <v>-</v>
      </c>
      <c r="V22" s="91" t="str">
        <f t="shared" si="5"/>
        <v>&lt;25</v>
      </c>
      <c r="W22" s="84" t="str">
        <f t="shared" si="1"/>
        <v/>
      </c>
    </row>
    <row r="23" spans="1:23" x14ac:dyDescent="0.4">
      <c r="A23" s="70">
        <f t="shared" si="2"/>
        <v>17</v>
      </c>
      <c r="B23" s="79" t="s">
        <v>31</v>
      </c>
      <c r="C23" s="80" t="s">
        <v>32</v>
      </c>
      <c r="D23" s="81" t="s">
        <v>33</v>
      </c>
      <c r="E23" s="79" t="s">
        <v>31</v>
      </c>
      <c r="F23" s="79" t="s">
        <v>31</v>
      </c>
      <c r="G23" s="82" t="s">
        <v>34</v>
      </c>
      <c r="H23" s="81" t="s">
        <v>70</v>
      </c>
      <c r="I23" s="83" t="s">
        <v>71</v>
      </c>
      <c r="J23" s="79" t="s">
        <v>31</v>
      </c>
      <c r="K23" s="79" t="s">
        <v>31</v>
      </c>
      <c r="L23" s="84" t="s">
        <v>51</v>
      </c>
      <c r="M23" s="79" t="s">
        <v>32</v>
      </c>
      <c r="N23" s="85" t="s">
        <v>39</v>
      </c>
      <c r="O23" s="86">
        <v>45209</v>
      </c>
      <c r="P23" s="87">
        <v>45212</v>
      </c>
      <c r="Q23" s="88" t="s">
        <v>40</v>
      </c>
      <c r="R23" s="79" t="s">
        <v>40</v>
      </c>
      <c r="S23" s="89" t="s">
        <v>41</v>
      </c>
      <c r="T23" s="90" t="str">
        <f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90" t="str">
        <f>IF(R23="","",IF(NOT(ISERROR(R23*1)),ROUNDDOWN(R23*1,2-INT(LOG(ABS(R23*1)))),IFERROR("&lt;"&amp;ROUNDDOWN(IF(SUBSTITUTE(R23,"&lt;","")*1&lt;=50,SUBSTITUTE(R23,"&lt;","")*1,""),2-INT(LOG(ABS(SUBSTITUTE(R23,"&lt;","")*1)))),IF(R23="-",R23,"入力形式が間違っています"))))</f>
        <v>-</v>
      </c>
      <c r="V23" s="91" t="str">
        <f>IFERROR(IF(AND(T23="",U23=""),"",IF(AND(T23="-",U23="-"),IF(S23="","Cs合計を入力してください",S23),IF(NOT(ISERROR(T23*1+U23*1)),ROUND(T23+U23, 1-INT(LOG(ABS(T23+U23)))),IF(NOT(ISERROR(T23*1)),ROUND(T23, 1-INT(LOG(ABS(T23)))),IF(NOT(ISERROR(U23*1)),ROUND(U23, 1-INT(LOG(ABS(U23)))),IF(ISERROR(T23*1+U23*1),"&lt;"&amp;ROUND(IF(T23="-",0,SUBSTITUTE(T23,"&lt;",""))*1+IF(U23="-",0,SUBSTITUTE(U23,"&lt;",""))*1,1-INT(LOG(ABS(IF(T23="-",0,SUBSTITUTE(T23,"&lt;",""))*1+IF(U23="-",0,SUBSTITUTE(U23,"&lt;",""))*1)))))))))),"入力形式が間違っています")</f>
        <v>&lt;25</v>
      </c>
      <c r="W23" s="84" t="str">
        <f t="shared" si="1"/>
        <v/>
      </c>
    </row>
    <row r="24" spans="1:23" x14ac:dyDescent="0.4">
      <c r="A24" s="70">
        <f t="shared" si="2"/>
        <v>18</v>
      </c>
      <c r="B24" s="79" t="s">
        <v>31</v>
      </c>
      <c r="C24" s="80" t="s">
        <v>32</v>
      </c>
      <c r="D24" s="81" t="s">
        <v>72</v>
      </c>
      <c r="E24" s="79" t="s">
        <v>73</v>
      </c>
      <c r="F24" s="79" t="s">
        <v>31</v>
      </c>
      <c r="G24" s="82" t="s">
        <v>34</v>
      </c>
      <c r="H24" s="81" t="s">
        <v>35</v>
      </c>
      <c r="I24" s="83" t="s">
        <v>46</v>
      </c>
      <c r="J24" s="79" t="s">
        <v>37</v>
      </c>
      <c r="K24" s="79" t="s">
        <v>31</v>
      </c>
      <c r="L24" s="84" t="s">
        <v>51</v>
      </c>
      <c r="M24" s="79" t="s">
        <v>32</v>
      </c>
      <c r="N24" s="85" t="s">
        <v>44</v>
      </c>
      <c r="O24" s="86">
        <v>45211</v>
      </c>
      <c r="P24" s="87">
        <v>45212</v>
      </c>
      <c r="Q24" s="88" t="s">
        <v>74</v>
      </c>
      <c r="R24" s="79">
        <v>36.482999999999997</v>
      </c>
      <c r="S24" s="89">
        <v>36.482999999999997</v>
      </c>
      <c r="T24" s="90" t="str">
        <f t="shared" ref="T24:U32" si="6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&lt;3.75</v>
      </c>
      <c r="U24" s="90">
        <f t="shared" si="6"/>
        <v>36.4</v>
      </c>
      <c r="V24" s="91">
        <f t="shared" ref="V24:V32" si="7">IFERROR(IF(AND(T24="",U24=""),"",IF(AND(T24="-",U24="-"),IF(S24="","Cs合計を入力してください",S24),IF(NOT(ISERROR(T24*1+U24*1)),ROUND(T24+U24, 1-INT(LOG(ABS(T24+U24)))),IF(NOT(ISERROR(T24*1)),ROUND(T24, 1-INT(LOG(ABS(T24)))),IF(NOT(ISERROR(U24*1)),ROUND(U24, 1-INT(LOG(ABS(U24)))),IF(ISERROR(T24*1+U24*1),"&lt;"&amp;ROUND(IF(T24="-",0,SUBSTITUTE(T24,"&lt;",""))*1+IF(U24="-",0,SUBSTITUTE(U24,"&lt;",""))*1,1-INT(LOG(ABS(IF(T24="-",0,SUBSTITUTE(T24,"&lt;",""))*1+IF(U24="-",0,SUBSTITUTE(U24,"&lt;",""))*1)))))))))),"入力形式が間違っています")</f>
        <v>36</v>
      </c>
      <c r="W24" s="84" t="str">
        <f t="shared" si="1"/>
        <v/>
      </c>
    </row>
    <row r="25" spans="1:23" x14ac:dyDescent="0.4">
      <c r="A25" s="70">
        <f t="shared" si="2"/>
        <v>19</v>
      </c>
      <c r="B25" s="79" t="s">
        <v>31</v>
      </c>
      <c r="C25" s="80" t="s">
        <v>32</v>
      </c>
      <c r="D25" s="81" t="s">
        <v>75</v>
      </c>
      <c r="E25" s="79" t="s">
        <v>76</v>
      </c>
      <c r="F25" s="79" t="s">
        <v>31</v>
      </c>
      <c r="G25" s="82" t="s">
        <v>34</v>
      </c>
      <c r="H25" s="81" t="s">
        <v>35</v>
      </c>
      <c r="I25" s="83" t="s">
        <v>46</v>
      </c>
      <c r="J25" s="79" t="s">
        <v>37</v>
      </c>
      <c r="K25" s="79" t="s">
        <v>31</v>
      </c>
      <c r="L25" s="84" t="s">
        <v>77</v>
      </c>
      <c r="M25" s="79" t="s">
        <v>32</v>
      </c>
      <c r="N25" s="85" t="s">
        <v>44</v>
      </c>
      <c r="O25" s="86">
        <v>45210</v>
      </c>
      <c r="P25" s="87">
        <v>45212</v>
      </c>
      <c r="Q25" s="88">
        <v>5.5763999999999996</v>
      </c>
      <c r="R25" s="79">
        <v>212.02</v>
      </c>
      <c r="S25" s="89">
        <v>217.59639999999999</v>
      </c>
      <c r="T25" s="90">
        <f t="shared" si="6"/>
        <v>5.57</v>
      </c>
      <c r="U25" s="90">
        <f t="shared" si="6"/>
        <v>212</v>
      </c>
      <c r="V25" s="91">
        <f t="shared" si="7"/>
        <v>220</v>
      </c>
      <c r="W25" s="84" t="str">
        <f t="shared" si="1"/>
        <v>○</v>
      </c>
    </row>
    <row r="26" spans="1:23" x14ac:dyDescent="0.4">
      <c r="A26" s="70">
        <f t="shared" si="2"/>
        <v>20</v>
      </c>
      <c r="B26" s="79" t="s">
        <v>31</v>
      </c>
      <c r="C26" s="80" t="s">
        <v>32</v>
      </c>
      <c r="D26" s="81" t="s">
        <v>75</v>
      </c>
      <c r="E26" s="79" t="s">
        <v>76</v>
      </c>
      <c r="F26" s="79" t="s">
        <v>31</v>
      </c>
      <c r="G26" s="82" t="s">
        <v>34</v>
      </c>
      <c r="H26" s="81" t="s">
        <v>35</v>
      </c>
      <c r="I26" s="83" t="s">
        <v>36</v>
      </c>
      <c r="J26" s="79" t="s">
        <v>37</v>
      </c>
      <c r="K26" s="79" t="s">
        <v>31</v>
      </c>
      <c r="L26" s="84" t="s">
        <v>77</v>
      </c>
      <c r="M26" s="79" t="s">
        <v>32</v>
      </c>
      <c r="N26" s="85" t="s">
        <v>44</v>
      </c>
      <c r="O26" s="86">
        <v>45210</v>
      </c>
      <c r="P26" s="87">
        <v>45212</v>
      </c>
      <c r="Q26" s="88" t="s">
        <v>78</v>
      </c>
      <c r="R26" s="79">
        <v>130.61000000000001</v>
      </c>
      <c r="S26" s="89">
        <v>130.61000000000001</v>
      </c>
      <c r="T26" s="90" t="str">
        <f t="shared" si="6"/>
        <v>&lt;3.35</v>
      </c>
      <c r="U26" s="90">
        <f t="shared" si="6"/>
        <v>130</v>
      </c>
      <c r="V26" s="91">
        <f t="shared" si="7"/>
        <v>130</v>
      </c>
      <c r="W26" s="84" t="str">
        <f t="shared" si="1"/>
        <v>○</v>
      </c>
    </row>
    <row r="27" spans="1:23" x14ac:dyDescent="0.4">
      <c r="A27" s="70">
        <f t="shared" si="2"/>
        <v>21</v>
      </c>
      <c r="B27" s="79" t="s">
        <v>31</v>
      </c>
      <c r="C27" s="80" t="s">
        <v>32</v>
      </c>
      <c r="D27" s="81" t="s">
        <v>75</v>
      </c>
      <c r="E27" s="79" t="s">
        <v>79</v>
      </c>
      <c r="F27" s="79" t="s">
        <v>31</v>
      </c>
      <c r="G27" s="82" t="s">
        <v>34</v>
      </c>
      <c r="H27" s="81" t="s">
        <v>35</v>
      </c>
      <c r="I27" s="83" t="s">
        <v>58</v>
      </c>
      <c r="J27" s="79" t="s">
        <v>59</v>
      </c>
      <c r="K27" s="79" t="s">
        <v>60</v>
      </c>
      <c r="L27" s="84" t="s">
        <v>51</v>
      </c>
      <c r="M27" s="79" t="s">
        <v>32</v>
      </c>
      <c r="N27" s="85" t="s">
        <v>39</v>
      </c>
      <c r="O27" s="86">
        <v>45210</v>
      </c>
      <c r="P27" s="87">
        <v>45212</v>
      </c>
      <c r="Q27" s="88" t="s">
        <v>40</v>
      </c>
      <c r="R27" s="79" t="s">
        <v>40</v>
      </c>
      <c r="S27" s="89" t="s">
        <v>41</v>
      </c>
      <c r="T27" s="90" t="str">
        <f t="shared" si="6"/>
        <v>-</v>
      </c>
      <c r="U27" s="90" t="str">
        <f t="shared" si="6"/>
        <v>-</v>
      </c>
      <c r="V27" s="91" t="str">
        <f t="shared" si="7"/>
        <v>&lt;25</v>
      </c>
      <c r="W27" s="84" t="str">
        <f t="shared" si="1"/>
        <v/>
      </c>
    </row>
    <row r="28" spans="1:23" x14ac:dyDescent="0.4">
      <c r="A28" s="70">
        <f t="shared" si="2"/>
        <v>22</v>
      </c>
      <c r="B28" s="79" t="s">
        <v>31</v>
      </c>
      <c r="C28" s="80" t="s">
        <v>32</v>
      </c>
      <c r="D28" s="81" t="s">
        <v>75</v>
      </c>
      <c r="E28" s="79" t="s">
        <v>80</v>
      </c>
      <c r="F28" s="79" t="s">
        <v>31</v>
      </c>
      <c r="G28" s="82" t="s">
        <v>34</v>
      </c>
      <c r="H28" s="81" t="s">
        <v>35</v>
      </c>
      <c r="I28" s="83" t="s">
        <v>65</v>
      </c>
      <c r="J28" s="79" t="s">
        <v>59</v>
      </c>
      <c r="K28" s="79" t="s">
        <v>60</v>
      </c>
      <c r="L28" s="84" t="s">
        <v>51</v>
      </c>
      <c r="M28" s="79" t="s">
        <v>32</v>
      </c>
      <c r="N28" s="85" t="s">
        <v>44</v>
      </c>
      <c r="O28" s="86">
        <v>45210</v>
      </c>
      <c r="P28" s="87">
        <v>45212</v>
      </c>
      <c r="Q28" s="88" t="s">
        <v>81</v>
      </c>
      <c r="R28" s="79">
        <v>24.17</v>
      </c>
      <c r="S28" s="89">
        <v>24.17</v>
      </c>
      <c r="T28" s="90" t="str">
        <f t="shared" si="6"/>
        <v>&lt;5.25</v>
      </c>
      <c r="U28" s="90">
        <f t="shared" si="6"/>
        <v>24.1</v>
      </c>
      <c r="V28" s="91">
        <f t="shared" si="7"/>
        <v>24</v>
      </c>
      <c r="W28" s="84" t="str">
        <f t="shared" si="1"/>
        <v/>
      </c>
    </row>
    <row r="29" spans="1:23" x14ac:dyDescent="0.4">
      <c r="A29" s="70">
        <f t="shared" si="2"/>
        <v>23</v>
      </c>
      <c r="B29" s="79" t="s">
        <v>31</v>
      </c>
      <c r="C29" s="80" t="s">
        <v>32</v>
      </c>
      <c r="D29" s="81" t="s">
        <v>75</v>
      </c>
      <c r="E29" s="79" t="s">
        <v>82</v>
      </c>
      <c r="F29" s="79" t="s">
        <v>31</v>
      </c>
      <c r="G29" s="82" t="s">
        <v>34</v>
      </c>
      <c r="H29" s="81" t="s">
        <v>35</v>
      </c>
      <c r="I29" s="83" t="s">
        <v>83</v>
      </c>
      <c r="J29" s="79" t="s">
        <v>37</v>
      </c>
      <c r="K29" s="79" t="s">
        <v>31</v>
      </c>
      <c r="L29" s="84" t="s">
        <v>51</v>
      </c>
      <c r="M29" s="79" t="s">
        <v>32</v>
      </c>
      <c r="N29" s="85" t="s">
        <v>39</v>
      </c>
      <c r="O29" s="92">
        <v>45210</v>
      </c>
      <c r="P29" s="87">
        <v>45212</v>
      </c>
      <c r="Q29" s="88" t="s">
        <v>40</v>
      </c>
      <c r="R29" s="79" t="s">
        <v>40</v>
      </c>
      <c r="S29" s="89" t="s">
        <v>41</v>
      </c>
      <c r="T29" s="90" t="str">
        <f t="shared" si="6"/>
        <v>-</v>
      </c>
      <c r="U29" s="90" t="str">
        <f t="shared" si="6"/>
        <v>-</v>
      </c>
      <c r="V29" s="91" t="str">
        <f t="shared" si="7"/>
        <v>&lt;25</v>
      </c>
      <c r="W29" s="84" t="str">
        <f t="shared" si="1"/>
        <v/>
      </c>
    </row>
    <row r="30" spans="1:23" x14ac:dyDescent="0.4">
      <c r="A30" s="70">
        <f t="shared" si="2"/>
        <v>24</v>
      </c>
      <c r="B30" s="79" t="s">
        <v>31</v>
      </c>
      <c r="C30" s="80" t="s">
        <v>32</v>
      </c>
      <c r="D30" s="93" t="s">
        <v>75</v>
      </c>
      <c r="E30" s="79" t="s">
        <v>31</v>
      </c>
      <c r="F30" s="79" t="s">
        <v>84</v>
      </c>
      <c r="G30" s="82" t="s">
        <v>34</v>
      </c>
      <c r="H30" s="81" t="s">
        <v>35</v>
      </c>
      <c r="I30" s="83" t="s">
        <v>85</v>
      </c>
      <c r="J30" s="79" t="s">
        <v>37</v>
      </c>
      <c r="K30" s="79" t="s">
        <v>31</v>
      </c>
      <c r="L30" s="84" t="s">
        <v>51</v>
      </c>
      <c r="M30" s="79" t="s">
        <v>32</v>
      </c>
      <c r="N30" s="85" t="s">
        <v>39</v>
      </c>
      <c r="O30" s="92">
        <v>45210</v>
      </c>
      <c r="P30" s="87">
        <v>45212</v>
      </c>
      <c r="Q30" s="88" t="s">
        <v>40</v>
      </c>
      <c r="R30" s="79" t="s">
        <v>40</v>
      </c>
      <c r="S30" s="89" t="s">
        <v>41</v>
      </c>
      <c r="T30" s="90" t="str">
        <f t="shared" si="6"/>
        <v>-</v>
      </c>
      <c r="U30" s="90" t="str">
        <f t="shared" si="6"/>
        <v>-</v>
      </c>
      <c r="V30" s="91" t="str">
        <f t="shared" si="7"/>
        <v>&lt;25</v>
      </c>
      <c r="W30" s="84" t="str">
        <f>IF(ISERROR(V30*1),"",IF(AND(#REF!="飲料水",V30&gt;=11),"○",IF(AND(#REF!="牛乳・乳児用食品",V30&gt;=51),"○",IF(AND(#REF!&lt;&gt;"",V30&gt;=110),"○",""))))</f>
        <v/>
      </c>
    </row>
    <row r="31" spans="1:23" x14ac:dyDescent="0.4">
      <c r="A31" s="70">
        <f t="shared" si="2"/>
        <v>25</v>
      </c>
      <c r="B31" s="79" t="s">
        <v>31</v>
      </c>
      <c r="C31" s="80" t="s">
        <v>32</v>
      </c>
      <c r="D31" s="93" t="s">
        <v>75</v>
      </c>
      <c r="E31" s="79" t="s">
        <v>31</v>
      </c>
      <c r="F31" s="79" t="s">
        <v>86</v>
      </c>
      <c r="G31" s="82" t="s">
        <v>34</v>
      </c>
      <c r="H31" s="81" t="s">
        <v>35</v>
      </c>
      <c r="I31" s="83" t="s">
        <v>87</v>
      </c>
      <c r="J31" s="79" t="s">
        <v>37</v>
      </c>
      <c r="K31" s="79" t="s">
        <v>31</v>
      </c>
      <c r="L31" s="84" t="s">
        <v>51</v>
      </c>
      <c r="M31" s="79" t="s">
        <v>32</v>
      </c>
      <c r="N31" s="85" t="s">
        <v>39</v>
      </c>
      <c r="O31" s="92">
        <v>45210</v>
      </c>
      <c r="P31" s="87">
        <v>45212</v>
      </c>
      <c r="Q31" s="88" t="s">
        <v>40</v>
      </c>
      <c r="R31" s="79" t="s">
        <v>40</v>
      </c>
      <c r="S31" s="89" t="s">
        <v>41</v>
      </c>
      <c r="T31" s="90" t="str">
        <f t="shared" si="6"/>
        <v>-</v>
      </c>
      <c r="U31" s="90" t="str">
        <f t="shared" si="6"/>
        <v>-</v>
      </c>
      <c r="V31" s="91" t="str">
        <f t="shared" si="7"/>
        <v>&lt;25</v>
      </c>
      <c r="W31" s="84" t="str">
        <f>IF(ISERROR(V31*1),"",IF(AND(H30="飲料水",V31&gt;=11),"○",IF(AND(H30="牛乳・乳児用食品",V31&gt;=51),"○",IF(AND(H30&lt;&gt;"",V31&gt;=110),"○",""))))</f>
        <v/>
      </c>
    </row>
    <row r="32" spans="1:23" x14ac:dyDescent="0.4">
      <c r="A32" s="70">
        <f t="shared" si="2"/>
        <v>26</v>
      </c>
      <c r="B32" s="79" t="s">
        <v>31</v>
      </c>
      <c r="C32" s="80" t="s">
        <v>32</v>
      </c>
      <c r="D32" s="81" t="s">
        <v>75</v>
      </c>
      <c r="E32" s="79" t="s">
        <v>76</v>
      </c>
      <c r="F32" s="79" t="s">
        <v>31</v>
      </c>
      <c r="G32" s="82" t="s">
        <v>34</v>
      </c>
      <c r="H32" s="81" t="s">
        <v>35</v>
      </c>
      <c r="I32" s="83" t="s">
        <v>88</v>
      </c>
      <c r="J32" s="79" t="s">
        <v>59</v>
      </c>
      <c r="K32" s="79" t="s">
        <v>60</v>
      </c>
      <c r="L32" s="84" t="s">
        <v>51</v>
      </c>
      <c r="M32" s="79" t="s">
        <v>32</v>
      </c>
      <c r="N32" s="85" t="s">
        <v>44</v>
      </c>
      <c r="O32" s="92">
        <v>45210</v>
      </c>
      <c r="P32" s="87">
        <v>45212</v>
      </c>
      <c r="Q32" s="88" t="s">
        <v>89</v>
      </c>
      <c r="R32" s="79">
        <v>42.241999999999997</v>
      </c>
      <c r="S32" s="89">
        <v>42.241999999999997</v>
      </c>
      <c r="T32" s="90" t="str">
        <f t="shared" si="6"/>
        <v>&lt;6.28</v>
      </c>
      <c r="U32" s="90">
        <f t="shared" si="6"/>
        <v>42.2</v>
      </c>
      <c r="V32" s="91">
        <f t="shared" si="7"/>
        <v>42</v>
      </c>
      <c r="W32" s="94" t="str">
        <f t="shared" si="1"/>
        <v/>
      </c>
    </row>
    <row r="33" spans="17:17" x14ac:dyDescent="0.4">
      <c r="Q33" s="98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1" priority="2">
      <formula>$W7="○"</formula>
    </cfRule>
  </conditionalFormatting>
  <conditionalFormatting sqref="V11:V32">
    <cfRule type="expression" dxfId="0" priority="1">
      <formula>$W11="○"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2023-10-17T02:17:42Z</dcterms:modified>
</cp:coreProperties>
</file>