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 filterPrivacy="1"/>
  <xr:revisionPtr revIDLastSave="0" documentId="13_ncr:1_{2EFF0B16-2BB6-4A68-9074-12BFE9E56BE9}" xr6:coauthVersionLast="47" xr6:coauthVersionMax="47" xr10:uidLastSave="{00000000-0000-0000-0000-000000000000}"/>
  <bookViews>
    <workbookView xWindow="2235" yWindow="825" windowWidth="15705" windowHeight="1462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3" i="1" l="1"/>
  <c r="T13" i="1"/>
  <c r="V13" i="1" s="1"/>
  <c r="W13" i="1" s="1"/>
  <c r="U12" i="1"/>
  <c r="T12" i="1"/>
  <c r="V12" i="1" s="1"/>
  <c r="W12" i="1" s="1"/>
  <c r="U11" i="1"/>
  <c r="V11" i="1" s="1"/>
  <c r="W11" i="1" s="1"/>
  <c r="T11" i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A8" i="1"/>
  <c r="A9" i="1" s="1"/>
  <c r="A10" i="1" s="1"/>
  <c r="A11" i="1" s="1"/>
  <c r="A12" i="1" s="1"/>
  <c r="A13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<sst xmlns="http://schemas.openxmlformats.org/spreadsheetml/2006/main" count="143" uniqueCount="60">
  <si>
    <t>３　国立医薬品食品衛生研究所における検査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</si>
  <si>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</si>
  <si>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</si>
  <si>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</si>
  <si>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</si>
  <si>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</si>
  <si>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</si>
  <si>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</si>
  <si>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</si>
  <si>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</si>
  <si>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</si>
  <si>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</si>
  <si>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</si>
  <si>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</si>
  <si>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</si>
  <si>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</si>
  <si>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</si>
  <si>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</si>
  <si>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</si>
  <si>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</si>
  <si>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</si>
  <si>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</si>
  <si>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</si>
  <si>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</si>
  <si>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</si>
  <si>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</si>
  <si>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t>その他
（原木、菌床、
露地栽培、施設栽培等）</t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</si>
  <si>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</si>
  <si>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</si>
  <si>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</si>
  <si>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</si>
  <si>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―</t>
    <phoneticPr fontId="1"/>
  </si>
  <si>
    <t>国立医薬品食品衛生研究所</t>
    <rPh sb="0" eb="12">
      <t>コクリツイヤクヒンショクヒンエイセイケンキュウショ</t>
    </rPh>
    <phoneticPr fontId="1"/>
  </si>
  <si>
    <t>秋田県</t>
    <rPh sb="0" eb="3">
      <t>アキタケン</t>
    </rPh>
    <phoneticPr fontId="7"/>
  </si>
  <si>
    <t>湯沢市</t>
    <rPh sb="0" eb="3">
      <t>ユザワシ</t>
    </rPh>
    <phoneticPr fontId="1"/>
  </si>
  <si>
    <t>流通品</t>
    <rPh sb="0" eb="2">
      <t>リュウツウ</t>
    </rPh>
    <rPh sb="2" eb="3">
      <t>ヒン</t>
    </rPh>
    <phoneticPr fontId="8"/>
  </si>
  <si>
    <t>農産物</t>
    <rPh sb="0" eb="3">
      <t>ノウサンブツ</t>
    </rPh>
    <phoneticPr fontId="5"/>
  </si>
  <si>
    <t>エダマメ</t>
  </si>
  <si>
    <t>栽培</t>
    <rPh sb="0" eb="2">
      <t>サイバイ</t>
    </rPh>
    <phoneticPr fontId="1"/>
  </si>
  <si>
    <t>品種：神風香</t>
    <rPh sb="0" eb="2">
      <t>ヒンシュ</t>
    </rPh>
    <rPh sb="3" eb="6">
      <t>カミカゼカオル</t>
    </rPh>
    <phoneticPr fontId="1"/>
  </si>
  <si>
    <t>制限なし</t>
    <rPh sb="0" eb="2">
      <t>セイゲン</t>
    </rPh>
    <phoneticPr fontId="8"/>
  </si>
  <si>
    <t>CsI</t>
  </si>
  <si>
    <t>-</t>
    <phoneticPr fontId="1"/>
  </si>
  <si>
    <t>&lt;25</t>
    <phoneticPr fontId="1"/>
  </si>
  <si>
    <t>栃木県</t>
    <rPh sb="0" eb="3">
      <t>トチギケン</t>
    </rPh>
    <phoneticPr fontId="7"/>
  </si>
  <si>
    <t>シイタケ</t>
  </si>
  <si>
    <t>菌床</t>
    <rPh sb="0" eb="2">
      <t>キンショウ</t>
    </rPh>
    <phoneticPr fontId="1"/>
  </si>
  <si>
    <t>宮城県</t>
    <rPh sb="0" eb="3">
      <t>ミヤギケン</t>
    </rPh>
    <phoneticPr fontId="7"/>
  </si>
  <si>
    <t>栗原市</t>
    <rPh sb="0" eb="3">
      <t>クリハラシ</t>
    </rPh>
    <phoneticPr fontId="1"/>
  </si>
  <si>
    <t>一迫</t>
    <rPh sb="0" eb="2">
      <t>イチサコ</t>
    </rPh>
    <phoneticPr fontId="1"/>
  </si>
  <si>
    <t>ブルーベリー</t>
  </si>
  <si>
    <t>カボチャ</t>
  </si>
  <si>
    <t>品種：坊ちゃんかぼちゃ</t>
    <rPh sb="0" eb="2">
      <t>ヒンシュ</t>
    </rPh>
    <rPh sb="3" eb="4">
      <t>ボッ</t>
    </rPh>
    <phoneticPr fontId="1"/>
  </si>
  <si>
    <t>福島県</t>
    <rPh sb="0" eb="3">
      <t>フクシマケン</t>
    </rPh>
    <phoneticPr fontId="7"/>
  </si>
  <si>
    <t>畜産物</t>
    <rPh sb="0" eb="3">
      <t>チクサンブツ</t>
    </rPh>
    <phoneticPr fontId="5"/>
  </si>
  <si>
    <t>鶏卵</t>
    <rPh sb="0" eb="2">
      <t>ケイラン</t>
    </rPh>
    <phoneticPr fontId="1"/>
  </si>
  <si>
    <t>牛肉</t>
    <rPh sb="0" eb="2">
      <t>ギュウニク</t>
    </rPh>
    <phoneticPr fontId="1"/>
  </si>
  <si>
    <t>部位：モモ</t>
    <rPh sb="0" eb="2">
      <t>ブイ</t>
    </rPh>
    <phoneticPr fontId="1"/>
  </si>
  <si>
    <t>群馬県</t>
    <rPh sb="0" eb="3">
      <t>グンマケン</t>
    </rPh>
    <phoneticPr fontId="7"/>
  </si>
  <si>
    <t>部位：トモサンカク</t>
    <rPh sb="0" eb="2">
      <t>ブイ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</si>
</sst>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游ゴシック"/>
      <family val="3"/>
      <charset val="128"/>
    </font>
    <font>
      <sz val="11"/>
      <name val="游ゴシック"/>
      <family val="3"/>
      <charset val="128"/>
    </font>
    <font>
      <b/>
      <sz val="14"/>
      <name val="游ゴシック"/>
      <family val="3"/>
      <charset val="128"/>
    </font>
    <font>
      <sz val="6"/>
      <name val="ＭＳ Ｐゴシック"/>
      <family val="3"/>
      <charset val="128"/>
    </font>
    <font>
      <sz val="10"/>
      <name val="游ゴシック"/>
      <family val="3"/>
      <charset val="128"/>
    </font>
    <font>
      <b/>
      <sz val="14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6" fontId="2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176" fontId="2" fillId="2" borderId="9" xfId="0" applyNumberFormat="1" applyFont="1" applyFill="1" applyBorder="1" applyAlignment="1">
      <alignment horizontal="center" vertical="center" wrapText="1"/>
    </xf>
    <xf numFmtId="176" fontId="2" fillId="2" borderId="10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vertical="center"/>
    </xf>
    <xf numFmtId="0" fontId="2" fillId="2" borderId="19" xfId="0" applyFont="1" applyFill="1" applyBorder="1" applyAlignment="1">
      <alignment vertical="center" wrapText="1"/>
    </xf>
    <xf numFmtId="0" fontId="3" fillId="2" borderId="15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26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left" vertical="center" wrapText="1"/>
    </xf>
    <xf numFmtId="0" fontId="3" fillId="2" borderId="22" xfId="0" applyFont="1" applyFill="1" applyBorder="1" applyAlignment="1">
      <alignment horizontal="left" vertical="center" wrapText="1"/>
    </xf>
    <xf numFmtId="0" fontId="3" fillId="2" borderId="27" xfId="0" applyFont="1" applyFill="1" applyBorder="1" applyAlignment="1">
      <alignment horizontal="left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6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/>
    </xf>
    <xf numFmtId="0" fontId="3" fillId="2" borderId="29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6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/>
    </xf>
    <xf numFmtId="0" fontId="3" fillId="2" borderId="38" xfId="0" applyFont="1" applyFill="1" applyBorder="1" applyAlignment="1">
      <alignment horizontal="center" vertical="center"/>
    </xf>
    <xf numFmtId="0" fontId="3" fillId="2" borderId="39" xfId="0" applyFont="1" applyFill="1" applyBorder="1" applyAlignment="1">
      <alignment horizontal="center" vertical="center"/>
    </xf>
    <xf numFmtId="0" fontId="3" fillId="2" borderId="40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left" vertical="center"/>
    </xf>
    <xf numFmtId="57" fontId="3" fillId="2" borderId="38" xfId="0" applyNumberFormat="1" applyFont="1" applyFill="1" applyBorder="1" applyAlignment="1">
      <alignment horizontal="center" vertical="center"/>
    </xf>
    <xf numFmtId="176" fontId="3" fillId="0" borderId="39" xfId="0" applyNumberFormat="1" applyFont="1" applyBorder="1" applyAlignment="1">
      <alignment horizontal="center" vertical="center"/>
    </xf>
    <xf numFmtId="176" fontId="3" fillId="2" borderId="42" xfId="0" applyNumberFormat="1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/>
    </xf>
    <xf numFmtId="0" fontId="3" fillId="3" borderId="37" xfId="0" applyFont="1" applyFill="1" applyBorder="1" applyAlignment="1">
      <alignment horizontal="center" vertical="center"/>
    </xf>
    <xf numFmtId="0" fontId="3" fillId="3" borderId="44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4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4" customWidth="1"/>
    <col min="2" max="2" width="10.625" style="80" customWidth="1"/>
    <col min="3" max="3" width="26" style="81" bestFit="1" customWidth="1"/>
    <col min="4" max="4" width="10.625" style="80" customWidth="1"/>
    <col min="5" max="5" width="13.875" style="80" customWidth="1"/>
    <col min="6" max="6" width="26" style="81" bestFit="1" customWidth="1"/>
    <col min="7" max="7" width="17.625" style="81" bestFit="1" customWidth="1"/>
    <col min="8" max="8" width="13.375" style="81" bestFit="1" customWidth="1"/>
    <col min="9" max="9" width="16.625" style="80" customWidth="1"/>
    <col min="10" max="10" width="39.625" style="81" bestFit="1" customWidth="1"/>
    <col min="11" max="11" width="23.625" style="80" customWidth="1"/>
    <col min="12" max="12" width="28.125" style="81" bestFit="1" customWidth="1"/>
    <col min="13" max="13" width="26" style="81" bestFit="1" customWidth="1"/>
    <col min="14" max="14" width="10.625" style="80" customWidth="1"/>
    <col min="15" max="16" width="10.625" style="82" customWidth="1"/>
    <col min="17" max="18" width="12.625" style="80" customWidth="1"/>
    <col min="19" max="19" width="12.625" style="82" customWidth="1"/>
    <col min="20" max="22" width="10.625" style="80" customWidth="1"/>
    <col min="23" max="23" width="10.625" style="4" customWidth="1"/>
    <col min="24" max="24" width="13.5" style="4" customWidth="1"/>
    <col min="25" max="16384" width="9" style="4"/>
  </cols>
  <sheetData>
    <row r="1" spans="1:24" x14ac:dyDescent="0.4">
      <c r="A1" t="s">
        <v>0</v>
      </c>
      <c r="B1" s="1"/>
      <c r="C1" s="1"/>
      <c r="D1" s="2"/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  <c r="Q1" s="1"/>
      <c r="R1" s="1"/>
      <c r="S1" s="3"/>
      <c r="T1" s="1"/>
      <c r="U1" s="1"/>
      <c r="V1" s="4"/>
    </row>
    <row r="2" spans="1:24" ht="24.75" thickBot="1" x14ac:dyDescent="0.45">
      <c r="A2" s="5"/>
      <c r="B2" s="1"/>
      <c r="C2" s="1"/>
      <c r="D2" s="2"/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  <c r="Q2" s="1"/>
      <c r="R2" s="1"/>
      <c r="S2" s="3"/>
      <c r="T2" s="1"/>
      <c r="U2" s="1"/>
      <c r="V2" s="4"/>
    </row>
    <row r="3" spans="1:24" x14ac:dyDescent="0.4">
      <c r="A3" s="6" t="s">
        <v>1</v>
      </c>
      <c r="B3" s="6" t="s">
        <v>2</v>
      </c>
      <c r="C3" s="7" t="s">
        <v>3</v>
      </c>
      <c r="D3" s="8" t="s">
        <v>4</v>
      </c>
      <c r="E3" s="9"/>
      <c r="F3" s="10"/>
      <c r="G3" s="11" t="s">
        <v>5</v>
      </c>
      <c r="H3" s="12" t="s">
        <v>6</v>
      </c>
      <c r="I3" s="13" t="s">
        <v>7</v>
      </c>
      <c r="J3" s="9"/>
      <c r="K3" s="9"/>
      <c r="L3" s="10"/>
      <c r="M3" s="8" t="s">
        <v>8</v>
      </c>
      <c r="N3" s="10"/>
      <c r="O3" s="14" t="s">
        <v>9</v>
      </c>
      <c r="P3" s="15"/>
      <c r="Q3" s="8" t="s">
        <v>10</v>
      </c>
      <c r="R3" s="9"/>
      <c r="S3" s="9"/>
      <c r="T3" s="9"/>
      <c r="U3" s="9"/>
      <c r="V3" s="9"/>
      <c r="W3" s="10"/>
    </row>
    <row r="4" spans="1:24" x14ac:dyDescent="0.4">
      <c r="A4" s="16"/>
      <c r="B4" s="16"/>
      <c r="C4" s="17"/>
      <c r="D4" s="18" t="s">
        <v>11</v>
      </c>
      <c r="E4" s="19" t="s">
        <v>12</v>
      </c>
      <c r="F4" s="20" t="s">
        <v>13</v>
      </c>
      <c r="G4" s="21"/>
      <c r="H4" s="22"/>
      <c r="I4" s="19" t="s">
        <v>14</v>
      </c>
      <c r="J4" s="23"/>
      <c r="K4" s="24"/>
      <c r="L4" s="25" t="s">
        <v>15</v>
      </c>
      <c r="M4" s="26" t="s">
        <v>16</v>
      </c>
      <c r="N4" s="20" t="s">
        <v>17</v>
      </c>
      <c r="O4" s="27" t="s">
        <v>18</v>
      </c>
      <c r="P4" s="28" t="s">
        <v>19</v>
      </c>
      <c r="Q4" s="29" t="s">
        <v>20</v>
      </c>
      <c r="R4" s="30"/>
      <c r="S4" s="30"/>
      <c r="T4" s="31" t="s">
        <v>21</v>
      </c>
      <c r="U4" s="32" t="s">
        <v>22</v>
      </c>
      <c r="V4" s="32" t="s">
        <v>23</v>
      </c>
      <c r="W4" s="33" t="s">
        <v>24</v>
      </c>
    </row>
    <row r="5" spans="1:24" ht="110.1" customHeight="1" x14ac:dyDescent="0.4">
      <c r="A5" s="16"/>
      <c r="B5" s="16"/>
      <c r="C5" s="17"/>
      <c r="D5" s="34"/>
      <c r="E5" s="35"/>
      <c r="F5" s="17"/>
      <c r="G5" s="21"/>
      <c r="H5" s="22"/>
      <c r="I5" s="35"/>
      <c r="J5" s="36" t="s">
        <v>25</v>
      </c>
      <c r="K5" s="36" t="s">
        <v>26</v>
      </c>
      <c r="L5" s="17"/>
      <c r="M5" s="37"/>
      <c r="N5" s="38"/>
      <c r="O5" s="39"/>
      <c r="P5" s="40"/>
      <c r="Q5" s="41" t="s">
        <v>27</v>
      </c>
      <c r="R5" s="42"/>
      <c r="S5" s="43"/>
      <c r="T5" s="44"/>
      <c r="U5" s="45"/>
      <c r="V5" s="45"/>
      <c r="W5" s="46"/>
    </row>
    <row r="6" spans="1:24" ht="19.5" thickBot="1" x14ac:dyDescent="0.45">
      <c r="A6" s="47"/>
      <c r="B6" s="47"/>
      <c r="C6" s="48"/>
      <c r="D6" s="49"/>
      <c r="E6" s="50"/>
      <c r="F6" s="48"/>
      <c r="G6" s="51"/>
      <c r="H6" s="52"/>
      <c r="I6" s="50"/>
      <c r="J6" s="53"/>
      <c r="K6" s="54"/>
      <c r="L6" s="48"/>
      <c r="M6" s="55"/>
      <c r="N6" s="56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32</v>
      </c>
      <c r="D7" s="68" t="s">
        <v>33</v>
      </c>
      <c r="E7" s="66" t="s">
        <v>34</v>
      </c>
      <c r="F7" s="66" t="s">
        <v>31</v>
      </c>
      <c r="G7" s="69" t="s">
        <v>35</v>
      </c>
      <c r="H7" s="68" t="s">
        <v>36</v>
      </c>
      <c r="I7" s="70" t="s">
        <v>37</v>
      </c>
      <c r="J7" s="66" t="s">
        <v>38</v>
      </c>
      <c r="K7" s="66" t="s">
        <v>39</v>
      </c>
      <c r="L7" s="71" t="s">
        <v>40</v>
      </c>
      <c r="M7" s="66" t="s">
        <v>32</v>
      </c>
      <c r="N7" s="72" t="s">
        <v>41</v>
      </c>
      <c r="O7" s="73">
        <v>45131</v>
      </c>
      <c r="P7" s="74">
        <v>45135</v>
      </c>
      <c r="Q7" s="75" t="s">
        <v>42</v>
      </c>
      <c r="R7" s="66" t="s">
        <v>42</v>
      </c>
      <c r="S7" s="76" t="s">
        <v>43</v>
      </c>
      <c r="T7" s="77" t="str">
        <f t="shared" ref="T7:U13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-</v>
      </c>
      <c r="U7" s="77" t="str">
        <f t="shared" si="0"/>
        <v>-</v>
      </c>
      <c r="V7" s="78" t="str">
        <f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&lt;25</v>
      </c>
      <c r="W7" s="79" t="str">
        <f t="shared" ref="W7:W13" si="1">IF(ISERROR(V7*1),"",IF(AND(H7="飲料水",V7&gt;=11),"○",IF(AND(H7="牛乳・乳児用食品",V7&gt;=51),"○",IF(AND(H7&lt;&gt;"",V7&gt;=110),"○",""))))</f>
        <v/>
      </c>
    </row>
    <row r="8" spans="1:24" x14ac:dyDescent="0.4">
      <c r="A8" s="70">
        <f>A7+1</f>
        <v>2</v>
      </c>
      <c r="B8" s="66" t="s">
        <v>31</v>
      </c>
      <c r="C8" s="67" t="s">
        <v>32</v>
      </c>
      <c r="D8" s="75" t="s">
        <v>44</v>
      </c>
      <c r="E8" s="66" t="s">
        <v>31</v>
      </c>
      <c r="F8" s="66" t="s">
        <v>31</v>
      </c>
      <c r="G8" s="69" t="s">
        <v>35</v>
      </c>
      <c r="H8" s="68" t="s">
        <v>36</v>
      </c>
      <c r="I8" s="70" t="s">
        <v>45</v>
      </c>
      <c r="J8" s="66" t="s">
        <v>38</v>
      </c>
      <c r="K8" s="66" t="s">
        <v>46</v>
      </c>
      <c r="L8" s="71" t="s">
        <v>40</v>
      </c>
      <c r="M8" s="66" t="s">
        <v>32</v>
      </c>
      <c r="N8" s="72" t="s">
        <v>41</v>
      </c>
      <c r="O8" s="73">
        <v>45131</v>
      </c>
      <c r="P8" s="74">
        <v>45135</v>
      </c>
      <c r="Q8" s="75" t="s">
        <v>42</v>
      </c>
      <c r="R8" s="66" t="s">
        <v>42</v>
      </c>
      <c r="S8" s="76" t="s">
        <v>43</v>
      </c>
      <c r="T8" s="77" t="str">
        <f t="shared" si="0"/>
        <v>-</v>
      </c>
      <c r="U8" s="77" t="str">
        <f t="shared" si="0"/>
        <v>-</v>
      </c>
      <c r="V8" s="78" t="str">
        <f>IFERROR(IF(AND(T8="",U8=""),"",IF(AND(T8="-",U8="-"),IF(S8="","Cs合計を入力してください",S8),IF(NOT(ISERROR(T8*1+U8*1)),ROUND(T8+U8, 1-INT(LOG(ABS(T8+U8)))),IF(NOT(ISERROR(T8*1)),ROUND(T8, 1-INT(LOG(ABS(T8)))),IF(NOT(ISERROR(U8*1)),ROUND(U8, 1-INT(LOG(ABS(U8)))),IF(ISERROR(T8*1+U8*1),"&lt;"&amp;ROUND(IF(T8="-",0,SUBSTITUTE(T8,"&lt;",""))*1+IF(U8="-",0,SUBSTITUTE(U8,"&lt;",""))*1,1-INT(LOG(ABS(IF(T8="-",0,SUBSTITUTE(T8,"&lt;",""))*1+IF(U8="-",0,SUBSTITUTE(U8,"&lt;",""))*1)))))))))),"入力形式が間違っています")</f>
        <v>&lt;25</v>
      </c>
      <c r="W8" s="79" t="str">
        <f t="shared" si="1"/>
        <v/>
      </c>
    </row>
    <row r="9" spans="1:24" x14ac:dyDescent="0.4">
      <c r="A9" s="70">
        <f t="shared" ref="A9:A13" si="2">A8+1</f>
        <v>3</v>
      </c>
      <c r="B9" s="66" t="s">
        <v>31</v>
      </c>
      <c r="C9" s="67" t="s">
        <v>32</v>
      </c>
      <c r="D9" s="68" t="s">
        <v>47</v>
      </c>
      <c r="E9" s="66" t="s">
        <v>48</v>
      </c>
      <c r="F9" s="66" t="s">
        <v>49</v>
      </c>
      <c r="G9" s="69" t="s">
        <v>35</v>
      </c>
      <c r="H9" s="68" t="s">
        <v>36</v>
      </c>
      <c r="I9" s="70" t="s">
        <v>50</v>
      </c>
      <c r="J9" s="66" t="s">
        <v>38</v>
      </c>
      <c r="K9" s="66" t="s">
        <v>31</v>
      </c>
      <c r="L9" s="71" t="s">
        <v>40</v>
      </c>
      <c r="M9" s="66" t="s">
        <v>32</v>
      </c>
      <c r="N9" s="72" t="s">
        <v>41</v>
      </c>
      <c r="O9" s="73">
        <v>45131</v>
      </c>
      <c r="P9" s="74">
        <v>45135</v>
      </c>
      <c r="Q9" s="75" t="s">
        <v>42</v>
      </c>
      <c r="R9" s="66" t="s">
        <v>42</v>
      </c>
      <c r="S9" s="76" t="s">
        <v>43</v>
      </c>
      <c r="T9" s="77" t="str">
        <f t="shared" si="0"/>
        <v>-</v>
      </c>
      <c r="U9" s="77" t="str">
        <f t="shared" si="0"/>
        <v>-</v>
      </c>
      <c r="V9" s="78" t="str">
        <f>IFERROR(IF(AND(T9="",U9=""),"",IF(AND(T9="-",U9="-"),IF(S9="","Cs合計を入力してください",S9),IF(NOT(ISERROR(T9*1+U9*1)),ROUND(T9+U9, 1-INT(LOG(ABS(T9+U9)))),IF(NOT(ISERROR(T9*1)),ROUND(T9, 1-INT(LOG(ABS(T9)))),IF(NOT(ISERROR(U9*1)),ROUND(U9, 1-INT(LOG(ABS(U9)))),IF(ISERROR(T9*1+U9*1),"&lt;"&amp;ROUND(IF(T9="-",0,SUBSTITUTE(T9,"&lt;",""))*1+IF(U9="-",0,SUBSTITUTE(U9,"&lt;",""))*1,1-INT(LOG(ABS(IF(T9="-",0,SUBSTITUTE(T9,"&lt;",""))*1+IF(U9="-",0,SUBSTITUTE(U9,"&lt;",""))*1)))))))))),"入力形式が間違っています")</f>
        <v>&lt;25</v>
      </c>
      <c r="W9" s="79" t="str">
        <f t="shared" si="1"/>
        <v/>
      </c>
    </row>
    <row r="10" spans="1:24" x14ac:dyDescent="0.4">
      <c r="A10" s="70">
        <f t="shared" si="2"/>
        <v>4</v>
      </c>
      <c r="B10" s="66" t="s">
        <v>31</v>
      </c>
      <c r="C10" s="67" t="s">
        <v>32</v>
      </c>
      <c r="D10" s="68" t="s">
        <v>47</v>
      </c>
      <c r="E10" s="66" t="s">
        <v>48</v>
      </c>
      <c r="F10" s="66" t="s">
        <v>49</v>
      </c>
      <c r="G10" s="69" t="s">
        <v>35</v>
      </c>
      <c r="H10" s="68" t="s">
        <v>36</v>
      </c>
      <c r="I10" s="70" t="s">
        <v>51</v>
      </c>
      <c r="J10" s="66" t="s">
        <v>38</v>
      </c>
      <c r="K10" s="66" t="s">
        <v>52</v>
      </c>
      <c r="L10" s="71" t="s">
        <v>40</v>
      </c>
      <c r="M10" s="66" t="s">
        <v>32</v>
      </c>
      <c r="N10" s="72" t="s">
        <v>41</v>
      </c>
      <c r="O10" s="73">
        <v>45131</v>
      </c>
      <c r="P10" s="74">
        <v>45135</v>
      </c>
      <c r="Q10" s="75" t="s">
        <v>42</v>
      </c>
      <c r="R10" s="66" t="s">
        <v>42</v>
      </c>
      <c r="S10" s="76" t="s">
        <v>43</v>
      </c>
      <c r="T10" s="77" t="str">
        <f t="shared" si="0"/>
        <v>-</v>
      </c>
      <c r="U10" s="77" t="str">
        <f t="shared" si="0"/>
        <v>-</v>
      </c>
      <c r="V10" s="78" t="str">
        <f t="shared" ref="V10" si="3">IFERROR(IF(AND(T10="",U10=""),"",IF(AND(T10="-",U10="-"),IF(S10="","Cs合計を入力してください",S10),IF(NOT(ISERROR(T10*1+U10*1)),ROUND(T10+U10, 1-INT(LOG(ABS(T10+U10)))),IF(NOT(ISERROR(T10*1)),ROUND(T10, 1-INT(LOG(ABS(T10)))),IF(NOT(ISERROR(U10*1)),ROUND(U10, 1-INT(LOG(ABS(U10)))),IF(ISERROR(T10*1+U10*1),"&lt;"&amp;ROUND(IF(T10="-",0,SUBSTITUTE(T10,"&lt;",""))*1+IF(U10="-",0,SUBSTITUTE(U10,"&lt;",""))*1,1-INT(LOG(ABS(IF(T10="-",0,SUBSTITUTE(T10,"&lt;",""))*1+IF(U10="-",0,SUBSTITUTE(U10,"&lt;",""))*1)))))))))),"入力形式が間違っています")</f>
        <v>&lt;25</v>
      </c>
      <c r="W10" s="79" t="str">
        <f t="shared" si="1"/>
        <v/>
      </c>
    </row>
    <row r="11" spans="1:24" x14ac:dyDescent="0.4">
      <c r="A11" s="70">
        <f t="shared" si="2"/>
        <v>5</v>
      </c>
      <c r="B11" s="66" t="s">
        <v>31</v>
      </c>
      <c r="C11" s="67" t="s">
        <v>32</v>
      </c>
      <c r="D11" s="75" t="s">
        <v>53</v>
      </c>
      <c r="E11" s="66" t="s">
        <v>31</v>
      </c>
      <c r="F11" s="66" t="s">
        <v>31</v>
      </c>
      <c r="G11" s="69" t="s">
        <v>35</v>
      </c>
      <c r="H11" s="68" t="s">
        <v>54</v>
      </c>
      <c r="I11" s="70" t="s">
        <v>55</v>
      </c>
      <c r="J11" s="66" t="s">
        <v>31</v>
      </c>
      <c r="K11" s="66" t="s">
        <v>31</v>
      </c>
      <c r="L11" s="71" t="s">
        <v>40</v>
      </c>
      <c r="M11" s="66" t="s">
        <v>32</v>
      </c>
      <c r="N11" s="72" t="s">
        <v>41</v>
      </c>
      <c r="O11" s="73">
        <v>45131</v>
      </c>
      <c r="P11" s="74">
        <v>45135</v>
      </c>
      <c r="Q11" s="75" t="s">
        <v>42</v>
      </c>
      <c r="R11" s="66" t="s">
        <v>42</v>
      </c>
      <c r="S11" s="76" t="s">
        <v>43</v>
      </c>
      <c r="T11" s="77" t="str">
        <f t="shared" si="0"/>
        <v>-</v>
      </c>
      <c r="U11" s="77" t="str">
        <f t="shared" si="0"/>
        <v>-</v>
      </c>
      <c r="V11" s="78" t="str">
        <f>IFERROR(IF(AND(T11="",U11=""),"",IF(AND(T11="-",U11="-"),IF(S11="","Cs合計を入力してください",S11),IF(NOT(ISERROR(T11*1+U11*1)),ROUND(T11+U11, 1-INT(LOG(ABS(T11+U11)))),IF(NOT(ISERROR(T11*1)),ROUND(T11, 1-INT(LOG(ABS(T11)))),IF(NOT(ISERROR(U11*1)),ROUND(U11, 1-INT(LOG(ABS(U11)))),IF(ISERROR(T11*1+U11*1),"&lt;"&amp;ROUND(IF(T11="-",0,SUBSTITUTE(T11,"&lt;",""))*1+IF(U11="-",0,SUBSTITUTE(U11,"&lt;",""))*1,1-INT(LOG(ABS(IF(T11="-",0,SUBSTITUTE(T11,"&lt;",""))*1+IF(U11="-",0,SUBSTITUTE(U11,"&lt;",""))*1)))))))))),"入力形式が間違っています")</f>
        <v>&lt;25</v>
      </c>
      <c r="W11" s="79" t="str">
        <f t="shared" si="1"/>
        <v/>
      </c>
    </row>
    <row r="12" spans="1:24" x14ac:dyDescent="0.4">
      <c r="A12" s="70">
        <f t="shared" si="2"/>
        <v>6</v>
      </c>
      <c r="B12" s="66" t="s">
        <v>31</v>
      </c>
      <c r="C12" s="67" t="s">
        <v>32</v>
      </c>
      <c r="D12" s="68" t="s">
        <v>44</v>
      </c>
      <c r="E12" s="66" t="s">
        <v>31</v>
      </c>
      <c r="F12" s="66" t="s">
        <v>31</v>
      </c>
      <c r="G12" s="69" t="s">
        <v>35</v>
      </c>
      <c r="H12" s="68" t="s">
        <v>54</v>
      </c>
      <c r="I12" s="70" t="s">
        <v>56</v>
      </c>
      <c r="J12" s="66" t="s">
        <v>31</v>
      </c>
      <c r="K12" s="66" t="s">
        <v>57</v>
      </c>
      <c r="L12" s="71" t="s">
        <v>40</v>
      </c>
      <c r="M12" s="66" t="s">
        <v>32</v>
      </c>
      <c r="N12" s="72" t="s">
        <v>41</v>
      </c>
      <c r="O12" s="73">
        <v>45131</v>
      </c>
      <c r="P12" s="74">
        <v>45135</v>
      </c>
      <c r="Q12" s="75" t="s">
        <v>42</v>
      </c>
      <c r="R12" s="66" t="s">
        <v>42</v>
      </c>
      <c r="S12" s="76" t="s">
        <v>43</v>
      </c>
      <c r="T12" s="77" t="str">
        <f t="shared" si="0"/>
        <v>-</v>
      </c>
      <c r="U12" s="77" t="str">
        <f t="shared" si="0"/>
        <v>-</v>
      </c>
      <c r="V12" s="78" t="str">
        <f t="shared" ref="V12:V13" si="4">IFERROR(IF(AND(T12="",U12=""),"",IF(AND(T12="-",U12="-"),IF(S12="","Cs合計を入力してください",S12),IF(NOT(ISERROR(T12*1+U12*1)),ROUND(T12+U12, 1-INT(LOG(ABS(T12+U12)))),IF(NOT(ISERROR(T12*1)),ROUND(T12, 1-INT(LOG(ABS(T12)))),IF(NOT(ISERROR(U12*1)),ROUND(U12, 1-INT(LOG(ABS(U12)))),IF(ISERROR(T12*1+U12*1),"&lt;"&amp;ROUND(IF(T12="-",0,SUBSTITUTE(T12,"&lt;",""))*1+IF(U12="-",0,SUBSTITUTE(U12,"&lt;",""))*1,1-INT(LOG(ABS(IF(T12="-",0,SUBSTITUTE(T12,"&lt;",""))*1+IF(U12="-",0,SUBSTITUTE(U12,"&lt;",""))*1)))))))))),"入力形式が間違っています")</f>
        <v>&lt;25</v>
      </c>
      <c r="W12" s="79" t="str">
        <f t="shared" si="1"/>
        <v/>
      </c>
    </row>
    <row r="13" spans="1:24" x14ac:dyDescent="0.4">
      <c r="A13" s="70">
        <f t="shared" si="2"/>
        <v>7</v>
      </c>
      <c r="B13" s="66" t="s">
        <v>31</v>
      </c>
      <c r="C13" s="67" t="s">
        <v>32</v>
      </c>
      <c r="D13" s="68" t="s">
        <v>58</v>
      </c>
      <c r="E13" s="66" t="s">
        <v>31</v>
      </c>
      <c r="F13" s="66" t="s">
        <v>31</v>
      </c>
      <c r="G13" s="69" t="s">
        <v>35</v>
      </c>
      <c r="H13" s="68" t="s">
        <v>54</v>
      </c>
      <c r="I13" s="70" t="s">
        <v>56</v>
      </c>
      <c r="J13" s="66" t="s">
        <v>31</v>
      </c>
      <c r="K13" s="66" t="s">
        <v>59</v>
      </c>
      <c r="L13" s="71" t="s">
        <v>40</v>
      </c>
      <c r="M13" s="66" t="s">
        <v>32</v>
      </c>
      <c r="N13" s="72" t="s">
        <v>41</v>
      </c>
      <c r="O13" s="73">
        <v>45131</v>
      </c>
      <c r="P13" s="74">
        <v>45135</v>
      </c>
      <c r="Q13" s="75" t="s">
        <v>42</v>
      </c>
      <c r="R13" s="66" t="s">
        <v>42</v>
      </c>
      <c r="S13" s="76" t="s">
        <v>43</v>
      </c>
      <c r="T13" s="77" t="str">
        <f t="shared" si="0"/>
        <v>-</v>
      </c>
      <c r="U13" s="77" t="str">
        <f t="shared" si="0"/>
        <v>-</v>
      </c>
      <c r="V13" s="78" t="str">
        <f t="shared" si="4"/>
        <v>&lt;25</v>
      </c>
      <c r="W13" s="79" t="str">
        <f t="shared" si="1"/>
        <v/>
      </c>
    </row>
    <row r="14" spans="1:24" x14ac:dyDescent="0.4">
      <c r="Q14" s="83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3">
    <cfRule type="expression" dxfId="0" priority="1">
      <formula>$W7="○"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2023-07-31T05:15:16Z</dcterms:modified>
</cp:coreProperties>
</file>