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filterPrivacy="1"/>
  <xr:revisionPtr revIDLastSave="0" documentId="13_ncr:1_{6A3F56C4-2A09-4839-8978-2C820E0A6159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46" i="1" l="1"/>
  <c r="T46" i="1"/>
  <c r="V46" i="1" s="1"/>
  <c r="W46" i="1" s="1"/>
  <c r="U45" i="1"/>
  <c r="T45" i="1"/>
  <c r="V45" i="1" s="1"/>
  <c r="W45" i="1" s="1"/>
  <c r="U44" i="1"/>
  <c r="T44" i="1"/>
  <c r="V44" i="1" s="1"/>
  <c r="W44" i="1" s="1"/>
  <c r="U43" i="1"/>
  <c r="T43" i="1"/>
  <c r="V43" i="1" s="1"/>
  <c r="W43" i="1" s="1"/>
  <c r="U42" i="1"/>
  <c r="T42" i="1"/>
  <c r="V42" i="1" s="1"/>
  <c r="W42" i="1" s="1"/>
  <c r="U41" i="1"/>
  <c r="T41" i="1"/>
  <c r="V41" i="1" s="1"/>
  <c r="W41" i="1" s="1"/>
  <c r="V40" i="1"/>
  <c r="W40" i="1" s="1"/>
  <c r="U40" i="1"/>
  <c r="T40" i="1"/>
  <c r="V39" i="1"/>
  <c r="W39" i="1" s="1"/>
  <c r="U39" i="1"/>
  <c r="T39" i="1"/>
  <c r="U38" i="1"/>
  <c r="T38" i="1"/>
  <c r="V38" i="1" s="1"/>
  <c r="W38" i="1" s="1"/>
  <c r="U37" i="1"/>
  <c r="T37" i="1"/>
  <c r="V37" i="1" s="1"/>
  <c r="W37" i="1" s="1"/>
  <c r="U36" i="1"/>
  <c r="T36" i="1"/>
  <c r="V36" i="1" s="1"/>
  <c r="W36" i="1" s="1"/>
  <c r="U35" i="1"/>
  <c r="T35" i="1"/>
  <c r="V35" i="1" s="1"/>
  <c r="W35" i="1" s="1"/>
  <c r="U34" i="1"/>
  <c r="T34" i="1"/>
  <c r="V34" i="1" s="1"/>
  <c r="W34" i="1" s="1"/>
  <c r="U33" i="1"/>
  <c r="T33" i="1"/>
  <c r="V33" i="1" s="1"/>
  <c r="W33" i="1" s="1"/>
  <c r="V32" i="1"/>
  <c r="W32" i="1" s="1"/>
  <c r="U32" i="1"/>
  <c r="T32" i="1"/>
  <c r="U31" i="1"/>
  <c r="T31" i="1"/>
  <c r="V31" i="1" s="1"/>
  <c r="U30" i="1"/>
  <c r="T30" i="1"/>
  <c r="V30" i="1" s="1"/>
  <c r="W30" i="1" s="1"/>
  <c r="U29" i="1"/>
  <c r="T29" i="1"/>
  <c r="V29" i="1" s="1"/>
  <c r="W29" i="1" s="1"/>
  <c r="U28" i="1"/>
  <c r="T28" i="1"/>
  <c r="V28" i="1" s="1"/>
  <c r="W28" i="1" s="1"/>
  <c r="V27" i="1"/>
  <c r="W27" i="1" s="1"/>
  <c r="U27" i="1"/>
  <c r="T27" i="1"/>
  <c r="U26" i="1"/>
  <c r="V26" i="1" s="1"/>
  <c r="W26" i="1" s="1"/>
  <c r="T26" i="1"/>
  <c r="V25" i="1"/>
  <c r="W25" i="1" s="1"/>
  <c r="U25" i="1"/>
  <c r="T25" i="1"/>
  <c r="U24" i="1"/>
  <c r="T24" i="1"/>
  <c r="V24" i="1" s="1"/>
  <c r="W24" i="1" s="1"/>
  <c r="U23" i="1"/>
  <c r="T23" i="1"/>
  <c r="V23" i="1" s="1"/>
  <c r="W23" i="1" s="1"/>
  <c r="U22" i="1"/>
  <c r="T22" i="1"/>
  <c r="V22" i="1" s="1"/>
  <c r="W22" i="1" s="1"/>
  <c r="U21" i="1"/>
  <c r="T21" i="1"/>
  <c r="V21" i="1" s="1"/>
  <c r="W21" i="1" s="1"/>
  <c r="U20" i="1"/>
  <c r="T20" i="1"/>
  <c r="V20" i="1" s="1"/>
  <c r="W20" i="1" s="1"/>
  <c r="U19" i="1"/>
  <c r="T19" i="1"/>
  <c r="V19" i="1" s="1"/>
  <c r="W19" i="1" s="1"/>
  <c r="U18" i="1"/>
  <c r="V18" i="1" s="1"/>
  <c r="W18" i="1" s="1"/>
  <c r="T18" i="1"/>
  <c r="V17" i="1"/>
  <c r="W17" i="1" s="1"/>
  <c r="U17" i="1"/>
  <c r="T17" i="1"/>
  <c r="U16" i="1"/>
  <c r="T16" i="1"/>
  <c r="V16" i="1" s="1"/>
  <c r="W16" i="1" s="1"/>
  <c r="U15" i="1"/>
  <c r="T15" i="1"/>
  <c r="V15" i="1" s="1"/>
  <c r="W15" i="1" s="1"/>
  <c r="U14" i="1"/>
  <c r="V14" i="1" s="1"/>
  <c r="W14" i="1" s="1"/>
  <c r="T14" i="1"/>
  <c r="U13" i="1"/>
  <c r="T13" i="1"/>
  <c r="V13" i="1" s="1"/>
  <c r="W13" i="1" s="1"/>
  <c r="U12" i="1"/>
  <c r="T12" i="1"/>
  <c r="V12" i="1" s="1"/>
  <c r="W12" i="1" s="1"/>
  <c r="U11" i="1"/>
  <c r="T11" i="1"/>
  <c r="V11" i="1" s="1"/>
  <c r="W11" i="1" s="1"/>
  <c r="U10" i="1"/>
  <c r="V10" i="1" s="1"/>
  <c r="W10" i="1" s="1"/>
  <c r="T10" i="1"/>
  <c r="V9" i="1"/>
  <c r="W9" i="1" s="1"/>
  <c r="U9" i="1"/>
  <c r="T9" i="1"/>
  <c r="U8" i="1"/>
  <c r="T8" i="1"/>
  <c r="V8" i="1" s="1"/>
  <c r="W8" i="1" s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U7" i="1"/>
  <c r="T7" i="1"/>
  <c r="V7" i="1" s="1"/>
  <c r="W7" i="1" s="1"/>
</calcChain>
</file>

<file path=xl/sharedStrings.xml><?xml version="1.0" encoding="utf-8"?>
<sst xmlns="http://schemas.openxmlformats.org/spreadsheetml/2006/main" count="653" uniqueCount="101">
  <si>
    <t>３　国立医薬品食品衛生研究所における検査</t>
  </si>
  <si>
    <t>NO</t>
    <phoneticPr fontId="5"/>
  </si>
  <si>
    <t>報告自治体</t>
    <rPh sb="0" eb="2">
      <t>ホウコク</t>
    </rPh>
    <rPh sb="2" eb="5">
      <t>ジチタイ</t>
    </rPh>
    <phoneticPr fontId="5"/>
  </si>
  <si>
    <t>実施主体</t>
    <rPh sb="0" eb="2">
      <t>ジッシ</t>
    </rPh>
    <phoneticPr fontId="5"/>
  </si>
  <si>
    <t>産地</t>
    <rPh sb="0" eb="2">
      <t>サンチ</t>
    </rPh>
    <phoneticPr fontId="5"/>
  </si>
  <si>
    <t>非流通品
／流通品</t>
    <rPh sb="0" eb="1">
      <t>ヒ</t>
    </rPh>
    <rPh sb="1" eb="3">
      <t>リュウツウ</t>
    </rPh>
    <rPh sb="3" eb="4">
      <t>ヒン</t>
    </rPh>
    <phoneticPr fontId="5"/>
  </si>
  <si>
    <t>食品
カテゴリ</t>
    <phoneticPr fontId="5"/>
  </si>
  <si>
    <t>品目</t>
    <rPh sb="0" eb="2">
      <t>ヒンモク</t>
    </rPh>
    <phoneticPr fontId="5"/>
  </si>
  <si>
    <t>検査</t>
    <phoneticPr fontId="5"/>
  </si>
  <si>
    <t>日時</t>
    <rPh sb="0" eb="2">
      <t>ニチジ</t>
    </rPh>
    <phoneticPr fontId="5"/>
  </si>
  <si>
    <t>結果（Bq/kg)</t>
    <rPh sb="0" eb="2">
      <t>ケッカ</t>
    </rPh>
    <phoneticPr fontId="5"/>
  </si>
  <si>
    <t>都道府県</t>
    <rPh sb="0" eb="4">
      <t>トドウフケン</t>
    </rPh>
    <phoneticPr fontId="5"/>
  </si>
  <si>
    <t>市町村</t>
    <rPh sb="0" eb="3">
      <t>シチョウソン</t>
    </rPh>
    <phoneticPr fontId="5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</si>
  <si>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5"/>
  </si>
  <si>
    <t>品目名</t>
    <rPh sb="2" eb="3">
      <t>メイ</t>
    </rPh>
    <phoneticPr fontId="5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</si>
  <si>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5"/>
  </si>
  <si>
    <t>検査機関</t>
    <phoneticPr fontId="5"/>
  </si>
  <si>
    <t>検査法</t>
    <rPh sb="0" eb="2">
      <t>ケンサ</t>
    </rPh>
    <rPh sb="2" eb="3">
      <t>ホウ</t>
    </rPh>
    <phoneticPr fontId="5"/>
  </si>
  <si>
    <t>採取日
（購入日)</t>
  </si>
  <si>
    <t>結果
判明日</t>
    <phoneticPr fontId="5"/>
  </si>
  <si>
    <t>入力用</t>
    <rPh sb="0" eb="3">
      <t>ニュウリョクヨウ</t>
    </rPh>
    <phoneticPr fontId="1"/>
  </si>
  <si>
    <t>Cs-134</t>
    <phoneticPr fontId="5"/>
  </si>
  <si>
    <t>Cs-137</t>
    <phoneticPr fontId="5"/>
  </si>
  <si>
    <t>Cs合計</t>
    <rPh sb="2" eb="4">
      <t>ゴウケイ</t>
    </rPh>
    <phoneticPr fontId="5"/>
  </si>
  <si>
    <t>基準超過</t>
    <rPh sb="0" eb="2">
      <t>キジュン</t>
    </rPh>
    <rPh sb="2" eb="4">
      <t>チョウカ</t>
    </rPh>
    <phoneticPr fontId="5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</si>
  <si>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5"/>
  </si>
  <si>
    <t>その他
（原木、菌床、
露地栽培、施設栽培等）</t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5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</si>
  <si>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</si>
  <si>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</si>
  <si>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</si>
  <si>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</si>
  <si>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―</t>
    <phoneticPr fontId="1"/>
  </si>
  <si>
    <t>国立医薬品食品衛生研究所</t>
    <rPh sb="0" eb="12">
      <t>コクリツイヤクヒンショクヒンエイセイケンキュウショ</t>
    </rPh>
    <phoneticPr fontId="1"/>
  </si>
  <si>
    <t>長野県</t>
    <rPh sb="0" eb="3">
      <t>ナガノケン</t>
    </rPh>
    <phoneticPr fontId="7"/>
  </si>
  <si>
    <t>流通品</t>
    <rPh sb="0" eb="2">
      <t>リュウツウ</t>
    </rPh>
    <rPh sb="2" eb="3">
      <t>ヒン</t>
    </rPh>
    <phoneticPr fontId="8"/>
  </si>
  <si>
    <t>農産物</t>
    <rPh sb="0" eb="3">
      <t>ノウサンブツ</t>
    </rPh>
    <phoneticPr fontId="5"/>
  </si>
  <si>
    <t>タラノメ</t>
  </si>
  <si>
    <t>天然</t>
    <rPh sb="0" eb="2">
      <t>テンネン</t>
    </rPh>
    <phoneticPr fontId="1"/>
  </si>
  <si>
    <t>制限なし</t>
    <rPh sb="0" eb="2">
      <t>セイゲン</t>
    </rPh>
    <phoneticPr fontId="8"/>
  </si>
  <si>
    <t>CsI</t>
    <phoneticPr fontId="1"/>
  </si>
  <si>
    <t>-</t>
    <phoneticPr fontId="1"/>
  </si>
  <si>
    <t>&lt;25</t>
    <phoneticPr fontId="1"/>
  </si>
  <si>
    <t>コシアブラ</t>
  </si>
  <si>
    <t>不明</t>
    <rPh sb="0" eb="2">
      <t>フメイ</t>
    </rPh>
    <phoneticPr fontId="1"/>
  </si>
  <si>
    <t>静岡県</t>
    <rPh sb="0" eb="3">
      <t>シズオカケン</t>
    </rPh>
    <phoneticPr fontId="7"/>
  </si>
  <si>
    <t>タケノコ</t>
  </si>
  <si>
    <t>軽井沢町</t>
    <rPh sb="0" eb="3">
      <t>カルイザワ</t>
    </rPh>
    <rPh sb="3" eb="4">
      <t>マチ</t>
    </rPh>
    <phoneticPr fontId="1"/>
  </si>
  <si>
    <t>シイタケ</t>
  </si>
  <si>
    <t>栽培</t>
    <rPh sb="0" eb="2">
      <t>サイバイ</t>
    </rPh>
    <phoneticPr fontId="1"/>
  </si>
  <si>
    <t>原木</t>
    <rPh sb="0" eb="2">
      <t>ゲンボク</t>
    </rPh>
    <phoneticPr fontId="1"/>
  </si>
  <si>
    <t>小諸市</t>
    <rPh sb="0" eb="3">
      <t>コモロシ</t>
    </rPh>
    <phoneticPr fontId="1"/>
  </si>
  <si>
    <t>畜産物</t>
    <rPh sb="0" eb="3">
      <t>チクサンブツ</t>
    </rPh>
    <phoneticPr fontId="1"/>
  </si>
  <si>
    <t>ハチミツ</t>
  </si>
  <si>
    <t>種類：百花蜜</t>
    <rPh sb="0" eb="2">
      <t>シュルイ</t>
    </rPh>
    <rPh sb="3" eb="6">
      <t>ヒャッカミツ</t>
    </rPh>
    <phoneticPr fontId="1"/>
  </si>
  <si>
    <t>フキノトウ</t>
  </si>
  <si>
    <t>佐久市</t>
    <rPh sb="0" eb="3">
      <t>サクシ</t>
    </rPh>
    <phoneticPr fontId="1"/>
  </si>
  <si>
    <t>ウド</t>
  </si>
  <si>
    <t>部位：芽、別名：ウドの芽</t>
    <rPh sb="0" eb="2">
      <t>ブイ</t>
    </rPh>
    <rPh sb="3" eb="4">
      <t>メ</t>
    </rPh>
    <rPh sb="5" eb="7">
      <t>ベツメイ</t>
    </rPh>
    <rPh sb="11" eb="12">
      <t>メ</t>
    </rPh>
    <phoneticPr fontId="1"/>
  </si>
  <si>
    <t>種類：ヤマウド</t>
    <rPh sb="0" eb="2">
      <t>シュルイ</t>
    </rPh>
    <phoneticPr fontId="1"/>
  </si>
  <si>
    <t>宮城県</t>
    <rPh sb="0" eb="3">
      <t>ミヤギケン</t>
    </rPh>
    <phoneticPr fontId="7"/>
  </si>
  <si>
    <t>大衡村</t>
    <rPh sb="0" eb="3">
      <t>オオヒラムラ</t>
    </rPh>
    <phoneticPr fontId="1"/>
  </si>
  <si>
    <t>Ge</t>
  </si>
  <si>
    <t>&lt;5.9971</t>
  </si>
  <si>
    <t>大郷町</t>
    <rPh sb="0" eb="3">
      <t>オオサトチョウ</t>
    </rPh>
    <phoneticPr fontId="1"/>
  </si>
  <si>
    <t>加美町</t>
    <rPh sb="0" eb="3">
      <t>カミチョウ</t>
    </rPh>
    <phoneticPr fontId="1"/>
  </si>
  <si>
    <t>&lt;6.1595</t>
  </si>
  <si>
    <t>登米市</t>
    <rPh sb="0" eb="3">
      <t>トメシ</t>
    </rPh>
    <phoneticPr fontId="1"/>
  </si>
  <si>
    <t>南方町</t>
    <rPh sb="0" eb="2">
      <t>ミナミカタ</t>
    </rPh>
    <rPh sb="2" eb="3">
      <t>チョウ</t>
    </rPh>
    <phoneticPr fontId="1"/>
  </si>
  <si>
    <t>&lt;4.4157</t>
  </si>
  <si>
    <t>仙台市</t>
    <rPh sb="0" eb="3">
      <t>センダイシ</t>
    </rPh>
    <phoneticPr fontId="1"/>
  </si>
  <si>
    <t>泉区</t>
    <rPh sb="0" eb="2">
      <t>イズミク</t>
    </rPh>
    <phoneticPr fontId="1"/>
  </si>
  <si>
    <t>畜産物</t>
    <rPh sb="0" eb="3">
      <t>チクサンブツ</t>
    </rPh>
    <phoneticPr fontId="5"/>
  </si>
  <si>
    <t>大郷町</t>
    <rPh sb="0" eb="3">
      <t>オオサトマチ</t>
    </rPh>
    <phoneticPr fontId="1"/>
  </si>
  <si>
    <t>大和町</t>
    <rPh sb="0" eb="3">
      <t>ダイワマチ</t>
    </rPh>
    <phoneticPr fontId="1"/>
  </si>
  <si>
    <t>クサソテツ</t>
    <phoneticPr fontId="1"/>
  </si>
  <si>
    <t>別名：コゴミ</t>
    <rPh sb="0" eb="2">
      <t>ベツメイ</t>
    </rPh>
    <phoneticPr fontId="1"/>
  </si>
  <si>
    <t>ワラビ</t>
  </si>
  <si>
    <t>ミヤマイラクサ</t>
    <phoneticPr fontId="1"/>
  </si>
  <si>
    <t>別名：アイコ</t>
    <rPh sb="0" eb="2">
      <t>ベツメイ</t>
    </rPh>
    <phoneticPr fontId="1"/>
  </si>
  <si>
    <t>山形県</t>
    <rPh sb="0" eb="3">
      <t>ヤマガタケン</t>
    </rPh>
    <phoneticPr fontId="7"/>
  </si>
  <si>
    <t>&lt;3.6898</t>
  </si>
  <si>
    <t>長井市</t>
    <rPh sb="0" eb="3">
      <t>ナガイシ</t>
    </rPh>
    <phoneticPr fontId="1"/>
  </si>
  <si>
    <t>&lt;7.0643</t>
  </si>
  <si>
    <t>&lt;5.2200</t>
  </si>
  <si>
    <t>&lt;6.7356</t>
  </si>
  <si>
    <t>&lt;7.8406</t>
  </si>
  <si>
    <t>&lt;5.3888</t>
  </si>
  <si>
    <t>山形市</t>
    <rPh sb="0" eb="3">
      <t>ヤマガタシ</t>
    </rPh>
    <phoneticPr fontId="1"/>
  </si>
  <si>
    <t>白鷹町</t>
    <rPh sb="0" eb="3">
      <t>シラタカマチ</t>
    </rPh>
    <phoneticPr fontId="1"/>
  </si>
  <si>
    <t>中山町</t>
    <rPh sb="0" eb="3">
      <t>ナカヤママチ</t>
    </rPh>
    <phoneticPr fontId="1"/>
  </si>
  <si>
    <t>長崎</t>
    <rPh sb="0" eb="2">
      <t>ナガサキ</t>
    </rPh>
    <phoneticPr fontId="1"/>
  </si>
  <si>
    <t>ハリギリ</t>
  </si>
  <si>
    <t>寒河江市</t>
    <rPh sb="0" eb="4">
      <t>サガエシ</t>
    </rPh>
    <phoneticPr fontId="1"/>
  </si>
  <si>
    <t>小野田</t>
    <rPh sb="0" eb="3">
      <t>オノダ</t>
    </rPh>
    <phoneticPr fontId="1"/>
  </si>
  <si>
    <t>ギョウジャニンニク</t>
  </si>
  <si>
    <t>キュウリ</t>
  </si>
  <si>
    <t>大麦</t>
    <rPh sb="0" eb="2">
      <t>オオムギ</t>
    </rPh>
    <phoneticPr fontId="7"/>
  </si>
  <si>
    <t>品種：はねうまもち</t>
    <rPh sb="0" eb="2">
      <t>ヒンシュ</t>
    </rPh>
    <phoneticPr fontId="1"/>
  </si>
  <si>
    <t>アスパラガス</t>
  </si>
  <si>
    <t>ブタニク</t>
  </si>
  <si>
    <t>部位：モモ</t>
    <rPh sb="0" eb="2">
      <t>ブイ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</si>
</sst>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9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b/>
      <sz val="11"/>
      <name val="游ゴシック"/>
      <family val="3"/>
      <charset val="128"/>
    </font>
    <font>
      <sz val="11"/>
      <name val="游ゴシック"/>
      <family val="3"/>
      <charset val="128"/>
    </font>
    <font>
      <b/>
      <sz val="14"/>
      <name val="游ゴシック"/>
      <family val="3"/>
      <charset val="128"/>
    </font>
    <font>
      <sz val="6"/>
      <name val="ＭＳ Ｐゴシック"/>
      <family val="3"/>
      <charset val="128"/>
    </font>
    <font>
      <sz val="10"/>
      <name val="游ゴシック"/>
      <family val="3"/>
      <charset val="128"/>
    </font>
    <font>
      <b/>
      <sz val="14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176" fontId="2" fillId="2" borderId="0" xfId="0" applyNumberFormat="1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2" fillId="2" borderId="1" xfId="0" applyFont="1" applyFill="1" applyBorder="1" applyAlignment="1">
      <alignment vertical="center"/>
    </xf>
    <xf numFmtId="0" fontId="2" fillId="2" borderId="18" xfId="0" applyFont="1" applyFill="1" applyBorder="1" applyAlignment="1">
      <alignment vertical="center"/>
    </xf>
    <xf numFmtId="0" fontId="2" fillId="2" borderId="19" xfId="0" applyFont="1" applyFill="1" applyBorder="1" applyAlignment="1">
      <alignment vertical="center" wrapText="1"/>
    </xf>
    <xf numFmtId="0" fontId="3" fillId="2" borderId="35" xfId="0" applyFont="1" applyFill="1" applyBorder="1" applyAlignment="1">
      <alignment horizontal="center" vertical="center" wrapText="1"/>
    </xf>
    <xf numFmtId="0" fontId="3" fillId="2" borderId="34" xfId="0" applyFont="1" applyFill="1" applyBorder="1" applyAlignment="1">
      <alignment horizontal="center" vertical="center" wrapText="1"/>
    </xf>
    <xf numFmtId="176" fontId="3" fillId="2" borderId="36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3" fillId="2" borderId="37" xfId="0" applyFont="1" applyFill="1" applyBorder="1" applyAlignment="1">
      <alignment horizontal="center" vertical="center"/>
    </xf>
    <xf numFmtId="0" fontId="3" fillId="2" borderId="38" xfId="0" applyFont="1" applyFill="1" applyBorder="1" applyAlignment="1">
      <alignment horizontal="center" vertical="center"/>
    </xf>
    <xf numFmtId="0" fontId="3" fillId="2" borderId="39" xfId="0" applyFont="1" applyFill="1" applyBorder="1" applyAlignment="1">
      <alignment horizontal="center" vertical="center"/>
    </xf>
    <xf numFmtId="0" fontId="3" fillId="2" borderId="40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3" fillId="2" borderId="41" xfId="0" applyFont="1" applyFill="1" applyBorder="1" applyAlignment="1">
      <alignment horizontal="center" vertical="center"/>
    </xf>
    <xf numFmtId="57" fontId="3" fillId="2" borderId="38" xfId="0" applyNumberFormat="1" applyFont="1" applyFill="1" applyBorder="1" applyAlignment="1">
      <alignment horizontal="center" vertical="center"/>
    </xf>
    <xf numFmtId="176" fontId="3" fillId="0" borderId="39" xfId="0" applyNumberFormat="1" applyFont="1" applyBorder="1" applyAlignment="1">
      <alignment horizontal="center" vertical="center"/>
    </xf>
    <xf numFmtId="176" fontId="3" fillId="2" borderId="42" xfId="0" applyNumberFormat="1" applyFont="1" applyFill="1" applyBorder="1" applyAlignment="1">
      <alignment horizontal="center" vertical="center"/>
    </xf>
    <xf numFmtId="0" fontId="3" fillId="2" borderId="43" xfId="0" applyFont="1" applyFill="1" applyBorder="1" applyAlignment="1">
      <alignment horizontal="center" vertical="center"/>
    </xf>
    <xf numFmtId="0" fontId="3" fillId="2" borderId="42" xfId="0" applyFont="1" applyFill="1" applyBorder="1" applyAlignment="1">
      <alignment horizontal="center" vertical="center"/>
    </xf>
    <xf numFmtId="0" fontId="3" fillId="3" borderId="37" xfId="0" applyFont="1" applyFill="1" applyBorder="1" applyAlignment="1">
      <alignment horizontal="center" vertical="center"/>
    </xf>
    <xf numFmtId="0" fontId="3" fillId="3" borderId="44" xfId="0" applyFont="1" applyFill="1" applyBorder="1" applyAlignment="1">
      <alignment horizontal="center" vertical="center"/>
    </xf>
    <xf numFmtId="176" fontId="3" fillId="2" borderId="43" xfId="0" applyNumberFormat="1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3" fillId="2" borderId="45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176" fontId="3" fillId="2" borderId="0" xfId="0" applyNumberFormat="1" applyFont="1" applyFill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3" fillId="3" borderId="25" xfId="0" applyFont="1" applyFill="1" applyBorder="1" applyAlignment="1">
      <alignment horizontal="center" vertical="center" wrapText="1"/>
    </xf>
    <xf numFmtId="0" fontId="3" fillId="3" borderId="31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29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3" fillId="2" borderId="34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left" vertical="center" wrapText="1"/>
    </xf>
    <xf numFmtId="0" fontId="3" fillId="2" borderId="22" xfId="0" applyFont="1" applyFill="1" applyBorder="1" applyAlignment="1">
      <alignment horizontal="left" vertical="center" wrapText="1"/>
    </xf>
    <xf numFmtId="0" fontId="3" fillId="2" borderId="27" xfId="0" applyFont="1" applyFill="1" applyBorder="1" applyAlignment="1">
      <alignment horizontal="left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176" fontId="3" fillId="2" borderId="20" xfId="0" applyNumberFormat="1" applyFont="1" applyFill="1" applyBorder="1" applyAlignment="1">
      <alignment horizontal="center" vertical="center" wrapText="1"/>
    </xf>
    <xf numFmtId="176" fontId="3" fillId="2" borderId="17" xfId="0" applyNumberFormat="1" applyFont="1" applyFill="1" applyBorder="1" applyAlignment="1">
      <alignment horizontal="center" vertical="center" wrapText="1"/>
    </xf>
    <xf numFmtId="176" fontId="3" fillId="2" borderId="33" xfId="0" applyNumberFormat="1" applyFont="1" applyFill="1" applyBorder="1" applyAlignment="1">
      <alignment horizontal="center" vertical="center" wrapText="1"/>
    </xf>
    <xf numFmtId="176" fontId="3" fillId="2" borderId="15" xfId="0" applyNumberFormat="1" applyFont="1" applyFill="1" applyBorder="1" applyAlignment="1">
      <alignment horizontal="center" vertical="center" wrapText="1"/>
    </xf>
    <xf numFmtId="176" fontId="3" fillId="2" borderId="25" xfId="0" applyNumberFormat="1" applyFont="1" applyFill="1" applyBorder="1" applyAlignment="1">
      <alignment horizontal="center" vertical="center" wrapText="1"/>
    </xf>
    <xf numFmtId="176" fontId="3" fillId="2" borderId="29" xfId="0" applyNumberFormat="1" applyFont="1" applyFill="1" applyBorder="1" applyAlignment="1">
      <alignment horizontal="center" vertical="center" wrapText="1"/>
    </xf>
    <xf numFmtId="176" fontId="3" fillId="2" borderId="21" xfId="0" applyNumberFormat="1" applyFont="1" applyFill="1" applyBorder="1" applyAlignment="1">
      <alignment horizontal="center" vertical="center" wrapText="1"/>
    </xf>
    <xf numFmtId="176" fontId="3" fillId="2" borderId="22" xfId="0" applyNumberFormat="1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2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176" fontId="2" fillId="2" borderId="10" xfId="0" applyNumberFormat="1" applyFont="1" applyFill="1" applyBorder="1" applyAlignment="1">
      <alignment horizontal="center" vertical="center" wrapText="1"/>
    </xf>
    <xf numFmtId="176" fontId="2" fillId="2" borderId="11" xfId="0" applyNumberFormat="1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/>
    </xf>
    <xf numFmtId="0" fontId="3" fillId="2" borderId="37" xfId="0" applyFont="1" applyFill="1" applyBorder="1" applyAlignment="1">
      <alignment horizontal="center" vertical="center" wrapText="1"/>
    </xf>
    <xf numFmtId="0" fontId="3" fillId="2" borderId="38" xfId="0" applyFont="1" applyFill="1" applyBorder="1" applyAlignment="1">
      <alignment horizontal="center" vertical="center" wrapText="1"/>
    </xf>
    <xf numFmtId="0" fontId="3" fillId="2" borderId="39" xfId="0" applyFont="1" applyFill="1" applyBorder="1" applyAlignment="1">
      <alignment horizontal="center" vertical="center" wrapText="1"/>
    </xf>
    <xf numFmtId="0" fontId="3" fillId="2" borderId="40" xfId="0" applyFont="1" applyFill="1" applyBorder="1" applyAlignment="1">
      <alignment horizontal="center" vertical="center" wrapText="1"/>
    </xf>
    <xf numFmtId="0" fontId="3" fillId="2" borderId="41" xfId="0" applyFont="1" applyFill="1" applyBorder="1" applyAlignment="1">
      <alignment horizontal="center" vertical="center" wrapText="1"/>
    </xf>
    <xf numFmtId="57" fontId="3" fillId="2" borderId="38" xfId="0" applyNumberFormat="1" applyFont="1" applyFill="1" applyBorder="1" applyAlignment="1">
      <alignment horizontal="center" vertical="center" wrapText="1"/>
    </xf>
    <xf numFmtId="176" fontId="3" fillId="0" borderId="39" xfId="0" applyNumberFormat="1" applyFont="1" applyBorder="1" applyAlignment="1">
      <alignment horizontal="center" vertical="center" wrapText="1"/>
    </xf>
    <xf numFmtId="176" fontId="3" fillId="2" borderId="42" xfId="0" applyNumberFormat="1" applyFont="1" applyFill="1" applyBorder="1" applyAlignment="1">
      <alignment horizontal="center" vertical="center" wrapText="1"/>
    </xf>
    <xf numFmtId="0" fontId="3" fillId="2" borderId="43" xfId="0" applyFont="1" applyFill="1" applyBorder="1" applyAlignment="1">
      <alignment horizontal="center" vertical="center" wrapText="1"/>
    </xf>
    <xf numFmtId="0" fontId="3" fillId="2" borderId="42" xfId="0" applyFont="1" applyFill="1" applyBorder="1" applyAlignment="1">
      <alignment horizontal="center" vertical="center" wrapText="1"/>
    </xf>
    <xf numFmtId="0" fontId="3" fillId="3" borderId="37" xfId="0" applyFont="1" applyFill="1" applyBorder="1" applyAlignment="1">
      <alignment horizontal="center" vertical="center" wrapText="1"/>
    </xf>
    <xf numFmtId="0" fontId="3" fillId="3" borderId="44" xfId="0" applyFont="1" applyFill="1" applyBorder="1" applyAlignment="1">
      <alignment horizontal="center" vertical="center" wrapText="1"/>
    </xf>
  </cellXfs>
  <cellStyles count="1">
    <cellStyle name="標準" xfId="0" builtinId="0"/>
  </cellStyles>
  <dxfs count="3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46"/>
  <sheetViews>
    <sheetView tabSelected="1" workbookViewId="0">
      <selection activeCell="A2" sqref="A2"/>
    </sheetView>
  </sheetViews>
  <sheetFormatPr defaultColWidth="9" defaultRowHeight="18.75" x14ac:dyDescent="0.4"/>
  <cols>
    <col min="1" max="1" width="8.625" style="4" customWidth="1"/>
    <col min="2" max="2" width="10.625" style="30" customWidth="1"/>
    <col min="3" max="3" width="26" style="31" bestFit="1" customWidth="1"/>
    <col min="4" max="4" width="10.625" style="30" customWidth="1"/>
    <col min="5" max="5" width="13.875" style="30" customWidth="1"/>
    <col min="6" max="6" width="26" style="31" bestFit="1" customWidth="1"/>
    <col min="7" max="7" width="17.625" style="31" bestFit="1" customWidth="1"/>
    <col min="8" max="8" width="13.375" style="31" bestFit="1" customWidth="1"/>
    <col min="9" max="9" width="19.75" style="31" bestFit="1" customWidth="1"/>
    <col min="10" max="10" width="39.625" style="31" bestFit="1" customWidth="1"/>
    <col min="11" max="11" width="23.625" style="30" customWidth="1"/>
    <col min="12" max="12" width="19" style="30" customWidth="1"/>
    <col min="13" max="13" width="26" style="31" bestFit="1" customWidth="1"/>
    <col min="14" max="14" width="10.625" style="30" customWidth="1"/>
    <col min="15" max="16" width="10.625" style="32" customWidth="1"/>
    <col min="17" max="18" width="12.625" style="30" customWidth="1"/>
    <col min="19" max="19" width="12.625" style="32" customWidth="1"/>
    <col min="20" max="22" width="10.625" style="30" customWidth="1"/>
    <col min="23" max="23" width="10.625" style="4" customWidth="1"/>
    <col min="24" max="24" width="13.5" style="4" customWidth="1"/>
    <col min="25" max="16384" width="9" style="4"/>
  </cols>
  <sheetData>
    <row r="1" spans="1:24" x14ac:dyDescent="0.4">
      <c r="A1" t="s">
        <v>0</v>
      </c>
      <c r="B1" s="1"/>
      <c r="C1" s="1"/>
      <c r="D1" s="2"/>
      <c r="E1" s="1"/>
      <c r="F1" s="1"/>
      <c r="G1" s="1"/>
      <c r="H1" s="1"/>
      <c r="I1" s="1"/>
      <c r="J1" s="1"/>
      <c r="K1" s="1"/>
      <c r="L1" s="2"/>
      <c r="M1" s="1"/>
      <c r="N1" s="1"/>
      <c r="O1" s="3"/>
      <c r="P1" s="3"/>
      <c r="Q1" s="1"/>
      <c r="R1" s="1"/>
      <c r="S1" s="3"/>
      <c r="T1" s="1"/>
      <c r="U1" s="1"/>
      <c r="V1" s="4"/>
    </row>
    <row r="2" spans="1:24" ht="24.75" thickBot="1" x14ac:dyDescent="0.45">
      <c r="A2" s="5"/>
      <c r="B2" s="1"/>
      <c r="C2" s="6"/>
      <c r="D2" s="2"/>
      <c r="E2" s="1"/>
      <c r="F2" s="1"/>
      <c r="G2" s="1"/>
      <c r="H2" s="1"/>
      <c r="I2" s="1"/>
      <c r="J2" s="1"/>
      <c r="K2" s="1"/>
      <c r="L2" s="2"/>
      <c r="M2" s="1"/>
      <c r="N2" s="1"/>
      <c r="O2" s="3"/>
      <c r="P2" s="3"/>
      <c r="Q2" s="1"/>
      <c r="R2" s="1"/>
      <c r="S2" s="3"/>
      <c r="T2" s="1"/>
      <c r="U2" s="1"/>
      <c r="V2" s="4"/>
    </row>
    <row r="3" spans="1:24" ht="13.5" customHeight="1" x14ac:dyDescent="0.4">
      <c r="A3" s="76" t="s">
        <v>1</v>
      </c>
      <c r="B3" s="76" t="s">
        <v>2</v>
      </c>
      <c r="C3" s="71" t="s">
        <v>3</v>
      </c>
      <c r="D3" s="62" t="s">
        <v>4</v>
      </c>
      <c r="E3" s="60"/>
      <c r="F3" s="61"/>
      <c r="G3" s="79" t="s">
        <v>5</v>
      </c>
      <c r="H3" s="82" t="s">
        <v>6</v>
      </c>
      <c r="I3" s="59" t="s">
        <v>7</v>
      </c>
      <c r="J3" s="60"/>
      <c r="K3" s="60"/>
      <c r="L3" s="61"/>
      <c r="M3" s="62" t="s">
        <v>8</v>
      </c>
      <c r="N3" s="61"/>
      <c r="O3" s="63" t="s">
        <v>9</v>
      </c>
      <c r="P3" s="64"/>
      <c r="Q3" s="62" t="s">
        <v>10</v>
      </c>
      <c r="R3" s="60"/>
      <c r="S3" s="60"/>
      <c r="T3" s="60"/>
      <c r="U3" s="60"/>
      <c r="V3" s="60"/>
      <c r="W3" s="61"/>
    </row>
    <row r="4" spans="1:24" x14ac:dyDescent="0.4">
      <c r="A4" s="77"/>
      <c r="B4" s="77"/>
      <c r="C4" s="71"/>
      <c r="D4" s="65" t="s">
        <v>11</v>
      </c>
      <c r="E4" s="68" t="s">
        <v>12</v>
      </c>
      <c r="F4" s="45" t="s">
        <v>13</v>
      </c>
      <c r="G4" s="80"/>
      <c r="H4" s="83"/>
      <c r="I4" s="73" t="s">
        <v>14</v>
      </c>
      <c r="J4" s="7"/>
      <c r="K4" s="8"/>
      <c r="L4" s="45" t="s">
        <v>15</v>
      </c>
      <c r="M4" s="73" t="s">
        <v>16</v>
      </c>
      <c r="N4" s="45" t="s">
        <v>17</v>
      </c>
      <c r="O4" s="48" t="s">
        <v>18</v>
      </c>
      <c r="P4" s="51" t="s">
        <v>19</v>
      </c>
      <c r="Q4" s="54" t="s">
        <v>20</v>
      </c>
      <c r="R4" s="55"/>
      <c r="S4" s="55"/>
      <c r="T4" s="56" t="s">
        <v>21</v>
      </c>
      <c r="U4" s="33" t="s">
        <v>22</v>
      </c>
      <c r="V4" s="33" t="s">
        <v>23</v>
      </c>
      <c r="W4" s="36" t="s">
        <v>24</v>
      </c>
    </row>
    <row r="5" spans="1:24" ht="110.1" customHeight="1" x14ac:dyDescent="0.4">
      <c r="A5" s="77"/>
      <c r="B5" s="77"/>
      <c r="C5" s="71"/>
      <c r="D5" s="66"/>
      <c r="E5" s="69"/>
      <c r="F5" s="71"/>
      <c r="G5" s="80"/>
      <c r="H5" s="83"/>
      <c r="I5" s="74"/>
      <c r="J5" s="39" t="s">
        <v>25</v>
      </c>
      <c r="K5" s="39" t="s">
        <v>26</v>
      </c>
      <c r="L5" s="46"/>
      <c r="M5" s="74"/>
      <c r="N5" s="46"/>
      <c r="O5" s="49"/>
      <c r="P5" s="52"/>
      <c r="Q5" s="42" t="s">
        <v>27</v>
      </c>
      <c r="R5" s="43"/>
      <c r="S5" s="44"/>
      <c r="T5" s="57"/>
      <c r="U5" s="34"/>
      <c r="V5" s="34"/>
      <c r="W5" s="37"/>
    </row>
    <row r="6" spans="1:24" ht="18.75" customHeight="1" thickBot="1" x14ac:dyDescent="0.45">
      <c r="A6" s="78"/>
      <c r="B6" s="78"/>
      <c r="C6" s="72"/>
      <c r="D6" s="67"/>
      <c r="E6" s="70"/>
      <c r="F6" s="72"/>
      <c r="G6" s="81"/>
      <c r="H6" s="84"/>
      <c r="I6" s="75"/>
      <c r="J6" s="40"/>
      <c r="K6" s="41"/>
      <c r="L6" s="47"/>
      <c r="M6" s="75"/>
      <c r="N6" s="47"/>
      <c r="O6" s="50"/>
      <c r="P6" s="53"/>
      <c r="Q6" s="9" t="s">
        <v>28</v>
      </c>
      <c r="R6" s="10" t="s">
        <v>29</v>
      </c>
      <c r="S6" s="11" t="s">
        <v>30</v>
      </c>
      <c r="T6" s="58"/>
      <c r="U6" s="35"/>
      <c r="V6" s="35"/>
      <c r="W6" s="38"/>
      <c r="X6" s="12"/>
    </row>
    <row r="7" spans="1:24" ht="19.5" thickTop="1" x14ac:dyDescent="0.4">
      <c r="A7" s="13">
        <v>1</v>
      </c>
      <c r="B7" s="13" t="s">
        <v>31</v>
      </c>
      <c r="C7" s="14" t="s">
        <v>32</v>
      </c>
      <c r="D7" s="15" t="s">
        <v>33</v>
      </c>
      <c r="E7" s="13" t="s">
        <v>31</v>
      </c>
      <c r="F7" s="13" t="s">
        <v>31</v>
      </c>
      <c r="G7" s="16" t="s">
        <v>34</v>
      </c>
      <c r="H7" s="15" t="s">
        <v>35</v>
      </c>
      <c r="I7" s="17" t="s">
        <v>36</v>
      </c>
      <c r="J7" s="13" t="s">
        <v>37</v>
      </c>
      <c r="K7" s="13" t="s">
        <v>31</v>
      </c>
      <c r="L7" s="18" t="s">
        <v>38</v>
      </c>
      <c r="M7" s="13" t="s">
        <v>32</v>
      </c>
      <c r="N7" s="19" t="s">
        <v>39</v>
      </c>
      <c r="O7" s="20">
        <v>45033</v>
      </c>
      <c r="P7" s="21">
        <v>45035</v>
      </c>
      <c r="Q7" s="22" t="s">
        <v>40</v>
      </c>
      <c r="R7" s="13" t="s">
        <v>40</v>
      </c>
      <c r="S7" s="23" t="s">
        <v>41</v>
      </c>
      <c r="T7" s="24" t="str">
        <f t="shared" ref="T7:U15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-</v>
      </c>
      <c r="U7" s="24" t="str">
        <f t="shared" si="0"/>
        <v>-</v>
      </c>
      <c r="V7" s="25" t="str">
        <f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&lt;25</v>
      </c>
      <c r="W7" s="18" t="str">
        <f t="shared" ref="W7:W30" si="1">IF(ISERROR(V7*1),"",IF(AND(H7="飲料水",V7&gt;=11),"○",IF(AND(H7="牛乳・乳児用食品",V7&gt;=51),"○",IF(AND(H7&lt;&gt;"",V7&gt;=110),"○",""))))</f>
        <v/>
      </c>
    </row>
    <row r="8" spans="1:24" x14ac:dyDescent="0.4">
      <c r="A8" s="17">
        <f>A7+1</f>
        <v>2</v>
      </c>
      <c r="B8" s="13" t="s">
        <v>31</v>
      </c>
      <c r="C8" s="14" t="s">
        <v>32</v>
      </c>
      <c r="D8" s="22" t="s">
        <v>33</v>
      </c>
      <c r="E8" s="13" t="s">
        <v>31</v>
      </c>
      <c r="F8" s="13" t="s">
        <v>31</v>
      </c>
      <c r="G8" s="16" t="s">
        <v>34</v>
      </c>
      <c r="H8" s="15" t="s">
        <v>35</v>
      </c>
      <c r="I8" s="17" t="s">
        <v>42</v>
      </c>
      <c r="J8" s="13" t="s">
        <v>37</v>
      </c>
      <c r="K8" s="13" t="s">
        <v>31</v>
      </c>
      <c r="L8" s="18" t="s">
        <v>43</v>
      </c>
      <c r="M8" s="13" t="s">
        <v>32</v>
      </c>
      <c r="N8" s="19" t="s">
        <v>39</v>
      </c>
      <c r="O8" s="20">
        <v>45033</v>
      </c>
      <c r="P8" s="21">
        <v>45035</v>
      </c>
      <c r="Q8" s="22" t="s">
        <v>40</v>
      </c>
      <c r="R8" s="13" t="s">
        <v>40</v>
      </c>
      <c r="S8" s="23" t="s">
        <v>41</v>
      </c>
      <c r="T8" s="24" t="str">
        <f t="shared" si="0"/>
        <v>-</v>
      </c>
      <c r="U8" s="24" t="str">
        <f t="shared" si="0"/>
        <v>-</v>
      </c>
      <c r="V8" s="25" t="str">
        <f>IFERROR(IF(AND(T8="",U8=""),"",IF(AND(T8="-",U8="-"),IF(S8="","Cs合計を入力してください",S8),IF(NOT(ISERROR(T8*1+U8*1)),ROUND(T8+U8, 1-INT(LOG(ABS(T8+U8)))),IF(NOT(ISERROR(T8*1)),ROUND(T8, 1-INT(LOG(ABS(T8)))),IF(NOT(ISERROR(U8*1)),ROUND(U8, 1-INT(LOG(ABS(U8)))),IF(ISERROR(T8*1+U8*1),"&lt;"&amp;ROUND(IF(T8="-",0,SUBSTITUTE(T8,"&lt;",""))*1+IF(U8="-",0,SUBSTITUTE(U8,"&lt;",""))*1,1-INT(LOG(ABS(IF(T8="-",0,SUBSTITUTE(T8,"&lt;",""))*1+IF(U8="-",0,SUBSTITUTE(U8,"&lt;",""))*1)))))))))),"入力形式が間違っています")</f>
        <v>&lt;25</v>
      </c>
      <c r="W8" s="18" t="str">
        <f t="shared" si="1"/>
        <v/>
      </c>
    </row>
    <row r="9" spans="1:24" x14ac:dyDescent="0.4">
      <c r="A9" s="17">
        <f t="shared" ref="A9:A46" si="2">A8+1</f>
        <v>3</v>
      </c>
      <c r="B9" s="13" t="s">
        <v>31</v>
      </c>
      <c r="C9" s="14" t="s">
        <v>32</v>
      </c>
      <c r="D9" s="15" t="s">
        <v>44</v>
      </c>
      <c r="E9" s="13" t="s">
        <v>31</v>
      </c>
      <c r="F9" s="13" t="s">
        <v>31</v>
      </c>
      <c r="G9" s="16" t="s">
        <v>34</v>
      </c>
      <c r="H9" s="15" t="s">
        <v>35</v>
      </c>
      <c r="I9" s="17" t="s">
        <v>45</v>
      </c>
      <c r="J9" s="13" t="s">
        <v>37</v>
      </c>
      <c r="K9" s="13" t="s">
        <v>31</v>
      </c>
      <c r="L9" s="18" t="s">
        <v>38</v>
      </c>
      <c r="M9" s="13" t="s">
        <v>32</v>
      </c>
      <c r="N9" s="19" t="s">
        <v>39</v>
      </c>
      <c r="O9" s="20">
        <v>45033</v>
      </c>
      <c r="P9" s="21">
        <v>45035</v>
      </c>
      <c r="Q9" s="22" t="s">
        <v>40</v>
      </c>
      <c r="R9" s="13" t="s">
        <v>40</v>
      </c>
      <c r="S9" s="23" t="s">
        <v>41</v>
      </c>
      <c r="T9" s="24" t="str">
        <f t="shared" si="0"/>
        <v>-</v>
      </c>
      <c r="U9" s="24" t="str">
        <f t="shared" si="0"/>
        <v>-</v>
      </c>
      <c r="V9" s="25" t="str">
        <f>IFERROR(IF(AND(T9="",U9=""),"",IF(AND(T9="-",U9="-"),IF(S9="","Cs合計を入力してください",S9),IF(NOT(ISERROR(T9*1+U9*1)),ROUND(T9+U9, 1-INT(LOG(ABS(T9+U9)))),IF(NOT(ISERROR(T9*1)),ROUND(T9, 1-INT(LOG(ABS(T9)))),IF(NOT(ISERROR(U9*1)),ROUND(U9, 1-INT(LOG(ABS(U9)))),IF(ISERROR(T9*1+U9*1),"&lt;"&amp;ROUND(IF(T9="-",0,SUBSTITUTE(T9,"&lt;",""))*1+IF(U9="-",0,SUBSTITUTE(U9,"&lt;",""))*1,1-INT(LOG(ABS(IF(T9="-",0,SUBSTITUTE(T9,"&lt;",""))*1+IF(U9="-",0,SUBSTITUTE(U9,"&lt;",""))*1)))))))))),"入力形式が間違っています")</f>
        <v>&lt;25</v>
      </c>
      <c r="W9" s="18" t="str">
        <f t="shared" si="1"/>
        <v/>
      </c>
    </row>
    <row r="10" spans="1:24" x14ac:dyDescent="0.4">
      <c r="A10" s="17">
        <f t="shared" si="2"/>
        <v>4</v>
      </c>
      <c r="B10" s="13" t="s">
        <v>31</v>
      </c>
      <c r="C10" s="14" t="s">
        <v>32</v>
      </c>
      <c r="D10" s="15" t="s">
        <v>33</v>
      </c>
      <c r="E10" s="13" t="s">
        <v>46</v>
      </c>
      <c r="F10" s="13" t="s">
        <v>31</v>
      </c>
      <c r="G10" s="16" t="s">
        <v>34</v>
      </c>
      <c r="H10" s="15" t="s">
        <v>35</v>
      </c>
      <c r="I10" s="17" t="s">
        <v>47</v>
      </c>
      <c r="J10" s="13" t="s">
        <v>48</v>
      </c>
      <c r="K10" s="13" t="s">
        <v>49</v>
      </c>
      <c r="L10" s="18" t="s">
        <v>38</v>
      </c>
      <c r="M10" s="13" t="s">
        <v>32</v>
      </c>
      <c r="N10" s="19" t="s">
        <v>39</v>
      </c>
      <c r="O10" s="20">
        <v>45033</v>
      </c>
      <c r="P10" s="21">
        <v>45035</v>
      </c>
      <c r="Q10" s="22" t="s">
        <v>40</v>
      </c>
      <c r="R10" s="13" t="s">
        <v>40</v>
      </c>
      <c r="S10" s="23" t="s">
        <v>41</v>
      </c>
      <c r="T10" s="24" t="str">
        <f t="shared" si="0"/>
        <v>-</v>
      </c>
      <c r="U10" s="24" t="str">
        <f t="shared" si="0"/>
        <v>-</v>
      </c>
      <c r="V10" s="25" t="str">
        <f t="shared" ref="V10" si="3">IFERROR(IF(AND(T10="",U10=""),"",IF(AND(T10="-",U10="-"),IF(S10="","Cs合計を入力してください",S10),IF(NOT(ISERROR(T10*1+U10*1)),ROUND(T10+U10, 1-INT(LOG(ABS(T10+U10)))),IF(NOT(ISERROR(T10*1)),ROUND(T10, 1-INT(LOG(ABS(T10)))),IF(NOT(ISERROR(U10*1)),ROUND(U10, 1-INT(LOG(ABS(U10)))),IF(ISERROR(T10*1+U10*1),"&lt;"&amp;ROUND(IF(T10="-",0,SUBSTITUTE(T10,"&lt;",""))*1+IF(U10="-",0,SUBSTITUTE(U10,"&lt;",""))*1,1-INT(LOG(ABS(IF(T10="-",0,SUBSTITUTE(T10,"&lt;",""))*1+IF(U10="-",0,SUBSTITUTE(U10,"&lt;",""))*1)))))))))),"入力形式が間違っています")</f>
        <v>&lt;25</v>
      </c>
      <c r="W10" s="18" t="str">
        <f t="shared" si="1"/>
        <v/>
      </c>
    </row>
    <row r="11" spans="1:24" x14ac:dyDescent="0.4">
      <c r="A11" s="17">
        <f t="shared" si="2"/>
        <v>5</v>
      </c>
      <c r="B11" s="13" t="s">
        <v>31</v>
      </c>
      <c r="C11" s="14" t="s">
        <v>32</v>
      </c>
      <c r="D11" s="22" t="s">
        <v>33</v>
      </c>
      <c r="E11" s="13" t="s">
        <v>50</v>
      </c>
      <c r="F11" s="13" t="s">
        <v>31</v>
      </c>
      <c r="G11" s="16" t="s">
        <v>34</v>
      </c>
      <c r="H11" s="15" t="s">
        <v>35</v>
      </c>
      <c r="I11" s="13" t="s">
        <v>36</v>
      </c>
      <c r="J11" s="13" t="s">
        <v>37</v>
      </c>
      <c r="K11" s="13" t="s">
        <v>31</v>
      </c>
      <c r="L11" s="18" t="s">
        <v>38</v>
      </c>
      <c r="M11" s="13" t="s">
        <v>32</v>
      </c>
      <c r="N11" s="19" t="s">
        <v>39</v>
      </c>
      <c r="O11" s="20">
        <v>45033</v>
      </c>
      <c r="P11" s="21">
        <v>45035</v>
      </c>
      <c r="Q11" s="22" t="s">
        <v>40</v>
      </c>
      <c r="R11" s="13" t="s">
        <v>40</v>
      </c>
      <c r="S11" s="23" t="s">
        <v>41</v>
      </c>
      <c r="T11" s="24" t="str">
        <f t="shared" si="0"/>
        <v>-</v>
      </c>
      <c r="U11" s="24" t="str">
        <f t="shared" si="0"/>
        <v>-</v>
      </c>
      <c r="V11" s="25" t="str">
        <f>IFERROR(IF(AND(T11="",U11=""),"",IF(AND(T11="-",U11="-"),IF(S11="","Cs合計を入力してください",S11),IF(NOT(ISERROR(T11*1+U11*1)),ROUND(T11+U11, 1-INT(LOG(ABS(T11+U11)))),IF(NOT(ISERROR(T11*1)),ROUND(T11, 1-INT(LOG(ABS(T11)))),IF(NOT(ISERROR(U11*1)),ROUND(U11, 1-INT(LOG(ABS(U11)))),IF(ISERROR(T11*1+U11*1),"&lt;"&amp;ROUND(IF(T11="-",0,SUBSTITUTE(T11,"&lt;",""))*1+IF(U11="-",0,SUBSTITUTE(U11,"&lt;",""))*1,1-INT(LOG(ABS(IF(T11="-",0,SUBSTITUTE(T11,"&lt;",""))*1+IF(U11="-",0,SUBSTITUTE(U11,"&lt;",""))*1)))))))))),"入力形式が間違っています")</f>
        <v>&lt;25</v>
      </c>
      <c r="W11" s="18" t="str">
        <f t="shared" si="1"/>
        <v/>
      </c>
    </row>
    <row r="12" spans="1:24" x14ac:dyDescent="0.4">
      <c r="A12" s="17">
        <f t="shared" si="2"/>
        <v>6</v>
      </c>
      <c r="B12" s="13" t="s">
        <v>31</v>
      </c>
      <c r="C12" s="14" t="s">
        <v>32</v>
      </c>
      <c r="D12" s="15" t="s">
        <v>33</v>
      </c>
      <c r="E12" s="13" t="s">
        <v>50</v>
      </c>
      <c r="F12" s="13" t="s">
        <v>31</v>
      </c>
      <c r="G12" s="16" t="s">
        <v>34</v>
      </c>
      <c r="H12" s="15" t="s">
        <v>51</v>
      </c>
      <c r="I12" s="17" t="s">
        <v>52</v>
      </c>
      <c r="J12" s="13" t="s">
        <v>37</v>
      </c>
      <c r="K12" s="13" t="s">
        <v>53</v>
      </c>
      <c r="L12" s="18" t="s">
        <v>38</v>
      </c>
      <c r="M12" s="13" t="s">
        <v>32</v>
      </c>
      <c r="N12" s="19" t="s">
        <v>39</v>
      </c>
      <c r="O12" s="20">
        <v>45033</v>
      </c>
      <c r="P12" s="21">
        <v>45035</v>
      </c>
      <c r="Q12" s="22" t="s">
        <v>40</v>
      </c>
      <c r="R12" s="13" t="s">
        <v>40</v>
      </c>
      <c r="S12" s="23" t="s">
        <v>41</v>
      </c>
      <c r="T12" s="24" t="str">
        <f t="shared" si="0"/>
        <v>-</v>
      </c>
      <c r="U12" s="24" t="str">
        <f t="shared" si="0"/>
        <v>-</v>
      </c>
      <c r="V12" s="25" t="str">
        <f t="shared" ref="V12:V15" si="4">IFERROR(IF(AND(T12="",U12=""),"",IF(AND(T12="-",U12="-"),IF(S12="","Cs合計を入力してください",S12),IF(NOT(ISERROR(T12*1+U12*1)),ROUND(T12+U12, 1-INT(LOG(ABS(T12+U12)))),IF(NOT(ISERROR(T12*1)),ROUND(T12, 1-INT(LOG(ABS(T12)))),IF(NOT(ISERROR(U12*1)),ROUND(U12, 1-INT(LOG(ABS(U12)))),IF(ISERROR(T12*1+U12*1),"&lt;"&amp;ROUND(IF(T12="-",0,SUBSTITUTE(T12,"&lt;",""))*1+IF(U12="-",0,SUBSTITUTE(U12,"&lt;",""))*1,1-INT(LOG(ABS(IF(T12="-",0,SUBSTITUTE(T12,"&lt;",""))*1+IF(U12="-",0,SUBSTITUTE(U12,"&lt;",""))*1)))))))))),"入力形式が間違っています")</f>
        <v>&lt;25</v>
      </c>
      <c r="W12" s="18" t="str">
        <f t="shared" si="1"/>
        <v/>
      </c>
    </row>
    <row r="13" spans="1:24" x14ac:dyDescent="0.4">
      <c r="A13" s="17">
        <f t="shared" si="2"/>
        <v>7</v>
      </c>
      <c r="B13" s="13" t="s">
        <v>31</v>
      </c>
      <c r="C13" s="14" t="s">
        <v>32</v>
      </c>
      <c r="D13" s="15" t="s">
        <v>33</v>
      </c>
      <c r="E13" s="13" t="s">
        <v>50</v>
      </c>
      <c r="F13" s="13" t="s">
        <v>31</v>
      </c>
      <c r="G13" s="16" t="s">
        <v>34</v>
      </c>
      <c r="H13" s="15" t="s">
        <v>35</v>
      </c>
      <c r="I13" s="17" t="s">
        <v>54</v>
      </c>
      <c r="J13" s="13" t="s">
        <v>37</v>
      </c>
      <c r="K13" s="13" t="s">
        <v>31</v>
      </c>
      <c r="L13" s="18" t="s">
        <v>38</v>
      </c>
      <c r="M13" s="13" t="s">
        <v>32</v>
      </c>
      <c r="N13" s="19" t="s">
        <v>39</v>
      </c>
      <c r="O13" s="20">
        <v>45033</v>
      </c>
      <c r="P13" s="21">
        <v>45035</v>
      </c>
      <c r="Q13" s="22" t="s">
        <v>40</v>
      </c>
      <c r="R13" s="13" t="s">
        <v>40</v>
      </c>
      <c r="S13" s="23" t="s">
        <v>41</v>
      </c>
      <c r="T13" s="24" t="str">
        <f t="shared" si="0"/>
        <v>-</v>
      </c>
      <c r="U13" s="24" t="str">
        <f t="shared" si="0"/>
        <v>-</v>
      </c>
      <c r="V13" s="25" t="str">
        <f t="shared" si="4"/>
        <v>&lt;25</v>
      </c>
      <c r="W13" s="18" t="str">
        <f t="shared" si="1"/>
        <v/>
      </c>
    </row>
    <row r="14" spans="1:24" x14ac:dyDescent="0.4">
      <c r="A14" s="17">
        <f t="shared" si="2"/>
        <v>8</v>
      </c>
      <c r="B14" s="13" t="s">
        <v>31</v>
      </c>
      <c r="C14" s="14" t="s">
        <v>32</v>
      </c>
      <c r="D14" s="15" t="s">
        <v>33</v>
      </c>
      <c r="E14" s="13" t="s">
        <v>31</v>
      </c>
      <c r="F14" s="13" t="s">
        <v>31</v>
      </c>
      <c r="G14" s="16" t="s">
        <v>34</v>
      </c>
      <c r="H14" s="15" t="s">
        <v>35</v>
      </c>
      <c r="I14" s="17" t="s">
        <v>42</v>
      </c>
      <c r="J14" s="13" t="s">
        <v>37</v>
      </c>
      <c r="K14" s="13" t="s">
        <v>31</v>
      </c>
      <c r="L14" s="18" t="s">
        <v>43</v>
      </c>
      <c r="M14" s="13" t="s">
        <v>32</v>
      </c>
      <c r="N14" s="19" t="s">
        <v>39</v>
      </c>
      <c r="O14" s="20">
        <v>45033</v>
      </c>
      <c r="P14" s="21">
        <v>45035</v>
      </c>
      <c r="Q14" s="22" t="s">
        <v>40</v>
      </c>
      <c r="R14" s="13" t="s">
        <v>40</v>
      </c>
      <c r="S14" s="23" t="s">
        <v>41</v>
      </c>
      <c r="T14" s="24" t="str">
        <f t="shared" si="0"/>
        <v>-</v>
      </c>
      <c r="U14" s="24" t="str">
        <f t="shared" si="0"/>
        <v>-</v>
      </c>
      <c r="V14" s="25" t="str">
        <f t="shared" si="4"/>
        <v>&lt;25</v>
      </c>
      <c r="W14" s="18" t="str">
        <f t="shared" si="1"/>
        <v/>
      </c>
    </row>
    <row r="15" spans="1:24" x14ac:dyDescent="0.4">
      <c r="A15" s="17">
        <f t="shared" si="2"/>
        <v>9</v>
      </c>
      <c r="B15" s="13" t="s">
        <v>31</v>
      </c>
      <c r="C15" s="14" t="s">
        <v>32</v>
      </c>
      <c r="D15" s="15" t="s">
        <v>33</v>
      </c>
      <c r="E15" s="13" t="s">
        <v>55</v>
      </c>
      <c r="F15" s="13" t="s">
        <v>31</v>
      </c>
      <c r="G15" s="16" t="s">
        <v>34</v>
      </c>
      <c r="H15" s="15" t="s">
        <v>35</v>
      </c>
      <c r="I15" s="17" t="s">
        <v>56</v>
      </c>
      <c r="J15" s="13" t="s">
        <v>37</v>
      </c>
      <c r="K15" s="13" t="s">
        <v>57</v>
      </c>
      <c r="L15" s="18" t="s">
        <v>38</v>
      </c>
      <c r="M15" s="13" t="s">
        <v>32</v>
      </c>
      <c r="N15" s="19" t="s">
        <v>39</v>
      </c>
      <c r="O15" s="20">
        <v>45033</v>
      </c>
      <c r="P15" s="21">
        <v>45035</v>
      </c>
      <c r="Q15" s="22" t="s">
        <v>40</v>
      </c>
      <c r="R15" s="13" t="s">
        <v>40</v>
      </c>
      <c r="S15" s="23" t="s">
        <v>41</v>
      </c>
      <c r="T15" s="24" t="str">
        <f t="shared" si="0"/>
        <v>-</v>
      </c>
      <c r="U15" s="24" t="str">
        <f t="shared" si="0"/>
        <v>-</v>
      </c>
      <c r="V15" s="25" t="str">
        <f t="shared" si="4"/>
        <v>&lt;25</v>
      </c>
      <c r="W15" s="18" t="str">
        <f t="shared" si="1"/>
        <v/>
      </c>
    </row>
    <row r="16" spans="1:24" x14ac:dyDescent="0.4">
      <c r="A16" s="17">
        <f t="shared" si="2"/>
        <v>10</v>
      </c>
      <c r="B16" s="13" t="s">
        <v>31</v>
      </c>
      <c r="C16" s="14" t="s">
        <v>32</v>
      </c>
      <c r="D16" s="15" t="s">
        <v>33</v>
      </c>
      <c r="E16" s="13" t="s">
        <v>31</v>
      </c>
      <c r="F16" s="13" t="s">
        <v>31</v>
      </c>
      <c r="G16" s="16" t="s">
        <v>34</v>
      </c>
      <c r="H16" s="15" t="s">
        <v>35</v>
      </c>
      <c r="I16" s="17" t="s">
        <v>56</v>
      </c>
      <c r="J16" s="13" t="s">
        <v>37</v>
      </c>
      <c r="K16" s="13" t="s">
        <v>58</v>
      </c>
      <c r="L16" s="18" t="s">
        <v>38</v>
      </c>
      <c r="M16" s="13" t="s">
        <v>32</v>
      </c>
      <c r="N16" s="19" t="s">
        <v>39</v>
      </c>
      <c r="O16" s="20">
        <v>45033</v>
      </c>
      <c r="P16" s="21">
        <v>45035</v>
      </c>
      <c r="Q16" s="22" t="s">
        <v>40</v>
      </c>
      <c r="R16" s="13" t="s">
        <v>40</v>
      </c>
      <c r="S16" s="23" t="s">
        <v>41</v>
      </c>
      <c r="T16" s="24" t="str">
        <f>IF(Q16="","",IF(NOT(ISERROR(Q16*1)),ROUNDDOWN(Q16*1,2-INT(LOG(ABS(Q16*1)))),IFERROR("&lt;"&amp;ROUNDDOWN(IF(SUBSTITUTE(Q16,"&lt;","")*1&lt;=50,SUBSTITUTE(Q16,"&lt;","")*1,""),2-INT(LOG(ABS(SUBSTITUTE(Q16,"&lt;","")*1)))),IF(Q16="-",Q16,"入力形式が間違っています"))))</f>
        <v>-</v>
      </c>
      <c r="U16" s="24" t="str">
        <f>IF(R16="","",IF(NOT(ISERROR(R16*1)),ROUNDDOWN(R16*1,2-INT(LOG(ABS(R16*1)))),IFERROR("&lt;"&amp;ROUNDDOWN(IF(SUBSTITUTE(R16,"&lt;","")*1&lt;=50,SUBSTITUTE(R16,"&lt;","")*1,""),2-INT(LOG(ABS(SUBSTITUTE(R16,"&lt;","")*1)))),IF(R16="-",R16,"入力形式が間違っています"))))</f>
        <v>-</v>
      </c>
      <c r="V16" s="25" t="str">
        <f>IFERROR(IF(AND(T16="",U16=""),"",IF(AND(T16="-",U16="-"),IF(S16="","Cs合計を入力してください",S16),IF(NOT(ISERROR(T16*1+U16*1)),ROUND(T16+U16, 1-INT(LOG(ABS(T16+U16)))),IF(NOT(ISERROR(T16*1)),ROUND(T16, 1-INT(LOG(ABS(T16)))),IF(NOT(ISERROR(U16*1)),ROUND(U16, 1-INT(LOG(ABS(U16)))),IF(ISERROR(T16*1+U16*1),"&lt;"&amp;ROUND(IF(T16="-",0,SUBSTITUTE(T16,"&lt;",""))*1+IF(U16="-",0,SUBSTITUTE(U16,"&lt;",""))*1,1-INT(LOG(ABS(IF(T16="-",0,SUBSTITUTE(T16,"&lt;",""))*1+IF(U16="-",0,SUBSTITUTE(U16,"&lt;",""))*1)))))))))),"入力形式が間違っています")</f>
        <v>&lt;25</v>
      </c>
      <c r="W16" s="18" t="str">
        <f t="shared" si="1"/>
        <v/>
      </c>
    </row>
    <row r="17" spans="1:23" x14ac:dyDescent="0.4">
      <c r="A17" s="17">
        <f t="shared" si="2"/>
        <v>11</v>
      </c>
      <c r="B17" s="13" t="s">
        <v>31</v>
      </c>
      <c r="C17" s="14" t="s">
        <v>32</v>
      </c>
      <c r="D17" s="15" t="s">
        <v>59</v>
      </c>
      <c r="E17" s="13" t="s">
        <v>60</v>
      </c>
      <c r="F17" s="13" t="s">
        <v>31</v>
      </c>
      <c r="G17" s="16" t="s">
        <v>34</v>
      </c>
      <c r="H17" s="15" t="s">
        <v>35</v>
      </c>
      <c r="I17" s="17" t="s">
        <v>42</v>
      </c>
      <c r="J17" s="13" t="s">
        <v>37</v>
      </c>
      <c r="K17" s="13" t="s">
        <v>31</v>
      </c>
      <c r="L17" s="18" t="s">
        <v>38</v>
      </c>
      <c r="M17" s="13" t="s">
        <v>32</v>
      </c>
      <c r="N17" s="19" t="s">
        <v>61</v>
      </c>
      <c r="O17" s="20">
        <v>45033</v>
      </c>
      <c r="P17" s="21">
        <v>45036</v>
      </c>
      <c r="Q17" s="22" t="s">
        <v>62</v>
      </c>
      <c r="R17" s="13">
        <v>19.552</v>
      </c>
      <c r="S17" s="23">
        <v>19.552</v>
      </c>
      <c r="T17" s="24" t="str">
        <f t="shared" ref="T17:U34" si="5">IF(Q17="","",IF(NOT(ISERROR(Q17*1)),ROUNDDOWN(Q17*1,2-INT(LOG(ABS(Q17*1)))),IFERROR("&lt;"&amp;ROUNDDOWN(IF(SUBSTITUTE(Q17,"&lt;","")*1&lt;=50,SUBSTITUTE(Q17,"&lt;","")*1,""),2-INT(LOG(ABS(SUBSTITUTE(Q17,"&lt;","")*1)))),IF(Q17="-",Q17,"入力形式が間違っています"))))</f>
        <v>&lt;5.99</v>
      </c>
      <c r="U17" s="24">
        <f t="shared" si="5"/>
        <v>19.5</v>
      </c>
      <c r="V17" s="25">
        <f t="shared" ref="V17:V34" si="6">IFERROR(IF(AND(T17="",U17=""),"",IF(AND(T17="-",U17="-"),IF(S17="","Cs合計を入力してください",S17),IF(NOT(ISERROR(T17*1+U17*1)),ROUND(T17+U17, 1-INT(LOG(ABS(T17+U17)))),IF(NOT(ISERROR(T17*1)),ROUND(T17, 1-INT(LOG(ABS(T17)))),IF(NOT(ISERROR(U17*1)),ROUND(U17, 1-INT(LOG(ABS(U17)))),IF(ISERROR(T17*1+U17*1),"&lt;"&amp;ROUND(IF(T17="-",0,SUBSTITUTE(T17,"&lt;",""))*1+IF(U17="-",0,SUBSTITUTE(U17,"&lt;",""))*1,1-INT(LOG(ABS(IF(T17="-",0,SUBSTITUTE(T17,"&lt;",""))*1+IF(U17="-",0,SUBSTITUTE(U17,"&lt;",""))*1)))))))))),"入力形式が間違っています")</f>
        <v>20</v>
      </c>
      <c r="W17" s="18" t="str">
        <f t="shared" si="1"/>
        <v/>
      </c>
    </row>
    <row r="18" spans="1:23" x14ac:dyDescent="0.4">
      <c r="A18" s="17">
        <f t="shared" si="2"/>
        <v>12</v>
      </c>
      <c r="B18" s="13" t="s">
        <v>31</v>
      </c>
      <c r="C18" s="14" t="s">
        <v>32</v>
      </c>
      <c r="D18" s="15" t="s">
        <v>59</v>
      </c>
      <c r="E18" s="13" t="s">
        <v>63</v>
      </c>
      <c r="F18" s="13" t="s">
        <v>31</v>
      </c>
      <c r="G18" s="16" t="s">
        <v>34</v>
      </c>
      <c r="H18" s="15" t="s">
        <v>35</v>
      </c>
      <c r="I18" s="17" t="s">
        <v>47</v>
      </c>
      <c r="J18" s="13" t="s">
        <v>48</v>
      </c>
      <c r="K18" s="13" t="s">
        <v>49</v>
      </c>
      <c r="L18" s="18" t="s">
        <v>38</v>
      </c>
      <c r="M18" s="13" t="s">
        <v>32</v>
      </c>
      <c r="N18" s="19" t="s">
        <v>39</v>
      </c>
      <c r="O18" s="20">
        <v>45033</v>
      </c>
      <c r="P18" s="21">
        <v>45035</v>
      </c>
      <c r="Q18" s="22" t="s">
        <v>40</v>
      </c>
      <c r="R18" s="13" t="s">
        <v>40</v>
      </c>
      <c r="S18" s="23" t="s">
        <v>41</v>
      </c>
      <c r="T18" s="24" t="str">
        <f t="shared" si="5"/>
        <v>-</v>
      </c>
      <c r="U18" s="24" t="str">
        <f t="shared" si="5"/>
        <v>-</v>
      </c>
      <c r="V18" s="25" t="str">
        <f t="shared" si="6"/>
        <v>&lt;25</v>
      </c>
      <c r="W18" s="18" t="str">
        <f t="shared" si="1"/>
        <v/>
      </c>
    </row>
    <row r="19" spans="1:23" x14ac:dyDescent="0.4">
      <c r="A19" s="17">
        <f t="shared" si="2"/>
        <v>13</v>
      </c>
      <c r="B19" s="13" t="s">
        <v>31</v>
      </c>
      <c r="C19" s="14" t="s">
        <v>32</v>
      </c>
      <c r="D19" s="15" t="s">
        <v>59</v>
      </c>
      <c r="E19" s="13" t="s">
        <v>63</v>
      </c>
      <c r="F19" s="13" t="s">
        <v>31</v>
      </c>
      <c r="G19" s="16" t="s">
        <v>34</v>
      </c>
      <c r="H19" s="15" t="s">
        <v>35</v>
      </c>
      <c r="I19" s="17" t="s">
        <v>36</v>
      </c>
      <c r="J19" s="13" t="s">
        <v>37</v>
      </c>
      <c r="K19" s="13" t="s">
        <v>31</v>
      </c>
      <c r="L19" s="18" t="s">
        <v>38</v>
      </c>
      <c r="M19" s="13" t="s">
        <v>32</v>
      </c>
      <c r="N19" s="19" t="s">
        <v>39</v>
      </c>
      <c r="O19" s="20">
        <v>45033</v>
      </c>
      <c r="P19" s="21">
        <v>45036</v>
      </c>
      <c r="Q19" s="22" t="s">
        <v>40</v>
      </c>
      <c r="R19" s="13" t="s">
        <v>40</v>
      </c>
      <c r="S19" s="23" t="s">
        <v>41</v>
      </c>
      <c r="T19" s="24" t="str">
        <f t="shared" si="5"/>
        <v>-</v>
      </c>
      <c r="U19" s="24" t="str">
        <f t="shared" si="5"/>
        <v>-</v>
      </c>
      <c r="V19" s="25" t="str">
        <f t="shared" si="6"/>
        <v>&lt;25</v>
      </c>
      <c r="W19" s="18" t="str">
        <f t="shared" si="1"/>
        <v/>
      </c>
    </row>
    <row r="20" spans="1:23" x14ac:dyDescent="0.4">
      <c r="A20" s="17">
        <f t="shared" si="2"/>
        <v>14</v>
      </c>
      <c r="B20" s="13" t="s">
        <v>31</v>
      </c>
      <c r="C20" s="14" t="s">
        <v>32</v>
      </c>
      <c r="D20" s="15" t="s">
        <v>59</v>
      </c>
      <c r="E20" s="13" t="s">
        <v>64</v>
      </c>
      <c r="F20" s="13" t="s">
        <v>31</v>
      </c>
      <c r="G20" s="16" t="s">
        <v>34</v>
      </c>
      <c r="H20" s="15" t="s">
        <v>35</v>
      </c>
      <c r="I20" s="17" t="s">
        <v>36</v>
      </c>
      <c r="J20" s="13" t="s">
        <v>37</v>
      </c>
      <c r="K20" s="13" t="s">
        <v>31</v>
      </c>
      <c r="L20" s="18" t="s">
        <v>38</v>
      </c>
      <c r="M20" s="13" t="s">
        <v>32</v>
      </c>
      <c r="N20" s="19" t="s">
        <v>61</v>
      </c>
      <c r="O20" s="20">
        <v>45033</v>
      </c>
      <c r="P20" s="21">
        <v>45036</v>
      </c>
      <c r="Q20" s="22" t="s">
        <v>65</v>
      </c>
      <c r="R20" s="13">
        <v>58.033999999999999</v>
      </c>
      <c r="S20" s="23">
        <v>58.033999999999999</v>
      </c>
      <c r="T20" s="24" t="str">
        <f t="shared" si="5"/>
        <v>&lt;6.15</v>
      </c>
      <c r="U20" s="24">
        <f t="shared" si="5"/>
        <v>58</v>
      </c>
      <c r="V20" s="25">
        <f t="shared" si="6"/>
        <v>58</v>
      </c>
      <c r="W20" s="18" t="str">
        <f t="shared" si="1"/>
        <v/>
      </c>
    </row>
    <row r="21" spans="1:23" x14ac:dyDescent="0.4">
      <c r="A21" s="17">
        <f t="shared" si="2"/>
        <v>15</v>
      </c>
      <c r="B21" s="13" t="s">
        <v>31</v>
      </c>
      <c r="C21" s="14" t="s">
        <v>32</v>
      </c>
      <c r="D21" s="15" t="s">
        <v>59</v>
      </c>
      <c r="E21" s="13" t="s">
        <v>66</v>
      </c>
      <c r="F21" s="13" t="s">
        <v>67</v>
      </c>
      <c r="G21" s="16" t="s">
        <v>34</v>
      </c>
      <c r="H21" s="15" t="s">
        <v>35</v>
      </c>
      <c r="I21" s="17" t="s">
        <v>36</v>
      </c>
      <c r="J21" s="13" t="s">
        <v>37</v>
      </c>
      <c r="K21" s="13" t="s">
        <v>31</v>
      </c>
      <c r="L21" s="18" t="s">
        <v>38</v>
      </c>
      <c r="M21" s="13" t="s">
        <v>32</v>
      </c>
      <c r="N21" s="19" t="s">
        <v>61</v>
      </c>
      <c r="O21" s="20">
        <v>45033</v>
      </c>
      <c r="P21" s="21">
        <v>45036</v>
      </c>
      <c r="Q21" s="22" t="s">
        <v>68</v>
      </c>
      <c r="R21" s="13">
        <v>23.001999999999999</v>
      </c>
      <c r="S21" s="23">
        <v>23.001999999999999</v>
      </c>
      <c r="T21" s="24" t="str">
        <f t="shared" si="5"/>
        <v>&lt;4.41</v>
      </c>
      <c r="U21" s="24">
        <f t="shared" si="5"/>
        <v>23</v>
      </c>
      <c r="V21" s="25">
        <f t="shared" si="6"/>
        <v>23</v>
      </c>
      <c r="W21" s="18" t="str">
        <f t="shared" si="1"/>
        <v/>
      </c>
    </row>
    <row r="22" spans="1:23" x14ac:dyDescent="0.4">
      <c r="A22" s="17">
        <f t="shared" si="2"/>
        <v>16</v>
      </c>
      <c r="B22" s="13" t="s">
        <v>31</v>
      </c>
      <c r="C22" s="14" t="s">
        <v>32</v>
      </c>
      <c r="D22" s="15" t="s">
        <v>59</v>
      </c>
      <c r="E22" s="13" t="s">
        <v>69</v>
      </c>
      <c r="F22" s="13" t="s">
        <v>70</v>
      </c>
      <c r="G22" s="16" t="s">
        <v>34</v>
      </c>
      <c r="H22" s="15" t="s">
        <v>35</v>
      </c>
      <c r="I22" s="17" t="s">
        <v>36</v>
      </c>
      <c r="J22" s="13" t="s">
        <v>37</v>
      </c>
      <c r="K22" s="13" t="s">
        <v>31</v>
      </c>
      <c r="L22" s="18" t="s">
        <v>38</v>
      </c>
      <c r="M22" s="13" t="s">
        <v>32</v>
      </c>
      <c r="N22" s="19" t="s">
        <v>39</v>
      </c>
      <c r="O22" s="26">
        <v>45033</v>
      </c>
      <c r="P22" s="21">
        <v>45036</v>
      </c>
      <c r="Q22" s="22" t="s">
        <v>40</v>
      </c>
      <c r="R22" s="13" t="s">
        <v>40</v>
      </c>
      <c r="S22" s="23" t="s">
        <v>41</v>
      </c>
      <c r="T22" s="24" t="str">
        <f t="shared" si="5"/>
        <v>-</v>
      </c>
      <c r="U22" s="24" t="str">
        <f t="shared" si="5"/>
        <v>-</v>
      </c>
      <c r="V22" s="25" t="str">
        <f t="shared" si="6"/>
        <v>&lt;25</v>
      </c>
      <c r="W22" s="18" t="str">
        <f t="shared" si="1"/>
        <v/>
      </c>
    </row>
    <row r="23" spans="1:23" x14ac:dyDescent="0.4">
      <c r="A23" s="17">
        <f t="shared" si="2"/>
        <v>17</v>
      </c>
      <c r="B23" s="13" t="s">
        <v>31</v>
      </c>
      <c r="C23" s="14" t="s">
        <v>32</v>
      </c>
      <c r="D23" s="27" t="s">
        <v>59</v>
      </c>
      <c r="E23" s="13" t="s">
        <v>64</v>
      </c>
      <c r="F23" s="13" t="s">
        <v>31</v>
      </c>
      <c r="G23" s="16" t="s">
        <v>34</v>
      </c>
      <c r="H23" s="15" t="s">
        <v>71</v>
      </c>
      <c r="I23" s="28" t="s">
        <v>52</v>
      </c>
      <c r="J23" s="13" t="s">
        <v>37</v>
      </c>
      <c r="K23" s="13" t="s">
        <v>53</v>
      </c>
      <c r="L23" s="18" t="s">
        <v>38</v>
      </c>
      <c r="M23" s="13" t="s">
        <v>32</v>
      </c>
      <c r="N23" s="19" t="s">
        <v>39</v>
      </c>
      <c r="O23" s="26">
        <v>45033</v>
      </c>
      <c r="P23" s="21">
        <v>45036</v>
      </c>
      <c r="Q23" s="22" t="s">
        <v>40</v>
      </c>
      <c r="R23" s="13" t="s">
        <v>40</v>
      </c>
      <c r="S23" s="23" t="s">
        <v>41</v>
      </c>
      <c r="T23" s="24" t="str">
        <f t="shared" si="5"/>
        <v>-</v>
      </c>
      <c r="U23" s="24" t="str">
        <f t="shared" si="5"/>
        <v>-</v>
      </c>
      <c r="V23" s="25" t="str">
        <f t="shared" si="6"/>
        <v>&lt;25</v>
      </c>
      <c r="W23" s="18" t="str">
        <f t="shared" si="1"/>
        <v/>
      </c>
    </row>
    <row r="24" spans="1:23" x14ac:dyDescent="0.4">
      <c r="A24" s="17">
        <f t="shared" si="2"/>
        <v>18</v>
      </c>
      <c r="B24" s="13" t="s">
        <v>31</v>
      </c>
      <c r="C24" s="14" t="s">
        <v>32</v>
      </c>
      <c r="D24" s="27" t="s">
        <v>59</v>
      </c>
      <c r="E24" s="13" t="s">
        <v>72</v>
      </c>
      <c r="F24" s="13" t="s">
        <v>31</v>
      </c>
      <c r="G24" s="16" t="s">
        <v>34</v>
      </c>
      <c r="H24" s="15" t="s">
        <v>35</v>
      </c>
      <c r="I24" s="17" t="s">
        <v>45</v>
      </c>
      <c r="J24" s="13" t="s">
        <v>37</v>
      </c>
      <c r="K24" s="13" t="s">
        <v>31</v>
      </c>
      <c r="L24" s="18" t="s">
        <v>38</v>
      </c>
      <c r="M24" s="13" t="s">
        <v>32</v>
      </c>
      <c r="N24" s="19" t="s">
        <v>39</v>
      </c>
      <c r="O24" s="26">
        <v>45033</v>
      </c>
      <c r="P24" s="21">
        <v>45036</v>
      </c>
      <c r="Q24" s="22" t="s">
        <v>40</v>
      </c>
      <c r="R24" s="13" t="s">
        <v>40</v>
      </c>
      <c r="S24" s="23" t="s">
        <v>41</v>
      </c>
      <c r="T24" s="24" t="str">
        <f t="shared" si="5"/>
        <v>-</v>
      </c>
      <c r="U24" s="24" t="str">
        <f t="shared" si="5"/>
        <v>-</v>
      </c>
      <c r="V24" s="25" t="str">
        <f t="shared" si="6"/>
        <v>&lt;25</v>
      </c>
      <c r="W24" s="18" t="str">
        <f t="shared" si="1"/>
        <v/>
      </c>
    </row>
    <row r="25" spans="1:23" x14ac:dyDescent="0.4">
      <c r="A25" s="17">
        <f t="shared" si="2"/>
        <v>19</v>
      </c>
      <c r="B25" s="13" t="s">
        <v>31</v>
      </c>
      <c r="C25" s="14" t="s">
        <v>32</v>
      </c>
      <c r="D25" s="27" t="s">
        <v>59</v>
      </c>
      <c r="E25" s="13" t="s">
        <v>73</v>
      </c>
      <c r="F25" s="13" t="s">
        <v>31</v>
      </c>
      <c r="G25" s="16" t="s">
        <v>34</v>
      </c>
      <c r="H25" s="15" t="s">
        <v>35</v>
      </c>
      <c r="I25" s="17" t="s">
        <v>74</v>
      </c>
      <c r="J25" s="13" t="s">
        <v>37</v>
      </c>
      <c r="K25" s="13" t="s">
        <v>75</v>
      </c>
      <c r="L25" s="18" t="s">
        <v>38</v>
      </c>
      <c r="M25" s="13" t="s">
        <v>32</v>
      </c>
      <c r="N25" s="19" t="s">
        <v>39</v>
      </c>
      <c r="O25" s="26">
        <v>45033</v>
      </c>
      <c r="P25" s="21">
        <v>45036</v>
      </c>
      <c r="Q25" s="22" t="s">
        <v>40</v>
      </c>
      <c r="R25" s="13" t="s">
        <v>40</v>
      </c>
      <c r="S25" s="23" t="s">
        <v>41</v>
      </c>
      <c r="T25" s="24" t="str">
        <f t="shared" si="5"/>
        <v>-</v>
      </c>
      <c r="U25" s="24" t="str">
        <f t="shared" si="5"/>
        <v>-</v>
      </c>
      <c r="V25" s="25" t="str">
        <f t="shared" si="6"/>
        <v>&lt;25</v>
      </c>
      <c r="W25" s="18" t="str">
        <f t="shared" si="1"/>
        <v/>
      </c>
    </row>
    <row r="26" spans="1:23" x14ac:dyDescent="0.4">
      <c r="A26" s="17">
        <f t="shared" si="2"/>
        <v>20</v>
      </c>
      <c r="B26" s="13" t="s">
        <v>31</v>
      </c>
      <c r="C26" s="14" t="s">
        <v>32</v>
      </c>
      <c r="D26" s="27" t="s">
        <v>59</v>
      </c>
      <c r="E26" s="13" t="s">
        <v>72</v>
      </c>
      <c r="F26" s="13" t="s">
        <v>31</v>
      </c>
      <c r="G26" s="16" t="s">
        <v>34</v>
      </c>
      <c r="H26" s="15" t="s">
        <v>35</v>
      </c>
      <c r="I26" s="17" t="s">
        <v>76</v>
      </c>
      <c r="J26" s="13" t="s">
        <v>37</v>
      </c>
      <c r="K26" s="13" t="s">
        <v>31</v>
      </c>
      <c r="L26" s="18" t="s">
        <v>38</v>
      </c>
      <c r="M26" s="13" t="s">
        <v>32</v>
      </c>
      <c r="N26" s="19" t="s">
        <v>39</v>
      </c>
      <c r="O26" s="26">
        <v>45033</v>
      </c>
      <c r="P26" s="21">
        <v>45036</v>
      </c>
      <c r="Q26" s="22" t="s">
        <v>40</v>
      </c>
      <c r="R26" s="13" t="s">
        <v>40</v>
      </c>
      <c r="S26" s="23" t="s">
        <v>41</v>
      </c>
      <c r="T26" s="24" t="str">
        <f t="shared" si="5"/>
        <v>-</v>
      </c>
      <c r="U26" s="24" t="str">
        <f t="shared" si="5"/>
        <v>-</v>
      </c>
      <c r="V26" s="25" t="str">
        <f t="shared" si="6"/>
        <v>&lt;25</v>
      </c>
      <c r="W26" s="18" t="str">
        <f>IF(ISERROR(V26*1),"",IF(AND(H33="飲料水",V26&gt;=11),"○",IF(AND(H33="牛乳・乳児用食品",V26&gt;=51),"○",IF(AND(H33&lt;&gt;"",V26&gt;=110),"○",""))))</f>
        <v/>
      </c>
    </row>
    <row r="27" spans="1:23" x14ac:dyDescent="0.4">
      <c r="A27" s="17">
        <f t="shared" si="2"/>
        <v>21</v>
      </c>
      <c r="B27" s="13" t="s">
        <v>31</v>
      </c>
      <c r="C27" s="14" t="s">
        <v>32</v>
      </c>
      <c r="D27" s="27" t="s">
        <v>59</v>
      </c>
      <c r="E27" s="13" t="s">
        <v>60</v>
      </c>
      <c r="F27" s="13" t="s">
        <v>31</v>
      </c>
      <c r="G27" s="16" t="s">
        <v>34</v>
      </c>
      <c r="H27" s="15" t="s">
        <v>35</v>
      </c>
      <c r="I27" s="17" t="s">
        <v>77</v>
      </c>
      <c r="J27" s="13" t="s">
        <v>37</v>
      </c>
      <c r="K27" s="13" t="s">
        <v>78</v>
      </c>
      <c r="L27" s="18" t="s">
        <v>38</v>
      </c>
      <c r="M27" s="13" t="s">
        <v>32</v>
      </c>
      <c r="N27" s="19" t="s">
        <v>39</v>
      </c>
      <c r="O27" s="26">
        <v>45033</v>
      </c>
      <c r="P27" s="21">
        <v>45036</v>
      </c>
      <c r="Q27" s="22" t="s">
        <v>40</v>
      </c>
      <c r="R27" s="13" t="s">
        <v>40</v>
      </c>
      <c r="S27" s="23" t="s">
        <v>41</v>
      </c>
      <c r="T27" s="24" t="str">
        <f t="shared" si="5"/>
        <v>-</v>
      </c>
      <c r="U27" s="24" t="str">
        <f t="shared" si="5"/>
        <v>-</v>
      </c>
      <c r="V27" s="25" t="str">
        <f t="shared" si="6"/>
        <v>&lt;25</v>
      </c>
      <c r="W27" s="18" t="str">
        <f>IF(ISERROR(V27*1),"",IF(AND(H26="飲料水",V27&gt;=11),"○",IF(AND(H26="牛乳・乳児用食品",V27&gt;=51),"○",IF(AND(H26&lt;&gt;"",V27&gt;=110),"○",""))))</f>
        <v/>
      </c>
    </row>
    <row r="28" spans="1:23" x14ac:dyDescent="0.4">
      <c r="A28" s="17">
        <f t="shared" si="2"/>
        <v>22</v>
      </c>
      <c r="B28" s="13" t="s">
        <v>31</v>
      </c>
      <c r="C28" s="14" t="s">
        <v>32</v>
      </c>
      <c r="D28" s="15" t="s">
        <v>79</v>
      </c>
      <c r="E28" s="13" t="s">
        <v>31</v>
      </c>
      <c r="F28" s="13" t="s">
        <v>31</v>
      </c>
      <c r="G28" s="16" t="s">
        <v>34</v>
      </c>
      <c r="H28" s="15" t="s">
        <v>35</v>
      </c>
      <c r="I28" s="17" t="s">
        <v>42</v>
      </c>
      <c r="J28" s="13" t="s">
        <v>37</v>
      </c>
      <c r="K28" s="13" t="s">
        <v>31</v>
      </c>
      <c r="L28" s="18" t="s">
        <v>38</v>
      </c>
      <c r="M28" s="13" t="s">
        <v>32</v>
      </c>
      <c r="N28" s="19" t="s">
        <v>61</v>
      </c>
      <c r="O28" s="26">
        <v>45034</v>
      </c>
      <c r="P28" s="21">
        <v>45036</v>
      </c>
      <c r="Q28" s="22" t="s">
        <v>80</v>
      </c>
      <c r="R28" s="13">
        <v>63.04</v>
      </c>
      <c r="S28" s="23">
        <v>63.04</v>
      </c>
      <c r="T28" s="24" t="str">
        <f t="shared" si="5"/>
        <v>&lt;3.68</v>
      </c>
      <c r="U28" s="24">
        <f t="shared" si="5"/>
        <v>63</v>
      </c>
      <c r="V28" s="25">
        <f t="shared" si="6"/>
        <v>63</v>
      </c>
      <c r="W28" s="29" t="str">
        <f t="shared" si="1"/>
        <v/>
      </c>
    </row>
    <row r="29" spans="1:23" x14ac:dyDescent="0.4">
      <c r="A29" s="17">
        <f t="shared" si="2"/>
        <v>23</v>
      </c>
      <c r="B29" s="13" t="s">
        <v>31</v>
      </c>
      <c r="C29" s="14" t="s">
        <v>32</v>
      </c>
      <c r="D29" s="15" t="s">
        <v>79</v>
      </c>
      <c r="E29" s="13" t="s">
        <v>81</v>
      </c>
      <c r="F29" s="13" t="s">
        <v>31</v>
      </c>
      <c r="G29" s="16" t="s">
        <v>34</v>
      </c>
      <c r="H29" s="15" t="s">
        <v>35</v>
      </c>
      <c r="I29" s="28" t="s">
        <v>42</v>
      </c>
      <c r="J29" s="13" t="s">
        <v>37</v>
      </c>
      <c r="K29" s="13" t="s">
        <v>31</v>
      </c>
      <c r="L29" s="18" t="s">
        <v>38</v>
      </c>
      <c r="M29" s="13" t="s">
        <v>32</v>
      </c>
      <c r="N29" s="19" t="s">
        <v>61</v>
      </c>
      <c r="O29" s="26">
        <v>45034</v>
      </c>
      <c r="P29" s="21">
        <v>45036</v>
      </c>
      <c r="Q29" s="22" t="s">
        <v>82</v>
      </c>
      <c r="R29" s="13">
        <v>30.047999999999998</v>
      </c>
      <c r="S29" s="23">
        <v>30.047999999999998</v>
      </c>
      <c r="T29" s="24" t="str">
        <f t="shared" si="5"/>
        <v>&lt;7.06</v>
      </c>
      <c r="U29" s="24">
        <f t="shared" si="5"/>
        <v>30</v>
      </c>
      <c r="V29" s="25">
        <f t="shared" si="6"/>
        <v>30</v>
      </c>
      <c r="W29" s="29" t="str">
        <f t="shared" si="1"/>
        <v/>
      </c>
    </row>
    <row r="30" spans="1:23" x14ac:dyDescent="0.4">
      <c r="A30" s="17">
        <f t="shared" si="2"/>
        <v>24</v>
      </c>
      <c r="B30" s="13" t="s">
        <v>31</v>
      </c>
      <c r="C30" s="14" t="s">
        <v>32</v>
      </c>
      <c r="D30" s="15" t="s">
        <v>79</v>
      </c>
      <c r="E30" s="13" t="s">
        <v>31</v>
      </c>
      <c r="F30" s="13" t="s">
        <v>31</v>
      </c>
      <c r="G30" s="16" t="s">
        <v>34</v>
      </c>
      <c r="H30" s="15" t="s">
        <v>35</v>
      </c>
      <c r="I30" s="28" t="s">
        <v>42</v>
      </c>
      <c r="J30" s="13" t="s">
        <v>37</v>
      </c>
      <c r="K30" s="13" t="s">
        <v>31</v>
      </c>
      <c r="L30" s="18" t="s">
        <v>38</v>
      </c>
      <c r="M30" s="13" t="s">
        <v>32</v>
      </c>
      <c r="N30" s="19" t="s">
        <v>61</v>
      </c>
      <c r="O30" s="26">
        <v>45034</v>
      </c>
      <c r="P30" s="21">
        <v>45036</v>
      </c>
      <c r="Q30" s="22" t="s">
        <v>83</v>
      </c>
      <c r="R30" s="13">
        <v>18.234999999999999</v>
      </c>
      <c r="S30" s="23">
        <v>18.234999999999999</v>
      </c>
      <c r="T30" s="24" t="str">
        <f>IF(Q30="","",IF(NOT(ISERROR(Q30*1)),ROUNDDOWN(Q30*1,2-INT(LOG(ABS(Q30*1)))),IFERROR("&lt;"&amp;ROUNDDOWN(IF(SUBSTITUTE(Q30,"&lt;","")*1&lt;=50,SUBSTITUTE(Q30,"&lt;","")*1,""),2-INT(LOG(ABS(SUBSTITUTE(Q30,"&lt;","")*1)))),IF(Q30="-",Q30,"入力形式が間違っています"))))</f>
        <v>&lt;5.22</v>
      </c>
      <c r="U30" s="24">
        <f t="shared" si="5"/>
        <v>18.2</v>
      </c>
      <c r="V30" s="25">
        <f t="shared" si="6"/>
        <v>18</v>
      </c>
      <c r="W30" s="29" t="str">
        <f t="shared" si="1"/>
        <v/>
      </c>
    </row>
    <row r="31" spans="1:23" x14ac:dyDescent="0.4">
      <c r="A31" s="17">
        <f t="shared" si="2"/>
        <v>25</v>
      </c>
      <c r="B31" s="13" t="s">
        <v>31</v>
      </c>
      <c r="C31" s="14" t="s">
        <v>32</v>
      </c>
      <c r="D31" s="15" t="s">
        <v>79</v>
      </c>
      <c r="E31" s="13" t="s">
        <v>31</v>
      </c>
      <c r="F31" s="13" t="s">
        <v>31</v>
      </c>
      <c r="G31" s="16" t="s">
        <v>34</v>
      </c>
      <c r="H31" s="15" t="s">
        <v>35</v>
      </c>
      <c r="I31" s="28" t="s">
        <v>42</v>
      </c>
      <c r="J31" s="13" t="s">
        <v>37</v>
      </c>
      <c r="K31" s="13" t="s">
        <v>31</v>
      </c>
      <c r="L31" s="18" t="s">
        <v>38</v>
      </c>
      <c r="M31" s="13" t="s">
        <v>32</v>
      </c>
      <c r="N31" s="19" t="s">
        <v>61</v>
      </c>
      <c r="O31" s="26">
        <v>45034</v>
      </c>
      <c r="P31" s="21">
        <v>45036</v>
      </c>
      <c r="Q31" s="22" t="s">
        <v>84</v>
      </c>
      <c r="R31" s="13">
        <v>64.412999999999997</v>
      </c>
      <c r="S31" s="23">
        <v>64.412999999999997</v>
      </c>
      <c r="T31" s="24" t="str">
        <f t="shared" si="5"/>
        <v>&lt;6.73</v>
      </c>
      <c r="U31" s="24">
        <f t="shared" si="5"/>
        <v>64.400000000000006</v>
      </c>
      <c r="V31" s="25">
        <f t="shared" si="6"/>
        <v>64</v>
      </c>
      <c r="W31" s="29"/>
    </row>
    <row r="32" spans="1:23" x14ac:dyDescent="0.4">
      <c r="A32" s="17">
        <f t="shared" si="2"/>
        <v>26</v>
      </c>
      <c r="B32" s="13" t="s">
        <v>31</v>
      </c>
      <c r="C32" s="14" t="s">
        <v>32</v>
      </c>
      <c r="D32" s="15" t="s">
        <v>79</v>
      </c>
      <c r="E32" s="13" t="s">
        <v>31</v>
      </c>
      <c r="F32" s="13" t="s">
        <v>31</v>
      </c>
      <c r="G32" s="16" t="s">
        <v>34</v>
      </c>
      <c r="H32" s="15" t="s">
        <v>35</v>
      </c>
      <c r="I32" s="17" t="s">
        <v>42</v>
      </c>
      <c r="J32" s="13" t="s">
        <v>37</v>
      </c>
      <c r="K32" s="13" t="s">
        <v>31</v>
      </c>
      <c r="L32" s="18" t="s">
        <v>38</v>
      </c>
      <c r="M32" s="13" t="s">
        <v>32</v>
      </c>
      <c r="N32" s="19" t="s">
        <v>61</v>
      </c>
      <c r="O32" s="26">
        <v>45034</v>
      </c>
      <c r="P32" s="21">
        <v>45036</v>
      </c>
      <c r="Q32" s="22" t="s">
        <v>85</v>
      </c>
      <c r="R32" s="13">
        <v>91.180999999999997</v>
      </c>
      <c r="S32" s="23">
        <v>91.180999999999997</v>
      </c>
      <c r="T32" s="24" t="str">
        <f t="shared" si="5"/>
        <v>&lt;7.84</v>
      </c>
      <c r="U32" s="24">
        <f t="shared" si="5"/>
        <v>91.1</v>
      </c>
      <c r="V32" s="25">
        <f t="shared" si="6"/>
        <v>91</v>
      </c>
      <c r="W32" s="29" t="str">
        <f t="shared" ref="W32:W46" si="7">IF(ISERROR(V32*1),"",IF(AND(H32="飲料水",V32&gt;=11),"○",IF(AND(H32="牛乳・乳児用食品",V32&gt;=51),"○",IF(AND(H32&lt;&gt;"",V32&gt;=110),"○",""))))</f>
        <v/>
      </c>
    </row>
    <row r="33" spans="1:23" x14ac:dyDescent="0.4">
      <c r="A33" s="17">
        <f t="shared" si="2"/>
        <v>27</v>
      </c>
      <c r="B33" s="13" t="s">
        <v>31</v>
      </c>
      <c r="C33" s="14" t="s">
        <v>32</v>
      </c>
      <c r="D33" s="15" t="s">
        <v>79</v>
      </c>
      <c r="E33" s="13" t="s">
        <v>81</v>
      </c>
      <c r="F33" s="13" t="s">
        <v>31</v>
      </c>
      <c r="G33" s="16" t="s">
        <v>34</v>
      </c>
      <c r="H33" s="15" t="s">
        <v>35</v>
      </c>
      <c r="I33" s="28" t="s">
        <v>42</v>
      </c>
      <c r="J33" s="13" t="s">
        <v>37</v>
      </c>
      <c r="K33" s="13" t="s">
        <v>31</v>
      </c>
      <c r="L33" s="18" t="s">
        <v>38</v>
      </c>
      <c r="M33" s="13" t="s">
        <v>32</v>
      </c>
      <c r="N33" s="19" t="s">
        <v>61</v>
      </c>
      <c r="O33" s="26">
        <v>45034</v>
      </c>
      <c r="P33" s="21">
        <v>45036</v>
      </c>
      <c r="Q33" s="22" t="s">
        <v>86</v>
      </c>
      <c r="R33" s="13">
        <v>14.904</v>
      </c>
      <c r="S33" s="23">
        <v>14.904</v>
      </c>
      <c r="T33" s="24" t="str">
        <f t="shared" si="5"/>
        <v>&lt;5.38</v>
      </c>
      <c r="U33" s="24">
        <f t="shared" si="5"/>
        <v>14.9</v>
      </c>
      <c r="V33" s="25">
        <f t="shared" si="6"/>
        <v>15</v>
      </c>
      <c r="W33" s="29" t="str">
        <f t="shared" si="7"/>
        <v/>
      </c>
    </row>
    <row r="34" spans="1:23" x14ac:dyDescent="0.4">
      <c r="A34" s="17">
        <f t="shared" si="2"/>
        <v>28</v>
      </c>
      <c r="B34" s="13" t="s">
        <v>31</v>
      </c>
      <c r="C34" s="14" t="s">
        <v>32</v>
      </c>
      <c r="D34" s="15" t="s">
        <v>79</v>
      </c>
      <c r="E34" s="13" t="s">
        <v>31</v>
      </c>
      <c r="F34" s="13" t="s">
        <v>31</v>
      </c>
      <c r="G34" s="16" t="s">
        <v>34</v>
      </c>
      <c r="H34" s="15" t="s">
        <v>35</v>
      </c>
      <c r="I34" s="17" t="s">
        <v>42</v>
      </c>
      <c r="J34" s="13" t="s">
        <v>37</v>
      </c>
      <c r="K34" s="13" t="s">
        <v>31</v>
      </c>
      <c r="L34" s="18" t="s">
        <v>38</v>
      </c>
      <c r="M34" s="13" t="s">
        <v>32</v>
      </c>
      <c r="N34" s="19" t="s">
        <v>39</v>
      </c>
      <c r="O34" s="26">
        <v>45034</v>
      </c>
      <c r="P34" s="21">
        <v>45036</v>
      </c>
      <c r="Q34" s="22" t="s">
        <v>40</v>
      </c>
      <c r="R34" s="13" t="s">
        <v>40</v>
      </c>
      <c r="S34" s="23" t="s">
        <v>41</v>
      </c>
      <c r="T34" s="24" t="str">
        <f t="shared" si="5"/>
        <v>-</v>
      </c>
      <c r="U34" s="24" t="str">
        <f t="shared" si="5"/>
        <v>-</v>
      </c>
      <c r="V34" s="25" t="str">
        <f t="shared" si="6"/>
        <v>&lt;25</v>
      </c>
      <c r="W34" s="29" t="str">
        <f t="shared" si="7"/>
        <v/>
      </c>
    </row>
    <row r="35" spans="1:23" x14ac:dyDescent="0.4">
      <c r="A35" s="17">
        <f t="shared" si="2"/>
        <v>29</v>
      </c>
      <c r="B35" s="85" t="s">
        <v>31</v>
      </c>
      <c r="C35" s="86" t="s">
        <v>32</v>
      </c>
      <c r="D35" s="87" t="s">
        <v>79</v>
      </c>
      <c r="E35" s="85" t="s">
        <v>31</v>
      </c>
      <c r="F35" s="85" t="s">
        <v>31</v>
      </c>
      <c r="G35" s="88" t="s">
        <v>34</v>
      </c>
      <c r="H35" s="87" t="s">
        <v>35</v>
      </c>
      <c r="I35" s="17" t="s">
        <v>36</v>
      </c>
      <c r="J35" s="85" t="s">
        <v>37</v>
      </c>
      <c r="K35" s="85" t="s">
        <v>31</v>
      </c>
      <c r="L35" s="89" t="s">
        <v>38</v>
      </c>
      <c r="M35" s="85" t="s">
        <v>32</v>
      </c>
      <c r="N35" s="90" t="s">
        <v>39</v>
      </c>
      <c r="O35" s="91">
        <v>45034</v>
      </c>
      <c r="P35" s="92">
        <v>45037</v>
      </c>
      <c r="Q35" s="93" t="s">
        <v>40</v>
      </c>
      <c r="R35" s="85" t="s">
        <v>40</v>
      </c>
      <c r="S35" s="94" t="s">
        <v>41</v>
      </c>
      <c r="T35" s="95" t="str">
        <f t="shared" ref="T35:U43" si="8">IF(Q35="","",IF(NOT(ISERROR(Q35*1)),ROUNDDOWN(Q35*1,2-INT(LOG(ABS(Q35*1)))),IFERROR("&lt;"&amp;ROUNDDOWN(IF(SUBSTITUTE(Q35,"&lt;","")*1&lt;=50,SUBSTITUTE(Q35,"&lt;","")*1,""),2-INT(LOG(ABS(SUBSTITUTE(Q35,"&lt;","")*1)))),IF(Q35="-",Q35,"入力形式が間違っています"))))</f>
        <v>-</v>
      </c>
      <c r="U35" s="95" t="str">
        <f t="shared" si="8"/>
        <v>-</v>
      </c>
      <c r="V35" s="96" t="str">
        <f>IFERROR(IF(AND(T35="",U35=""),"",IF(AND(T35="-",U35="-"),IF(S35="","Cs合計を入力してください",S35),IF(NOT(ISERROR(T35*1+U35*1)),ROUND(T35+U35, 1-INT(LOG(ABS(T35+U35)))),IF(NOT(ISERROR(T35*1)),ROUND(T35, 1-INT(LOG(ABS(T35)))),IF(NOT(ISERROR(U35*1)),ROUND(U35, 1-INT(LOG(ABS(U35)))),IF(ISERROR(T35*1+U35*1),"&lt;"&amp;ROUND(IF(T35="-",0,SUBSTITUTE(T35,"&lt;",""))*1+IF(U35="-",0,SUBSTITUTE(U35,"&lt;",""))*1,1-INT(LOG(ABS(IF(T35="-",0,SUBSTITUTE(T35,"&lt;",""))*1+IF(U35="-",0,SUBSTITUTE(U35,"&lt;",""))*1)))))))))),"入力形式が間違っています")</f>
        <v>&lt;25</v>
      </c>
      <c r="W35" s="89" t="str">
        <f t="shared" si="7"/>
        <v/>
      </c>
    </row>
    <row r="36" spans="1:23" x14ac:dyDescent="0.4">
      <c r="A36" s="17">
        <f t="shared" si="2"/>
        <v>30</v>
      </c>
      <c r="B36" s="85" t="s">
        <v>31</v>
      </c>
      <c r="C36" s="86" t="s">
        <v>32</v>
      </c>
      <c r="D36" s="93" t="s">
        <v>79</v>
      </c>
      <c r="E36" s="85" t="s">
        <v>87</v>
      </c>
      <c r="F36" s="85" t="s">
        <v>31</v>
      </c>
      <c r="G36" s="88" t="s">
        <v>34</v>
      </c>
      <c r="H36" s="87" t="s">
        <v>35</v>
      </c>
      <c r="I36" s="17" t="s">
        <v>36</v>
      </c>
      <c r="J36" s="85" t="s">
        <v>37</v>
      </c>
      <c r="K36" s="85" t="s">
        <v>31</v>
      </c>
      <c r="L36" s="89" t="s">
        <v>38</v>
      </c>
      <c r="M36" s="85" t="s">
        <v>32</v>
      </c>
      <c r="N36" s="90" t="s">
        <v>39</v>
      </c>
      <c r="O36" s="91">
        <v>45034</v>
      </c>
      <c r="P36" s="92">
        <v>45037</v>
      </c>
      <c r="Q36" s="93" t="s">
        <v>40</v>
      </c>
      <c r="R36" s="85" t="s">
        <v>40</v>
      </c>
      <c r="S36" s="94" t="s">
        <v>41</v>
      </c>
      <c r="T36" s="95" t="str">
        <f t="shared" si="8"/>
        <v>-</v>
      </c>
      <c r="U36" s="95" t="str">
        <f t="shared" si="8"/>
        <v>-</v>
      </c>
      <c r="V36" s="96" t="str">
        <f>IFERROR(IF(AND(T36="",U36=""),"",IF(AND(T36="-",U36="-"),IF(S36="","Cs合計を入力してください",S36),IF(NOT(ISERROR(T36*1+U36*1)),ROUND(T36+U36, 1-INT(LOG(ABS(T36+U36)))),IF(NOT(ISERROR(T36*1)),ROUND(T36, 1-INT(LOG(ABS(T36)))),IF(NOT(ISERROR(U36*1)),ROUND(U36, 1-INT(LOG(ABS(U36)))),IF(ISERROR(T36*1+U36*1),"&lt;"&amp;ROUND(IF(T36="-",0,SUBSTITUTE(T36,"&lt;",""))*1+IF(U36="-",0,SUBSTITUTE(U36,"&lt;",""))*1,1-INT(LOG(ABS(IF(T36="-",0,SUBSTITUTE(T36,"&lt;",""))*1+IF(U36="-",0,SUBSTITUTE(U36,"&lt;",""))*1)))))))))),"入力形式が間違っています")</f>
        <v>&lt;25</v>
      </c>
      <c r="W36" s="89" t="str">
        <f t="shared" si="7"/>
        <v/>
      </c>
    </row>
    <row r="37" spans="1:23" x14ac:dyDescent="0.4">
      <c r="A37" s="17">
        <f t="shared" si="2"/>
        <v>31</v>
      </c>
      <c r="B37" s="85" t="s">
        <v>31</v>
      </c>
      <c r="C37" s="86" t="s">
        <v>32</v>
      </c>
      <c r="D37" s="87" t="s">
        <v>79</v>
      </c>
      <c r="E37" s="85" t="s">
        <v>88</v>
      </c>
      <c r="F37" s="85" t="s">
        <v>31</v>
      </c>
      <c r="G37" s="88" t="s">
        <v>34</v>
      </c>
      <c r="H37" s="87" t="s">
        <v>35</v>
      </c>
      <c r="I37" s="17" t="s">
        <v>36</v>
      </c>
      <c r="J37" s="85" t="s">
        <v>37</v>
      </c>
      <c r="K37" s="85" t="s">
        <v>31</v>
      </c>
      <c r="L37" s="89" t="s">
        <v>38</v>
      </c>
      <c r="M37" s="85" t="s">
        <v>32</v>
      </c>
      <c r="N37" s="90" t="s">
        <v>39</v>
      </c>
      <c r="O37" s="91">
        <v>45034</v>
      </c>
      <c r="P37" s="92">
        <v>45037</v>
      </c>
      <c r="Q37" s="93" t="s">
        <v>40</v>
      </c>
      <c r="R37" s="85" t="s">
        <v>40</v>
      </c>
      <c r="S37" s="94" t="s">
        <v>41</v>
      </c>
      <c r="T37" s="95" t="str">
        <f t="shared" si="8"/>
        <v>-</v>
      </c>
      <c r="U37" s="95" t="str">
        <f t="shared" si="8"/>
        <v>-</v>
      </c>
      <c r="V37" s="96" t="str">
        <f>IFERROR(IF(AND(T37="",U37=""),"",IF(AND(T37="-",U37="-"),IF(S37="","Cs合計を入力してください",S37),IF(NOT(ISERROR(T37*1+U37*1)),ROUND(T37+U37, 1-INT(LOG(ABS(T37+U37)))),IF(NOT(ISERROR(T37*1)),ROUND(T37, 1-INT(LOG(ABS(T37)))),IF(NOT(ISERROR(U37*1)),ROUND(U37, 1-INT(LOG(ABS(U37)))),IF(ISERROR(T37*1+U37*1),"&lt;"&amp;ROUND(IF(T37="-",0,SUBSTITUTE(T37,"&lt;",""))*1+IF(U37="-",0,SUBSTITUTE(U37,"&lt;",""))*1,1-INT(LOG(ABS(IF(T37="-",0,SUBSTITUTE(T37,"&lt;",""))*1+IF(U37="-",0,SUBSTITUTE(U37,"&lt;",""))*1)))))))))),"入力形式が間違っています")</f>
        <v>&lt;25</v>
      </c>
      <c r="W37" s="89" t="str">
        <f t="shared" si="7"/>
        <v/>
      </c>
    </row>
    <row r="38" spans="1:23" x14ac:dyDescent="0.4">
      <c r="A38" s="17">
        <f t="shared" si="2"/>
        <v>32</v>
      </c>
      <c r="B38" s="85" t="s">
        <v>31</v>
      </c>
      <c r="C38" s="86" t="s">
        <v>32</v>
      </c>
      <c r="D38" s="87" t="s">
        <v>79</v>
      </c>
      <c r="E38" s="85" t="s">
        <v>89</v>
      </c>
      <c r="F38" s="85" t="s">
        <v>90</v>
      </c>
      <c r="G38" s="88" t="s">
        <v>34</v>
      </c>
      <c r="H38" s="87" t="s">
        <v>35</v>
      </c>
      <c r="I38" s="17" t="s">
        <v>91</v>
      </c>
      <c r="J38" s="85" t="s">
        <v>37</v>
      </c>
      <c r="K38" s="85" t="s">
        <v>31</v>
      </c>
      <c r="L38" s="89" t="s">
        <v>38</v>
      </c>
      <c r="M38" s="85" t="s">
        <v>32</v>
      </c>
      <c r="N38" s="90" t="s">
        <v>39</v>
      </c>
      <c r="O38" s="91">
        <v>45034</v>
      </c>
      <c r="P38" s="92">
        <v>45037</v>
      </c>
      <c r="Q38" s="93" t="s">
        <v>40</v>
      </c>
      <c r="R38" s="85" t="s">
        <v>40</v>
      </c>
      <c r="S38" s="94" t="s">
        <v>41</v>
      </c>
      <c r="T38" s="95" t="str">
        <f t="shared" si="8"/>
        <v>-</v>
      </c>
      <c r="U38" s="95" t="str">
        <f t="shared" si="8"/>
        <v>-</v>
      </c>
      <c r="V38" s="96" t="str">
        <f t="shared" ref="V38" si="9">IFERROR(IF(AND(T38="",U38=""),"",IF(AND(T38="-",U38="-"),IF(S38="","Cs合計を入力してください",S38),IF(NOT(ISERROR(T38*1+U38*1)),ROUND(T38+U38, 1-INT(LOG(ABS(T38+U38)))),IF(NOT(ISERROR(T38*1)),ROUND(T38, 1-INT(LOG(ABS(T38)))),IF(NOT(ISERROR(U38*1)),ROUND(U38, 1-INT(LOG(ABS(U38)))),IF(ISERROR(T38*1+U38*1),"&lt;"&amp;ROUND(IF(T38="-",0,SUBSTITUTE(T38,"&lt;",""))*1+IF(U38="-",0,SUBSTITUTE(U38,"&lt;",""))*1,1-INT(LOG(ABS(IF(T38="-",0,SUBSTITUTE(T38,"&lt;",""))*1+IF(U38="-",0,SUBSTITUTE(U38,"&lt;",""))*1)))))))))),"入力形式が間違っています")</f>
        <v>&lt;25</v>
      </c>
      <c r="W38" s="89" t="str">
        <f t="shared" si="7"/>
        <v/>
      </c>
    </row>
    <row r="39" spans="1:23" x14ac:dyDescent="0.4">
      <c r="A39" s="17">
        <f t="shared" si="2"/>
        <v>33</v>
      </c>
      <c r="B39" s="85" t="s">
        <v>31</v>
      </c>
      <c r="C39" s="86" t="s">
        <v>32</v>
      </c>
      <c r="D39" s="93" t="s">
        <v>79</v>
      </c>
      <c r="E39" s="85" t="s">
        <v>31</v>
      </c>
      <c r="F39" s="85" t="s">
        <v>31</v>
      </c>
      <c r="G39" s="88" t="s">
        <v>34</v>
      </c>
      <c r="H39" s="87" t="s">
        <v>35</v>
      </c>
      <c r="I39" s="13" t="s">
        <v>76</v>
      </c>
      <c r="J39" s="85" t="s">
        <v>37</v>
      </c>
      <c r="K39" s="85" t="s">
        <v>31</v>
      </c>
      <c r="L39" s="89" t="s">
        <v>38</v>
      </c>
      <c r="M39" s="85" t="s">
        <v>32</v>
      </c>
      <c r="N39" s="90" t="s">
        <v>39</v>
      </c>
      <c r="O39" s="91">
        <v>45034</v>
      </c>
      <c r="P39" s="92">
        <v>45037</v>
      </c>
      <c r="Q39" s="93" t="s">
        <v>40</v>
      </c>
      <c r="R39" s="85" t="s">
        <v>40</v>
      </c>
      <c r="S39" s="94" t="s">
        <v>41</v>
      </c>
      <c r="T39" s="95" t="str">
        <f t="shared" si="8"/>
        <v>-</v>
      </c>
      <c r="U39" s="95" t="str">
        <f t="shared" si="8"/>
        <v>-</v>
      </c>
      <c r="V39" s="96" t="str">
        <f>IFERROR(IF(AND(T39="",U39=""),"",IF(AND(T39="-",U39="-"),IF(S39="","Cs合計を入力してください",S39),IF(NOT(ISERROR(T39*1+U39*1)),ROUND(T39+U39, 1-INT(LOG(ABS(T39+U39)))),IF(NOT(ISERROR(T39*1)),ROUND(T39, 1-INT(LOG(ABS(T39)))),IF(NOT(ISERROR(U39*1)),ROUND(U39, 1-INT(LOG(ABS(U39)))),IF(ISERROR(T39*1+U39*1),"&lt;"&amp;ROUND(IF(T39="-",0,SUBSTITUTE(T39,"&lt;",""))*1+IF(U39="-",0,SUBSTITUTE(U39,"&lt;",""))*1,1-INT(LOG(ABS(IF(T39="-",0,SUBSTITUTE(T39,"&lt;",""))*1+IF(U39="-",0,SUBSTITUTE(U39,"&lt;",""))*1)))))))))),"入力形式が間違っています")</f>
        <v>&lt;25</v>
      </c>
      <c r="W39" s="89" t="str">
        <f t="shared" si="7"/>
        <v/>
      </c>
    </row>
    <row r="40" spans="1:23" x14ac:dyDescent="0.4">
      <c r="A40" s="17">
        <f t="shared" si="2"/>
        <v>34</v>
      </c>
      <c r="B40" s="85" t="s">
        <v>31</v>
      </c>
      <c r="C40" s="86" t="s">
        <v>32</v>
      </c>
      <c r="D40" s="87" t="s">
        <v>79</v>
      </c>
      <c r="E40" s="85" t="s">
        <v>92</v>
      </c>
      <c r="F40" s="85" t="s">
        <v>31</v>
      </c>
      <c r="G40" s="88" t="s">
        <v>34</v>
      </c>
      <c r="H40" s="87" t="s">
        <v>51</v>
      </c>
      <c r="I40" s="17" t="s">
        <v>52</v>
      </c>
      <c r="J40" s="85" t="s">
        <v>37</v>
      </c>
      <c r="K40" s="85" t="s">
        <v>53</v>
      </c>
      <c r="L40" s="89" t="s">
        <v>38</v>
      </c>
      <c r="M40" s="85" t="s">
        <v>32</v>
      </c>
      <c r="N40" s="90" t="s">
        <v>39</v>
      </c>
      <c r="O40" s="91">
        <v>45034</v>
      </c>
      <c r="P40" s="92">
        <v>45037</v>
      </c>
      <c r="Q40" s="93" t="s">
        <v>40</v>
      </c>
      <c r="R40" s="85" t="s">
        <v>40</v>
      </c>
      <c r="S40" s="94" t="s">
        <v>41</v>
      </c>
      <c r="T40" s="95" t="str">
        <f t="shared" si="8"/>
        <v>-</v>
      </c>
      <c r="U40" s="95" t="str">
        <f t="shared" si="8"/>
        <v>-</v>
      </c>
      <c r="V40" s="96" t="str">
        <f t="shared" ref="V40:V43" si="10">IFERROR(IF(AND(T40="",U40=""),"",IF(AND(T40="-",U40="-"),IF(S40="","Cs合計を入力してください",S40),IF(NOT(ISERROR(T40*1+U40*1)),ROUND(T40+U40, 1-INT(LOG(ABS(T40+U40)))),IF(NOT(ISERROR(T40*1)),ROUND(T40, 1-INT(LOG(ABS(T40)))),IF(NOT(ISERROR(U40*1)),ROUND(U40, 1-INT(LOG(ABS(U40)))),IF(ISERROR(T40*1+U40*1),"&lt;"&amp;ROUND(IF(T40="-",0,SUBSTITUTE(T40,"&lt;",""))*1+IF(U40="-",0,SUBSTITUTE(U40,"&lt;",""))*1,1-INT(LOG(ABS(IF(T40="-",0,SUBSTITUTE(T40,"&lt;",""))*1+IF(U40="-",0,SUBSTITUTE(U40,"&lt;",""))*1)))))))))),"入力形式が間違っています")</f>
        <v>&lt;25</v>
      </c>
      <c r="W40" s="89" t="str">
        <f t="shared" si="7"/>
        <v/>
      </c>
    </row>
    <row r="41" spans="1:23" x14ac:dyDescent="0.4">
      <c r="A41" s="17">
        <f t="shared" si="2"/>
        <v>35</v>
      </c>
      <c r="B41" s="85" t="s">
        <v>31</v>
      </c>
      <c r="C41" s="86" t="s">
        <v>32</v>
      </c>
      <c r="D41" s="87" t="s">
        <v>59</v>
      </c>
      <c r="E41" s="85" t="s">
        <v>64</v>
      </c>
      <c r="F41" s="85" t="s">
        <v>93</v>
      </c>
      <c r="G41" s="88" t="s">
        <v>34</v>
      </c>
      <c r="H41" s="87" t="s">
        <v>35</v>
      </c>
      <c r="I41" s="17" t="s">
        <v>94</v>
      </c>
      <c r="J41" s="85" t="s">
        <v>48</v>
      </c>
      <c r="K41" s="85" t="s">
        <v>31</v>
      </c>
      <c r="L41" s="89" t="s">
        <v>38</v>
      </c>
      <c r="M41" s="85" t="s">
        <v>32</v>
      </c>
      <c r="N41" s="90" t="s">
        <v>39</v>
      </c>
      <c r="O41" s="91">
        <v>45033</v>
      </c>
      <c r="P41" s="92">
        <v>45037</v>
      </c>
      <c r="Q41" s="93" t="s">
        <v>40</v>
      </c>
      <c r="R41" s="85" t="s">
        <v>40</v>
      </c>
      <c r="S41" s="94" t="s">
        <v>41</v>
      </c>
      <c r="T41" s="95" t="str">
        <f t="shared" si="8"/>
        <v>-</v>
      </c>
      <c r="U41" s="95" t="str">
        <f t="shared" si="8"/>
        <v>-</v>
      </c>
      <c r="V41" s="96" t="str">
        <f t="shared" si="10"/>
        <v>&lt;25</v>
      </c>
      <c r="W41" s="89" t="str">
        <f t="shared" si="7"/>
        <v/>
      </c>
    </row>
    <row r="42" spans="1:23" x14ac:dyDescent="0.4">
      <c r="A42" s="17">
        <f t="shared" si="2"/>
        <v>36</v>
      </c>
      <c r="B42" s="85" t="s">
        <v>31</v>
      </c>
      <c r="C42" s="86" t="s">
        <v>32</v>
      </c>
      <c r="D42" s="87" t="s">
        <v>59</v>
      </c>
      <c r="E42" s="85" t="s">
        <v>31</v>
      </c>
      <c r="F42" s="85" t="s">
        <v>31</v>
      </c>
      <c r="G42" s="88" t="s">
        <v>34</v>
      </c>
      <c r="H42" s="87" t="s">
        <v>35</v>
      </c>
      <c r="I42" s="17" t="s">
        <v>95</v>
      </c>
      <c r="J42" s="85" t="s">
        <v>48</v>
      </c>
      <c r="K42" s="85" t="s">
        <v>31</v>
      </c>
      <c r="L42" s="89" t="s">
        <v>38</v>
      </c>
      <c r="M42" s="85" t="s">
        <v>32</v>
      </c>
      <c r="N42" s="90" t="s">
        <v>39</v>
      </c>
      <c r="O42" s="91">
        <v>45033</v>
      </c>
      <c r="P42" s="92">
        <v>45037</v>
      </c>
      <c r="Q42" s="93" t="s">
        <v>40</v>
      </c>
      <c r="R42" s="85" t="s">
        <v>40</v>
      </c>
      <c r="S42" s="94" t="s">
        <v>41</v>
      </c>
      <c r="T42" s="95" t="str">
        <f t="shared" si="8"/>
        <v>-</v>
      </c>
      <c r="U42" s="95" t="str">
        <f t="shared" si="8"/>
        <v>-</v>
      </c>
      <c r="V42" s="96" t="str">
        <f t="shared" si="10"/>
        <v>&lt;25</v>
      </c>
      <c r="W42" s="89" t="str">
        <f t="shared" si="7"/>
        <v/>
      </c>
    </row>
    <row r="43" spans="1:23" x14ac:dyDescent="0.4">
      <c r="A43" s="17">
        <f t="shared" si="2"/>
        <v>37</v>
      </c>
      <c r="B43" s="85" t="s">
        <v>31</v>
      </c>
      <c r="C43" s="86" t="s">
        <v>32</v>
      </c>
      <c r="D43" s="87" t="s">
        <v>59</v>
      </c>
      <c r="E43" s="85" t="s">
        <v>64</v>
      </c>
      <c r="F43" s="85" t="s">
        <v>31</v>
      </c>
      <c r="G43" s="88" t="s">
        <v>34</v>
      </c>
      <c r="H43" s="87" t="s">
        <v>35</v>
      </c>
      <c r="I43" s="17" t="s">
        <v>96</v>
      </c>
      <c r="J43" s="85" t="s">
        <v>48</v>
      </c>
      <c r="K43" s="85" t="s">
        <v>97</v>
      </c>
      <c r="L43" s="89" t="s">
        <v>38</v>
      </c>
      <c r="M43" s="85" t="s">
        <v>32</v>
      </c>
      <c r="N43" s="90" t="s">
        <v>39</v>
      </c>
      <c r="O43" s="91">
        <v>45033</v>
      </c>
      <c r="P43" s="92">
        <v>45037</v>
      </c>
      <c r="Q43" s="93" t="s">
        <v>40</v>
      </c>
      <c r="R43" s="85" t="s">
        <v>40</v>
      </c>
      <c r="S43" s="94" t="s">
        <v>41</v>
      </c>
      <c r="T43" s="95" t="str">
        <f t="shared" si="8"/>
        <v>-</v>
      </c>
      <c r="U43" s="95" t="str">
        <f t="shared" si="8"/>
        <v>-</v>
      </c>
      <c r="V43" s="96" t="str">
        <f t="shared" si="10"/>
        <v>&lt;25</v>
      </c>
      <c r="W43" s="89" t="str">
        <f t="shared" si="7"/>
        <v/>
      </c>
    </row>
    <row r="44" spans="1:23" x14ac:dyDescent="0.4">
      <c r="A44" s="17">
        <f t="shared" si="2"/>
        <v>38</v>
      </c>
      <c r="B44" s="85" t="s">
        <v>31</v>
      </c>
      <c r="C44" s="86" t="s">
        <v>32</v>
      </c>
      <c r="D44" s="87" t="s">
        <v>33</v>
      </c>
      <c r="E44" s="85" t="s">
        <v>55</v>
      </c>
      <c r="F44" s="85" t="s">
        <v>31</v>
      </c>
      <c r="G44" s="88" t="s">
        <v>34</v>
      </c>
      <c r="H44" s="87" t="s">
        <v>35</v>
      </c>
      <c r="I44" s="17" t="s">
        <v>98</v>
      </c>
      <c r="J44" s="85" t="s">
        <v>48</v>
      </c>
      <c r="K44" s="85" t="s">
        <v>31</v>
      </c>
      <c r="L44" s="89" t="s">
        <v>38</v>
      </c>
      <c r="M44" s="85" t="s">
        <v>32</v>
      </c>
      <c r="N44" s="90" t="s">
        <v>39</v>
      </c>
      <c r="O44" s="91">
        <v>45033</v>
      </c>
      <c r="P44" s="92">
        <v>45037</v>
      </c>
      <c r="Q44" s="93" t="s">
        <v>40</v>
      </c>
      <c r="R44" s="85" t="s">
        <v>40</v>
      </c>
      <c r="S44" s="94" t="s">
        <v>41</v>
      </c>
      <c r="T44" s="95" t="str">
        <f>IF(Q44="","",IF(NOT(ISERROR(Q44*1)),ROUNDDOWN(Q44*1,2-INT(LOG(ABS(Q44*1)))),IFERROR("&lt;"&amp;ROUNDDOWN(IF(SUBSTITUTE(Q44,"&lt;","")*1&lt;=50,SUBSTITUTE(Q44,"&lt;","")*1,""),2-INT(LOG(ABS(SUBSTITUTE(Q44,"&lt;","")*1)))),IF(Q44="-",Q44,"入力形式が間違っています"))))</f>
        <v>-</v>
      </c>
      <c r="U44" s="95" t="str">
        <f>IF(R44="","",IF(NOT(ISERROR(R44*1)),ROUNDDOWN(R44*1,2-INT(LOG(ABS(R44*1)))),IFERROR("&lt;"&amp;ROUNDDOWN(IF(SUBSTITUTE(R44,"&lt;","")*1&lt;=50,SUBSTITUTE(R44,"&lt;","")*1,""),2-INT(LOG(ABS(SUBSTITUTE(R44,"&lt;","")*1)))),IF(R44="-",R44,"入力形式が間違っています"))))</f>
        <v>-</v>
      </c>
      <c r="V44" s="96" t="str">
        <f>IFERROR(IF(AND(T44="",U44=""),"",IF(AND(T44="-",U44="-"),IF(S44="","Cs合計を入力してください",S44),IF(NOT(ISERROR(T44*1+U44*1)),ROUND(T44+U44, 1-INT(LOG(ABS(T44+U44)))),IF(NOT(ISERROR(T44*1)),ROUND(T44, 1-INT(LOG(ABS(T44)))),IF(NOT(ISERROR(U44*1)),ROUND(U44, 1-INT(LOG(ABS(U44)))),IF(ISERROR(T44*1+U44*1),"&lt;"&amp;ROUND(IF(T44="-",0,SUBSTITUTE(T44,"&lt;",""))*1+IF(U44="-",0,SUBSTITUTE(U44,"&lt;",""))*1,1-INT(LOG(ABS(IF(T44="-",0,SUBSTITUTE(T44,"&lt;",""))*1+IF(U44="-",0,SUBSTITUTE(U44,"&lt;",""))*1)))))))))),"入力形式が間違っています")</f>
        <v>&lt;25</v>
      </c>
      <c r="W44" s="89" t="str">
        <f t="shared" si="7"/>
        <v/>
      </c>
    </row>
    <row r="45" spans="1:23" x14ac:dyDescent="0.4">
      <c r="A45" s="17">
        <f t="shared" si="2"/>
        <v>39</v>
      </c>
      <c r="B45" s="85" t="s">
        <v>31</v>
      </c>
      <c r="C45" s="86" t="s">
        <v>32</v>
      </c>
      <c r="D45" s="87" t="s">
        <v>33</v>
      </c>
      <c r="E45" s="85" t="s">
        <v>55</v>
      </c>
      <c r="F45" s="85" t="s">
        <v>31</v>
      </c>
      <c r="G45" s="88" t="s">
        <v>34</v>
      </c>
      <c r="H45" s="87" t="s">
        <v>35</v>
      </c>
      <c r="I45" s="17" t="s">
        <v>76</v>
      </c>
      <c r="J45" s="85" t="s">
        <v>48</v>
      </c>
      <c r="K45" s="85" t="s">
        <v>31</v>
      </c>
      <c r="L45" s="89" t="s">
        <v>38</v>
      </c>
      <c r="M45" s="85" t="s">
        <v>32</v>
      </c>
      <c r="N45" s="90" t="s">
        <v>39</v>
      </c>
      <c r="O45" s="91">
        <v>45033</v>
      </c>
      <c r="P45" s="92">
        <v>45037</v>
      </c>
      <c r="Q45" s="93" t="s">
        <v>40</v>
      </c>
      <c r="R45" s="85" t="s">
        <v>40</v>
      </c>
      <c r="S45" s="94" t="s">
        <v>41</v>
      </c>
      <c r="T45" s="95" t="str">
        <f t="shared" ref="T45:U46" si="11">IF(Q45="","",IF(NOT(ISERROR(Q45*1)),ROUNDDOWN(Q45*1,2-INT(LOG(ABS(Q45*1)))),IFERROR("&lt;"&amp;ROUNDDOWN(IF(SUBSTITUTE(Q45,"&lt;","")*1&lt;=50,SUBSTITUTE(Q45,"&lt;","")*1,""),2-INT(LOG(ABS(SUBSTITUTE(Q45,"&lt;","")*1)))),IF(Q45="-",Q45,"入力形式が間違っています"))))</f>
        <v>-</v>
      </c>
      <c r="U45" s="95" t="str">
        <f t="shared" si="11"/>
        <v>-</v>
      </c>
      <c r="V45" s="96" t="str">
        <f t="shared" ref="V45:V46" si="12">IFERROR(IF(AND(T45="",U45=""),"",IF(AND(T45="-",U45="-"),IF(S45="","Cs合計を入力してください",S45),IF(NOT(ISERROR(T45*1+U45*1)),ROUND(T45+U45, 1-INT(LOG(ABS(T45+U45)))),IF(NOT(ISERROR(T45*1)),ROUND(T45, 1-INT(LOG(ABS(T45)))),IF(NOT(ISERROR(U45*1)),ROUND(U45, 1-INT(LOG(ABS(U45)))),IF(ISERROR(T45*1+U45*1),"&lt;"&amp;ROUND(IF(T45="-",0,SUBSTITUTE(T45,"&lt;",""))*1+IF(U45="-",0,SUBSTITUTE(U45,"&lt;",""))*1,1-INT(LOG(ABS(IF(T45="-",0,SUBSTITUTE(T45,"&lt;",""))*1+IF(U45="-",0,SUBSTITUTE(U45,"&lt;",""))*1)))))))))),"入力形式が間違っています")</f>
        <v>&lt;25</v>
      </c>
      <c r="W45" s="89" t="str">
        <f t="shared" si="7"/>
        <v/>
      </c>
    </row>
    <row r="46" spans="1:23" x14ac:dyDescent="0.4">
      <c r="A46" s="17">
        <f t="shared" si="2"/>
        <v>40</v>
      </c>
      <c r="B46" s="85" t="s">
        <v>31</v>
      </c>
      <c r="C46" s="86" t="s">
        <v>32</v>
      </c>
      <c r="D46" s="87" t="s">
        <v>79</v>
      </c>
      <c r="E46" s="85" t="s">
        <v>31</v>
      </c>
      <c r="F46" s="85" t="s">
        <v>31</v>
      </c>
      <c r="G46" s="88" t="s">
        <v>34</v>
      </c>
      <c r="H46" s="87" t="s">
        <v>51</v>
      </c>
      <c r="I46" s="17" t="s">
        <v>99</v>
      </c>
      <c r="J46" s="85" t="s">
        <v>31</v>
      </c>
      <c r="K46" s="85" t="s">
        <v>100</v>
      </c>
      <c r="L46" s="89" t="s">
        <v>38</v>
      </c>
      <c r="M46" s="85" t="s">
        <v>32</v>
      </c>
      <c r="N46" s="90" t="s">
        <v>39</v>
      </c>
      <c r="O46" s="91">
        <v>45034</v>
      </c>
      <c r="P46" s="92">
        <v>45037</v>
      </c>
      <c r="Q46" s="93" t="s">
        <v>40</v>
      </c>
      <c r="R46" s="85" t="s">
        <v>40</v>
      </c>
      <c r="S46" s="94" t="s">
        <v>41</v>
      </c>
      <c r="T46" s="95" t="str">
        <f t="shared" si="11"/>
        <v>-</v>
      </c>
      <c r="U46" s="95" t="str">
        <f t="shared" si="11"/>
        <v>-</v>
      </c>
      <c r="V46" s="96" t="str">
        <f t="shared" si="12"/>
        <v>&lt;25</v>
      </c>
      <c r="W46" s="89" t="str">
        <f t="shared" si="7"/>
        <v/>
      </c>
    </row>
  </sheetData>
  <mergeCells count="27">
    <mergeCell ref="A3:A6"/>
    <mergeCell ref="B3:B6"/>
    <mergeCell ref="C3:C6"/>
    <mergeCell ref="D3:F3"/>
    <mergeCell ref="G3:G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N4:N6"/>
    <mergeCell ref="O4:O6"/>
    <mergeCell ref="P4:P6"/>
    <mergeCell ref="Q4:S4"/>
    <mergeCell ref="T4:T6"/>
    <mergeCell ref="U4:U6"/>
  </mergeCells>
  <phoneticPr fontId="1"/>
  <conditionalFormatting sqref="V7:V34">
    <cfRule type="expression" dxfId="1" priority="2">
      <formula>$W7="○"</formula>
    </cfRule>
  </conditionalFormatting>
  <conditionalFormatting sqref="V35:V46">
    <cfRule type="expression" dxfId="0" priority="1">
      <formula>$W35="○"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2023-04-24T07:53:17Z</dcterms:modified>
</cp:coreProperties>
</file>