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7" i="1" l="1"/>
  <c r="T67" i="1"/>
  <c r="V67" i="1" s="1"/>
  <c r="U66" i="1"/>
  <c r="T66" i="1"/>
  <c r="V66" i="1" s="1"/>
  <c r="U65" i="1"/>
  <c r="T65" i="1"/>
  <c r="V65" i="1" s="1"/>
  <c r="U64" i="1"/>
  <c r="T64" i="1"/>
  <c r="V64" i="1" s="1"/>
  <c r="W64" i="1" s="1"/>
  <c r="U63" i="1"/>
  <c r="V63" i="1" s="1"/>
  <c r="W63" i="1" s="1"/>
  <c r="T63" i="1"/>
  <c r="V62" i="1"/>
  <c r="W62" i="1" s="1"/>
  <c r="U62" i="1"/>
  <c r="T62" i="1"/>
  <c r="U61" i="1"/>
  <c r="T61" i="1"/>
  <c r="V61" i="1" s="1"/>
  <c r="W61" i="1" s="1"/>
  <c r="U60" i="1"/>
  <c r="T60" i="1"/>
  <c r="V60" i="1" s="1"/>
  <c r="W60" i="1" s="1"/>
  <c r="U59" i="1"/>
  <c r="V59" i="1" s="1"/>
  <c r="W59" i="1" s="1"/>
  <c r="T59" i="1"/>
  <c r="V58" i="1"/>
  <c r="W58" i="1" s="1"/>
  <c r="U58" i="1"/>
  <c r="T58" i="1"/>
  <c r="U57" i="1"/>
  <c r="T57" i="1"/>
  <c r="V57" i="1" s="1"/>
  <c r="W57" i="1" s="1"/>
  <c r="U56" i="1"/>
  <c r="T56" i="1"/>
  <c r="V56" i="1" s="1"/>
  <c r="W56" i="1" s="1"/>
  <c r="U55" i="1"/>
  <c r="V55" i="1" s="1"/>
  <c r="W55" i="1" s="1"/>
  <c r="T55" i="1"/>
  <c r="V54" i="1"/>
  <c r="W54" i="1" s="1"/>
  <c r="U54" i="1"/>
  <c r="T54" i="1"/>
  <c r="U53" i="1"/>
  <c r="T53" i="1"/>
  <c r="V53" i="1" s="1"/>
  <c r="W53" i="1" s="1"/>
  <c r="U52" i="1"/>
  <c r="T52" i="1"/>
  <c r="V52" i="1" s="1"/>
  <c r="W52" i="1" s="1"/>
  <c r="U51" i="1"/>
  <c r="V51" i="1" s="1"/>
  <c r="W51" i="1" s="1"/>
  <c r="T51" i="1"/>
  <c r="V50" i="1"/>
  <c r="W50" i="1" s="1"/>
  <c r="U50" i="1"/>
  <c r="T50" i="1"/>
  <c r="U49" i="1"/>
  <c r="T49" i="1"/>
  <c r="V49" i="1" s="1"/>
  <c r="W49" i="1" s="1"/>
  <c r="U48" i="1"/>
  <c r="T48" i="1"/>
  <c r="V48" i="1" s="1"/>
  <c r="W48" i="1" s="1"/>
  <c r="U47" i="1"/>
  <c r="V47" i="1" s="1"/>
  <c r="W47" i="1" s="1"/>
  <c r="T47" i="1"/>
  <c r="V46" i="1"/>
  <c r="W46" i="1" s="1"/>
  <c r="U46" i="1"/>
  <c r="T46" i="1"/>
  <c r="U45" i="1"/>
  <c r="T45" i="1"/>
  <c r="V45" i="1" s="1"/>
  <c r="W45" i="1" s="1"/>
  <c r="U44" i="1"/>
  <c r="T44" i="1"/>
  <c r="V44" i="1" s="1"/>
  <c r="U43" i="1"/>
  <c r="T43" i="1"/>
  <c r="V43" i="1" s="1"/>
  <c r="W43" i="1" s="1"/>
  <c r="U42" i="1"/>
  <c r="V42" i="1" s="1"/>
  <c r="W42" i="1" s="1"/>
  <c r="T42" i="1"/>
  <c r="V41" i="1"/>
  <c r="W41" i="1" s="1"/>
  <c r="U41" i="1"/>
  <c r="T41" i="1"/>
  <c r="U40" i="1"/>
  <c r="T40" i="1"/>
  <c r="V40" i="1" s="1"/>
  <c r="W40" i="1" s="1"/>
  <c r="U39" i="1"/>
  <c r="T39" i="1"/>
  <c r="V39" i="1" s="1"/>
  <c r="U38" i="1"/>
  <c r="T38" i="1"/>
  <c r="V38" i="1" s="1"/>
  <c r="W38" i="1" s="1"/>
  <c r="U37" i="1"/>
  <c r="V37" i="1" s="1"/>
  <c r="W37" i="1" s="1"/>
  <c r="T37" i="1"/>
  <c r="V36" i="1"/>
  <c r="W36" i="1" s="1"/>
  <c r="U36" i="1"/>
  <c r="T36" i="1"/>
  <c r="U35" i="1"/>
  <c r="T35" i="1"/>
  <c r="V35" i="1" s="1"/>
  <c r="W35" i="1" s="1"/>
  <c r="U34" i="1"/>
  <c r="T34" i="1"/>
  <c r="V34" i="1" s="1"/>
  <c r="W34" i="1" s="1"/>
  <c r="U33" i="1"/>
  <c r="T33" i="1"/>
  <c r="V33" i="1" s="1"/>
  <c r="U32" i="1"/>
  <c r="V32" i="1" s="1"/>
  <c r="W32" i="1" s="1"/>
  <c r="T32" i="1"/>
  <c r="V31" i="1"/>
  <c r="W31" i="1" s="1"/>
  <c r="U31" i="1"/>
  <c r="T31" i="1"/>
  <c r="V30" i="1"/>
  <c r="U30" i="1"/>
  <c r="T30" i="1"/>
  <c r="U29" i="1"/>
  <c r="T29" i="1"/>
  <c r="V29" i="1" s="1"/>
  <c r="W29" i="1" s="1"/>
  <c r="U28" i="1"/>
  <c r="T28" i="1"/>
  <c r="V28" i="1" s="1"/>
  <c r="W28" i="1" s="1"/>
  <c r="U27" i="1"/>
  <c r="V27" i="1" s="1"/>
  <c r="W27" i="1" s="1"/>
  <c r="T27" i="1"/>
  <c r="V26" i="1"/>
  <c r="W26" i="1" s="1"/>
  <c r="U26" i="1"/>
  <c r="T26" i="1"/>
  <c r="U25" i="1"/>
  <c r="T25" i="1"/>
  <c r="V25" i="1" s="1"/>
  <c r="W25" i="1" s="1"/>
  <c r="S25" i="1"/>
  <c r="U24" i="1"/>
  <c r="V24" i="1" s="1"/>
  <c r="W24" i="1" s="1"/>
  <c r="T24" i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U9" i="1"/>
  <c r="T9" i="1"/>
  <c r="V9" i="1" s="1"/>
  <c r="U8" i="1"/>
  <c r="T8" i="1"/>
  <c r="V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U7" i="1"/>
  <c r="T7" i="1"/>
  <c r="V7" i="1" s="1"/>
</calcChain>
</file>

<file path=xl/sharedStrings.xml><?xml version="1.0" encoding="utf-8"?>
<sst xmlns="http://schemas.openxmlformats.org/spreadsheetml/2006/main" count="963" uniqueCount="298">
  <si>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</si>
  <si>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</si>
  <si>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</si>
  <si>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</si>
  <si>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</si>
  <si>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</si>
  <si>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</si>
  <si>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</si>
  <si>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</si>
  <si>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</si>
  <si>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</si>
  <si>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</si>
  <si>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</si>
  <si>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</si>
  <si>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</si>
  <si>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</si>
  <si>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</si>
  <si>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</si>
  <si>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</si>
  <si>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</si>
  <si>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</si>
  <si>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</si>
  <si>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</si>
  <si>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</si>
  <si>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</si>
  <si>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</si>
  <si>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</si>
  <si>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</si>
  <si>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</si>
  <si>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</si>
  <si>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</si>
  <si>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青森県</t>
    <rPh sb="0" eb="3">
      <t>アオモリケン</t>
    </rPh>
    <phoneticPr fontId="1"/>
  </si>
  <si>
    <t>野辺地町</t>
    <rPh sb="0" eb="4">
      <t>ノヘジマチ</t>
    </rPh>
    <phoneticPr fontId="1"/>
  </si>
  <si>
    <t>野辺地沖</t>
    <rPh sb="0" eb="3">
      <t>ノヘジ</t>
    </rPh>
    <rPh sb="3" eb="4">
      <t>オキ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</si>
  <si>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</si>
  <si>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1"/>
  </si>
  <si>
    <t>マナマコ</t>
    <phoneticPr fontId="1"/>
  </si>
  <si>
    <t>天然</t>
    <rPh sb="0" eb="2">
      <t>テンネン</t>
    </rPh>
    <phoneticPr fontId="3"/>
  </si>
  <si>
    <t>-</t>
    <phoneticPr fontId="1"/>
  </si>
  <si>
    <t>制限なし</t>
    <rPh sb="0" eb="2">
      <t>セイゲン</t>
    </rPh>
    <phoneticPr fontId="10"/>
  </si>
  <si>
    <t>（一社）日本海事検定協会</t>
    <rPh sb="1" eb="2">
      <t>イッ</t>
    </rPh>
    <rPh sb="2" eb="3">
      <t>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"/>
  </si>
  <si>
    <t>Ge</t>
    <phoneticPr fontId="1"/>
  </si>
  <si>
    <t>&lt;3.93</t>
    <phoneticPr fontId="1"/>
  </si>
  <si>
    <t>&lt;5.25</t>
    <phoneticPr fontId="1"/>
  </si>
  <si>
    <t>&lt;9</t>
    <phoneticPr fontId="1"/>
  </si>
  <si>
    <t>&lt;4.69</t>
    <phoneticPr fontId="1"/>
  </si>
  <si>
    <t>&lt;5.24</t>
    <phoneticPr fontId="1"/>
  </si>
  <si>
    <t>&lt;10</t>
    <phoneticPr fontId="1"/>
  </si>
  <si>
    <t>ホタテガイ</t>
    <phoneticPr fontId="1"/>
  </si>
  <si>
    <t>養殖</t>
    <rPh sb="0" eb="2">
      <t>ヨウショク</t>
    </rPh>
    <phoneticPr fontId="3"/>
  </si>
  <si>
    <t>&lt;0.467</t>
    <phoneticPr fontId="1"/>
  </si>
  <si>
    <t>&lt;0.362</t>
    <phoneticPr fontId="1"/>
  </si>
  <si>
    <t>&lt;0.83</t>
    <phoneticPr fontId="1"/>
  </si>
  <si>
    <t>&lt;0.371</t>
    <phoneticPr fontId="1"/>
  </si>
  <si>
    <t>&lt;0.513</t>
    <phoneticPr fontId="1"/>
  </si>
  <si>
    <t>&lt;0.9</t>
    <phoneticPr fontId="1"/>
  </si>
  <si>
    <t>小川原湖</t>
    <rPh sb="0" eb="4">
      <t>オガワラコ</t>
    </rPh>
    <phoneticPr fontId="1"/>
  </si>
  <si>
    <t>ヤマトシジミ</t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</si>
  <si>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</si>
  <si>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&lt;2.98</t>
    <phoneticPr fontId="1"/>
  </si>
  <si>
    <t>&lt;3.56</t>
    <phoneticPr fontId="1"/>
  </si>
  <si>
    <t>&lt;6.5</t>
    <phoneticPr fontId="1"/>
  </si>
  <si>
    <t>&lt;3.70</t>
    <phoneticPr fontId="1"/>
  </si>
  <si>
    <t>&lt;4.12</t>
    <phoneticPr fontId="1"/>
  </si>
  <si>
    <t>&lt;7.8</t>
    <phoneticPr fontId="1"/>
  </si>
  <si>
    <t>陸奥湾</t>
    <rPh sb="0" eb="3">
      <t>ムツワン</t>
    </rPh>
    <phoneticPr fontId="1"/>
  </si>
  <si>
    <t>ユーロフィン日本総研（株）</t>
    <rPh sb="6" eb="8">
      <t>ニホン</t>
    </rPh>
    <rPh sb="8" eb="10">
      <t>ソウケン</t>
    </rPh>
    <rPh sb="10" eb="13">
      <t>カブ</t>
    </rPh>
    <phoneticPr fontId="1"/>
  </si>
  <si>
    <t>&lt;6.57</t>
    <phoneticPr fontId="1"/>
  </si>
  <si>
    <t>&lt;6.63</t>
    <phoneticPr fontId="1"/>
  </si>
  <si>
    <t>&lt;13</t>
    <phoneticPr fontId="1"/>
  </si>
  <si>
    <t>&lt;4.44</t>
    <phoneticPr fontId="1"/>
  </si>
  <si>
    <t>&lt;5.26</t>
    <phoneticPr fontId="1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</si>
  <si>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</si>
  <si>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</si>
  <si>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&lt;4.08</t>
    <phoneticPr fontId="1"/>
  </si>
  <si>
    <t>&lt;4.05</t>
    <phoneticPr fontId="1"/>
  </si>
  <si>
    <t>&lt;8.1</t>
    <phoneticPr fontId="1"/>
  </si>
  <si>
    <t>&lt;3.75</t>
    <phoneticPr fontId="1"/>
  </si>
  <si>
    <t>&lt;2.88</t>
    <phoneticPr fontId="1"/>
  </si>
  <si>
    <t>&lt;6.7</t>
    <phoneticPr fontId="1"/>
  </si>
  <si>
    <t>&lt;3.97</t>
    <phoneticPr fontId="1"/>
  </si>
  <si>
    <t>&lt;8.4</t>
    <phoneticPr fontId="1"/>
  </si>
  <si>
    <t>十和田市</t>
    <rPh sb="0" eb="4">
      <t>トワダシ</t>
    </rPh>
    <phoneticPr fontId="1"/>
  </si>
  <si>
    <t>十和田湖</t>
    <rPh sb="0" eb="4">
      <t>トワダコ</t>
    </rPh>
    <phoneticPr fontId="1"/>
  </si>
  <si>
    <t>ワカサギ</t>
    <phoneticPr fontId="1"/>
  </si>
  <si>
    <t>（一財）日本食品分析センター</t>
    <rPh sb="1" eb="2">
      <t>イチ</t>
    </rPh>
    <rPh sb="2" eb="3">
      <t>ザイ</t>
    </rPh>
    <rPh sb="4" eb="6">
      <t>ニホン</t>
    </rPh>
    <rPh sb="6" eb="8">
      <t>ショクヒン</t>
    </rPh>
    <rPh sb="8" eb="10">
      <t>ブンセキ</t>
    </rPh>
    <phoneticPr fontId="1"/>
  </si>
  <si>
    <t>&lt;4.83</t>
    <phoneticPr fontId="1"/>
  </si>
  <si>
    <t>&lt;4.21</t>
    <phoneticPr fontId="1"/>
  </si>
  <si>
    <t>&lt;3.49</t>
    <phoneticPr fontId="1"/>
  </si>
  <si>
    <t>&lt;4.66</t>
    <phoneticPr fontId="1"/>
  </si>
  <si>
    <t>&lt;8.2</t>
    <phoneticPr fontId="1"/>
  </si>
  <si>
    <t>八戸市</t>
    <rPh sb="0" eb="3">
      <t>ハチノヘシ</t>
    </rPh>
    <phoneticPr fontId="1"/>
  </si>
  <si>
    <t>三沢市六川目沖</t>
    <rPh sb="0" eb="3">
      <t>ミサワシ</t>
    </rPh>
    <rPh sb="3" eb="5">
      <t>ロクカワ</t>
    </rPh>
    <rPh sb="5" eb="6">
      <t>メ</t>
    </rPh>
    <rPh sb="6" eb="7">
      <t>オキ</t>
    </rPh>
    <phoneticPr fontId="1"/>
  </si>
  <si>
    <t>マダラ
（1kg以上）</t>
    <rPh sb="8" eb="10">
      <t>イジョウ</t>
    </rPh>
    <phoneticPr fontId="1"/>
  </si>
  <si>
    <t>&lt;0.382</t>
    <phoneticPr fontId="1"/>
  </si>
  <si>
    <t>&lt;0.568</t>
    <phoneticPr fontId="1"/>
  </si>
  <si>
    <t>&lt;1</t>
    <phoneticPr fontId="1"/>
  </si>
  <si>
    <t>マダラ
（1kg以上・肝臓）</t>
    <rPh sb="8" eb="10">
      <t>イジョウ</t>
    </rPh>
    <rPh sb="11" eb="13">
      <t>カンゾウ</t>
    </rPh>
    <phoneticPr fontId="1"/>
  </si>
  <si>
    <t>&lt;3.79</t>
    <phoneticPr fontId="1"/>
  </si>
  <si>
    <t>&lt;6.8</t>
    <phoneticPr fontId="1"/>
  </si>
  <si>
    <t>横浜市</t>
    <rPh sb="0" eb="3">
      <t>ヨコハマシ</t>
    </rPh>
    <phoneticPr fontId="11"/>
  </si>
  <si>
    <t>神奈川県</t>
    <rPh sb="0" eb="4">
      <t>カナガワケン</t>
    </rPh>
    <phoneticPr fontId="3"/>
  </si>
  <si>
    <t>三浦市</t>
    <rPh sb="0" eb="3">
      <t>ミウラシ</t>
    </rPh>
    <phoneticPr fontId="11"/>
  </si>
  <si>
    <t>-</t>
  </si>
  <si>
    <t>農産物</t>
    <rPh sb="0" eb="3">
      <t>ノウサンブツ</t>
    </rPh>
    <phoneticPr fontId="3"/>
  </si>
  <si>
    <t>キャベツ</t>
  </si>
  <si>
    <t>栽培</t>
    <rPh sb="0" eb="2">
      <t>サイバイ</t>
    </rPh>
    <phoneticPr fontId="3"/>
  </si>
  <si>
    <t>露地</t>
    <rPh sb="0" eb="2">
      <t>ロジ</t>
    </rPh>
    <phoneticPr fontId="1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</si>
  <si>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1"/>
  </si>
  <si>
    <t>Ge</t>
  </si>
  <si>
    <t>&lt;0.79</t>
  </si>
  <si>
    <t>&lt;0.92</t>
  </si>
  <si>
    <t>&lt;1.7</t>
  </si>
  <si>
    <t>群馬県</t>
    <rPh sb="0" eb="3">
      <t>グンマケン</t>
    </rPh>
    <phoneticPr fontId="11"/>
  </si>
  <si>
    <t>みどり市</t>
    <rPh sb="3" eb="4">
      <t>シ</t>
    </rPh>
    <phoneticPr fontId="11"/>
  </si>
  <si>
    <t>トマト</t>
  </si>
  <si>
    <t>ハウス</t>
  </si>
  <si>
    <t>&lt;0.94</t>
  </si>
  <si>
    <t>&lt;0.99</t>
  </si>
  <si>
    <t>&lt;1.9</t>
  </si>
  <si>
    <t>栃木県</t>
    <rPh sb="0" eb="3">
      <t>トチギケン</t>
    </rPh>
    <phoneticPr fontId="11"/>
  </si>
  <si>
    <t>鹿沼市</t>
    <rPh sb="0" eb="3">
      <t>カヌマシ</t>
    </rPh>
    <phoneticPr fontId="11"/>
  </si>
  <si>
    <t>ニラ</t>
  </si>
  <si>
    <t>&lt;0.78</t>
  </si>
  <si>
    <t>&lt;0.83</t>
  </si>
  <si>
    <t>&lt;1.6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</si>
  <si>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</si>
  <si>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</si>
  <si>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小国町</t>
    <rPh sb="0" eb="3">
      <t>オグニマチ</t>
    </rPh>
    <phoneticPr fontId="1"/>
  </si>
  <si>
    <t>飯豊山系</t>
    <rPh sb="0" eb="2">
      <t>イイデ</t>
    </rPh>
    <rPh sb="2" eb="4">
      <t>サンケイ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</si>
  <si>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</si>
  <si>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</si>
  <si>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ツキノワグマ肉</t>
    <rPh sb="6" eb="7">
      <t>ニク</t>
    </rPh>
    <phoneticPr fontId="1"/>
  </si>
  <si>
    <t>野生</t>
    <rPh sb="0" eb="2">
      <t>ヤセイ</t>
    </rPh>
    <phoneticPr fontId="3"/>
  </si>
  <si>
    <t>国による出荷制限(一部解除)</t>
    <rPh sb="9" eb="11">
      <t>イチブ</t>
    </rPh>
    <rPh sb="11" eb="13">
      <t>カイジョ</t>
    </rPh>
    <phoneticPr fontId="1"/>
  </si>
  <si>
    <t>（一財）山形県理化学分析センター</t>
    <rPh sb="1" eb="3">
      <t>イチザイ</t>
    </rPh>
    <rPh sb="4" eb="7">
      <t>ヤマガタケン</t>
    </rPh>
    <rPh sb="7" eb="10">
      <t>リカガク</t>
    </rPh>
    <rPh sb="10" eb="12">
      <t>ブンセキ</t>
    </rPh>
    <phoneticPr fontId="3"/>
  </si>
  <si>
    <t>&lt;4.7</t>
    <phoneticPr fontId="1"/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</si>
  <si>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</si>
  <si>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</si>
  <si>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甲府市</t>
    <rPh sb="0" eb="3">
      <t>コウフシ</t>
    </rPh>
    <phoneticPr fontId="1"/>
  </si>
  <si>
    <t>タラノメ</t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</si>
  <si>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"/>
  </si>
  <si>
    <t>&lt;3.21</t>
    <phoneticPr fontId="1"/>
  </si>
  <si>
    <t>&lt;3.61</t>
    <phoneticPr fontId="1"/>
  </si>
  <si>
    <t>南部町</t>
    <rPh sb="0" eb="3">
      <t>ナンブチョウ</t>
    </rPh>
    <phoneticPr fontId="1"/>
  </si>
  <si>
    <t>農産物</t>
    <rPh sb="0" eb="3">
      <t>ノウサンブツ</t>
    </rPh>
    <phoneticPr fontId="1"/>
  </si>
  <si>
    <t>&lt;7.69</t>
    <phoneticPr fontId="1"/>
  </si>
  <si>
    <t>&lt;8.18</t>
    <phoneticPr fontId="1"/>
  </si>
  <si>
    <t>&lt;16</t>
    <phoneticPr fontId="1"/>
  </si>
  <si>
    <t>タケノコ</t>
  </si>
  <si>
    <t>&lt;3.16</t>
    <phoneticPr fontId="1"/>
  </si>
  <si>
    <t>&lt;3.06</t>
    <phoneticPr fontId="1"/>
  </si>
  <si>
    <t>&lt;6.2</t>
    <phoneticPr fontId="1"/>
  </si>
  <si>
    <t>大阪市</t>
    <rPh sb="0" eb="3">
      <t>オオサカシ</t>
    </rPh>
    <phoneticPr fontId="1"/>
  </si>
  <si>
    <t>埼玉県</t>
    <rPh sb="0" eb="3">
      <t>サイタマケン</t>
    </rPh>
    <phoneticPr fontId="3"/>
  </si>
  <si>
    <t>流通品</t>
  </si>
  <si>
    <t>農産物</t>
  </si>
  <si>
    <t>ネギ</t>
  </si>
  <si>
    <t>制限なし</t>
    <rPh sb="0" eb="2">
      <t>セイゲン</t>
    </rPh>
    <phoneticPr fontId="3"/>
  </si>
  <si>
    <t>大阪市中央卸売市場
東部市場食品衛生検査所</t>
  </si>
  <si>
    <t>NaI</t>
  </si>
  <si>
    <t>-</t>
    <phoneticPr fontId="3"/>
  </si>
  <si>
    <t>&lt;16</t>
  </si>
  <si>
    <t>茨城県</t>
    <rPh sb="0" eb="3">
      <t>イバラキケン</t>
    </rPh>
    <phoneticPr fontId="3"/>
  </si>
  <si>
    <t>ハクサイ</t>
  </si>
  <si>
    <t>青森県</t>
    <rPh sb="0" eb="3">
      <t>アオモリケン</t>
    </rPh>
    <phoneticPr fontId="3"/>
  </si>
  <si>
    <t>リンゴ</t>
  </si>
  <si>
    <t>新潟県</t>
    <rPh sb="0" eb="3">
      <t>ニイガタケン</t>
    </rPh>
    <phoneticPr fontId="12"/>
  </si>
  <si>
    <t>新潟県</t>
    <rPh sb="0" eb="3">
      <t>ニイガタケン</t>
    </rPh>
    <phoneticPr fontId="3"/>
  </si>
  <si>
    <t>上越市</t>
    <rPh sb="0" eb="3">
      <t>ジョウエツシ</t>
    </rPh>
    <phoneticPr fontId="1"/>
  </si>
  <si>
    <t>こしあぶら</t>
    <phoneticPr fontId="1"/>
  </si>
  <si>
    <t>（一社）県央研究所</t>
    <rPh sb="2" eb="3">
      <t>シャ</t>
    </rPh>
    <rPh sb="4" eb="6">
      <t>ケンオウ</t>
    </rPh>
    <rPh sb="6" eb="9">
      <t>ケンキュウジョ</t>
    </rPh>
    <phoneticPr fontId="3"/>
  </si>
  <si>
    <t>&lt;2.6</t>
    <phoneticPr fontId="1"/>
  </si>
  <si>
    <t>&lt;3.6</t>
    <phoneticPr fontId="1"/>
  </si>
  <si>
    <t/>
  </si>
  <si>
    <t>たけのこ</t>
    <phoneticPr fontId="1"/>
  </si>
  <si>
    <t>&lt;2.4</t>
    <phoneticPr fontId="1"/>
  </si>
  <si>
    <t>&lt;3.1</t>
    <phoneticPr fontId="1"/>
  </si>
  <si>
    <t>&lt;5.5</t>
    <phoneticPr fontId="1"/>
  </si>
  <si>
    <t>たらの芽</t>
    <rPh sb="3" eb="4">
      <t>メ</t>
    </rPh>
    <phoneticPr fontId="1"/>
  </si>
  <si>
    <t>&lt;2.8</t>
    <phoneticPr fontId="1"/>
  </si>
  <si>
    <t>&lt;5.6</t>
    <phoneticPr fontId="1"/>
  </si>
  <si>
    <t>ワラビ</t>
    <phoneticPr fontId="1"/>
  </si>
  <si>
    <t>&lt;3.3</t>
    <phoneticPr fontId="1"/>
  </si>
  <si>
    <t>&lt;2.5</t>
    <phoneticPr fontId="1"/>
  </si>
  <si>
    <t>&lt;5.8</t>
    <phoneticPr fontId="1"/>
  </si>
  <si>
    <t>妙高市</t>
    <rPh sb="0" eb="3">
      <t>ミョウコウシ</t>
    </rPh>
    <phoneticPr fontId="1"/>
  </si>
  <si>
    <t>&lt;2.9</t>
    <phoneticPr fontId="1"/>
  </si>
  <si>
    <t>&lt;6.0</t>
    <phoneticPr fontId="1"/>
  </si>
  <si>
    <t>刈羽村</t>
    <rPh sb="0" eb="3">
      <t>カリワムラ</t>
    </rPh>
    <phoneticPr fontId="1"/>
  </si>
  <si>
    <t>&lt;6.4</t>
    <phoneticPr fontId="1"/>
  </si>
  <si>
    <t>阿賀野市</t>
    <rPh sb="0" eb="4">
      <t>アガノシ</t>
    </rPh>
    <phoneticPr fontId="1"/>
  </si>
  <si>
    <t>（一財）上越環境科学センター</t>
    <rPh sb="2" eb="3">
      <t>ザイ</t>
    </rPh>
    <rPh sb="4" eb="6">
      <t>ジョウエツ</t>
    </rPh>
    <rPh sb="6" eb="8">
      <t>カンキョウ</t>
    </rPh>
    <rPh sb="8" eb="10">
      <t>カガク</t>
    </rPh>
    <phoneticPr fontId="3"/>
  </si>
  <si>
    <t>&lt;2.7</t>
    <phoneticPr fontId="1"/>
  </si>
  <si>
    <t>&lt;5.4</t>
    <phoneticPr fontId="1"/>
  </si>
  <si>
    <t>阿賀町</t>
    <rPh sb="0" eb="3">
      <t>アガマチ</t>
    </rPh>
    <phoneticPr fontId="1"/>
  </si>
  <si>
    <t>&lt;4.3</t>
    <phoneticPr fontId="1"/>
  </si>
  <si>
    <t>&lt;4.6</t>
    <phoneticPr fontId="1"/>
  </si>
  <si>
    <t>&lt;8.9</t>
    <phoneticPr fontId="1"/>
  </si>
  <si>
    <t>&lt;4.4</t>
    <phoneticPr fontId="1"/>
  </si>
  <si>
    <t>&lt;8.7</t>
    <phoneticPr fontId="1"/>
  </si>
  <si>
    <t>&lt;4.2</t>
    <phoneticPr fontId="1"/>
  </si>
  <si>
    <t>柏崎市</t>
    <rPh sb="0" eb="3">
      <t>カシワザキシ</t>
    </rPh>
    <phoneticPr fontId="1"/>
  </si>
  <si>
    <t>&lt;3.0</t>
    <phoneticPr fontId="1"/>
  </si>
  <si>
    <t>&lt;5.7</t>
    <phoneticPr fontId="1"/>
  </si>
  <si>
    <t>見附市</t>
    <rPh sb="0" eb="3">
      <t>ミツケシ</t>
    </rPh>
    <phoneticPr fontId="1"/>
  </si>
  <si>
    <t>&lt;3.4</t>
    <phoneticPr fontId="1"/>
  </si>
  <si>
    <t>&lt;7.0</t>
    <phoneticPr fontId="1"/>
  </si>
  <si>
    <t>栃木県</t>
    <rPh sb="0" eb="3">
      <t>トチギケン</t>
    </rPh>
    <phoneticPr fontId="13"/>
  </si>
  <si>
    <t>栃木県</t>
    <rPh sb="0" eb="3">
      <t>トチギケン</t>
    </rPh>
    <phoneticPr fontId="12"/>
  </si>
  <si>
    <t>佐野市</t>
  </si>
  <si>
    <t>非流通品（出荷予定あり）</t>
  </si>
  <si>
    <t>原木シイタケ</t>
  </si>
  <si>
    <t>栽培</t>
  </si>
  <si>
    <t>原木、施設</t>
  </si>
  <si>
    <t>制限なし</t>
  </si>
  <si>
    <t>栃木県林業センター</t>
  </si>
  <si>
    <t>Ｇｅ</t>
  </si>
  <si>
    <t>&lt;3.59</t>
  </si>
  <si>
    <t>小山市</t>
  </si>
  <si>
    <t>野生</t>
  </si>
  <si>
    <t>&lt;3.68</t>
  </si>
  <si>
    <t>&lt;3.09</t>
  </si>
  <si>
    <t>&lt;6.77</t>
  </si>
  <si>
    <t>壬生町</t>
  </si>
  <si>
    <t>&lt;2.71</t>
  </si>
  <si>
    <t>&lt;4.06</t>
  </si>
  <si>
    <t>野木町</t>
  </si>
  <si>
    <t>&lt;3.31</t>
  </si>
  <si>
    <t>&lt;4.74</t>
  </si>
  <si>
    <t>&lt;8.05</t>
  </si>
  <si>
    <t>足利市</t>
  </si>
  <si>
    <t>&lt;3.45</t>
  </si>
  <si>
    <t>&lt;3.34</t>
  </si>
  <si>
    <t>&lt;6.79</t>
  </si>
  <si>
    <t>栃木市</t>
  </si>
  <si>
    <t>&lt;2.74</t>
  </si>
  <si>
    <t>&lt;4.09</t>
  </si>
  <si>
    <t>&lt;6.83</t>
  </si>
  <si>
    <t>&lt;3.16</t>
  </si>
  <si>
    <t>&lt;4.71</t>
  </si>
  <si>
    <t>&lt;7.87</t>
  </si>
  <si>
    <t>下野市</t>
  </si>
  <si>
    <t>&lt;8.8</t>
  </si>
  <si>
    <t>市貝町</t>
  </si>
  <si>
    <t>ワラビ</t>
  </si>
  <si>
    <t>&lt;5.79</t>
  </si>
  <si>
    <t>&lt;7.14</t>
  </si>
  <si>
    <t>&lt;12.93</t>
  </si>
  <si>
    <t>那須烏山市</t>
  </si>
  <si>
    <t>ゼンマイ</t>
  </si>
  <si>
    <t>&lt;3.33</t>
  </si>
  <si>
    <t>&lt;4.37</t>
  </si>
  <si>
    <t>&lt;7.7</t>
  </si>
  <si>
    <t>宇都宮市</t>
  </si>
  <si>
    <t>ウワバミソウ（ミズナ）</t>
  </si>
  <si>
    <t>&lt;5.7</t>
  </si>
  <si>
    <t>&lt;6.86</t>
  </si>
  <si>
    <t>&lt;12.56</t>
  </si>
  <si>
    <t>那須塩原市</t>
  </si>
  <si>
    <t>モミジガサ（シドキ）</t>
  </si>
  <si>
    <t>&lt;3.35</t>
  </si>
  <si>
    <t>茂木町</t>
  </si>
  <si>
    <t>サンショウ</t>
  </si>
  <si>
    <t>&lt;7.06</t>
  </si>
  <si>
    <t>&lt;8.06</t>
  </si>
  <si>
    <t>&lt;15.12</t>
  </si>
  <si>
    <t>大田原市</t>
  </si>
  <si>
    <t>フキ(フキノトウ)</t>
  </si>
  <si>
    <t>&lt;5.26</t>
  </si>
  <si>
    <t>&lt;4.5</t>
  </si>
  <si>
    <t>&lt;3.91</t>
  </si>
  <si>
    <t>&lt;8.41</t>
  </si>
  <si>
    <t>Nal</t>
  </si>
  <si>
    <t>&lt;3.51</t>
  </si>
  <si>
    <t>&lt;3.02</t>
  </si>
  <si>
    <t>&lt;6.53</t>
  </si>
  <si>
    <t>日光市</t>
  </si>
  <si>
    <t>&lt;3.67</t>
  </si>
  <si>
    <t>那珂川町</t>
  </si>
  <si>
    <t>ウド</t>
  </si>
  <si>
    <t>鹿沼市</t>
  </si>
  <si>
    <t>アケビ</t>
  </si>
  <si>
    <t>&lt;5.63</t>
  </si>
  <si>
    <t>&lt;4.81</t>
  </si>
  <si>
    <t>&lt;10.44</t>
  </si>
  <si>
    <t>&lt;3.78</t>
  </si>
  <si>
    <t>&lt;4.24</t>
  </si>
  <si>
    <t>上三川町</t>
  </si>
  <si>
    <t>&lt;3.57</t>
  </si>
  <si>
    <t>&lt;6.66</t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</si>
  <si>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</si>
  <si>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</si>
  <si>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真岡市</t>
    <rPh sb="0" eb="2">
      <t>モオカ</t>
    </rPh>
    <rPh sb="2" eb="3">
      <t>シ</t>
    </rPh>
    <phoneticPr fontId="1"/>
  </si>
  <si>
    <t>ナス</t>
    <phoneticPr fontId="1"/>
  </si>
  <si>
    <t>栽培</t>
    <rPh sb="0" eb="2">
      <t>サイバイ</t>
    </rPh>
    <phoneticPr fontId="1"/>
  </si>
  <si>
    <t>ハウス</t>
    <phoneticPr fontId="1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</si>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</sst>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76" fontId="8" fillId="2" borderId="0" xfId="0" applyNumberFormat="1" applyFont="1" applyFill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4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</cellXfs>
  <cellStyles count="1">
    <cellStyle name="標準" xfId="0" builtinId="0"/>
  </cellStyles>
  <dxfs count="1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abSelected="1" workbookViewId="0">
      <selection activeCell="A2" sqref="A2"/>
    </sheetView>
  </sheetViews>
  <sheetFormatPr defaultRowHeight="18.75" x14ac:dyDescent="0.4"/>
  <cols>
    <col min="1" max="1" width="8.625" style="49" customWidth="1"/>
    <col min="2" max="5" width="10.625" style="85" customWidth="1"/>
    <col min="6" max="6" width="26" style="86" bestFit="1" customWidth="1"/>
    <col min="7" max="7" width="23.125" style="86" bestFit="1" customWidth="1"/>
    <col min="8" max="8" width="10.625" style="86" customWidth="1"/>
    <col min="9" max="9" width="25.125" style="86" bestFit="1" customWidth="1"/>
    <col min="10" max="10" width="39.625" style="86" bestFit="1" customWidth="1"/>
    <col min="11" max="11" width="21.625" style="85" customWidth="1"/>
    <col min="12" max="12" width="28.125" style="85" bestFit="1" customWidth="1"/>
    <col min="13" max="13" width="28.375" style="85" bestFit="1" customWidth="1"/>
    <col min="14" max="14" width="10.625" style="85" customWidth="1"/>
    <col min="15" max="16" width="10.625" style="87" customWidth="1"/>
    <col min="17" max="18" width="12.625" style="89" customWidth="1"/>
    <col min="19" max="19" width="12.625" style="87" customWidth="1"/>
    <col min="20" max="22" width="10.625" style="85" customWidth="1"/>
    <col min="23" max="23" width="10.625" style="49" customWidth="1"/>
    <col min="24" max="16384" width="9" style="49"/>
  </cols>
  <sheetData>
    <row r="1" spans="1:24" x14ac:dyDescent="0.4">
      <c r="A1" s="143" t="s">
        <v>0</v>
      </c>
      <c r="B1" s="43"/>
      <c r="C1" s="43"/>
      <c r="D1" s="44"/>
      <c r="E1" s="43"/>
      <c r="F1" s="43"/>
      <c r="G1" s="43"/>
      <c r="H1" s="43"/>
      <c r="I1" s="43"/>
      <c r="J1" s="43"/>
      <c r="K1" s="43"/>
      <c r="L1" s="44"/>
      <c r="M1" s="45"/>
      <c r="N1" s="43"/>
      <c r="O1" s="46"/>
      <c r="P1" s="47"/>
      <c r="Q1" s="48"/>
      <c r="R1" s="48"/>
      <c r="S1" s="47"/>
      <c r="T1" s="43"/>
      <c r="U1" s="43"/>
      <c r="V1" s="49"/>
    </row>
    <row r="2" spans="1:24" ht="19.5" thickBot="1" x14ac:dyDescent="0.45">
      <c r="A2" s="50"/>
      <c r="B2" s="51"/>
      <c r="C2" s="43"/>
      <c r="D2" s="44"/>
      <c r="E2" s="43"/>
      <c r="F2" s="43"/>
      <c r="G2" s="43"/>
      <c r="H2" s="43"/>
      <c r="I2" s="43"/>
      <c r="J2" s="43"/>
      <c r="K2" s="43"/>
      <c r="L2" s="44"/>
      <c r="M2" s="45"/>
      <c r="N2" s="43"/>
      <c r="O2" s="46"/>
      <c r="P2" s="47"/>
      <c r="Q2" s="48"/>
      <c r="R2" s="48"/>
      <c r="S2" s="47"/>
      <c r="T2" s="43"/>
      <c r="U2" s="43"/>
      <c r="V2" s="49"/>
    </row>
    <row r="3" spans="1:24" ht="13.5" customHeight="1" x14ac:dyDescent="0.4">
      <c r="A3" s="90" t="s">
        <v>1</v>
      </c>
      <c r="B3" s="91" t="s">
        <v>2</v>
      </c>
      <c r="C3" s="93" t="s">
        <v>3</v>
      </c>
      <c r="D3" s="96" t="s">
        <v>4</v>
      </c>
      <c r="E3" s="97"/>
      <c r="F3" s="98"/>
      <c r="G3" s="99" t="s">
        <v>5</v>
      </c>
      <c r="H3" s="117" t="s">
        <v>6</v>
      </c>
      <c r="I3" s="102" t="s">
        <v>7</v>
      </c>
      <c r="J3" s="97"/>
      <c r="K3" s="97"/>
      <c r="L3" s="98"/>
      <c r="M3" s="96" t="s">
        <v>8</v>
      </c>
      <c r="N3" s="98"/>
      <c r="O3" s="103" t="s">
        <v>9</v>
      </c>
      <c r="P3" s="104"/>
      <c r="Q3" s="96" t="s">
        <v>10</v>
      </c>
      <c r="R3" s="97"/>
      <c r="S3" s="97"/>
      <c r="T3" s="97"/>
      <c r="U3" s="97"/>
      <c r="V3" s="97"/>
      <c r="W3" s="98"/>
    </row>
    <row r="4" spans="1:24" x14ac:dyDescent="0.4">
      <c r="A4" s="91"/>
      <c r="B4" s="91"/>
      <c r="C4" s="94"/>
      <c r="D4" s="105" t="s">
        <v>11</v>
      </c>
      <c r="E4" s="108" t="s">
        <v>12</v>
      </c>
      <c r="F4" s="111" t="s">
        <v>13</v>
      </c>
      <c r="G4" s="100"/>
      <c r="H4" s="118"/>
      <c r="I4" s="114" t="s">
        <v>14</v>
      </c>
      <c r="J4" s="31"/>
      <c r="K4" s="53"/>
      <c r="L4" s="111" t="s">
        <v>15</v>
      </c>
      <c r="M4" s="108" t="s">
        <v>16</v>
      </c>
      <c r="N4" s="111" t="s">
        <v>17</v>
      </c>
      <c r="O4" s="132" t="s">
        <v>18</v>
      </c>
      <c r="P4" s="135" t="s">
        <v>19</v>
      </c>
      <c r="Q4" s="138" t="s">
        <v>20</v>
      </c>
      <c r="R4" s="139"/>
      <c r="S4" s="139"/>
      <c r="T4" s="140" t="s">
        <v>21</v>
      </c>
      <c r="U4" s="120" t="s">
        <v>22</v>
      </c>
      <c r="V4" s="120" t="s">
        <v>23</v>
      </c>
      <c r="W4" s="123" t="s">
        <v>24</v>
      </c>
    </row>
    <row r="5" spans="1:24" ht="110.1" customHeight="1" x14ac:dyDescent="0.4">
      <c r="A5" s="91"/>
      <c r="B5" s="91"/>
      <c r="C5" s="94"/>
      <c r="D5" s="106"/>
      <c r="E5" s="109"/>
      <c r="F5" s="112"/>
      <c r="G5" s="100"/>
      <c r="H5" s="118"/>
      <c r="I5" s="115"/>
      <c r="J5" s="126" t="s">
        <v>25</v>
      </c>
      <c r="K5" s="126" t="s">
        <v>30</v>
      </c>
      <c r="L5" s="94"/>
      <c r="M5" s="109"/>
      <c r="N5" s="94"/>
      <c r="O5" s="133"/>
      <c r="P5" s="136"/>
      <c r="Q5" s="129" t="s">
        <v>26</v>
      </c>
      <c r="R5" s="130"/>
      <c r="S5" s="131"/>
      <c r="T5" s="141"/>
      <c r="U5" s="121"/>
      <c r="V5" s="121"/>
      <c r="W5" s="124"/>
    </row>
    <row r="6" spans="1:24" ht="18.75" customHeight="1" thickBot="1" x14ac:dyDescent="0.45">
      <c r="A6" s="92"/>
      <c r="B6" s="92"/>
      <c r="C6" s="95"/>
      <c r="D6" s="107"/>
      <c r="E6" s="110"/>
      <c r="F6" s="113"/>
      <c r="G6" s="101"/>
      <c r="H6" s="119"/>
      <c r="I6" s="116"/>
      <c r="J6" s="127"/>
      <c r="K6" s="128"/>
      <c r="L6" s="95"/>
      <c r="M6" s="110"/>
      <c r="N6" s="95"/>
      <c r="O6" s="134"/>
      <c r="P6" s="137"/>
      <c r="Q6" s="1" t="s">
        <v>27</v>
      </c>
      <c r="R6" s="2" t="s">
        <v>28</v>
      </c>
      <c r="S6" s="55" t="s">
        <v>29</v>
      </c>
      <c r="T6" s="142"/>
      <c r="U6" s="122"/>
      <c r="V6" s="122"/>
      <c r="W6" s="125"/>
      <c r="X6" s="56"/>
    </row>
    <row r="7" spans="1:24" ht="19.5" thickTop="1" x14ac:dyDescent="0.4">
      <c r="A7" s="30">
        <v>1</v>
      </c>
      <c r="B7" s="30" t="s">
        <v>31</v>
      </c>
      <c r="C7" s="36" t="s">
        <v>31</v>
      </c>
      <c r="D7" s="35" t="s">
        <v>31</v>
      </c>
      <c r="E7" s="30" t="s">
        <v>32</v>
      </c>
      <c r="F7" s="36" t="s">
        <v>33</v>
      </c>
      <c r="G7" s="29" t="s">
        <v>34</v>
      </c>
      <c r="H7" s="34" t="s">
        <v>35</v>
      </c>
      <c r="I7" s="30" t="s">
        <v>36</v>
      </c>
      <c r="J7" s="30" t="s">
        <v>37</v>
      </c>
      <c r="K7" s="30" t="s">
        <v>38</v>
      </c>
      <c r="L7" s="32" t="s">
        <v>39</v>
      </c>
      <c r="M7" s="33" t="s">
        <v>40</v>
      </c>
      <c r="N7" s="57" t="s">
        <v>41</v>
      </c>
      <c r="O7" s="58">
        <v>44662</v>
      </c>
      <c r="P7" s="59">
        <v>44665</v>
      </c>
      <c r="Q7" s="60" t="s">
        <v>42</v>
      </c>
      <c r="R7" s="61" t="s">
        <v>43</v>
      </c>
      <c r="S7" s="62" t="s">
        <v>44</v>
      </c>
      <c r="T7" s="63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&lt;3.93</v>
      </c>
      <c r="U7" s="63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&lt;5.25</v>
      </c>
      <c r="V7" s="64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&lt;9.2</v>
      </c>
      <c r="W7" s="65"/>
    </row>
    <row r="8" spans="1:24" x14ac:dyDescent="0.4">
      <c r="A8" s="28">
        <f>A7+1</f>
        <v>2</v>
      </c>
      <c r="B8" s="30" t="s">
        <v>31</v>
      </c>
      <c r="C8" s="36" t="s">
        <v>31</v>
      </c>
      <c r="D8" s="35" t="s">
        <v>31</v>
      </c>
      <c r="E8" s="30" t="s">
        <v>32</v>
      </c>
      <c r="F8" s="36" t="s">
        <v>33</v>
      </c>
      <c r="G8" s="29" t="s">
        <v>34</v>
      </c>
      <c r="H8" s="34" t="s">
        <v>35</v>
      </c>
      <c r="I8" s="30" t="s">
        <v>36</v>
      </c>
      <c r="J8" s="30" t="s">
        <v>37</v>
      </c>
      <c r="K8" s="30" t="s">
        <v>38</v>
      </c>
      <c r="L8" s="32" t="s">
        <v>39</v>
      </c>
      <c r="M8" s="33" t="s">
        <v>40</v>
      </c>
      <c r="N8" s="57" t="s">
        <v>41</v>
      </c>
      <c r="O8" s="66">
        <v>44662</v>
      </c>
      <c r="P8" s="59">
        <v>44665</v>
      </c>
      <c r="Q8" s="60" t="s">
        <v>45</v>
      </c>
      <c r="R8" s="61" t="s">
        <v>46</v>
      </c>
      <c r="S8" s="62" t="s">
        <v>47</v>
      </c>
      <c r="T8" s="63" t="str">
        <f t="shared" ref="T8:U10" si="0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&lt;4.69</v>
      </c>
      <c r="U8" s="63" t="str">
        <f t="shared" si="0"/>
        <v>&lt;5.24</v>
      </c>
      <c r="V8" s="64" t="str">
        <f t="shared" ref="V8:V14" si="1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&lt;9.9</v>
      </c>
      <c r="W8" s="65"/>
    </row>
    <row r="9" spans="1:24" x14ac:dyDescent="0.4">
      <c r="A9" s="28">
        <f t="shared" ref="A9:A67" si="2">A8+1</f>
        <v>3</v>
      </c>
      <c r="B9" s="30" t="s">
        <v>31</v>
      </c>
      <c r="C9" s="36" t="s">
        <v>31</v>
      </c>
      <c r="D9" s="35" t="s">
        <v>31</v>
      </c>
      <c r="E9" s="30" t="s">
        <v>32</v>
      </c>
      <c r="F9" s="36" t="s">
        <v>33</v>
      </c>
      <c r="G9" s="29" t="s">
        <v>34</v>
      </c>
      <c r="H9" s="34" t="s">
        <v>35</v>
      </c>
      <c r="I9" s="30" t="s">
        <v>48</v>
      </c>
      <c r="J9" s="30" t="s">
        <v>49</v>
      </c>
      <c r="K9" s="30" t="s">
        <v>38</v>
      </c>
      <c r="L9" s="32" t="s">
        <v>39</v>
      </c>
      <c r="M9" s="33" t="s">
        <v>40</v>
      </c>
      <c r="N9" s="57" t="s">
        <v>41</v>
      </c>
      <c r="O9" s="66">
        <v>44662</v>
      </c>
      <c r="P9" s="59">
        <v>44665</v>
      </c>
      <c r="Q9" s="60" t="s">
        <v>50</v>
      </c>
      <c r="R9" s="61" t="s">
        <v>51</v>
      </c>
      <c r="S9" s="62" t="s">
        <v>52</v>
      </c>
      <c r="T9" s="63" t="str">
        <f t="shared" si="0"/>
        <v>&lt;0.467</v>
      </c>
      <c r="U9" s="63" t="str">
        <f t="shared" si="0"/>
        <v>&lt;0.362</v>
      </c>
      <c r="V9" s="64" t="str">
        <f t="shared" si="1"/>
        <v>&lt;0.83</v>
      </c>
      <c r="W9" s="65"/>
    </row>
    <row r="10" spans="1:24" x14ac:dyDescent="0.4">
      <c r="A10" s="28">
        <f t="shared" si="2"/>
        <v>4</v>
      </c>
      <c r="B10" s="30" t="s">
        <v>31</v>
      </c>
      <c r="C10" s="36" t="s">
        <v>31</v>
      </c>
      <c r="D10" s="35" t="s">
        <v>31</v>
      </c>
      <c r="E10" s="30" t="s">
        <v>32</v>
      </c>
      <c r="F10" s="36" t="s">
        <v>33</v>
      </c>
      <c r="G10" s="29" t="s">
        <v>34</v>
      </c>
      <c r="H10" s="34" t="s">
        <v>35</v>
      </c>
      <c r="I10" s="30" t="s">
        <v>48</v>
      </c>
      <c r="J10" s="30" t="s">
        <v>49</v>
      </c>
      <c r="K10" s="30" t="s">
        <v>38</v>
      </c>
      <c r="L10" s="32" t="s">
        <v>39</v>
      </c>
      <c r="M10" s="33" t="s">
        <v>40</v>
      </c>
      <c r="N10" s="57" t="s">
        <v>41</v>
      </c>
      <c r="O10" s="66">
        <v>44662</v>
      </c>
      <c r="P10" s="59">
        <v>44665</v>
      </c>
      <c r="Q10" s="60" t="s">
        <v>53</v>
      </c>
      <c r="R10" s="61" t="s">
        <v>54</v>
      </c>
      <c r="S10" s="62" t="s">
        <v>55</v>
      </c>
      <c r="T10" s="63" t="str">
        <f t="shared" si="0"/>
        <v>&lt;0.371</v>
      </c>
      <c r="U10" s="63" t="str">
        <f t="shared" si="0"/>
        <v>&lt;0.513</v>
      </c>
      <c r="V10" s="64" t="str">
        <f t="shared" si="1"/>
        <v>&lt;0.88</v>
      </c>
      <c r="W10" s="65" t="str">
        <f t="shared" ref="W10:W24" si="3">IF(ISERROR(V10*1),"",IF(AND(H10="飲料水",V10&gt;=11),"○",IF(AND(H10="牛乳・乳児用食品",V10&gt;=51),"○",IF(AND(H10&lt;&gt;"",V10&gt;=110),"○",""))))</f>
        <v/>
      </c>
    </row>
    <row r="11" spans="1:24" x14ac:dyDescent="0.4">
      <c r="A11" s="28">
        <f t="shared" si="2"/>
        <v>5</v>
      </c>
      <c r="B11" s="30" t="s">
        <v>31</v>
      </c>
      <c r="C11" s="36" t="s">
        <v>31</v>
      </c>
      <c r="D11" s="35" t="s">
        <v>31</v>
      </c>
      <c r="E11" s="30" t="s">
        <v>56</v>
      </c>
      <c r="F11" s="36" t="s">
        <v>56</v>
      </c>
      <c r="G11" s="29" t="s">
        <v>34</v>
      </c>
      <c r="H11" s="34" t="s">
        <v>35</v>
      </c>
      <c r="I11" s="30" t="s">
        <v>57</v>
      </c>
      <c r="J11" s="30" t="s">
        <v>37</v>
      </c>
      <c r="K11" s="30" t="s">
        <v>38</v>
      </c>
      <c r="L11" s="32" t="s">
        <v>39</v>
      </c>
      <c r="M11" s="33" t="s">
        <v>58</v>
      </c>
      <c r="N11" s="57" t="s">
        <v>41</v>
      </c>
      <c r="O11" s="66">
        <v>44662</v>
      </c>
      <c r="P11" s="59">
        <v>44669</v>
      </c>
      <c r="Q11" s="60" t="s">
        <v>59</v>
      </c>
      <c r="R11" s="61" t="s">
        <v>60</v>
      </c>
      <c r="S11" s="62" t="s">
        <v>61</v>
      </c>
      <c r="T11" s="63" t="str">
        <f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&lt;2.98</v>
      </c>
      <c r="U11" s="63" t="str">
        <f>IF(R11="","",IF(NOT(ISERROR(R11*1)),ROUNDDOWN(R11*1,2-INT(LOG(ABS(R11*1)))),IFERROR("&lt;"&amp;ROUNDDOWN(IF(SUBSTITUTE(R11,"&lt;","")*1&lt;=50,SUBSTITUTE(R11,"&lt;","")*1,""),2-INT(LOG(ABS(SUBSTITUTE(R11,"&lt;","")*1)))),IF(R11="-",R11,"入力形式が間違っています"))))</f>
        <v>&lt;3.56</v>
      </c>
      <c r="V11" s="64" t="str">
        <f t="shared" si="1"/>
        <v>&lt;6.5</v>
      </c>
      <c r="W11" s="65" t="str">
        <f t="shared" si="3"/>
        <v/>
      </c>
    </row>
    <row r="12" spans="1:24" x14ac:dyDescent="0.4">
      <c r="A12" s="28">
        <f t="shared" si="2"/>
        <v>6</v>
      </c>
      <c r="B12" s="30" t="s">
        <v>31</v>
      </c>
      <c r="C12" s="36" t="s">
        <v>31</v>
      </c>
      <c r="D12" s="35" t="s">
        <v>31</v>
      </c>
      <c r="E12" s="30" t="s">
        <v>56</v>
      </c>
      <c r="F12" s="36" t="s">
        <v>56</v>
      </c>
      <c r="G12" s="29" t="s">
        <v>34</v>
      </c>
      <c r="H12" s="34" t="s">
        <v>35</v>
      </c>
      <c r="I12" s="30" t="s">
        <v>57</v>
      </c>
      <c r="J12" s="30" t="s">
        <v>37</v>
      </c>
      <c r="K12" s="30" t="s">
        <v>38</v>
      </c>
      <c r="L12" s="32" t="s">
        <v>39</v>
      </c>
      <c r="M12" s="33" t="s">
        <v>58</v>
      </c>
      <c r="N12" s="57" t="s">
        <v>41</v>
      </c>
      <c r="O12" s="66">
        <v>44662</v>
      </c>
      <c r="P12" s="59">
        <v>44669</v>
      </c>
      <c r="Q12" s="60" t="s">
        <v>62</v>
      </c>
      <c r="R12" s="61" t="s">
        <v>63</v>
      </c>
      <c r="S12" s="62" t="s">
        <v>64</v>
      </c>
      <c r="T12" s="63" t="str">
        <f t="shared" ref="T12:U14" si="4"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&lt;3.7</v>
      </c>
      <c r="U12" s="63" t="str">
        <f t="shared" si="4"/>
        <v>&lt;4.12</v>
      </c>
      <c r="V12" s="64" t="str">
        <f t="shared" si="1"/>
        <v>&lt;7.8</v>
      </c>
      <c r="W12" s="65" t="str">
        <f t="shared" si="3"/>
        <v/>
      </c>
    </row>
    <row r="13" spans="1:24" x14ac:dyDescent="0.4">
      <c r="A13" s="28">
        <f t="shared" si="2"/>
        <v>7</v>
      </c>
      <c r="B13" s="30" t="s">
        <v>31</v>
      </c>
      <c r="C13" s="36" t="s">
        <v>31</v>
      </c>
      <c r="D13" s="35" t="s">
        <v>31</v>
      </c>
      <c r="E13" s="30" t="s">
        <v>65</v>
      </c>
      <c r="F13" s="36" t="s">
        <v>65</v>
      </c>
      <c r="G13" s="29" t="s">
        <v>34</v>
      </c>
      <c r="H13" s="34" t="s">
        <v>35</v>
      </c>
      <c r="I13" s="30" t="s">
        <v>48</v>
      </c>
      <c r="J13" s="30" t="s">
        <v>37</v>
      </c>
      <c r="K13" s="30" t="s">
        <v>38</v>
      </c>
      <c r="L13" s="32" t="s">
        <v>39</v>
      </c>
      <c r="M13" s="33" t="s">
        <v>66</v>
      </c>
      <c r="N13" s="57" t="s">
        <v>41</v>
      </c>
      <c r="O13" s="66">
        <v>44664</v>
      </c>
      <c r="P13" s="59">
        <v>44669</v>
      </c>
      <c r="Q13" s="60" t="s">
        <v>67</v>
      </c>
      <c r="R13" s="61" t="s">
        <v>68</v>
      </c>
      <c r="S13" s="62" t="s">
        <v>69</v>
      </c>
      <c r="T13" s="63" t="str">
        <f t="shared" si="4"/>
        <v>&lt;6.57</v>
      </c>
      <c r="U13" s="63" t="str">
        <f t="shared" si="4"/>
        <v>&lt;6.63</v>
      </c>
      <c r="V13" s="64" t="str">
        <f t="shared" si="1"/>
        <v>&lt;13</v>
      </c>
      <c r="W13" s="65" t="str">
        <f t="shared" si="3"/>
        <v/>
      </c>
    </row>
    <row r="14" spans="1:24" x14ac:dyDescent="0.4">
      <c r="A14" s="28">
        <f t="shared" si="2"/>
        <v>8</v>
      </c>
      <c r="B14" s="30" t="s">
        <v>31</v>
      </c>
      <c r="C14" s="36" t="s">
        <v>31</v>
      </c>
      <c r="D14" s="35" t="s">
        <v>31</v>
      </c>
      <c r="E14" s="30" t="s">
        <v>65</v>
      </c>
      <c r="F14" s="36" t="s">
        <v>65</v>
      </c>
      <c r="G14" s="29" t="s">
        <v>34</v>
      </c>
      <c r="H14" s="34" t="s">
        <v>35</v>
      </c>
      <c r="I14" s="30" t="s">
        <v>48</v>
      </c>
      <c r="J14" s="30" t="s">
        <v>37</v>
      </c>
      <c r="K14" s="30" t="s">
        <v>38</v>
      </c>
      <c r="L14" s="32" t="s">
        <v>39</v>
      </c>
      <c r="M14" s="33" t="s">
        <v>66</v>
      </c>
      <c r="N14" s="57" t="s">
        <v>41</v>
      </c>
      <c r="O14" s="67">
        <v>44664</v>
      </c>
      <c r="P14" s="59">
        <v>44669</v>
      </c>
      <c r="Q14" s="60" t="s">
        <v>70</v>
      </c>
      <c r="R14" s="61" t="s">
        <v>71</v>
      </c>
      <c r="S14" s="62" t="s">
        <v>47</v>
      </c>
      <c r="T14" s="63" t="str">
        <f t="shared" si="4"/>
        <v>&lt;4.44</v>
      </c>
      <c r="U14" s="63" t="str">
        <f t="shared" si="4"/>
        <v>&lt;5.26</v>
      </c>
      <c r="V14" s="64" t="str">
        <f t="shared" si="1"/>
        <v>&lt;9.7</v>
      </c>
      <c r="W14" s="65" t="str">
        <f t="shared" si="3"/>
        <v/>
      </c>
    </row>
    <row r="15" spans="1:24" x14ac:dyDescent="0.4">
      <c r="A15" s="28">
        <f t="shared" si="2"/>
        <v>9</v>
      </c>
      <c r="B15" s="30" t="s">
        <v>31</v>
      </c>
      <c r="C15" s="36" t="s">
        <v>31</v>
      </c>
      <c r="D15" s="35" t="s">
        <v>31</v>
      </c>
      <c r="E15" s="30" t="s">
        <v>72</v>
      </c>
      <c r="F15" s="36" t="s">
        <v>73</v>
      </c>
      <c r="G15" s="29" t="s">
        <v>34</v>
      </c>
      <c r="H15" s="34" t="s">
        <v>35</v>
      </c>
      <c r="I15" s="30" t="s">
        <v>57</v>
      </c>
      <c r="J15" s="30" t="s">
        <v>37</v>
      </c>
      <c r="K15" s="30" t="s">
        <v>38</v>
      </c>
      <c r="L15" s="32" t="s">
        <v>39</v>
      </c>
      <c r="M15" s="33" t="s">
        <v>58</v>
      </c>
      <c r="N15" s="57" t="s">
        <v>41</v>
      </c>
      <c r="O15" s="66">
        <v>44665</v>
      </c>
      <c r="P15" s="59">
        <v>44671</v>
      </c>
      <c r="Q15" s="60" t="s">
        <v>74</v>
      </c>
      <c r="R15" s="61" t="s">
        <v>75</v>
      </c>
      <c r="S15" s="62" t="s">
        <v>76</v>
      </c>
      <c r="T15" s="63" t="str">
        <f>IF(Q15="","",IF(NOT(ISERROR(Q15*1)),ROUNDDOWN(Q15*1,2-INT(LOG(ABS(Q15*1)))),IFERROR("&lt;"&amp;ROUNDDOWN(IF(SUBSTITUTE(Q15,"&lt;","")*1&lt;=50,SUBSTITUTE(Q15,"&lt;","")*1,""),2-INT(LOG(ABS(SUBSTITUTE(Q15,"&lt;","")*1)))),IF(Q15="-",Q15,"入力形式が間違っています"))))</f>
        <v>&lt;4.08</v>
      </c>
      <c r="U15" s="63" t="str">
        <f>IF(R15="","",IF(NOT(ISERROR(R15*1)),ROUNDDOWN(R15*1,2-INT(LOG(ABS(R15*1)))),IFERROR("&lt;"&amp;ROUNDDOWN(IF(SUBSTITUTE(R15,"&lt;","")*1&lt;=50,SUBSTITUTE(R15,"&lt;","")*1,""),2-INT(LOG(ABS(SUBSTITUTE(R15,"&lt;","")*1)))),IF(R15="-",R15,"入力形式が間違っています"))))</f>
        <v>&lt;4.05</v>
      </c>
      <c r="V15" s="64" t="str">
        <f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&lt;8.1</v>
      </c>
      <c r="W15" s="65" t="str">
        <f t="shared" si="3"/>
        <v/>
      </c>
    </row>
    <row r="16" spans="1:24" x14ac:dyDescent="0.4">
      <c r="A16" s="28">
        <f t="shared" si="2"/>
        <v>10</v>
      </c>
      <c r="B16" s="30" t="s">
        <v>31</v>
      </c>
      <c r="C16" s="36" t="s">
        <v>31</v>
      </c>
      <c r="D16" s="35" t="s">
        <v>31</v>
      </c>
      <c r="E16" s="30" t="s">
        <v>72</v>
      </c>
      <c r="F16" s="36" t="s">
        <v>73</v>
      </c>
      <c r="G16" s="29" t="s">
        <v>34</v>
      </c>
      <c r="H16" s="34" t="s">
        <v>35</v>
      </c>
      <c r="I16" s="30" t="s">
        <v>57</v>
      </c>
      <c r="J16" s="30" t="s">
        <v>37</v>
      </c>
      <c r="K16" s="30" t="s">
        <v>38</v>
      </c>
      <c r="L16" s="32" t="s">
        <v>39</v>
      </c>
      <c r="M16" s="33" t="s">
        <v>58</v>
      </c>
      <c r="N16" s="57" t="s">
        <v>41</v>
      </c>
      <c r="O16" s="66">
        <v>44665</v>
      </c>
      <c r="P16" s="59">
        <v>44671</v>
      </c>
      <c r="Q16" s="60" t="s">
        <v>77</v>
      </c>
      <c r="R16" s="61" t="s">
        <v>78</v>
      </c>
      <c r="S16" s="62" t="s">
        <v>79</v>
      </c>
      <c r="T16" s="63" t="str">
        <f t="shared" ref="T16:U17" si="5"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&lt;3.75</v>
      </c>
      <c r="U16" s="63" t="str">
        <f t="shared" si="5"/>
        <v>&lt;2.88</v>
      </c>
      <c r="V16" s="64" t="str">
        <f t="shared" ref="V16:V17" si="6"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&lt;6.6</v>
      </c>
      <c r="W16" s="65" t="str">
        <f t="shared" si="3"/>
        <v/>
      </c>
    </row>
    <row r="17" spans="1:23" x14ac:dyDescent="0.4">
      <c r="A17" s="28">
        <f t="shared" si="2"/>
        <v>11</v>
      </c>
      <c r="B17" s="30" t="s">
        <v>31</v>
      </c>
      <c r="C17" s="36" t="s">
        <v>31</v>
      </c>
      <c r="D17" s="35" t="s">
        <v>31</v>
      </c>
      <c r="E17" s="30" t="s">
        <v>72</v>
      </c>
      <c r="F17" s="36" t="s">
        <v>73</v>
      </c>
      <c r="G17" s="29" t="s">
        <v>34</v>
      </c>
      <c r="H17" s="34" t="s">
        <v>35</v>
      </c>
      <c r="I17" s="30" t="s">
        <v>57</v>
      </c>
      <c r="J17" s="30" t="s">
        <v>37</v>
      </c>
      <c r="K17" s="30" t="s">
        <v>38</v>
      </c>
      <c r="L17" s="32" t="s">
        <v>39</v>
      </c>
      <c r="M17" s="33" t="s">
        <v>58</v>
      </c>
      <c r="N17" s="57" t="s">
        <v>41</v>
      </c>
      <c r="O17" s="66">
        <v>44665</v>
      </c>
      <c r="P17" s="59">
        <v>44671</v>
      </c>
      <c r="Q17" s="60" t="s">
        <v>80</v>
      </c>
      <c r="R17" s="61" t="s">
        <v>70</v>
      </c>
      <c r="S17" s="62" t="s">
        <v>81</v>
      </c>
      <c r="T17" s="63" t="str">
        <f t="shared" si="5"/>
        <v>&lt;3.97</v>
      </c>
      <c r="U17" s="63" t="str">
        <f t="shared" si="5"/>
        <v>&lt;4.44</v>
      </c>
      <c r="V17" s="64" t="str">
        <f t="shared" si="6"/>
        <v>&lt;8.4</v>
      </c>
      <c r="W17" s="65" t="str">
        <f t="shared" si="3"/>
        <v/>
      </c>
    </row>
    <row r="18" spans="1:23" x14ac:dyDescent="0.4">
      <c r="A18" s="28">
        <f t="shared" si="2"/>
        <v>12</v>
      </c>
      <c r="B18" s="30" t="s">
        <v>31</v>
      </c>
      <c r="C18" s="36" t="s">
        <v>31</v>
      </c>
      <c r="D18" s="35" t="s">
        <v>31</v>
      </c>
      <c r="E18" s="30" t="s">
        <v>82</v>
      </c>
      <c r="F18" s="36" t="s">
        <v>83</v>
      </c>
      <c r="G18" s="29" t="s">
        <v>34</v>
      </c>
      <c r="H18" s="34" t="s">
        <v>35</v>
      </c>
      <c r="I18" s="30" t="s">
        <v>84</v>
      </c>
      <c r="J18" s="30" t="s">
        <v>37</v>
      </c>
      <c r="K18" s="30" t="s">
        <v>38</v>
      </c>
      <c r="L18" s="32" t="s">
        <v>39</v>
      </c>
      <c r="M18" s="33" t="s">
        <v>85</v>
      </c>
      <c r="N18" s="57" t="s">
        <v>41</v>
      </c>
      <c r="O18" s="66">
        <v>44669</v>
      </c>
      <c r="P18" s="59">
        <v>44673</v>
      </c>
      <c r="Q18" s="60" t="s">
        <v>86</v>
      </c>
      <c r="R18" s="61" t="s">
        <v>87</v>
      </c>
      <c r="S18" s="62" t="s">
        <v>44</v>
      </c>
      <c r="T18" s="63" t="str">
        <f>IF(Q18="","",IF(NOT(ISERROR(Q18*1)),ROUNDDOWN(Q18*1,2-INT(LOG(ABS(Q18*1)))),IFERROR("&lt;"&amp;ROUNDDOWN(IF(SUBSTITUTE(Q18,"&lt;","")*1&lt;=50,SUBSTITUTE(Q18,"&lt;","")*1,""),2-INT(LOG(ABS(SUBSTITUTE(Q18,"&lt;","")*1)))),IF(Q18="-",Q18,"入力形式が間違っています"))))</f>
        <v>&lt;4.83</v>
      </c>
      <c r="U18" s="63" t="str">
        <f>IF(R18="","",IF(NOT(ISERROR(R18*1)),ROUNDDOWN(R18*1,2-INT(LOG(ABS(R18*1)))),IFERROR("&lt;"&amp;ROUNDDOWN(IF(SUBSTITUTE(R18,"&lt;","")*1&lt;=50,SUBSTITUTE(R18,"&lt;","")*1,""),2-INT(LOG(ABS(SUBSTITUTE(R18,"&lt;","")*1)))),IF(R18="-",R18,"入力形式が間違っています"))))</f>
        <v>&lt;4.21</v>
      </c>
      <c r="V18" s="64" t="str">
        <f>IFERROR(IF(AND(T18="",U18=""),"",IF(AND(T18="-",U18="-"),IF(S18="","Cs合計を入力してください",S18),IF(NOT(ISERROR(T18*1+U18*1)),ROUND(T18+U18, 1-INT(LOG(ABS(T18+U18)))),IF(NOT(ISERROR(T18*1)),ROUND(T18, 1-INT(LOG(ABS(T18)))),IF(NOT(ISERROR(U18*1)),ROUND(U18, 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&lt;9</v>
      </c>
      <c r="W18" s="65" t="str">
        <f t="shared" si="3"/>
        <v/>
      </c>
    </row>
    <row r="19" spans="1:23" x14ac:dyDescent="0.4">
      <c r="A19" s="28">
        <f t="shared" si="2"/>
        <v>13</v>
      </c>
      <c r="B19" s="30" t="s">
        <v>31</v>
      </c>
      <c r="C19" s="36" t="s">
        <v>31</v>
      </c>
      <c r="D19" s="35" t="s">
        <v>31</v>
      </c>
      <c r="E19" s="30" t="s">
        <v>82</v>
      </c>
      <c r="F19" s="36" t="s">
        <v>83</v>
      </c>
      <c r="G19" s="29" t="s">
        <v>34</v>
      </c>
      <c r="H19" s="34" t="s">
        <v>35</v>
      </c>
      <c r="I19" s="30" t="s">
        <v>84</v>
      </c>
      <c r="J19" s="30" t="s">
        <v>37</v>
      </c>
      <c r="K19" s="30" t="s">
        <v>38</v>
      </c>
      <c r="L19" s="32" t="s">
        <v>39</v>
      </c>
      <c r="M19" s="33" t="s">
        <v>85</v>
      </c>
      <c r="N19" s="57" t="s">
        <v>41</v>
      </c>
      <c r="O19" s="66">
        <v>44669</v>
      </c>
      <c r="P19" s="59">
        <v>44673</v>
      </c>
      <c r="Q19" s="60" t="s">
        <v>88</v>
      </c>
      <c r="R19" s="61" t="s">
        <v>89</v>
      </c>
      <c r="S19" s="62" t="s">
        <v>90</v>
      </c>
      <c r="T19" s="63" t="str">
        <f t="shared" ref="T19:U24" si="7"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&lt;3.49</v>
      </c>
      <c r="U19" s="63" t="str">
        <f t="shared" si="7"/>
        <v>&lt;4.66</v>
      </c>
      <c r="V19" s="64" t="str">
        <f t="shared" ref="V19:V24" si="8"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&lt;8.2</v>
      </c>
      <c r="W19" s="65" t="str">
        <f t="shared" si="3"/>
        <v/>
      </c>
    </row>
    <row r="20" spans="1:23" x14ac:dyDescent="0.4">
      <c r="A20" s="28">
        <f t="shared" si="2"/>
        <v>14</v>
      </c>
      <c r="B20" s="30" t="s">
        <v>31</v>
      </c>
      <c r="C20" s="36" t="s">
        <v>31</v>
      </c>
      <c r="D20" s="35" t="s">
        <v>31</v>
      </c>
      <c r="E20" s="30" t="s">
        <v>91</v>
      </c>
      <c r="F20" s="36" t="s">
        <v>92</v>
      </c>
      <c r="G20" s="29" t="s">
        <v>34</v>
      </c>
      <c r="H20" s="34" t="s">
        <v>35</v>
      </c>
      <c r="I20" s="30" t="s">
        <v>93</v>
      </c>
      <c r="J20" s="30" t="s">
        <v>37</v>
      </c>
      <c r="K20" s="30" t="s">
        <v>38</v>
      </c>
      <c r="L20" s="32" t="s">
        <v>39</v>
      </c>
      <c r="M20" s="33" t="s">
        <v>58</v>
      </c>
      <c r="N20" s="57" t="s">
        <v>41</v>
      </c>
      <c r="O20" s="66">
        <v>44654</v>
      </c>
      <c r="P20" s="59">
        <v>44673</v>
      </c>
      <c r="Q20" s="60" t="s">
        <v>94</v>
      </c>
      <c r="R20" s="61" t="s">
        <v>95</v>
      </c>
      <c r="S20" s="62" t="s">
        <v>96</v>
      </c>
      <c r="T20" s="63" t="str">
        <f t="shared" si="7"/>
        <v>&lt;0.382</v>
      </c>
      <c r="U20" s="63" t="str">
        <f t="shared" si="7"/>
        <v>&lt;0.568</v>
      </c>
      <c r="V20" s="64" t="str">
        <f t="shared" si="8"/>
        <v>&lt;0.95</v>
      </c>
      <c r="W20" s="65" t="str">
        <f t="shared" si="3"/>
        <v/>
      </c>
    </row>
    <row r="21" spans="1:23" x14ac:dyDescent="0.4">
      <c r="A21" s="28">
        <f t="shared" si="2"/>
        <v>15</v>
      </c>
      <c r="B21" s="30" t="s">
        <v>31</v>
      </c>
      <c r="C21" s="36" t="s">
        <v>31</v>
      </c>
      <c r="D21" s="35" t="s">
        <v>31</v>
      </c>
      <c r="E21" s="30" t="s">
        <v>91</v>
      </c>
      <c r="F21" s="36" t="s">
        <v>92</v>
      </c>
      <c r="G21" s="29" t="s">
        <v>34</v>
      </c>
      <c r="H21" s="34" t="s">
        <v>35</v>
      </c>
      <c r="I21" s="30" t="s">
        <v>97</v>
      </c>
      <c r="J21" s="30" t="s">
        <v>37</v>
      </c>
      <c r="K21" s="30" t="s">
        <v>38</v>
      </c>
      <c r="L21" s="32" t="s">
        <v>39</v>
      </c>
      <c r="M21" s="33" t="s">
        <v>58</v>
      </c>
      <c r="N21" s="57" t="s">
        <v>41</v>
      </c>
      <c r="O21" s="66">
        <v>44654</v>
      </c>
      <c r="P21" s="59">
        <v>44673</v>
      </c>
      <c r="Q21" s="60" t="s">
        <v>59</v>
      </c>
      <c r="R21" s="61" t="s">
        <v>98</v>
      </c>
      <c r="S21" s="62" t="s">
        <v>99</v>
      </c>
      <c r="T21" s="63" t="str">
        <f t="shared" si="7"/>
        <v>&lt;2.98</v>
      </c>
      <c r="U21" s="63" t="str">
        <f t="shared" si="7"/>
        <v>&lt;3.79</v>
      </c>
      <c r="V21" s="64" t="str">
        <f t="shared" si="8"/>
        <v>&lt;6.8</v>
      </c>
      <c r="W21" s="65" t="str">
        <f t="shared" si="3"/>
        <v/>
      </c>
    </row>
    <row r="22" spans="1:23" x14ac:dyDescent="0.4">
      <c r="A22" s="28">
        <f t="shared" si="2"/>
        <v>16</v>
      </c>
      <c r="B22" s="3" t="s">
        <v>100</v>
      </c>
      <c r="C22" s="5" t="s">
        <v>100</v>
      </c>
      <c r="D22" s="4" t="s">
        <v>101</v>
      </c>
      <c r="E22" s="3" t="s">
        <v>102</v>
      </c>
      <c r="F22" s="5" t="s">
        <v>103</v>
      </c>
      <c r="G22" s="68" t="s">
        <v>34</v>
      </c>
      <c r="H22" s="6" t="s">
        <v>104</v>
      </c>
      <c r="I22" s="30" t="s">
        <v>105</v>
      </c>
      <c r="J22" s="3" t="s">
        <v>106</v>
      </c>
      <c r="K22" s="3" t="s">
        <v>107</v>
      </c>
      <c r="L22" s="69" t="s">
        <v>39</v>
      </c>
      <c r="M22" s="70" t="s">
        <v>108</v>
      </c>
      <c r="N22" s="7" t="s">
        <v>109</v>
      </c>
      <c r="O22" s="8">
        <v>44683</v>
      </c>
      <c r="P22" s="9">
        <v>44683</v>
      </c>
      <c r="Q22" s="10" t="s">
        <v>110</v>
      </c>
      <c r="R22" s="11" t="s">
        <v>111</v>
      </c>
      <c r="S22" s="12" t="s">
        <v>112</v>
      </c>
      <c r="T22" s="13" t="str">
        <f t="shared" si="7"/>
        <v>&lt;0.79</v>
      </c>
      <c r="U22" s="13" t="str">
        <f t="shared" si="7"/>
        <v>&lt;0.92</v>
      </c>
      <c r="V22" s="14" t="str">
        <f t="shared" si="8"/>
        <v>&lt;1.7</v>
      </c>
      <c r="W22" s="15" t="str">
        <f t="shared" si="3"/>
        <v/>
      </c>
    </row>
    <row r="23" spans="1:23" x14ac:dyDescent="0.4">
      <c r="A23" s="28">
        <f t="shared" si="2"/>
        <v>17</v>
      </c>
      <c r="B23" s="54" t="s">
        <v>100</v>
      </c>
      <c r="C23" s="16" t="s">
        <v>100</v>
      </c>
      <c r="D23" s="6" t="s">
        <v>113</v>
      </c>
      <c r="E23" s="54" t="s">
        <v>114</v>
      </c>
      <c r="F23" s="16" t="s">
        <v>103</v>
      </c>
      <c r="G23" s="68" t="s">
        <v>34</v>
      </c>
      <c r="H23" s="6" t="s">
        <v>104</v>
      </c>
      <c r="I23" s="28" t="s">
        <v>115</v>
      </c>
      <c r="J23" s="54" t="s">
        <v>106</v>
      </c>
      <c r="K23" s="54" t="s">
        <v>116</v>
      </c>
      <c r="L23" s="71" t="s">
        <v>39</v>
      </c>
      <c r="M23" s="72" t="s">
        <v>108</v>
      </c>
      <c r="N23" s="17" t="s">
        <v>109</v>
      </c>
      <c r="O23" s="18">
        <v>44683</v>
      </c>
      <c r="P23" s="19">
        <v>44683</v>
      </c>
      <c r="Q23" s="20" t="s">
        <v>117</v>
      </c>
      <c r="R23" s="21" t="s">
        <v>118</v>
      </c>
      <c r="S23" s="12" t="s">
        <v>119</v>
      </c>
      <c r="T23" s="13" t="str">
        <f t="shared" si="7"/>
        <v>&lt;0.94</v>
      </c>
      <c r="U23" s="13" t="str">
        <f t="shared" si="7"/>
        <v>&lt;0.99</v>
      </c>
      <c r="V23" s="14" t="str">
        <f t="shared" si="8"/>
        <v>&lt;1.9</v>
      </c>
      <c r="W23" s="15" t="str">
        <f t="shared" si="3"/>
        <v/>
      </c>
    </row>
    <row r="24" spans="1:23" x14ac:dyDescent="0.4">
      <c r="A24" s="28">
        <f t="shared" si="2"/>
        <v>18</v>
      </c>
      <c r="B24" s="54" t="s">
        <v>100</v>
      </c>
      <c r="C24" s="16" t="s">
        <v>100</v>
      </c>
      <c r="D24" s="6" t="s">
        <v>120</v>
      </c>
      <c r="E24" s="54" t="s">
        <v>121</v>
      </c>
      <c r="F24" s="16" t="s">
        <v>103</v>
      </c>
      <c r="G24" s="68" t="s">
        <v>34</v>
      </c>
      <c r="H24" s="6" t="s">
        <v>104</v>
      </c>
      <c r="I24" s="28" t="s">
        <v>122</v>
      </c>
      <c r="J24" s="54" t="s">
        <v>106</v>
      </c>
      <c r="K24" s="54" t="s">
        <v>116</v>
      </c>
      <c r="L24" s="71" t="s">
        <v>39</v>
      </c>
      <c r="M24" s="72" t="s">
        <v>108</v>
      </c>
      <c r="N24" s="17" t="s">
        <v>109</v>
      </c>
      <c r="O24" s="18">
        <v>44683</v>
      </c>
      <c r="P24" s="19">
        <v>44683</v>
      </c>
      <c r="Q24" s="20" t="s">
        <v>123</v>
      </c>
      <c r="R24" s="21" t="s">
        <v>124</v>
      </c>
      <c r="S24" s="12" t="s">
        <v>125</v>
      </c>
      <c r="T24" s="13" t="str">
        <f t="shared" si="7"/>
        <v>&lt;0.78</v>
      </c>
      <c r="U24" s="13" t="str">
        <f t="shared" si="7"/>
        <v>&lt;0.83</v>
      </c>
      <c r="V24" s="14" t="str">
        <f t="shared" si="8"/>
        <v>&lt;1.6</v>
      </c>
      <c r="W24" s="15" t="str">
        <f t="shared" si="3"/>
        <v/>
      </c>
    </row>
    <row r="25" spans="1:23" x14ac:dyDescent="0.4">
      <c r="A25" s="28">
        <f t="shared" si="2"/>
        <v>19</v>
      </c>
      <c r="B25" s="54" t="s">
        <v>126</v>
      </c>
      <c r="C25" s="16" t="s">
        <v>126</v>
      </c>
      <c r="D25" s="6" t="s">
        <v>127</v>
      </c>
      <c r="E25" s="54" t="s">
        <v>128</v>
      </c>
      <c r="F25" s="16" t="s">
        <v>129</v>
      </c>
      <c r="G25" s="73" t="s">
        <v>130</v>
      </c>
      <c r="H25" s="6" t="s">
        <v>131</v>
      </c>
      <c r="I25" s="28" t="s">
        <v>132</v>
      </c>
      <c r="J25" s="54" t="s">
        <v>133</v>
      </c>
      <c r="K25" s="54" t="s">
        <v>38</v>
      </c>
      <c r="L25" s="69" t="s">
        <v>134</v>
      </c>
      <c r="M25" s="70" t="s">
        <v>135</v>
      </c>
      <c r="N25" s="7" t="s">
        <v>109</v>
      </c>
      <c r="O25" s="8">
        <v>44668</v>
      </c>
      <c r="P25" s="9">
        <v>44670</v>
      </c>
      <c r="Q25" s="10" t="s">
        <v>136</v>
      </c>
      <c r="R25" s="74">
        <v>13</v>
      </c>
      <c r="S25" s="75">
        <f t="shared" ref="S25" si="9">IFERROR(IF(AND(Q25="",R25=""),"",IF(AND(Q25="-",R25="-"),IF(P25="","Cs合計を入力してください",P25),IF(NOT(ISERROR(Q25*1+R25*1)),ROUND(Q25+R25, 1-INT(LOG(ABS(Q25+R25)))),IF(NOT(ISERROR(Q25*1)),ROUND(Q25, 1-INT(LOG(ABS(Q25)))),IF(NOT(ISERROR(R25*1)),ROUND(R25, 1-INT(LOG(ABS(R25)))),IF(ISERROR(Q25*1+R25*1),"&lt;"&amp;ROUND(IF(Q25="-",0,SUBSTITUTE(Q25,"&lt;",""))*1+IF(R25="-",0,SUBSTITUTE(R25,"&lt;",""))*1,1-INT(LOG(ABS(IF(Q25="-",0,SUBSTITUTE(Q25,"&lt;",""))*1+IF(R25="-",0,SUBSTITUTE(R25,"&lt;",""))*1)))))))))),"入力形式が間違っています")</f>
        <v>13</v>
      </c>
      <c r="T25" s="13" t="str">
        <f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&lt;4.7</v>
      </c>
      <c r="U25" s="13">
        <f>IF(R25="","",IF(NOT(ISERROR(R25*1)),ROUNDDOWN(R25*1,2-INT(LOG(ABS(R25*1)))),IFERROR("&lt;"&amp;ROUNDDOWN(IF(SUBSTITUTE(R25,"&lt;","")*1&lt;=50,SUBSTITUTE(R25,"&lt;","")*1,""),2-INT(LOG(ABS(SUBSTITUTE(R25,"&lt;","")*1)))),IF(R25="-",R25,"入力形式が間違っています"))))</f>
        <v>13</v>
      </c>
      <c r="V25" s="14">
        <f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13</v>
      </c>
      <c r="W25" s="15" t="str">
        <f>IF(ISERROR(V25*1),"",IF(AND(H25="飲料水",V25&gt;=11),"○",IF(AND(H25="牛乳・乳児用食品",V25&gt;=51),"○",IF(AND(H25&lt;&gt;"",V25&gt;=110),"○",""))))</f>
        <v/>
      </c>
    </row>
    <row r="26" spans="1:23" x14ac:dyDescent="0.4">
      <c r="A26" s="28">
        <f t="shared" si="2"/>
        <v>20</v>
      </c>
      <c r="B26" s="3" t="s">
        <v>137</v>
      </c>
      <c r="C26" s="5" t="s">
        <v>137</v>
      </c>
      <c r="D26" s="4" t="s">
        <v>138</v>
      </c>
      <c r="E26" s="3" t="s">
        <v>139</v>
      </c>
      <c r="F26" s="5"/>
      <c r="G26" s="68" t="s">
        <v>130</v>
      </c>
      <c r="H26" s="6" t="s">
        <v>104</v>
      </c>
      <c r="I26" s="30" t="s">
        <v>140</v>
      </c>
      <c r="J26" s="3" t="s">
        <v>133</v>
      </c>
      <c r="K26" s="3"/>
      <c r="L26" s="69" t="s">
        <v>39</v>
      </c>
      <c r="M26" s="70" t="s">
        <v>141</v>
      </c>
      <c r="N26" s="7" t="s">
        <v>109</v>
      </c>
      <c r="O26" s="8">
        <v>44659</v>
      </c>
      <c r="P26" s="9">
        <v>44673</v>
      </c>
      <c r="Q26" s="76" t="s">
        <v>142</v>
      </c>
      <c r="R26" s="21" t="s">
        <v>143</v>
      </c>
      <c r="S26" s="22" t="s">
        <v>99</v>
      </c>
      <c r="T26" s="13" t="str">
        <f t="shared" ref="T26:U41" si="10"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&lt;3.21</v>
      </c>
      <c r="U26" s="13" t="str">
        <f t="shared" si="10"/>
        <v>&lt;3.61</v>
      </c>
      <c r="V26" s="14" t="str">
        <f t="shared" ref="V26:V42" si="11">IFERROR(IF(AND(T26="",U26=""),"",IF(AND(T26="-",U26="-"),IF(S26="","Cs合計を入力してください",S26),IF(NOT(ISERROR(T26*1+U26*1)),ROUND(T26+U26, 1-INT(LOG(ABS(T26+U26)))),IF(NOT(ISERROR(T26*1)),ROUND(T26, 1-INT(LOG(ABS(T26)))),IF(NOT(ISERROR(U26*1)),ROUND(U26, 1-INT(LOG(ABS(U26)))),IF(ISERROR(T26*1+U26*1),"&lt;"&amp;ROUND(IF(T26="-",0,SUBSTITUTE(T26,"&lt;",""))*1+IF(U26="-",0,SUBSTITUTE(U26,"&lt;",""))*1,1-INT(LOG(ABS(IF(T26="-",0,SUBSTITUTE(T26,"&lt;",""))*1+IF(U26="-",0,SUBSTITUTE(U26,"&lt;",""))*1)))))))))),"入力形式が間違っています")</f>
        <v>&lt;6.8</v>
      </c>
      <c r="W26" s="15" t="str">
        <f t="shared" ref="W26:W32" si="12">IF(ISERROR(V26*1),"",IF(AND(H26="飲料水",V26&gt;=11),"○",IF(AND(H26="牛乳・乳児用食品",V26&gt;=51),"○",IF(AND(H26&lt;&gt;"",V26&gt;=110),"○",""))))</f>
        <v/>
      </c>
    </row>
    <row r="27" spans="1:23" x14ac:dyDescent="0.4">
      <c r="A27" s="28">
        <f t="shared" si="2"/>
        <v>21</v>
      </c>
      <c r="B27" s="54" t="s">
        <v>137</v>
      </c>
      <c r="C27" s="16" t="s">
        <v>137</v>
      </c>
      <c r="D27" s="6" t="s">
        <v>138</v>
      </c>
      <c r="E27" s="54" t="s">
        <v>144</v>
      </c>
      <c r="F27" s="16"/>
      <c r="G27" s="68" t="s">
        <v>130</v>
      </c>
      <c r="H27" s="6" t="s">
        <v>145</v>
      </c>
      <c r="I27" s="28" t="s">
        <v>140</v>
      </c>
      <c r="J27" s="54" t="s">
        <v>133</v>
      </c>
      <c r="K27" s="54"/>
      <c r="L27" s="69" t="s">
        <v>39</v>
      </c>
      <c r="M27" s="70" t="s">
        <v>141</v>
      </c>
      <c r="N27" s="17" t="s">
        <v>109</v>
      </c>
      <c r="O27" s="18">
        <v>44659</v>
      </c>
      <c r="P27" s="19">
        <v>44673</v>
      </c>
      <c r="Q27" s="20" t="s">
        <v>146</v>
      </c>
      <c r="R27" s="21" t="s">
        <v>147</v>
      </c>
      <c r="S27" s="12" t="s">
        <v>148</v>
      </c>
      <c r="T27" s="13" t="str">
        <f t="shared" si="10"/>
        <v>&lt;7.69</v>
      </c>
      <c r="U27" s="13" t="str">
        <f t="shared" si="10"/>
        <v>&lt;8.18</v>
      </c>
      <c r="V27" s="14" t="str">
        <f t="shared" si="11"/>
        <v>&lt;16</v>
      </c>
      <c r="W27" s="15" t="str">
        <f t="shared" si="12"/>
        <v/>
      </c>
    </row>
    <row r="28" spans="1:23" x14ac:dyDescent="0.4">
      <c r="A28" s="28">
        <f t="shared" si="2"/>
        <v>22</v>
      </c>
      <c r="B28" s="54" t="s">
        <v>137</v>
      </c>
      <c r="C28" s="16" t="s">
        <v>137</v>
      </c>
      <c r="D28" s="6" t="s">
        <v>138</v>
      </c>
      <c r="E28" s="54" t="s">
        <v>144</v>
      </c>
      <c r="F28" s="16"/>
      <c r="G28" s="68" t="s">
        <v>130</v>
      </c>
      <c r="H28" s="6" t="s">
        <v>104</v>
      </c>
      <c r="I28" s="28" t="s">
        <v>149</v>
      </c>
      <c r="J28" s="54" t="s">
        <v>133</v>
      </c>
      <c r="K28" s="54"/>
      <c r="L28" s="69" t="s">
        <v>39</v>
      </c>
      <c r="M28" s="77" t="s">
        <v>141</v>
      </c>
      <c r="N28" s="17" t="s">
        <v>109</v>
      </c>
      <c r="O28" s="18">
        <v>44662</v>
      </c>
      <c r="P28" s="19">
        <v>44673</v>
      </c>
      <c r="Q28" s="20" t="s">
        <v>150</v>
      </c>
      <c r="R28" s="21" t="s">
        <v>151</v>
      </c>
      <c r="S28" s="12" t="s">
        <v>152</v>
      </c>
      <c r="T28" s="13" t="str">
        <f t="shared" si="10"/>
        <v>&lt;3.16</v>
      </c>
      <c r="U28" s="13" t="str">
        <f t="shared" si="10"/>
        <v>&lt;3.06</v>
      </c>
      <c r="V28" s="14" t="str">
        <f t="shared" si="11"/>
        <v>&lt;6.2</v>
      </c>
      <c r="W28" s="15" t="str">
        <f t="shared" si="12"/>
        <v/>
      </c>
    </row>
    <row r="29" spans="1:23" ht="33" x14ac:dyDescent="0.4">
      <c r="A29" s="28">
        <f t="shared" si="2"/>
        <v>23</v>
      </c>
      <c r="B29" s="3" t="s">
        <v>153</v>
      </c>
      <c r="C29" s="5" t="s">
        <v>153</v>
      </c>
      <c r="D29" s="4" t="s">
        <v>154</v>
      </c>
      <c r="E29" s="3" t="s">
        <v>103</v>
      </c>
      <c r="F29" s="144" t="s">
        <v>103</v>
      </c>
      <c r="G29" s="68" t="s">
        <v>155</v>
      </c>
      <c r="H29" s="6" t="s">
        <v>156</v>
      </c>
      <c r="I29" s="145" t="s">
        <v>157</v>
      </c>
      <c r="J29" s="3" t="s">
        <v>106</v>
      </c>
      <c r="K29" s="3" t="s">
        <v>103</v>
      </c>
      <c r="L29" s="69" t="s">
        <v>158</v>
      </c>
      <c r="M29" s="146" t="s">
        <v>159</v>
      </c>
      <c r="N29" s="7" t="s">
        <v>160</v>
      </c>
      <c r="O29" s="8">
        <v>44678</v>
      </c>
      <c r="P29" s="9">
        <v>44678</v>
      </c>
      <c r="Q29" s="10" t="s">
        <v>161</v>
      </c>
      <c r="R29" s="11" t="s">
        <v>161</v>
      </c>
      <c r="S29" s="12" t="s">
        <v>162</v>
      </c>
      <c r="T29" s="13" t="str">
        <f t="shared" si="10"/>
        <v>-</v>
      </c>
      <c r="U29" s="13" t="str">
        <f t="shared" si="10"/>
        <v>-</v>
      </c>
      <c r="V29" s="14" t="str">
        <f t="shared" si="11"/>
        <v>&lt;16</v>
      </c>
      <c r="W29" s="15" t="str">
        <f t="shared" si="12"/>
        <v/>
      </c>
    </row>
    <row r="30" spans="1:23" ht="33" x14ac:dyDescent="0.4">
      <c r="A30" s="28">
        <f t="shared" si="2"/>
        <v>24</v>
      </c>
      <c r="B30" s="3" t="s">
        <v>153</v>
      </c>
      <c r="C30" s="5" t="s">
        <v>153</v>
      </c>
      <c r="D30" s="6" t="s">
        <v>163</v>
      </c>
      <c r="E30" s="54" t="s">
        <v>103</v>
      </c>
      <c r="F30" s="144" t="s">
        <v>103</v>
      </c>
      <c r="G30" s="68" t="s">
        <v>155</v>
      </c>
      <c r="H30" s="6" t="s">
        <v>156</v>
      </c>
      <c r="I30" s="145" t="s">
        <v>164</v>
      </c>
      <c r="J30" s="54" t="s">
        <v>106</v>
      </c>
      <c r="K30" s="54" t="s">
        <v>103</v>
      </c>
      <c r="L30" s="71" t="s">
        <v>158</v>
      </c>
      <c r="M30" s="147" t="s">
        <v>159</v>
      </c>
      <c r="N30" s="17" t="s">
        <v>160</v>
      </c>
      <c r="O30" s="18">
        <v>44678</v>
      </c>
      <c r="P30" s="19">
        <v>44678</v>
      </c>
      <c r="Q30" s="20" t="s">
        <v>161</v>
      </c>
      <c r="R30" s="21" t="s">
        <v>161</v>
      </c>
      <c r="S30" s="12" t="s">
        <v>162</v>
      </c>
      <c r="T30" s="13" t="str">
        <f t="shared" si="10"/>
        <v>-</v>
      </c>
      <c r="U30" s="13" t="str">
        <f t="shared" si="10"/>
        <v>-</v>
      </c>
      <c r="V30" s="14" t="str">
        <f t="shared" si="11"/>
        <v>&lt;16</v>
      </c>
      <c r="W30" s="15"/>
    </row>
    <row r="31" spans="1:23" ht="33" x14ac:dyDescent="0.4">
      <c r="A31" s="28">
        <f t="shared" si="2"/>
        <v>25</v>
      </c>
      <c r="B31" s="3" t="s">
        <v>153</v>
      </c>
      <c r="C31" s="5" t="s">
        <v>153</v>
      </c>
      <c r="D31" s="6" t="s">
        <v>165</v>
      </c>
      <c r="E31" s="54" t="s">
        <v>103</v>
      </c>
      <c r="F31" s="16" t="s">
        <v>103</v>
      </c>
      <c r="G31" s="68" t="s">
        <v>155</v>
      </c>
      <c r="H31" s="6" t="s">
        <v>156</v>
      </c>
      <c r="I31" s="28" t="s">
        <v>166</v>
      </c>
      <c r="J31" s="54" t="s">
        <v>106</v>
      </c>
      <c r="K31" s="54" t="s">
        <v>103</v>
      </c>
      <c r="L31" s="71" t="s">
        <v>158</v>
      </c>
      <c r="M31" s="78" t="s">
        <v>159</v>
      </c>
      <c r="N31" s="17" t="s">
        <v>160</v>
      </c>
      <c r="O31" s="18">
        <v>44678</v>
      </c>
      <c r="P31" s="19">
        <v>44678</v>
      </c>
      <c r="Q31" s="20" t="s">
        <v>161</v>
      </c>
      <c r="R31" s="21" t="s">
        <v>161</v>
      </c>
      <c r="S31" s="12" t="s">
        <v>162</v>
      </c>
      <c r="T31" s="13" t="str">
        <f t="shared" si="10"/>
        <v>-</v>
      </c>
      <c r="U31" s="13" t="str">
        <f t="shared" si="10"/>
        <v>-</v>
      </c>
      <c r="V31" s="14" t="str">
        <f t="shared" si="11"/>
        <v>&lt;16</v>
      </c>
      <c r="W31" s="15" t="str">
        <f t="shared" si="12"/>
        <v/>
      </c>
    </row>
    <row r="32" spans="1:23" ht="33" x14ac:dyDescent="0.4">
      <c r="A32" s="28">
        <f t="shared" si="2"/>
        <v>26</v>
      </c>
      <c r="B32" s="3" t="s">
        <v>153</v>
      </c>
      <c r="C32" s="5" t="s">
        <v>153</v>
      </c>
      <c r="D32" s="6" t="s">
        <v>165</v>
      </c>
      <c r="E32" s="54" t="s">
        <v>103</v>
      </c>
      <c r="F32" s="16" t="s">
        <v>103</v>
      </c>
      <c r="G32" s="68" t="s">
        <v>155</v>
      </c>
      <c r="H32" s="4" t="s">
        <v>156</v>
      </c>
      <c r="I32" s="28" t="s">
        <v>166</v>
      </c>
      <c r="J32" s="54" t="s">
        <v>106</v>
      </c>
      <c r="K32" s="54" t="s">
        <v>103</v>
      </c>
      <c r="L32" s="71" t="s">
        <v>158</v>
      </c>
      <c r="M32" s="78" t="s">
        <v>159</v>
      </c>
      <c r="N32" s="17" t="s">
        <v>160</v>
      </c>
      <c r="O32" s="18">
        <v>44678</v>
      </c>
      <c r="P32" s="19">
        <v>44678</v>
      </c>
      <c r="Q32" s="20" t="s">
        <v>161</v>
      </c>
      <c r="R32" s="21" t="s">
        <v>161</v>
      </c>
      <c r="S32" s="22" t="s">
        <v>162</v>
      </c>
      <c r="T32" s="13" t="str">
        <f t="shared" si="10"/>
        <v>-</v>
      </c>
      <c r="U32" s="13" t="str">
        <f t="shared" si="10"/>
        <v>-</v>
      </c>
      <c r="V32" s="14" t="str">
        <f t="shared" si="11"/>
        <v>&lt;16</v>
      </c>
      <c r="W32" s="15" t="str">
        <f t="shared" si="12"/>
        <v/>
      </c>
    </row>
    <row r="33" spans="1:23" x14ac:dyDescent="0.4">
      <c r="A33" s="28">
        <f t="shared" si="2"/>
        <v>27</v>
      </c>
      <c r="B33" s="3" t="s">
        <v>167</v>
      </c>
      <c r="C33" s="5" t="s">
        <v>167</v>
      </c>
      <c r="D33" s="4" t="s">
        <v>168</v>
      </c>
      <c r="E33" s="3" t="s">
        <v>169</v>
      </c>
      <c r="F33" s="5" t="s">
        <v>103</v>
      </c>
      <c r="G33" s="68" t="s">
        <v>34</v>
      </c>
      <c r="H33" s="6" t="s">
        <v>104</v>
      </c>
      <c r="I33" s="79" t="s">
        <v>170</v>
      </c>
      <c r="J33" s="3" t="s">
        <v>133</v>
      </c>
      <c r="K33" s="3" t="s">
        <v>103</v>
      </c>
      <c r="L33" s="69" t="s">
        <v>39</v>
      </c>
      <c r="M33" s="72" t="s">
        <v>171</v>
      </c>
      <c r="N33" s="7" t="s">
        <v>109</v>
      </c>
      <c r="O33" s="8">
        <v>44677</v>
      </c>
      <c r="P33" s="9">
        <v>44679</v>
      </c>
      <c r="Q33" s="10" t="s">
        <v>172</v>
      </c>
      <c r="R33" s="11" t="s">
        <v>173</v>
      </c>
      <c r="S33" s="12" t="s">
        <v>152</v>
      </c>
      <c r="T33" s="13" t="str">
        <f t="shared" si="10"/>
        <v>&lt;2.6</v>
      </c>
      <c r="U33" s="13" t="str">
        <f t="shared" si="10"/>
        <v>&lt;3.6</v>
      </c>
      <c r="V33" s="14" t="str">
        <f t="shared" si="11"/>
        <v>&lt;6.2</v>
      </c>
      <c r="W33" s="15" t="s">
        <v>174</v>
      </c>
    </row>
    <row r="34" spans="1:23" x14ac:dyDescent="0.4">
      <c r="A34" s="28">
        <f t="shared" si="2"/>
        <v>28</v>
      </c>
      <c r="B34" s="54" t="s">
        <v>167</v>
      </c>
      <c r="C34" s="16" t="s">
        <v>167</v>
      </c>
      <c r="D34" s="6" t="s">
        <v>167</v>
      </c>
      <c r="E34" s="54" t="s">
        <v>169</v>
      </c>
      <c r="F34" s="16" t="s">
        <v>103</v>
      </c>
      <c r="G34" s="68" t="s">
        <v>34</v>
      </c>
      <c r="H34" s="6" t="s">
        <v>104</v>
      </c>
      <c r="I34" s="79" t="s">
        <v>175</v>
      </c>
      <c r="J34" s="54" t="s">
        <v>133</v>
      </c>
      <c r="K34" s="54" t="s">
        <v>103</v>
      </c>
      <c r="L34" s="71" t="s">
        <v>39</v>
      </c>
      <c r="M34" s="72" t="s">
        <v>171</v>
      </c>
      <c r="N34" s="7" t="s">
        <v>109</v>
      </c>
      <c r="O34" s="18">
        <v>44677</v>
      </c>
      <c r="P34" s="19">
        <v>44679</v>
      </c>
      <c r="Q34" s="20" t="s">
        <v>176</v>
      </c>
      <c r="R34" s="21" t="s">
        <v>177</v>
      </c>
      <c r="S34" s="12" t="s">
        <v>178</v>
      </c>
      <c r="T34" s="13" t="str">
        <f t="shared" si="10"/>
        <v>&lt;2.4</v>
      </c>
      <c r="U34" s="13" t="str">
        <f t="shared" si="10"/>
        <v>&lt;3.1</v>
      </c>
      <c r="V34" s="14" t="str">
        <f t="shared" si="11"/>
        <v>&lt;5.5</v>
      </c>
      <c r="W34" s="15" t="str">
        <f t="shared" ref="W34:W38" si="13">IF(ISERROR(V34*1),"",IF(AND(H34="飲料水",V34&gt;=11),"○",IF(AND(H34="牛乳・乳児用食品",V34&gt;=51),"○",IF(AND(H34&lt;&gt;"",V34&gt;=110),"○",""))))</f>
        <v/>
      </c>
    </row>
    <row r="35" spans="1:23" x14ac:dyDescent="0.4">
      <c r="A35" s="28">
        <f t="shared" si="2"/>
        <v>29</v>
      </c>
      <c r="B35" s="54" t="s">
        <v>167</v>
      </c>
      <c r="C35" s="16" t="s">
        <v>167</v>
      </c>
      <c r="D35" s="6" t="s">
        <v>167</v>
      </c>
      <c r="E35" s="54" t="s">
        <v>169</v>
      </c>
      <c r="F35" s="16" t="s">
        <v>103</v>
      </c>
      <c r="G35" s="68" t="s">
        <v>34</v>
      </c>
      <c r="H35" s="4" t="s">
        <v>104</v>
      </c>
      <c r="I35" s="28" t="s">
        <v>179</v>
      </c>
      <c r="J35" s="54" t="s">
        <v>133</v>
      </c>
      <c r="K35" s="54" t="s">
        <v>103</v>
      </c>
      <c r="L35" s="71" t="s">
        <v>39</v>
      </c>
      <c r="M35" s="72" t="s">
        <v>171</v>
      </c>
      <c r="N35" s="17" t="s">
        <v>109</v>
      </c>
      <c r="O35" s="18">
        <v>44677</v>
      </c>
      <c r="P35" s="19">
        <v>44679</v>
      </c>
      <c r="Q35" s="20" t="s">
        <v>180</v>
      </c>
      <c r="R35" s="21" t="s">
        <v>180</v>
      </c>
      <c r="S35" s="22" t="s">
        <v>181</v>
      </c>
      <c r="T35" s="13" t="str">
        <f t="shared" si="10"/>
        <v>&lt;2.8</v>
      </c>
      <c r="U35" s="13" t="str">
        <f t="shared" si="10"/>
        <v>&lt;2.8</v>
      </c>
      <c r="V35" s="14" t="str">
        <f t="shared" si="11"/>
        <v>&lt;5.6</v>
      </c>
      <c r="W35" s="15" t="str">
        <f t="shared" si="13"/>
        <v/>
      </c>
    </row>
    <row r="36" spans="1:23" x14ac:dyDescent="0.4">
      <c r="A36" s="28">
        <f t="shared" si="2"/>
        <v>30</v>
      </c>
      <c r="B36" s="54" t="s">
        <v>167</v>
      </c>
      <c r="C36" s="16" t="s">
        <v>167</v>
      </c>
      <c r="D36" s="6" t="s">
        <v>168</v>
      </c>
      <c r="E36" s="54" t="s">
        <v>169</v>
      </c>
      <c r="F36" s="5" t="s">
        <v>103</v>
      </c>
      <c r="G36" s="68" t="s">
        <v>34</v>
      </c>
      <c r="H36" s="4" t="s">
        <v>104</v>
      </c>
      <c r="I36" s="28" t="s">
        <v>182</v>
      </c>
      <c r="J36" s="54" t="s">
        <v>133</v>
      </c>
      <c r="K36" s="54" t="s">
        <v>103</v>
      </c>
      <c r="L36" s="71" t="s">
        <v>39</v>
      </c>
      <c r="M36" s="72" t="s">
        <v>171</v>
      </c>
      <c r="N36" s="17" t="s">
        <v>109</v>
      </c>
      <c r="O36" s="18">
        <v>44677</v>
      </c>
      <c r="P36" s="19">
        <v>44679</v>
      </c>
      <c r="Q36" s="20" t="s">
        <v>183</v>
      </c>
      <c r="R36" s="21" t="s">
        <v>184</v>
      </c>
      <c r="S36" s="22" t="s">
        <v>185</v>
      </c>
      <c r="T36" s="13" t="str">
        <f t="shared" si="10"/>
        <v>&lt;3.3</v>
      </c>
      <c r="U36" s="13" t="str">
        <f t="shared" si="10"/>
        <v>&lt;2.5</v>
      </c>
      <c r="V36" s="14" t="str">
        <f t="shared" si="11"/>
        <v>&lt;5.8</v>
      </c>
      <c r="W36" s="15" t="str">
        <f t="shared" si="13"/>
        <v/>
      </c>
    </row>
    <row r="37" spans="1:23" x14ac:dyDescent="0.4">
      <c r="A37" s="28">
        <f t="shared" si="2"/>
        <v>31</v>
      </c>
      <c r="B37" s="54" t="s">
        <v>167</v>
      </c>
      <c r="C37" s="16" t="s">
        <v>167</v>
      </c>
      <c r="D37" s="6" t="s">
        <v>168</v>
      </c>
      <c r="E37" s="54" t="s">
        <v>186</v>
      </c>
      <c r="F37" s="16" t="s">
        <v>103</v>
      </c>
      <c r="G37" s="68" t="s">
        <v>34</v>
      </c>
      <c r="H37" s="6" t="s">
        <v>104</v>
      </c>
      <c r="I37" s="79" t="s">
        <v>179</v>
      </c>
      <c r="J37" s="54" t="s">
        <v>133</v>
      </c>
      <c r="K37" s="54" t="s">
        <v>103</v>
      </c>
      <c r="L37" s="71" t="s">
        <v>39</v>
      </c>
      <c r="M37" s="72" t="s">
        <v>171</v>
      </c>
      <c r="N37" s="7" t="s">
        <v>109</v>
      </c>
      <c r="O37" s="18">
        <v>44677</v>
      </c>
      <c r="P37" s="19">
        <v>44679</v>
      </c>
      <c r="Q37" s="20" t="s">
        <v>187</v>
      </c>
      <c r="R37" s="21" t="s">
        <v>177</v>
      </c>
      <c r="S37" s="12" t="s">
        <v>188</v>
      </c>
      <c r="T37" s="13" t="str">
        <f>IF(Q37="","",IF(NOT(ISERROR(Q37*1)),ROUNDDOWN(Q37*1,2-INT(LOG(ABS(Q37*1)))),IFERROR("&lt;"&amp;ROUNDDOWN(IF(SUBSTITUTE(Q37,"&lt;","")*1&lt;=50,SUBSTITUTE(Q37,"&lt;","")*1,""),2-INT(LOG(ABS(SUBSTITUTE(Q37,"&lt;","")*1)))),IF(Q37="-",Q37,"入力形式が間違っています"))))</f>
        <v>&lt;2.9</v>
      </c>
      <c r="U37" s="13" t="str">
        <f>IF(R37="","",IF(NOT(ISERROR(R37*1)),ROUNDDOWN(R37*1,2-INT(LOG(ABS(R37*1)))),IFERROR("&lt;"&amp;ROUNDDOWN(IF(SUBSTITUTE(R37,"&lt;","")*1&lt;=50,SUBSTITUTE(R37,"&lt;","")*1,""),2-INT(LOG(ABS(SUBSTITUTE(R37,"&lt;","")*1)))),IF(R37="-",R37,"入力形式が間違っています"))))</f>
        <v>&lt;3.1</v>
      </c>
      <c r="V37" s="14" t="str">
        <f>IFERROR(IF(AND(T37="",U37=""),"",IF(AND(T37="-",U37="-"),IF(S37="","Cs合計を入力してください",S37),IF(NOT(ISERROR(T37*1+U37*1)),ROUND(T37+U37, 1-INT(LOG(ABS(T37+U37)))),IF(NOT(ISERROR(T37*1)),ROUND(T37, 1-INT(LOG(ABS(T37)))),IF(NOT(ISERROR(U37*1)),ROUND(U37, 1-INT(LOG(ABS(U37)))),IF(ISERROR(T37*1+U37*1),"&lt;"&amp;ROUND(IF(T37="-",0,SUBSTITUTE(T37,"&lt;",""))*1+IF(U37="-",0,SUBSTITUTE(U37,"&lt;",""))*1,1-INT(LOG(ABS(IF(T37="-",0,SUBSTITUTE(T37,"&lt;",""))*1+IF(U37="-",0,SUBSTITUTE(U37,"&lt;",""))*1)))))))))),"入力形式が間違っています")</f>
        <v>&lt;6</v>
      </c>
      <c r="W37" s="15" t="str">
        <f>IF(ISERROR(V37*1),"",IF(AND(H37="飲料水",V37&gt;=11),"○",IF(AND(H37="牛乳・乳児用食品",V37&gt;=51),"○",IF(AND(H37&lt;&gt;"",V37&gt;=110),"○",""))))</f>
        <v/>
      </c>
    </row>
    <row r="38" spans="1:23" x14ac:dyDescent="0.4">
      <c r="A38" s="28">
        <f t="shared" si="2"/>
        <v>32</v>
      </c>
      <c r="B38" s="54" t="s">
        <v>167</v>
      </c>
      <c r="C38" s="16" t="s">
        <v>167</v>
      </c>
      <c r="D38" s="6" t="s">
        <v>168</v>
      </c>
      <c r="E38" s="54" t="s">
        <v>189</v>
      </c>
      <c r="F38" s="16" t="s">
        <v>103</v>
      </c>
      <c r="G38" s="68" t="s">
        <v>34</v>
      </c>
      <c r="H38" s="6" t="s">
        <v>104</v>
      </c>
      <c r="I38" s="28" t="s">
        <v>175</v>
      </c>
      <c r="J38" s="54" t="s">
        <v>133</v>
      </c>
      <c r="K38" s="54" t="s">
        <v>103</v>
      </c>
      <c r="L38" s="71" t="s">
        <v>39</v>
      </c>
      <c r="M38" s="72" t="s">
        <v>171</v>
      </c>
      <c r="N38" s="7" t="s">
        <v>109</v>
      </c>
      <c r="O38" s="18">
        <v>44677</v>
      </c>
      <c r="P38" s="19">
        <v>44679</v>
      </c>
      <c r="Q38" s="20" t="s">
        <v>183</v>
      </c>
      <c r="R38" s="21" t="s">
        <v>177</v>
      </c>
      <c r="S38" s="23" t="s">
        <v>190</v>
      </c>
      <c r="T38" s="13" t="str">
        <f t="shared" si="10"/>
        <v>&lt;3.3</v>
      </c>
      <c r="U38" s="13" t="str">
        <f t="shared" si="10"/>
        <v>&lt;3.1</v>
      </c>
      <c r="V38" s="14" t="str">
        <f t="shared" si="11"/>
        <v>&lt;6.4</v>
      </c>
      <c r="W38" s="15" t="str">
        <f t="shared" si="13"/>
        <v/>
      </c>
    </row>
    <row r="39" spans="1:23" x14ac:dyDescent="0.4">
      <c r="A39" s="28">
        <f t="shared" si="2"/>
        <v>33</v>
      </c>
      <c r="B39" s="3" t="s">
        <v>167</v>
      </c>
      <c r="C39" s="5" t="s">
        <v>167</v>
      </c>
      <c r="D39" s="4" t="s">
        <v>168</v>
      </c>
      <c r="E39" s="3" t="s">
        <v>191</v>
      </c>
      <c r="F39" s="5" t="s">
        <v>103</v>
      </c>
      <c r="G39" s="68" t="s">
        <v>34</v>
      </c>
      <c r="H39" s="6" t="s">
        <v>104</v>
      </c>
      <c r="I39" s="79" t="s">
        <v>175</v>
      </c>
      <c r="J39" s="3" t="s">
        <v>133</v>
      </c>
      <c r="K39" s="3" t="s">
        <v>103</v>
      </c>
      <c r="L39" s="69" t="s">
        <v>39</v>
      </c>
      <c r="M39" s="72" t="s">
        <v>192</v>
      </c>
      <c r="N39" s="7" t="s">
        <v>109</v>
      </c>
      <c r="O39" s="8">
        <v>44678</v>
      </c>
      <c r="P39" s="9">
        <v>44683</v>
      </c>
      <c r="Q39" s="10" t="s">
        <v>193</v>
      </c>
      <c r="R39" s="11" t="s">
        <v>193</v>
      </c>
      <c r="S39" s="12" t="s">
        <v>194</v>
      </c>
      <c r="T39" s="13" t="str">
        <f t="shared" si="10"/>
        <v>&lt;2.7</v>
      </c>
      <c r="U39" s="13" t="str">
        <f t="shared" si="10"/>
        <v>&lt;2.7</v>
      </c>
      <c r="V39" s="14" t="str">
        <f t="shared" si="11"/>
        <v>&lt;5.4</v>
      </c>
      <c r="W39" s="15" t="s">
        <v>174</v>
      </c>
    </row>
    <row r="40" spans="1:23" x14ac:dyDescent="0.4">
      <c r="A40" s="28">
        <f t="shared" si="2"/>
        <v>34</v>
      </c>
      <c r="B40" s="54" t="s">
        <v>167</v>
      </c>
      <c r="C40" s="16" t="s">
        <v>167</v>
      </c>
      <c r="D40" s="6" t="s">
        <v>167</v>
      </c>
      <c r="E40" s="3" t="s">
        <v>195</v>
      </c>
      <c r="F40" s="16" t="s">
        <v>103</v>
      </c>
      <c r="G40" s="68" t="s">
        <v>34</v>
      </c>
      <c r="H40" s="6" t="s">
        <v>104</v>
      </c>
      <c r="I40" s="79" t="s">
        <v>179</v>
      </c>
      <c r="J40" s="54" t="s">
        <v>133</v>
      </c>
      <c r="K40" s="54" t="s">
        <v>103</v>
      </c>
      <c r="L40" s="71" t="s">
        <v>39</v>
      </c>
      <c r="M40" s="72" t="s">
        <v>192</v>
      </c>
      <c r="N40" s="7" t="s">
        <v>109</v>
      </c>
      <c r="O40" s="18">
        <v>44678</v>
      </c>
      <c r="P40" s="19">
        <v>44683</v>
      </c>
      <c r="Q40" s="20" t="s">
        <v>196</v>
      </c>
      <c r="R40" s="21" t="s">
        <v>197</v>
      </c>
      <c r="S40" s="12" t="s">
        <v>198</v>
      </c>
      <c r="T40" s="13" t="str">
        <f t="shared" si="10"/>
        <v>&lt;4.3</v>
      </c>
      <c r="U40" s="13" t="str">
        <f t="shared" si="10"/>
        <v>&lt;4.6</v>
      </c>
      <c r="V40" s="14" t="str">
        <f t="shared" si="11"/>
        <v>&lt;8.9</v>
      </c>
      <c r="W40" s="15" t="str">
        <f t="shared" ref="W40:W42" si="14">IF(ISERROR(V40*1),"",IF(AND(H40="飲料水",V40&gt;=11),"○",IF(AND(H40="牛乳・乳児用食品",V40&gt;=51),"○",IF(AND(H40&lt;&gt;"",V40&gt;=110),"○",""))))</f>
        <v/>
      </c>
    </row>
    <row r="41" spans="1:23" x14ac:dyDescent="0.4">
      <c r="A41" s="28">
        <f t="shared" si="2"/>
        <v>35</v>
      </c>
      <c r="B41" s="54" t="s">
        <v>167</v>
      </c>
      <c r="C41" s="16" t="s">
        <v>167</v>
      </c>
      <c r="D41" s="6" t="s">
        <v>167</v>
      </c>
      <c r="E41" s="3" t="s">
        <v>195</v>
      </c>
      <c r="F41" s="16" t="s">
        <v>103</v>
      </c>
      <c r="G41" s="68" t="s">
        <v>34</v>
      </c>
      <c r="H41" s="4" t="s">
        <v>104</v>
      </c>
      <c r="I41" s="28" t="s">
        <v>182</v>
      </c>
      <c r="J41" s="54" t="s">
        <v>133</v>
      </c>
      <c r="K41" s="54" t="s">
        <v>103</v>
      </c>
      <c r="L41" s="71" t="s">
        <v>39</v>
      </c>
      <c r="M41" s="72" t="s">
        <v>192</v>
      </c>
      <c r="N41" s="17" t="s">
        <v>109</v>
      </c>
      <c r="O41" s="18">
        <v>44678</v>
      </c>
      <c r="P41" s="19">
        <v>44683</v>
      </c>
      <c r="Q41" s="20" t="s">
        <v>196</v>
      </c>
      <c r="R41" s="21" t="s">
        <v>199</v>
      </c>
      <c r="S41" s="22" t="s">
        <v>200</v>
      </c>
      <c r="T41" s="13" t="str">
        <f t="shared" si="10"/>
        <v>&lt;4.3</v>
      </c>
      <c r="U41" s="13" t="str">
        <f t="shared" si="10"/>
        <v>&lt;4.4</v>
      </c>
      <c r="V41" s="14" t="str">
        <f t="shared" si="11"/>
        <v>&lt;8.7</v>
      </c>
      <c r="W41" s="15" t="str">
        <f t="shared" si="14"/>
        <v/>
      </c>
    </row>
    <row r="42" spans="1:23" x14ac:dyDescent="0.4">
      <c r="A42" s="28">
        <f t="shared" si="2"/>
        <v>36</v>
      </c>
      <c r="B42" s="54" t="s">
        <v>167</v>
      </c>
      <c r="C42" s="16" t="s">
        <v>167</v>
      </c>
      <c r="D42" s="6" t="s">
        <v>168</v>
      </c>
      <c r="E42" s="54" t="s">
        <v>195</v>
      </c>
      <c r="F42" s="5" t="s">
        <v>103</v>
      </c>
      <c r="G42" s="68" t="s">
        <v>34</v>
      </c>
      <c r="H42" s="4" t="s">
        <v>104</v>
      </c>
      <c r="I42" s="28" t="s">
        <v>170</v>
      </c>
      <c r="J42" s="54" t="s">
        <v>133</v>
      </c>
      <c r="K42" s="54" t="s">
        <v>103</v>
      </c>
      <c r="L42" s="71" t="s">
        <v>39</v>
      </c>
      <c r="M42" s="72" t="s">
        <v>192</v>
      </c>
      <c r="N42" s="17" t="s">
        <v>109</v>
      </c>
      <c r="O42" s="18">
        <v>44678</v>
      </c>
      <c r="P42" s="19">
        <v>44683</v>
      </c>
      <c r="Q42" s="20" t="s">
        <v>201</v>
      </c>
      <c r="R42" s="21">
        <v>10.3</v>
      </c>
      <c r="S42" s="22">
        <v>10</v>
      </c>
      <c r="T42" s="13" t="str">
        <f t="shared" ref="T42:U42" si="15"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&lt;4.2</v>
      </c>
      <c r="U42" s="13">
        <f t="shared" si="15"/>
        <v>10.3</v>
      </c>
      <c r="V42" s="14">
        <f t="shared" si="11"/>
        <v>10</v>
      </c>
      <c r="W42" s="15" t="str">
        <f t="shared" si="14"/>
        <v/>
      </c>
    </row>
    <row r="43" spans="1:23" x14ac:dyDescent="0.4">
      <c r="A43" s="28">
        <f t="shared" si="2"/>
        <v>37</v>
      </c>
      <c r="B43" s="54" t="s">
        <v>167</v>
      </c>
      <c r="C43" s="16" t="s">
        <v>167</v>
      </c>
      <c r="D43" s="6" t="s">
        <v>168</v>
      </c>
      <c r="E43" s="54" t="s">
        <v>202</v>
      </c>
      <c r="F43" s="16" t="s">
        <v>103</v>
      </c>
      <c r="G43" s="68" t="s">
        <v>34</v>
      </c>
      <c r="H43" s="6" t="s">
        <v>104</v>
      </c>
      <c r="I43" s="79" t="s">
        <v>175</v>
      </c>
      <c r="J43" s="54" t="s">
        <v>133</v>
      </c>
      <c r="K43" s="54" t="s">
        <v>103</v>
      </c>
      <c r="L43" s="71" t="s">
        <v>39</v>
      </c>
      <c r="M43" s="72" t="s">
        <v>171</v>
      </c>
      <c r="N43" s="7" t="s">
        <v>109</v>
      </c>
      <c r="O43" s="18">
        <v>44678</v>
      </c>
      <c r="P43" s="19">
        <v>44683</v>
      </c>
      <c r="Q43" s="20" t="s">
        <v>203</v>
      </c>
      <c r="R43" s="21" t="s">
        <v>193</v>
      </c>
      <c r="S43" s="12" t="s">
        <v>204</v>
      </c>
      <c r="T43" s="13" t="str">
        <f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&lt;3</v>
      </c>
      <c r="U43" s="13" t="str">
        <f>IF(R43="","",IF(NOT(ISERROR(R43*1)),ROUNDDOWN(R43*1,2-INT(LOG(ABS(R43*1)))),IFERROR("&lt;"&amp;ROUNDDOWN(IF(SUBSTITUTE(R43,"&lt;","")*1&lt;=50,SUBSTITUTE(R43,"&lt;","")*1,""),2-INT(LOG(ABS(SUBSTITUTE(R43,"&lt;","")*1)))),IF(R43="-",R43,"入力形式が間違っています"))))</f>
        <v>&lt;2.7</v>
      </c>
      <c r="V43" s="14" t="str">
        <f>IFERROR(IF(AND(T43="",U43=""),"",IF(AND(T43="-",U43="-"),IF(S43="","Cs合計を入力してください",S43),IF(NOT(ISERROR(T43*1+U43*1)),ROUND(T43+U43, 1-INT(LOG(ABS(T43+U43)))),IF(NOT(ISERROR(T43*1)),ROUND(T43, 1-INT(LOG(ABS(T43)))),IF(NOT(ISERROR(U43*1)),ROUND(U43, 1-INT(LOG(ABS(U43)))),IF(ISERROR(T43*1+U43*1),"&lt;"&amp;ROUND(IF(T43="-",0,SUBSTITUTE(T43,"&lt;",""))*1+IF(U43="-",0,SUBSTITUTE(U43,"&lt;",""))*1,1-INT(LOG(ABS(IF(T43="-",0,SUBSTITUTE(T43,"&lt;",""))*1+IF(U43="-",0,SUBSTITUTE(U43,"&lt;",""))*1)))))))))),"入力形式が間違っています")</f>
        <v>&lt;5.7</v>
      </c>
      <c r="W43" s="15" t="str">
        <f>IF(ISERROR(V43*1),"",IF(AND(H43="飲料水",V43&gt;=11),"○",IF(AND(H43="牛乳・乳児用食品",V43&gt;=51),"○",IF(AND(H43&lt;&gt;"",V43&gt;=110),"○",""))))</f>
        <v/>
      </c>
    </row>
    <row r="44" spans="1:23" x14ac:dyDescent="0.4">
      <c r="A44" s="28">
        <f t="shared" si="2"/>
        <v>38</v>
      </c>
      <c r="B44" s="3" t="s">
        <v>167</v>
      </c>
      <c r="C44" s="5" t="s">
        <v>167</v>
      </c>
      <c r="D44" s="4" t="s">
        <v>168</v>
      </c>
      <c r="E44" s="3" t="s">
        <v>205</v>
      </c>
      <c r="F44" s="5" t="s">
        <v>103</v>
      </c>
      <c r="G44" s="68" t="s">
        <v>34</v>
      </c>
      <c r="H44" s="6" t="s">
        <v>104</v>
      </c>
      <c r="I44" s="79" t="s">
        <v>175</v>
      </c>
      <c r="J44" s="3" t="s">
        <v>133</v>
      </c>
      <c r="K44" s="3" t="s">
        <v>103</v>
      </c>
      <c r="L44" s="69" t="s">
        <v>39</v>
      </c>
      <c r="M44" s="72" t="s">
        <v>171</v>
      </c>
      <c r="N44" s="7" t="s">
        <v>109</v>
      </c>
      <c r="O44" s="8">
        <v>44683</v>
      </c>
      <c r="P44" s="9">
        <v>44687</v>
      </c>
      <c r="Q44" s="10" t="s">
        <v>173</v>
      </c>
      <c r="R44" s="11" t="s">
        <v>206</v>
      </c>
      <c r="S44" s="12" t="s">
        <v>207</v>
      </c>
      <c r="T44" s="13" t="str">
        <f t="shared" ref="T44:U59" si="16"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&lt;3.6</v>
      </c>
      <c r="U44" s="13" t="str">
        <f t="shared" si="16"/>
        <v>&lt;3.4</v>
      </c>
      <c r="V44" s="14" t="str">
        <f t="shared" ref="V44:V67" si="17">IFERROR(IF(AND(T44="",U44=""),"",IF(AND(T44="-",U44="-"),IF(S44="","Cs合計を入力してください",S44),IF(NOT(ISERROR(T44*1+U44*1)),ROUND(T44+U44, 1-INT(LOG(ABS(T44+U44)))),IF(NOT(ISERROR(T44*1)),ROUND(T44, 1-INT(LOG(ABS(T44)))),IF(NOT(ISERROR(U44*1)),ROUND(U44, 1-INT(LOG(ABS(U44)))),IF(ISERROR(T44*1+U44*1),"&lt;"&amp;ROUND(IF(T44="-",0,SUBSTITUTE(T44,"&lt;",""))*1+IF(U44="-",0,SUBSTITUTE(U44,"&lt;",""))*1,1-INT(LOG(ABS(IF(T44="-",0,SUBSTITUTE(T44,"&lt;",""))*1+IF(U44="-",0,SUBSTITUTE(U44,"&lt;",""))*1)))))))))),"入力形式が間違っています")</f>
        <v>&lt;7</v>
      </c>
      <c r="W44" s="15" t="s">
        <v>174</v>
      </c>
    </row>
    <row r="45" spans="1:23" x14ac:dyDescent="0.4">
      <c r="A45" s="28">
        <f t="shared" si="2"/>
        <v>39</v>
      </c>
      <c r="B45" s="3" t="s">
        <v>208</v>
      </c>
      <c r="C45" s="5" t="s">
        <v>208</v>
      </c>
      <c r="D45" s="4" t="s">
        <v>209</v>
      </c>
      <c r="E45" s="3" t="s">
        <v>210</v>
      </c>
      <c r="F45" s="5"/>
      <c r="G45" s="68" t="s">
        <v>211</v>
      </c>
      <c r="H45" s="6" t="s">
        <v>156</v>
      </c>
      <c r="I45" s="30" t="s">
        <v>212</v>
      </c>
      <c r="J45" s="3" t="s">
        <v>213</v>
      </c>
      <c r="K45" s="3" t="s">
        <v>214</v>
      </c>
      <c r="L45" s="69" t="s">
        <v>215</v>
      </c>
      <c r="M45" s="70" t="s">
        <v>216</v>
      </c>
      <c r="N45" s="7" t="s">
        <v>217</v>
      </c>
      <c r="O45" s="8">
        <v>44676</v>
      </c>
      <c r="P45" s="9">
        <v>44679</v>
      </c>
      <c r="Q45" s="10" t="s">
        <v>218</v>
      </c>
      <c r="R45" s="11">
        <v>5.25</v>
      </c>
      <c r="S45" s="12">
        <v>5.25</v>
      </c>
      <c r="T45" s="13" t="str">
        <f t="shared" si="16"/>
        <v>&lt;3.59</v>
      </c>
      <c r="U45" s="13">
        <f t="shared" si="16"/>
        <v>5.25</v>
      </c>
      <c r="V45" s="14">
        <f t="shared" si="17"/>
        <v>5.3</v>
      </c>
      <c r="W45" s="15" t="str">
        <f t="shared" ref="W45:W64" si="18">IF(ISERROR(V45*1),"",IF(AND(H45="飲料水",V45&gt;=11),"○",IF(AND(H45="牛乳・乳児用食品",V45&gt;=51),"○",IF(AND(H45&lt;&gt;"",V45&gt;=110),"○",""))))</f>
        <v/>
      </c>
    </row>
    <row r="46" spans="1:23" x14ac:dyDescent="0.4">
      <c r="A46" s="28">
        <f t="shared" si="2"/>
        <v>40</v>
      </c>
      <c r="B46" s="54" t="s">
        <v>208</v>
      </c>
      <c r="C46" s="16" t="s">
        <v>208</v>
      </c>
      <c r="D46" s="6" t="s">
        <v>209</v>
      </c>
      <c r="E46" s="54" t="s">
        <v>219</v>
      </c>
      <c r="F46" s="16"/>
      <c r="G46" s="68" t="s">
        <v>211</v>
      </c>
      <c r="H46" s="6" t="s">
        <v>156</v>
      </c>
      <c r="I46" s="28" t="s">
        <v>149</v>
      </c>
      <c r="J46" s="54" t="s">
        <v>220</v>
      </c>
      <c r="K46" s="54" t="s">
        <v>174</v>
      </c>
      <c r="L46" s="71" t="s">
        <v>215</v>
      </c>
      <c r="M46" s="72" t="s">
        <v>216</v>
      </c>
      <c r="N46" s="17" t="s">
        <v>217</v>
      </c>
      <c r="O46" s="18">
        <v>44676</v>
      </c>
      <c r="P46" s="19">
        <v>44679</v>
      </c>
      <c r="Q46" s="20" t="s">
        <v>221</v>
      </c>
      <c r="R46" s="21" t="s">
        <v>222</v>
      </c>
      <c r="S46" s="12" t="s">
        <v>223</v>
      </c>
      <c r="T46" s="13" t="str">
        <f t="shared" si="16"/>
        <v>&lt;3.68</v>
      </c>
      <c r="U46" s="13" t="str">
        <f t="shared" si="16"/>
        <v>&lt;3.09</v>
      </c>
      <c r="V46" s="14" t="str">
        <f t="shared" si="17"/>
        <v>&lt;6.8</v>
      </c>
      <c r="W46" s="15" t="str">
        <f t="shared" si="18"/>
        <v/>
      </c>
    </row>
    <row r="47" spans="1:23" x14ac:dyDescent="0.4">
      <c r="A47" s="28">
        <f t="shared" si="2"/>
        <v>41</v>
      </c>
      <c r="B47" s="54" t="s">
        <v>208</v>
      </c>
      <c r="C47" s="16" t="s">
        <v>208</v>
      </c>
      <c r="D47" s="6" t="s">
        <v>209</v>
      </c>
      <c r="E47" s="54" t="s">
        <v>224</v>
      </c>
      <c r="F47" s="16"/>
      <c r="G47" s="68" t="s">
        <v>211</v>
      </c>
      <c r="H47" s="6" t="s">
        <v>156</v>
      </c>
      <c r="I47" s="28" t="s">
        <v>149</v>
      </c>
      <c r="J47" s="54" t="s">
        <v>220</v>
      </c>
      <c r="K47" s="54" t="s">
        <v>174</v>
      </c>
      <c r="L47" s="71" t="s">
        <v>215</v>
      </c>
      <c r="M47" s="72" t="s">
        <v>216</v>
      </c>
      <c r="N47" s="17" t="s">
        <v>217</v>
      </c>
      <c r="O47" s="18">
        <v>44676</v>
      </c>
      <c r="P47" s="19">
        <v>44679</v>
      </c>
      <c r="Q47" s="20" t="s">
        <v>225</v>
      </c>
      <c r="R47" s="21" t="s">
        <v>226</v>
      </c>
      <c r="S47" s="12" t="s">
        <v>223</v>
      </c>
      <c r="T47" s="13" t="str">
        <f t="shared" si="16"/>
        <v>&lt;2.71</v>
      </c>
      <c r="U47" s="13" t="str">
        <f t="shared" si="16"/>
        <v>&lt;4.06</v>
      </c>
      <c r="V47" s="14" t="str">
        <f t="shared" si="17"/>
        <v>&lt;6.8</v>
      </c>
      <c r="W47" s="15" t="str">
        <f t="shared" si="18"/>
        <v/>
      </c>
    </row>
    <row r="48" spans="1:23" x14ac:dyDescent="0.4">
      <c r="A48" s="28">
        <f t="shared" si="2"/>
        <v>42</v>
      </c>
      <c r="B48" s="54" t="s">
        <v>208</v>
      </c>
      <c r="C48" s="16" t="s">
        <v>208</v>
      </c>
      <c r="D48" s="6" t="s">
        <v>209</v>
      </c>
      <c r="E48" s="54" t="s">
        <v>227</v>
      </c>
      <c r="F48" s="16"/>
      <c r="G48" s="68" t="s">
        <v>211</v>
      </c>
      <c r="H48" s="4" t="s">
        <v>156</v>
      </c>
      <c r="I48" s="28" t="s">
        <v>149</v>
      </c>
      <c r="J48" s="54" t="s">
        <v>220</v>
      </c>
      <c r="K48" s="54" t="s">
        <v>174</v>
      </c>
      <c r="L48" s="71" t="s">
        <v>215</v>
      </c>
      <c r="M48" s="72" t="s">
        <v>216</v>
      </c>
      <c r="N48" s="17" t="s">
        <v>217</v>
      </c>
      <c r="O48" s="18">
        <v>44676</v>
      </c>
      <c r="P48" s="19">
        <v>44679</v>
      </c>
      <c r="Q48" s="20" t="s">
        <v>228</v>
      </c>
      <c r="R48" s="21" t="s">
        <v>229</v>
      </c>
      <c r="S48" s="22" t="s">
        <v>230</v>
      </c>
      <c r="T48" s="13" t="str">
        <f t="shared" si="16"/>
        <v>&lt;3.31</v>
      </c>
      <c r="U48" s="13" t="str">
        <f t="shared" si="16"/>
        <v>&lt;4.74</v>
      </c>
      <c r="V48" s="14" t="str">
        <f t="shared" si="17"/>
        <v>&lt;8.1</v>
      </c>
      <c r="W48" s="15" t="str">
        <f t="shared" si="18"/>
        <v/>
      </c>
    </row>
    <row r="49" spans="1:23" x14ac:dyDescent="0.4">
      <c r="A49" s="28">
        <f t="shared" si="2"/>
        <v>43</v>
      </c>
      <c r="B49" s="54" t="s">
        <v>208</v>
      </c>
      <c r="C49" s="16" t="s">
        <v>208</v>
      </c>
      <c r="D49" s="6" t="s">
        <v>209</v>
      </c>
      <c r="E49" s="54" t="s">
        <v>231</v>
      </c>
      <c r="F49" s="16"/>
      <c r="G49" s="68" t="s">
        <v>211</v>
      </c>
      <c r="H49" s="6" t="s">
        <v>156</v>
      </c>
      <c r="I49" s="28" t="s">
        <v>149</v>
      </c>
      <c r="J49" s="54" t="s">
        <v>220</v>
      </c>
      <c r="K49" s="54" t="s">
        <v>174</v>
      </c>
      <c r="L49" s="71" t="s">
        <v>215</v>
      </c>
      <c r="M49" s="72" t="s">
        <v>216</v>
      </c>
      <c r="N49" s="17" t="s">
        <v>217</v>
      </c>
      <c r="O49" s="18">
        <v>44677</v>
      </c>
      <c r="P49" s="19">
        <v>44679</v>
      </c>
      <c r="Q49" s="20" t="s">
        <v>232</v>
      </c>
      <c r="R49" s="21" t="s">
        <v>233</v>
      </c>
      <c r="S49" s="22" t="s">
        <v>234</v>
      </c>
      <c r="T49" s="13" t="str">
        <f t="shared" si="16"/>
        <v>&lt;3.45</v>
      </c>
      <c r="U49" s="13" t="str">
        <f t="shared" si="16"/>
        <v>&lt;3.34</v>
      </c>
      <c r="V49" s="14" t="str">
        <f t="shared" si="17"/>
        <v>&lt;6.8</v>
      </c>
      <c r="W49" s="15" t="str">
        <f t="shared" si="18"/>
        <v/>
      </c>
    </row>
    <row r="50" spans="1:23" x14ac:dyDescent="0.4">
      <c r="A50" s="28">
        <f t="shared" si="2"/>
        <v>44</v>
      </c>
      <c r="B50" s="54" t="s">
        <v>208</v>
      </c>
      <c r="C50" s="16" t="s">
        <v>208</v>
      </c>
      <c r="D50" s="6" t="s">
        <v>209</v>
      </c>
      <c r="E50" s="54" t="s">
        <v>235</v>
      </c>
      <c r="F50" s="16"/>
      <c r="G50" s="68" t="s">
        <v>211</v>
      </c>
      <c r="H50" s="6" t="s">
        <v>156</v>
      </c>
      <c r="I50" s="28" t="s">
        <v>149</v>
      </c>
      <c r="J50" s="54" t="s">
        <v>220</v>
      </c>
      <c r="K50" s="54" t="s">
        <v>174</v>
      </c>
      <c r="L50" s="71" t="s">
        <v>215</v>
      </c>
      <c r="M50" s="72" t="s">
        <v>216</v>
      </c>
      <c r="N50" s="17" t="s">
        <v>217</v>
      </c>
      <c r="O50" s="18">
        <v>44677</v>
      </c>
      <c r="P50" s="19">
        <v>44679</v>
      </c>
      <c r="Q50" s="20" t="s">
        <v>236</v>
      </c>
      <c r="R50" s="21" t="s">
        <v>237</v>
      </c>
      <c r="S50" s="23" t="s">
        <v>238</v>
      </c>
      <c r="T50" s="13" t="str">
        <f t="shared" si="16"/>
        <v>&lt;2.74</v>
      </c>
      <c r="U50" s="13" t="str">
        <f t="shared" si="16"/>
        <v>&lt;4.09</v>
      </c>
      <c r="V50" s="14" t="str">
        <f t="shared" si="17"/>
        <v>&lt;6.8</v>
      </c>
      <c r="W50" s="15" t="str">
        <f t="shared" si="18"/>
        <v/>
      </c>
    </row>
    <row r="51" spans="1:23" x14ac:dyDescent="0.4">
      <c r="A51" s="28">
        <f t="shared" si="2"/>
        <v>45</v>
      </c>
      <c r="B51" s="54" t="s">
        <v>208</v>
      </c>
      <c r="C51" s="16" t="s">
        <v>208</v>
      </c>
      <c r="D51" s="6" t="s">
        <v>209</v>
      </c>
      <c r="E51" s="54" t="s">
        <v>210</v>
      </c>
      <c r="F51" s="16"/>
      <c r="G51" s="80" t="s">
        <v>211</v>
      </c>
      <c r="H51" s="4" t="s">
        <v>156</v>
      </c>
      <c r="I51" s="28" t="s">
        <v>149</v>
      </c>
      <c r="J51" s="54" t="s">
        <v>220</v>
      </c>
      <c r="K51" s="54" t="s">
        <v>174</v>
      </c>
      <c r="L51" s="71" t="s">
        <v>215</v>
      </c>
      <c r="M51" s="72" t="s">
        <v>216</v>
      </c>
      <c r="N51" s="17" t="s">
        <v>217</v>
      </c>
      <c r="O51" s="18">
        <v>44677</v>
      </c>
      <c r="P51" s="19">
        <v>44679</v>
      </c>
      <c r="Q51" s="20" t="s">
        <v>239</v>
      </c>
      <c r="R51" s="21" t="s">
        <v>240</v>
      </c>
      <c r="S51" s="23" t="s">
        <v>241</v>
      </c>
      <c r="T51" s="13" t="str">
        <f t="shared" si="16"/>
        <v>&lt;3.16</v>
      </c>
      <c r="U51" s="13" t="str">
        <f t="shared" si="16"/>
        <v>&lt;4.71</v>
      </c>
      <c r="V51" s="14" t="str">
        <f t="shared" si="17"/>
        <v>&lt;7.9</v>
      </c>
      <c r="W51" s="15" t="str">
        <f t="shared" si="18"/>
        <v/>
      </c>
    </row>
    <row r="52" spans="1:23" x14ac:dyDescent="0.4">
      <c r="A52" s="28">
        <f t="shared" si="2"/>
        <v>46</v>
      </c>
      <c r="B52" s="54" t="s">
        <v>208</v>
      </c>
      <c r="C52" s="16" t="s">
        <v>208</v>
      </c>
      <c r="D52" s="6" t="s">
        <v>209</v>
      </c>
      <c r="E52" s="54" t="s">
        <v>242</v>
      </c>
      <c r="F52" s="16"/>
      <c r="G52" s="81" t="s">
        <v>211</v>
      </c>
      <c r="H52" s="6" t="s">
        <v>156</v>
      </c>
      <c r="I52" s="28" t="s">
        <v>149</v>
      </c>
      <c r="J52" s="54" t="s">
        <v>220</v>
      </c>
      <c r="K52" s="54" t="s">
        <v>174</v>
      </c>
      <c r="L52" s="71" t="s">
        <v>215</v>
      </c>
      <c r="M52" s="72" t="s">
        <v>216</v>
      </c>
      <c r="N52" s="17" t="s">
        <v>217</v>
      </c>
      <c r="O52" s="18">
        <v>44677</v>
      </c>
      <c r="P52" s="19">
        <v>44679</v>
      </c>
      <c r="Q52" s="20" t="s">
        <v>229</v>
      </c>
      <c r="R52" s="21" t="s">
        <v>226</v>
      </c>
      <c r="S52" s="23" t="s">
        <v>243</v>
      </c>
      <c r="T52" s="13" t="str">
        <f t="shared" si="16"/>
        <v>&lt;4.74</v>
      </c>
      <c r="U52" s="13" t="str">
        <f t="shared" si="16"/>
        <v>&lt;4.06</v>
      </c>
      <c r="V52" s="14" t="str">
        <f t="shared" si="17"/>
        <v>&lt;8.8</v>
      </c>
      <c r="W52" s="15" t="str">
        <f t="shared" si="18"/>
        <v/>
      </c>
    </row>
    <row r="53" spans="1:23" x14ac:dyDescent="0.4">
      <c r="A53" s="28">
        <f t="shared" si="2"/>
        <v>47</v>
      </c>
      <c r="B53" s="54" t="s">
        <v>208</v>
      </c>
      <c r="C53" s="16" t="s">
        <v>208</v>
      </c>
      <c r="D53" s="6" t="s">
        <v>209</v>
      </c>
      <c r="E53" s="54" t="s">
        <v>244</v>
      </c>
      <c r="F53" s="16"/>
      <c r="G53" s="68" t="s">
        <v>211</v>
      </c>
      <c r="H53" s="6" t="s">
        <v>156</v>
      </c>
      <c r="I53" s="28" t="s">
        <v>245</v>
      </c>
      <c r="J53" s="54" t="s">
        <v>220</v>
      </c>
      <c r="K53" s="54" t="s">
        <v>174</v>
      </c>
      <c r="L53" s="71" t="s">
        <v>215</v>
      </c>
      <c r="M53" s="72" t="s">
        <v>216</v>
      </c>
      <c r="N53" s="17" t="s">
        <v>109</v>
      </c>
      <c r="O53" s="18">
        <v>44677</v>
      </c>
      <c r="P53" s="19">
        <v>44679</v>
      </c>
      <c r="Q53" s="20" t="s">
        <v>246</v>
      </c>
      <c r="R53" s="21" t="s">
        <v>247</v>
      </c>
      <c r="S53" s="23" t="s">
        <v>248</v>
      </c>
      <c r="T53" s="13" t="str">
        <f t="shared" si="16"/>
        <v>&lt;5.79</v>
      </c>
      <c r="U53" s="13" t="str">
        <f t="shared" si="16"/>
        <v>&lt;7.14</v>
      </c>
      <c r="V53" s="14" t="str">
        <f t="shared" si="17"/>
        <v>&lt;13</v>
      </c>
      <c r="W53" s="15" t="str">
        <f t="shared" si="18"/>
        <v/>
      </c>
    </row>
    <row r="54" spans="1:23" x14ac:dyDescent="0.4">
      <c r="A54" s="28">
        <f t="shared" si="2"/>
        <v>48</v>
      </c>
      <c r="B54" s="54" t="s">
        <v>208</v>
      </c>
      <c r="C54" s="16" t="s">
        <v>208</v>
      </c>
      <c r="D54" s="6" t="s">
        <v>209</v>
      </c>
      <c r="E54" s="54" t="s">
        <v>249</v>
      </c>
      <c r="F54" s="16"/>
      <c r="G54" s="81" t="s">
        <v>211</v>
      </c>
      <c r="H54" s="4" t="s">
        <v>156</v>
      </c>
      <c r="I54" s="28" t="s">
        <v>250</v>
      </c>
      <c r="J54" s="54" t="s">
        <v>220</v>
      </c>
      <c r="K54" s="54" t="s">
        <v>174</v>
      </c>
      <c r="L54" s="71" t="s">
        <v>215</v>
      </c>
      <c r="M54" s="72" t="s">
        <v>216</v>
      </c>
      <c r="N54" s="17" t="s">
        <v>217</v>
      </c>
      <c r="O54" s="18">
        <v>44672</v>
      </c>
      <c r="P54" s="19">
        <v>44679</v>
      </c>
      <c r="Q54" s="20" t="s">
        <v>251</v>
      </c>
      <c r="R54" s="21" t="s">
        <v>252</v>
      </c>
      <c r="S54" s="23" t="s">
        <v>253</v>
      </c>
      <c r="T54" s="13" t="str">
        <f t="shared" si="16"/>
        <v>&lt;3.33</v>
      </c>
      <c r="U54" s="13" t="str">
        <f t="shared" si="16"/>
        <v>&lt;4.37</v>
      </c>
      <c r="V54" s="14" t="str">
        <f t="shared" si="17"/>
        <v>&lt;7.7</v>
      </c>
      <c r="W54" s="15" t="str">
        <f t="shared" si="18"/>
        <v/>
      </c>
    </row>
    <row r="55" spans="1:23" x14ac:dyDescent="0.4">
      <c r="A55" s="28">
        <f t="shared" si="2"/>
        <v>49</v>
      </c>
      <c r="B55" s="54" t="s">
        <v>208</v>
      </c>
      <c r="C55" s="16" t="s">
        <v>208</v>
      </c>
      <c r="D55" s="6" t="s">
        <v>209</v>
      </c>
      <c r="E55" s="54" t="s">
        <v>254</v>
      </c>
      <c r="F55" s="16"/>
      <c r="G55" s="81" t="s">
        <v>211</v>
      </c>
      <c r="H55" s="6" t="s">
        <v>156</v>
      </c>
      <c r="I55" s="28" t="s">
        <v>255</v>
      </c>
      <c r="J55" s="54" t="s">
        <v>220</v>
      </c>
      <c r="K55" s="54" t="s">
        <v>174</v>
      </c>
      <c r="L55" s="71" t="s">
        <v>215</v>
      </c>
      <c r="M55" s="72" t="s">
        <v>216</v>
      </c>
      <c r="N55" s="17" t="s">
        <v>109</v>
      </c>
      <c r="O55" s="18">
        <v>44676</v>
      </c>
      <c r="P55" s="19">
        <v>44679</v>
      </c>
      <c r="Q55" s="20" t="s">
        <v>256</v>
      </c>
      <c r="R55" s="21" t="s">
        <v>257</v>
      </c>
      <c r="S55" s="23" t="s">
        <v>258</v>
      </c>
      <c r="T55" s="13" t="str">
        <f t="shared" si="16"/>
        <v>&lt;5.7</v>
      </c>
      <c r="U55" s="13" t="str">
        <f t="shared" si="16"/>
        <v>&lt;6.86</v>
      </c>
      <c r="V55" s="14" t="str">
        <f t="shared" si="17"/>
        <v>&lt;13</v>
      </c>
      <c r="W55" s="15" t="str">
        <f t="shared" si="18"/>
        <v/>
      </c>
    </row>
    <row r="56" spans="1:23" x14ac:dyDescent="0.4">
      <c r="A56" s="28">
        <f t="shared" si="2"/>
        <v>50</v>
      </c>
      <c r="B56" s="54" t="s">
        <v>208</v>
      </c>
      <c r="C56" s="16" t="s">
        <v>208</v>
      </c>
      <c r="D56" s="6" t="s">
        <v>209</v>
      </c>
      <c r="E56" s="54" t="s">
        <v>259</v>
      </c>
      <c r="F56" s="16"/>
      <c r="G56" s="68" t="s">
        <v>211</v>
      </c>
      <c r="H56" s="4" t="s">
        <v>156</v>
      </c>
      <c r="I56" s="28" t="s">
        <v>260</v>
      </c>
      <c r="J56" s="54" t="s">
        <v>220</v>
      </c>
      <c r="K56" s="54" t="s">
        <v>174</v>
      </c>
      <c r="L56" s="71" t="s">
        <v>215</v>
      </c>
      <c r="M56" s="72" t="s">
        <v>216</v>
      </c>
      <c r="N56" s="17" t="s">
        <v>217</v>
      </c>
      <c r="O56" s="18">
        <v>44673</v>
      </c>
      <c r="P56" s="19">
        <v>44679</v>
      </c>
      <c r="Q56" s="20" t="s">
        <v>261</v>
      </c>
      <c r="R56" s="21">
        <v>12.8</v>
      </c>
      <c r="S56" s="23">
        <v>12.8</v>
      </c>
      <c r="T56" s="13" t="str">
        <f t="shared" si="16"/>
        <v>&lt;3.35</v>
      </c>
      <c r="U56" s="13">
        <f t="shared" si="16"/>
        <v>12.8</v>
      </c>
      <c r="V56" s="14">
        <f t="shared" si="17"/>
        <v>13</v>
      </c>
      <c r="W56" s="15" t="str">
        <f t="shared" si="18"/>
        <v/>
      </c>
    </row>
    <row r="57" spans="1:23" x14ac:dyDescent="0.4">
      <c r="A57" s="28">
        <f t="shared" si="2"/>
        <v>51</v>
      </c>
      <c r="B57" s="54" t="s">
        <v>208</v>
      </c>
      <c r="C57" s="16" t="s">
        <v>208</v>
      </c>
      <c r="D57" s="38" t="s">
        <v>209</v>
      </c>
      <c r="E57" s="37" t="s">
        <v>262</v>
      </c>
      <c r="F57" s="52"/>
      <c r="G57" s="82" t="s">
        <v>211</v>
      </c>
      <c r="H57" s="4" t="s">
        <v>156</v>
      </c>
      <c r="I57" s="39" t="s">
        <v>263</v>
      </c>
      <c r="J57" s="37" t="s">
        <v>220</v>
      </c>
      <c r="K57" s="37" t="s">
        <v>174</v>
      </c>
      <c r="L57" s="40" t="s">
        <v>215</v>
      </c>
      <c r="M57" s="83" t="s">
        <v>216</v>
      </c>
      <c r="N57" s="24" t="s">
        <v>217</v>
      </c>
      <c r="O57" s="41">
        <v>44673</v>
      </c>
      <c r="P57" s="42">
        <v>44679</v>
      </c>
      <c r="Q57" s="20" t="s">
        <v>264</v>
      </c>
      <c r="R57" s="25" t="s">
        <v>265</v>
      </c>
      <c r="S57" s="26" t="s">
        <v>266</v>
      </c>
      <c r="T57" s="13" t="str">
        <f t="shared" si="16"/>
        <v>&lt;7.06</v>
      </c>
      <c r="U57" s="13" t="str">
        <f t="shared" si="16"/>
        <v>&lt;8.06</v>
      </c>
      <c r="V57" s="14" t="str">
        <f t="shared" si="17"/>
        <v>&lt;15</v>
      </c>
      <c r="W57" s="15" t="str">
        <f t="shared" si="18"/>
        <v/>
      </c>
    </row>
    <row r="58" spans="1:23" x14ac:dyDescent="0.4">
      <c r="A58" s="28">
        <f t="shared" si="2"/>
        <v>52</v>
      </c>
      <c r="B58" s="54" t="s">
        <v>208</v>
      </c>
      <c r="C58" s="16" t="s">
        <v>208</v>
      </c>
      <c r="D58" s="38" t="s">
        <v>209</v>
      </c>
      <c r="E58" s="37" t="s">
        <v>267</v>
      </c>
      <c r="F58" s="52"/>
      <c r="G58" s="82" t="s">
        <v>211</v>
      </c>
      <c r="H58" s="6" t="s">
        <v>156</v>
      </c>
      <c r="I58" s="39" t="s">
        <v>268</v>
      </c>
      <c r="J58" s="37" t="s">
        <v>220</v>
      </c>
      <c r="K58" s="37" t="s">
        <v>174</v>
      </c>
      <c r="L58" s="40" t="s">
        <v>215</v>
      </c>
      <c r="M58" s="83" t="s">
        <v>216</v>
      </c>
      <c r="N58" s="24" t="s">
        <v>160</v>
      </c>
      <c r="O58" s="41">
        <v>44672</v>
      </c>
      <c r="P58" s="42">
        <v>44679</v>
      </c>
      <c r="Q58" s="20" t="s">
        <v>269</v>
      </c>
      <c r="R58" s="21">
        <v>8.1199999999999992</v>
      </c>
      <c r="S58" s="26">
        <v>8.1199999999999992</v>
      </c>
      <c r="T58" s="13" t="str">
        <f t="shared" si="16"/>
        <v>&lt;5.26</v>
      </c>
      <c r="U58" s="13">
        <f t="shared" si="16"/>
        <v>8.1199999999999992</v>
      </c>
      <c r="V58" s="14">
        <f t="shared" si="17"/>
        <v>8.1</v>
      </c>
      <c r="W58" s="15" t="str">
        <f t="shared" si="18"/>
        <v/>
      </c>
    </row>
    <row r="59" spans="1:23" x14ac:dyDescent="0.4">
      <c r="A59" s="28">
        <f t="shared" si="2"/>
        <v>53</v>
      </c>
      <c r="B59" s="54" t="s">
        <v>208</v>
      </c>
      <c r="C59" s="16" t="s">
        <v>208</v>
      </c>
      <c r="D59" s="38" t="s">
        <v>209</v>
      </c>
      <c r="E59" s="37" t="s">
        <v>262</v>
      </c>
      <c r="F59" s="52"/>
      <c r="G59" s="82" t="s">
        <v>211</v>
      </c>
      <c r="H59" s="6" t="s">
        <v>156</v>
      </c>
      <c r="I59" s="39" t="s">
        <v>268</v>
      </c>
      <c r="J59" s="37" t="s">
        <v>220</v>
      </c>
      <c r="K59" s="37" t="s">
        <v>174</v>
      </c>
      <c r="L59" s="40" t="s">
        <v>215</v>
      </c>
      <c r="M59" s="83" t="s">
        <v>216</v>
      </c>
      <c r="N59" s="24" t="s">
        <v>160</v>
      </c>
      <c r="O59" s="41">
        <v>44677</v>
      </c>
      <c r="P59" s="42">
        <v>44679</v>
      </c>
      <c r="Q59" s="20" t="s">
        <v>270</v>
      </c>
      <c r="R59" s="21" t="s">
        <v>271</v>
      </c>
      <c r="S59" s="26" t="s">
        <v>272</v>
      </c>
      <c r="T59" s="13" t="str">
        <f t="shared" si="16"/>
        <v>&lt;4.5</v>
      </c>
      <c r="U59" s="13" t="str">
        <f t="shared" si="16"/>
        <v>&lt;3.91</v>
      </c>
      <c r="V59" s="14" t="str">
        <f t="shared" si="17"/>
        <v>&lt;8.4</v>
      </c>
      <c r="W59" s="15" t="str">
        <f t="shared" si="18"/>
        <v/>
      </c>
    </row>
    <row r="60" spans="1:23" x14ac:dyDescent="0.4">
      <c r="A60" s="28">
        <f t="shared" si="2"/>
        <v>54</v>
      </c>
      <c r="B60" s="54" t="s">
        <v>208</v>
      </c>
      <c r="C60" s="16" t="s">
        <v>208</v>
      </c>
      <c r="D60" s="38" t="s">
        <v>209</v>
      </c>
      <c r="E60" s="37" t="s">
        <v>244</v>
      </c>
      <c r="F60" s="52"/>
      <c r="G60" s="82" t="s">
        <v>211</v>
      </c>
      <c r="H60" s="4" t="s">
        <v>156</v>
      </c>
      <c r="I60" s="39" t="s">
        <v>268</v>
      </c>
      <c r="J60" s="37" t="s">
        <v>220</v>
      </c>
      <c r="K60" s="37" t="s">
        <v>174</v>
      </c>
      <c r="L60" s="40" t="s">
        <v>215</v>
      </c>
      <c r="M60" s="83" t="s">
        <v>216</v>
      </c>
      <c r="N60" s="24" t="s">
        <v>273</v>
      </c>
      <c r="O60" s="41">
        <v>44677</v>
      </c>
      <c r="P60" s="42">
        <v>44679</v>
      </c>
      <c r="Q60" s="20" t="s">
        <v>274</v>
      </c>
      <c r="R60" s="21" t="s">
        <v>275</v>
      </c>
      <c r="S60" s="26" t="s">
        <v>276</v>
      </c>
      <c r="T60" s="13" t="str">
        <f t="shared" ref="T60:U67" si="19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&lt;3.51</v>
      </c>
      <c r="U60" s="13" t="str">
        <f t="shared" si="19"/>
        <v>&lt;3.02</v>
      </c>
      <c r="V60" s="14" t="str">
        <f t="shared" si="17"/>
        <v>&lt;6.5</v>
      </c>
      <c r="W60" s="15" t="str">
        <f t="shared" si="18"/>
        <v/>
      </c>
    </row>
    <row r="61" spans="1:23" x14ac:dyDescent="0.4">
      <c r="A61" s="28">
        <f t="shared" si="2"/>
        <v>55</v>
      </c>
      <c r="B61" s="54" t="s">
        <v>208</v>
      </c>
      <c r="C61" s="16" t="s">
        <v>208</v>
      </c>
      <c r="D61" s="38" t="s">
        <v>209</v>
      </c>
      <c r="E61" s="37" t="s">
        <v>277</v>
      </c>
      <c r="F61" s="52"/>
      <c r="G61" s="82" t="s">
        <v>211</v>
      </c>
      <c r="H61" s="6" t="s">
        <v>156</v>
      </c>
      <c r="I61" s="39" t="s">
        <v>268</v>
      </c>
      <c r="J61" s="37" t="s">
        <v>220</v>
      </c>
      <c r="K61" s="37" t="s">
        <v>174</v>
      </c>
      <c r="L61" s="40" t="s">
        <v>215</v>
      </c>
      <c r="M61" s="83" t="s">
        <v>216</v>
      </c>
      <c r="N61" s="24" t="s">
        <v>160</v>
      </c>
      <c r="O61" s="41">
        <v>44678</v>
      </c>
      <c r="P61" s="42">
        <v>44679</v>
      </c>
      <c r="Q61" s="20" t="s">
        <v>278</v>
      </c>
      <c r="R61" s="21" t="s">
        <v>239</v>
      </c>
      <c r="S61" s="26" t="s">
        <v>238</v>
      </c>
      <c r="T61" s="13" t="str">
        <f t="shared" si="19"/>
        <v>&lt;3.67</v>
      </c>
      <c r="U61" s="13" t="str">
        <f t="shared" si="19"/>
        <v>&lt;3.16</v>
      </c>
      <c r="V61" s="14" t="str">
        <f t="shared" si="17"/>
        <v>&lt;6.8</v>
      </c>
      <c r="W61" s="15" t="str">
        <f t="shared" si="18"/>
        <v/>
      </c>
    </row>
    <row r="62" spans="1:23" x14ac:dyDescent="0.4">
      <c r="A62" s="28">
        <f t="shared" si="2"/>
        <v>56</v>
      </c>
      <c r="B62" s="54" t="s">
        <v>208</v>
      </c>
      <c r="C62" s="16" t="s">
        <v>208</v>
      </c>
      <c r="D62" s="38" t="s">
        <v>209</v>
      </c>
      <c r="E62" s="37" t="s">
        <v>279</v>
      </c>
      <c r="F62" s="52"/>
      <c r="G62" s="82" t="s">
        <v>211</v>
      </c>
      <c r="H62" s="6" t="s">
        <v>156</v>
      </c>
      <c r="I62" s="39" t="s">
        <v>280</v>
      </c>
      <c r="J62" s="37" t="s">
        <v>220</v>
      </c>
      <c r="K62" s="37" t="s">
        <v>174</v>
      </c>
      <c r="L62" s="40" t="s">
        <v>215</v>
      </c>
      <c r="M62" s="83" t="s">
        <v>216</v>
      </c>
      <c r="N62" s="24" t="s">
        <v>160</v>
      </c>
      <c r="O62" s="41">
        <v>44677</v>
      </c>
      <c r="P62" s="42">
        <v>44679</v>
      </c>
      <c r="Q62" s="20">
        <v>5.64</v>
      </c>
      <c r="R62" s="21">
        <v>4.7699999999999996</v>
      </c>
      <c r="S62" s="26">
        <v>10.41</v>
      </c>
      <c r="T62" s="13">
        <f t="shared" si="19"/>
        <v>5.64</v>
      </c>
      <c r="U62" s="13">
        <f t="shared" si="19"/>
        <v>4.7699999999999996</v>
      </c>
      <c r="V62" s="14">
        <f t="shared" si="17"/>
        <v>10</v>
      </c>
      <c r="W62" s="15" t="str">
        <f t="shared" si="18"/>
        <v/>
      </c>
    </row>
    <row r="63" spans="1:23" x14ac:dyDescent="0.4">
      <c r="A63" s="28">
        <f t="shared" si="2"/>
        <v>57</v>
      </c>
      <c r="B63" s="54" t="s">
        <v>208</v>
      </c>
      <c r="C63" s="16" t="s">
        <v>208</v>
      </c>
      <c r="D63" s="38" t="s">
        <v>209</v>
      </c>
      <c r="E63" s="37" t="s">
        <v>281</v>
      </c>
      <c r="F63" s="52"/>
      <c r="G63" s="82" t="s">
        <v>211</v>
      </c>
      <c r="H63" s="38" t="s">
        <v>156</v>
      </c>
      <c r="I63" s="39" t="s">
        <v>282</v>
      </c>
      <c r="J63" s="37" t="s">
        <v>220</v>
      </c>
      <c r="K63" s="37" t="s">
        <v>174</v>
      </c>
      <c r="L63" s="40" t="s">
        <v>215</v>
      </c>
      <c r="M63" s="83" t="s">
        <v>216</v>
      </c>
      <c r="N63" s="24" t="s">
        <v>160</v>
      </c>
      <c r="O63" s="41">
        <v>44676</v>
      </c>
      <c r="P63" s="42">
        <v>44679</v>
      </c>
      <c r="Q63" s="20" t="s">
        <v>283</v>
      </c>
      <c r="R63" s="21" t="s">
        <v>284</v>
      </c>
      <c r="S63" s="26" t="s">
        <v>285</v>
      </c>
      <c r="T63" s="13" t="str">
        <f t="shared" si="19"/>
        <v>&lt;5.63</v>
      </c>
      <c r="U63" s="13" t="str">
        <f t="shared" si="19"/>
        <v>&lt;4.81</v>
      </c>
      <c r="V63" s="14" t="str">
        <f t="shared" si="17"/>
        <v>&lt;10</v>
      </c>
      <c r="W63" s="15" t="str">
        <f t="shared" si="18"/>
        <v/>
      </c>
    </row>
    <row r="64" spans="1:23" x14ac:dyDescent="0.4">
      <c r="A64" s="28">
        <f t="shared" si="2"/>
        <v>58</v>
      </c>
      <c r="B64" s="54" t="s">
        <v>208</v>
      </c>
      <c r="C64" s="16" t="s">
        <v>208</v>
      </c>
      <c r="D64" s="6" t="s">
        <v>209</v>
      </c>
      <c r="E64" s="54" t="s">
        <v>244</v>
      </c>
      <c r="F64" s="16"/>
      <c r="G64" s="82" t="s">
        <v>211</v>
      </c>
      <c r="H64" s="6" t="s">
        <v>156</v>
      </c>
      <c r="I64" s="28" t="s">
        <v>149</v>
      </c>
      <c r="J64" s="54" t="s">
        <v>220</v>
      </c>
      <c r="K64" s="54" t="s">
        <v>174</v>
      </c>
      <c r="L64" s="71" t="s">
        <v>215</v>
      </c>
      <c r="M64" s="72" t="s">
        <v>216</v>
      </c>
      <c r="N64" s="17" t="s">
        <v>109</v>
      </c>
      <c r="O64" s="18">
        <v>44676</v>
      </c>
      <c r="P64" s="19">
        <v>44679</v>
      </c>
      <c r="Q64" s="20" t="s">
        <v>286</v>
      </c>
      <c r="R64" s="21">
        <v>3.81</v>
      </c>
      <c r="S64" s="23">
        <v>3.81</v>
      </c>
      <c r="T64" s="13" t="str">
        <f t="shared" si="19"/>
        <v>&lt;3.78</v>
      </c>
      <c r="U64" s="13">
        <f t="shared" si="19"/>
        <v>3.81</v>
      </c>
      <c r="V64" s="14">
        <f t="shared" si="17"/>
        <v>3.8</v>
      </c>
      <c r="W64" s="15" t="str">
        <f t="shared" si="18"/>
        <v/>
      </c>
    </row>
    <row r="65" spans="1:23" x14ac:dyDescent="0.4">
      <c r="A65" s="28">
        <f t="shared" si="2"/>
        <v>59</v>
      </c>
      <c r="B65" s="54" t="s">
        <v>208</v>
      </c>
      <c r="C65" s="16" t="s">
        <v>208</v>
      </c>
      <c r="D65" s="6" t="s">
        <v>209</v>
      </c>
      <c r="E65" s="54" t="s">
        <v>254</v>
      </c>
      <c r="F65" s="16"/>
      <c r="G65" s="82" t="s">
        <v>211</v>
      </c>
      <c r="H65" s="6" t="s">
        <v>156</v>
      </c>
      <c r="I65" s="28" t="s">
        <v>149</v>
      </c>
      <c r="J65" s="54" t="s">
        <v>220</v>
      </c>
      <c r="K65" s="54" t="s">
        <v>174</v>
      </c>
      <c r="L65" s="71" t="s">
        <v>215</v>
      </c>
      <c r="M65" s="72" t="s">
        <v>216</v>
      </c>
      <c r="N65" s="17" t="s">
        <v>109</v>
      </c>
      <c r="O65" s="18">
        <v>44678</v>
      </c>
      <c r="P65" s="19">
        <v>44679</v>
      </c>
      <c r="Q65" s="20" t="s">
        <v>287</v>
      </c>
      <c r="R65" s="21">
        <v>9.9</v>
      </c>
      <c r="S65" s="23">
        <v>9.9</v>
      </c>
      <c r="T65" s="13" t="str">
        <f t="shared" si="19"/>
        <v>&lt;4.24</v>
      </c>
      <c r="U65" s="13">
        <f t="shared" si="19"/>
        <v>9.9</v>
      </c>
      <c r="V65" s="14">
        <f t="shared" si="17"/>
        <v>9.9</v>
      </c>
      <c r="W65" s="27"/>
    </row>
    <row r="66" spans="1:23" x14ac:dyDescent="0.4">
      <c r="A66" s="28">
        <f t="shared" si="2"/>
        <v>60</v>
      </c>
      <c r="B66" s="54" t="s">
        <v>208</v>
      </c>
      <c r="C66" s="16" t="s">
        <v>208</v>
      </c>
      <c r="D66" s="6" t="s">
        <v>209</v>
      </c>
      <c r="E66" s="54" t="s">
        <v>288</v>
      </c>
      <c r="F66" s="16"/>
      <c r="G66" s="82" t="s">
        <v>211</v>
      </c>
      <c r="H66" s="6" t="s">
        <v>156</v>
      </c>
      <c r="I66" s="28" t="s">
        <v>149</v>
      </c>
      <c r="J66" s="54" t="s">
        <v>220</v>
      </c>
      <c r="K66" s="54" t="s">
        <v>174</v>
      </c>
      <c r="L66" s="71" t="s">
        <v>215</v>
      </c>
      <c r="M66" s="72" t="s">
        <v>216</v>
      </c>
      <c r="N66" s="17" t="s">
        <v>109</v>
      </c>
      <c r="O66" s="18">
        <v>44679</v>
      </c>
      <c r="P66" s="19">
        <v>44679</v>
      </c>
      <c r="Q66" s="20" t="s">
        <v>222</v>
      </c>
      <c r="R66" s="21" t="s">
        <v>289</v>
      </c>
      <c r="S66" s="23" t="s">
        <v>290</v>
      </c>
      <c r="T66" s="13" t="str">
        <f t="shared" si="19"/>
        <v>&lt;3.09</v>
      </c>
      <c r="U66" s="13" t="str">
        <f t="shared" si="19"/>
        <v>&lt;3.57</v>
      </c>
      <c r="V66" s="14" t="str">
        <f t="shared" si="17"/>
        <v>&lt;6.7</v>
      </c>
      <c r="W66" s="27"/>
    </row>
    <row r="67" spans="1:23" x14ac:dyDescent="0.4">
      <c r="A67" s="28">
        <f t="shared" si="2"/>
        <v>61</v>
      </c>
      <c r="B67" s="3" t="s">
        <v>291</v>
      </c>
      <c r="C67" s="5" t="s">
        <v>291</v>
      </c>
      <c r="D67" s="4" t="s">
        <v>292</v>
      </c>
      <c r="E67" s="84" t="s">
        <v>293</v>
      </c>
      <c r="F67" s="5"/>
      <c r="G67" s="68" t="s">
        <v>34</v>
      </c>
      <c r="H67" s="6" t="s">
        <v>104</v>
      </c>
      <c r="I67" s="30" t="s">
        <v>294</v>
      </c>
      <c r="J67" s="3" t="s">
        <v>295</v>
      </c>
      <c r="K67" s="3" t="s">
        <v>296</v>
      </c>
      <c r="L67" s="69" t="s">
        <v>39</v>
      </c>
      <c r="M67" s="70" t="s">
        <v>297</v>
      </c>
      <c r="N67" s="7" t="s">
        <v>109</v>
      </c>
      <c r="O67" s="8">
        <v>44677</v>
      </c>
      <c r="P67" s="9">
        <v>44679</v>
      </c>
      <c r="Q67" s="10" t="s">
        <v>187</v>
      </c>
      <c r="R67" s="11" t="s">
        <v>177</v>
      </c>
      <c r="S67" s="12"/>
      <c r="T67" s="13" t="str">
        <f t="shared" si="19"/>
        <v>&lt;2.9</v>
      </c>
      <c r="U67" s="13" t="str">
        <f t="shared" si="19"/>
        <v>&lt;3.1</v>
      </c>
      <c r="V67" s="14" t="str">
        <f t="shared" si="17"/>
        <v>&lt;6</v>
      </c>
      <c r="W67" s="27"/>
    </row>
    <row r="68" spans="1:23" x14ac:dyDescent="0.4">
      <c r="Q68" s="88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15:V17">
    <cfRule type="expression" dxfId="18" priority="17">
      <formula>$W15="○"</formula>
    </cfRule>
  </conditionalFormatting>
  <conditionalFormatting sqref="V18:V21">
    <cfRule type="expression" dxfId="17" priority="16">
      <formula>$W18="○"</formula>
    </cfRule>
  </conditionalFormatting>
  <conditionalFormatting sqref="V22:V24">
    <cfRule type="expression" dxfId="16" priority="15">
      <formula>$W22="○"</formula>
    </cfRule>
  </conditionalFormatting>
  <conditionalFormatting sqref="V25">
    <cfRule type="expression" dxfId="15" priority="14">
      <formula>$W25="○"</formula>
    </cfRule>
  </conditionalFormatting>
  <conditionalFormatting sqref="S25">
    <cfRule type="expression" dxfId="14" priority="13">
      <formula>$W25="○"</formula>
    </cfRule>
  </conditionalFormatting>
  <conditionalFormatting sqref="V26:V28">
    <cfRule type="expression" dxfId="13" priority="12">
      <formula>$W26="○"</formula>
    </cfRule>
  </conditionalFormatting>
  <conditionalFormatting sqref="V29:V32">
    <cfRule type="expression" dxfId="12" priority="11">
      <formula>$W29="○"</formula>
    </cfRule>
  </conditionalFormatting>
  <conditionalFormatting sqref="V36:V38">
    <cfRule type="expression" dxfId="11" priority="10">
      <formula>$W36="○"</formula>
    </cfRule>
  </conditionalFormatting>
  <conditionalFormatting sqref="V33">
    <cfRule type="expression" dxfId="10" priority="9">
      <formula>$W33="○"</formula>
    </cfRule>
  </conditionalFormatting>
  <conditionalFormatting sqref="V34">
    <cfRule type="expression" dxfId="9" priority="8">
      <formula>$W34="○"</formula>
    </cfRule>
  </conditionalFormatting>
  <conditionalFormatting sqref="V35">
    <cfRule type="expression" dxfId="8" priority="7">
      <formula>$W35="○"</formula>
    </cfRule>
  </conditionalFormatting>
  <conditionalFormatting sqref="V42:V43">
    <cfRule type="expression" dxfId="7" priority="6">
      <formula>$W42="○"</formula>
    </cfRule>
  </conditionalFormatting>
  <conditionalFormatting sqref="V39">
    <cfRule type="expression" dxfId="6" priority="5">
      <formula>$W39="○"</formula>
    </cfRule>
  </conditionalFormatting>
  <conditionalFormatting sqref="V11:V14">
    <cfRule type="expression" dxfId="5" priority="19">
      <formula>$W11="○"</formula>
    </cfRule>
  </conditionalFormatting>
  <conditionalFormatting sqref="V7:V10">
    <cfRule type="expression" dxfId="4" priority="18">
      <formula>$W7="○"</formula>
    </cfRule>
  </conditionalFormatting>
  <conditionalFormatting sqref="V40">
    <cfRule type="expression" dxfId="3" priority="4">
      <formula>$W40="○"</formula>
    </cfRule>
  </conditionalFormatting>
  <conditionalFormatting sqref="V41">
    <cfRule type="expression" dxfId="2" priority="3">
      <formula>$W41="○"</formula>
    </cfRule>
  </conditionalFormatting>
  <conditionalFormatting sqref="V44">
    <cfRule type="expression" dxfId="1" priority="2">
      <formula>$W44="○"</formula>
    </cfRule>
  </conditionalFormatting>
  <conditionalFormatting sqref="V45:V67">
    <cfRule type="expression" dxfId="0" priority="1">
      <formula>$W45="○"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2022-05-09T07:36:12Z</dcterms:modified>
</cp:coreProperties>
</file>