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92" windowHeight="77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産地">'[31]マスタ（削除不可）'!$A$3:$A$50</definedName>
    <definedName name="出荷制限状況等">'[31]マスタ（削除不可）'!$E$3:$E$8</definedName>
    <definedName name="食品カテゴリ">'[31]マスタ（削除不可）'!$C$3:$C$9</definedName>
    <definedName name="超過">'[31]マスタ（削除不可）'!$H$3:$H$4</definedName>
    <definedName name="野生_栽培">'[31]マスタ（削除不可）'!$D$3:$D$8</definedName>
    <definedName name="流通品_非流通品">'[31]マスタ（削除不可）'!$B$3:$B$5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2" i="1" l="1"/>
  <c r="T422" i="1"/>
  <c r="V422" i="1" s="1"/>
  <c r="W422" i="1" s="1"/>
  <c r="U421" i="1"/>
  <c r="V421" i="1" s="1"/>
  <c r="W421" i="1" s="1"/>
  <c r="T421" i="1"/>
  <c r="V420" i="1"/>
  <c r="W420" i="1" s="1"/>
  <c r="U420" i="1"/>
  <c r="T420" i="1"/>
  <c r="V419" i="1"/>
  <c r="U419" i="1"/>
  <c r="T419" i="1"/>
  <c r="V418" i="1"/>
  <c r="U418" i="1"/>
  <c r="T418" i="1"/>
  <c r="W417" i="1"/>
  <c r="V417" i="1"/>
  <c r="U417" i="1"/>
  <c r="T417" i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W413" i="1"/>
  <c r="V413" i="1"/>
  <c r="U413" i="1"/>
  <c r="T413" i="1"/>
  <c r="U412" i="1"/>
  <c r="T412" i="1"/>
  <c r="V412" i="1" s="1"/>
  <c r="W412" i="1" s="1"/>
  <c r="U411" i="1"/>
  <c r="T411" i="1"/>
  <c r="V411" i="1" s="1"/>
  <c r="W411" i="1" s="1"/>
  <c r="V410" i="1"/>
  <c r="W410" i="1" s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W384" i="1"/>
  <c r="V384" i="1"/>
  <c r="U384" i="1"/>
  <c r="T384" i="1"/>
  <c r="U383" i="1"/>
  <c r="T383" i="1"/>
  <c r="V383" i="1" s="1"/>
  <c r="W383" i="1" s="1"/>
  <c r="U382" i="1"/>
  <c r="T382" i="1"/>
  <c r="V381" i="1"/>
  <c r="W381" i="1" s="1"/>
  <c r="U381" i="1"/>
  <c r="T381" i="1"/>
  <c r="W380" i="1"/>
  <c r="V380" i="1"/>
  <c r="U380" i="1"/>
  <c r="T380" i="1"/>
  <c r="U379" i="1"/>
  <c r="T379" i="1"/>
  <c r="V379" i="1" s="1"/>
  <c r="W379" i="1" s="1"/>
  <c r="U378" i="1"/>
  <c r="T378" i="1"/>
  <c r="V377" i="1"/>
  <c r="W377" i="1" s="1"/>
  <c r="U377" i="1"/>
  <c r="T377" i="1"/>
  <c r="W376" i="1"/>
  <c r="V376" i="1"/>
  <c r="U376" i="1"/>
  <c r="T376" i="1"/>
  <c r="U375" i="1"/>
  <c r="T375" i="1"/>
  <c r="V375" i="1" s="1"/>
  <c r="W375" i="1" s="1"/>
  <c r="U374" i="1"/>
  <c r="T374" i="1"/>
  <c r="V373" i="1"/>
  <c r="W373" i="1" s="1"/>
  <c r="U373" i="1"/>
  <c r="T373" i="1"/>
  <c r="W372" i="1"/>
  <c r="V372" i="1"/>
  <c r="U372" i="1"/>
  <c r="T372" i="1"/>
  <c r="U371" i="1"/>
  <c r="T371" i="1"/>
  <c r="V371" i="1" s="1"/>
  <c r="W371" i="1" s="1"/>
  <c r="U370" i="1"/>
  <c r="T370" i="1"/>
  <c r="V369" i="1"/>
  <c r="W369" i="1" s="1"/>
  <c r="U369" i="1"/>
  <c r="T369" i="1"/>
  <c r="W368" i="1"/>
  <c r="V368" i="1"/>
  <c r="U368" i="1"/>
  <c r="T368" i="1"/>
  <c r="U367" i="1"/>
  <c r="T367" i="1"/>
  <c r="V367" i="1" s="1"/>
  <c r="W367" i="1" s="1"/>
  <c r="U366" i="1"/>
  <c r="T366" i="1"/>
  <c r="V365" i="1"/>
  <c r="W365" i="1" s="1"/>
  <c r="U365" i="1"/>
  <c r="T365" i="1"/>
  <c r="W364" i="1"/>
  <c r="V364" i="1"/>
  <c r="U364" i="1"/>
  <c r="T364" i="1"/>
  <c r="U363" i="1"/>
  <c r="T363" i="1"/>
  <c r="V363" i="1" s="1"/>
  <c r="W363" i="1" s="1"/>
  <c r="W361" i="1"/>
  <c r="W360" i="1"/>
  <c r="V359" i="1"/>
  <c r="W359" i="1" s="1"/>
  <c r="U359" i="1"/>
  <c r="T359" i="1"/>
  <c r="W358" i="1"/>
  <c r="V358" i="1"/>
  <c r="U358" i="1"/>
  <c r="T358" i="1"/>
  <c r="U357" i="1"/>
  <c r="T357" i="1"/>
  <c r="V357" i="1" s="1"/>
  <c r="W357" i="1" s="1"/>
  <c r="U356" i="1"/>
  <c r="T356" i="1"/>
  <c r="V356" i="1" s="1"/>
  <c r="W356" i="1" s="1"/>
  <c r="V355" i="1"/>
  <c r="W355" i="1" s="1"/>
  <c r="U355" i="1"/>
  <c r="T355" i="1"/>
  <c r="W354" i="1"/>
  <c r="V354" i="1"/>
  <c r="U354" i="1"/>
  <c r="T354" i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W350" i="1"/>
  <c r="V350" i="1"/>
  <c r="U350" i="1"/>
  <c r="T350" i="1"/>
  <c r="U349" i="1"/>
  <c r="T349" i="1"/>
  <c r="V349" i="1" s="1"/>
  <c r="W349" i="1" s="1"/>
  <c r="U348" i="1"/>
  <c r="T348" i="1"/>
  <c r="V348" i="1" s="1"/>
  <c r="W348" i="1" s="1"/>
  <c r="V347" i="1"/>
  <c r="W347" i="1" s="1"/>
  <c r="U347" i="1"/>
  <c r="T347" i="1"/>
  <c r="W346" i="1"/>
  <c r="V346" i="1"/>
  <c r="U346" i="1"/>
  <c r="T346" i="1"/>
  <c r="U345" i="1"/>
  <c r="T345" i="1"/>
  <c r="V345" i="1" s="1"/>
  <c r="W345" i="1" s="1"/>
  <c r="U344" i="1"/>
  <c r="T344" i="1"/>
  <c r="V344" i="1" s="1"/>
  <c r="W344" i="1" s="1"/>
  <c r="V343" i="1"/>
  <c r="W343" i="1" s="1"/>
  <c r="U343" i="1"/>
  <c r="T343" i="1"/>
  <c r="W342" i="1"/>
  <c r="V342" i="1"/>
  <c r="U342" i="1"/>
  <c r="T342" i="1"/>
  <c r="U341" i="1"/>
  <c r="T341" i="1"/>
  <c r="V341" i="1" s="1"/>
  <c r="W341" i="1" s="1"/>
  <c r="U340" i="1"/>
  <c r="T340" i="1"/>
  <c r="V340" i="1" s="1"/>
  <c r="W340" i="1" s="1"/>
  <c r="V339" i="1"/>
  <c r="W339" i="1" s="1"/>
  <c r="U339" i="1"/>
  <c r="T339" i="1"/>
  <c r="V338" i="1"/>
  <c r="W338" i="1" s="1"/>
  <c r="U338" i="1"/>
  <c r="T338" i="1"/>
  <c r="W337" i="1"/>
  <c r="U337" i="1"/>
  <c r="T337" i="1"/>
  <c r="V337" i="1" s="1"/>
  <c r="U336" i="1"/>
  <c r="T336" i="1"/>
  <c r="V336" i="1" s="1"/>
  <c r="W336" i="1" s="1"/>
  <c r="U335" i="1"/>
  <c r="V335" i="1" s="1"/>
  <c r="W335" i="1" s="1"/>
  <c r="T335" i="1"/>
  <c r="W334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U326" i="1"/>
  <c r="T326" i="1"/>
  <c r="V326" i="1" s="1"/>
  <c r="W326" i="1" s="1"/>
  <c r="U325" i="1"/>
  <c r="T325" i="1"/>
  <c r="U324" i="1"/>
  <c r="V324" i="1" s="1"/>
  <c r="W324" i="1" s="1"/>
  <c r="T324" i="1"/>
  <c r="V323" i="1"/>
  <c r="W323" i="1" s="1"/>
  <c r="U323" i="1"/>
  <c r="T323" i="1"/>
  <c r="W322" i="1"/>
  <c r="U322" i="1"/>
  <c r="T322" i="1"/>
  <c r="W321" i="1"/>
  <c r="V321" i="1"/>
  <c r="T321" i="1"/>
  <c r="W320" i="1"/>
  <c r="U320" i="1"/>
  <c r="T320" i="1"/>
  <c r="V320" i="1" s="1"/>
  <c r="U319" i="1"/>
  <c r="T319" i="1"/>
  <c r="V319" i="1" s="1"/>
  <c r="U318" i="1"/>
  <c r="T318" i="1"/>
  <c r="V318" i="1" s="1"/>
  <c r="U317" i="1"/>
  <c r="T317" i="1"/>
  <c r="V317" i="1" s="1"/>
  <c r="U316" i="1"/>
  <c r="T316" i="1"/>
  <c r="V316" i="1" s="1"/>
  <c r="U315" i="1"/>
  <c r="T315" i="1"/>
  <c r="V315" i="1" s="1"/>
  <c r="U314" i="1"/>
  <c r="T314" i="1"/>
  <c r="V314" i="1" s="1"/>
  <c r="U313" i="1"/>
  <c r="T313" i="1"/>
  <c r="V313" i="1" s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T305" i="1"/>
  <c r="V305" i="1" s="1"/>
  <c r="U304" i="1"/>
  <c r="T304" i="1"/>
  <c r="V304" i="1" s="1"/>
  <c r="U303" i="1"/>
  <c r="T303" i="1"/>
  <c r="V303" i="1" s="1"/>
  <c r="U302" i="1"/>
  <c r="T302" i="1"/>
  <c r="V302" i="1" s="1"/>
  <c r="W302" i="1" s="1"/>
  <c r="V301" i="1"/>
  <c r="W301" i="1" s="1"/>
  <c r="U301" i="1"/>
  <c r="T301" i="1"/>
  <c r="W300" i="1"/>
  <c r="V300" i="1"/>
  <c r="U300" i="1"/>
  <c r="T300" i="1"/>
  <c r="W299" i="1"/>
  <c r="U299" i="1"/>
  <c r="T299" i="1"/>
  <c r="V299" i="1" s="1"/>
  <c r="U298" i="1"/>
  <c r="T298" i="1"/>
  <c r="U297" i="1"/>
  <c r="V297" i="1" s="1"/>
  <c r="W297" i="1" s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W292" i="1"/>
  <c r="V292" i="1"/>
  <c r="U292" i="1"/>
  <c r="T292" i="1"/>
  <c r="U291" i="1"/>
  <c r="T291" i="1"/>
  <c r="V291" i="1" s="1"/>
  <c r="W291" i="1" s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V287" i="1"/>
  <c r="W287" i="1" s="1"/>
  <c r="U287" i="1"/>
  <c r="T287" i="1"/>
  <c r="W286" i="1"/>
  <c r="V286" i="1"/>
  <c r="U286" i="1"/>
  <c r="T286" i="1"/>
  <c r="U285" i="1"/>
  <c r="T285" i="1"/>
  <c r="V285" i="1" s="1"/>
  <c r="W285" i="1" s="1"/>
  <c r="U284" i="1"/>
  <c r="T284" i="1"/>
  <c r="V284" i="1" s="1"/>
  <c r="W284" i="1" s="1"/>
  <c r="U283" i="1"/>
  <c r="V283" i="1" s="1"/>
  <c r="W283" i="1" s="1"/>
  <c r="T283" i="1"/>
  <c r="W282" i="1"/>
  <c r="V282" i="1"/>
  <c r="U282" i="1"/>
  <c r="T282" i="1"/>
  <c r="W281" i="1"/>
  <c r="U281" i="1"/>
  <c r="T281" i="1"/>
  <c r="V281" i="1" s="1"/>
  <c r="U280" i="1"/>
  <c r="T280" i="1"/>
  <c r="V280" i="1" s="1"/>
  <c r="W280" i="1" s="1"/>
  <c r="U279" i="1"/>
  <c r="V279" i="1" s="1"/>
  <c r="W279" i="1" s="1"/>
  <c r="T279" i="1"/>
  <c r="W278" i="1"/>
  <c r="V278" i="1"/>
  <c r="U278" i="1"/>
  <c r="T278" i="1"/>
  <c r="W277" i="1"/>
  <c r="U277" i="1"/>
  <c r="T277" i="1"/>
  <c r="W276" i="1"/>
  <c r="U276" i="1"/>
  <c r="T276" i="1"/>
  <c r="W275" i="1"/>
  <c r="U275" i="1"/>
  <c r="T275" i="1"/>
  <c r="V274" i="1"/>
  <c r="U274" i="1"/>
  <c r="T274" i="1"/>
  <c r="V273" i="1"/>
  <c r="U273" i="1"/>
  <c r="T273" i="1"/>
  <c r="V272" i="1"/>
  <c r="U272" i="1"/>
  <c r="T272" i="1"/>
  <c r="W271" i="1"/>
  <c r="U271" i="1"/>
  <c r="T271" i="1"/>
  <c r="V271" i="1" s="1"/>
  <c r="U270" i="1"/>
  <c r="T270" i="1"/>
  <c r="V270" i="1" s="1"/>
  <c r="W270" i="1" s="1"/>
  <c r="U269" i="1"/>
  <c r="T269" i="1"/>
  <c r="V269" i="1" s="1"/>
  <c r="U268" i="1"/>
  <c r="V268" i="1" s="1"/>
  <c r="W268" i="1" s="1"/>
  <c r="T268" i="1"/>
  <c r="W267" i="1"/>
  <c r="V267" i="1"/>
  <c r="U267" i="1"/>
  <c r="T267" i="1"/>
  <c r="W266" i="1"/>
  <c r="U266" i="1"/>
  <c r="T266" i="1"/>
  <c r="V266" i="1" s="1"/>
  <c r="U265" i="1"/>
  <c r="T265" i="1"/>
  <c r="V265" i="1" s="1"/>
  <c r="W265" i="1" s="1"/>
  <c r="U264" i="1"/>
  <c r="V264" i="1" s="1"/>
  <c r="W264" i="1" s="1"/>
  <c r="T264" i="1"/>
  <c r="V263" i="1"/>
  <c r="U263" i="1"/>
  <c r="T263" i="1"/>
  <c r="W262" i="1"/>
  <c r="U262" i="1"/>
  <c r="T262" i="1"/>
  <c r="W261" i="1"/>
  <c r="U261" i="1"/>
  <c r="T261" i="1"/>
  <c r="W260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V252" i="1"/>
  <c r="W252" i="1" s="1"/>
  <c r="U252" i="1"/>
  <c r="T252" i="1"/>
  <c r="U251" i="1"/>
  <c r="V251" i="1" s="1"/>
  <c r="T251" i="1"/>
  <c r="V250" i="1"/>
  <c r="U250" i="1"/>
  <c r="T250" i="1"/>
  <c r="U249" i="1"/>
  <c r="V249" i="1" s="1"/>
  <c r="T249" i="1"/>
  <c r="V248" i="1"/>
  <c r="U248" i="1"/>
  <c r="T248" i="1"/>
  <c r="U247" i="1"/>
  <c r="V247" i="1" s="1"/>
  <c r="T247" i="1"/>
  <c r="W246" i="1"/>
  <c r="V246" i="1"/>
  <c r="U246" i="1"/>
  <c r="T246" i="1"/>
  <c r="U245" i="1"/>
  <c r="T245" i="1"/>
  <c r="V245" i="1" s="1"/>
  <c r="W245" i="1" s="1"/>
  <c r="U244" i="1"/>
  <c r="T244" i="1"/>
  <c r="V244" i="1" s="1"/>
  <c r="W244" i="1" s="1"/>
  <c r="U243" i="1"/>
  <c r="V243" i="1" s="1"/>
  <c r="W243" i="1" s="1"/>
  <c r="T243" i="1"/>
  <c r="W242" i="1"/>
  <c r="V242" i="1"/>
  <c r="U242" i="1"/>
  <c r="T242" i="1"/>
  <c r="W241" i="1"/>
  <c r="U241" i="1"/>
  <c r="T241" i="1"/>
  <c r="V241" i="1" s="1"/>
  <c r="U240" i="1"/>
  <c r="T240" i="1"/>
  <c r="V240" i="1" s="1"/>
  <c r="W240" i="1" s="1"/>
  <c r="U239" i="1"/>
  <c r="V239" i="1" s="1"/>
  <c r="W239" i="1" s="1"/>
  <c r="T239" i="1"/>
  <c r="W238" i="1"/>
  <c r="V238" i="1"/>
  <c r="U238" i="1"/>
  <c r="T238" i="1"/>
  <c r="V237" i="1"/>
  <c r="U237" i="1"/>
  <c r="T237" i="1"/>
  <c r="U235" i="1"/>
  <c r="T235" i="1"/>
  <c r="V234" i="1"/>
  <c r="W234" i="1" s="1"/>
  <c r="U234" i="1"/>
  <c r="T234" i="1"/>
  <c r="U233" i="1"/>
  <c r="V233" i="1" s="1"/>
  <c r="T233" i="1"/>
  <c r="E233" i="1"/>
  <c r="V232" i="1"/>
  <c r="U232" i="1"/>
  <c r="T232" i="1"/>
  <c r="E232" i="1"/>
  <c r="U231" i="1"/>
  <c r="T231" i="1"/>
  <c r="V231" i="1" s="1"/>
  <c r="E231" i="1"/>
  <c r="U230" i="1"/>
  <c r="T230" i="1"/>
  <c r="E230" i="1"/>
  <c r="U229" i="1"/>
  <c r="V229" i="1" s="1"/>
  <c r="T229" i="1"/>
  <c r="E229" i="1"/>
  <c r="V228" i="1"/>
  <c r="U228" i="1"/>
  <c r="T228" i="1"/>
  <c r="E228" i="1"/>
  <c r="U227" i="1"/>
  <c r="T227" i="1"/>
  <c r="V227" i="1" s="1"/>
  <c r="E227" i="1"/>
  <c r="U226" i="1"/>
  <c r="T226" i="1"/>
  <c r="E226" i="1"/>
  <c r="U225" i="1"/>
  <c r="V225" i="1" s="1"/>
  <c r="T225" i="1"/>
  <c r="E225" i="1"/>
  <c r="V224" i="1"/>
  <c r="U224" i="1"/>
  <c r="T224" i="1"/>
  <c r="E224" i="1"/>
  <c r="U223" i="1"/>
  <c r="T223" i="1"/>
  <c r="V223" i="1" s="1"/>
  <c r="E223" i="1"/>
  <c r="U222" i="1"/>
  <c r="T222" i="1"/>
  <c r="E222" i="1"/>
  <c r="U221" i="1"/>
  <c r="V221" i="1" s="1"/>
  <c r="T221" i="1"/>
  <c r="E221" i="1"/>
  <c r="V220" i="1"/>
  <c r="U220" i="1"/>
  <c r="T220" i="1"/>
  <c r="E220" i="1"/>
  <c r="U219" i="1"/>
  <c r="T219" i="1"/>
  <c r="V219" i="1" s="1"/>
  <c r="E219" i="1"/>
  <c r="U218" i="1"/>
  <c r="T218" i="1"/>
  <c r="E218" i="1"/>
  <c r="U217" i="1"/>
  <c r="V217" i="1" s="1"/>
  <c r="T217" i="1"/>
  <c r="E217" i="1"/>
  <c r="V216" i="1"/>
  <c r="U216" i="1"/>
  <c r="T216" i="1"/>
  <c r="E216" i="1"/>
  <c r="U215" i="1"/>
  <c r="T215" i="1"/>
  <c r="V215" i="1" s="1"/>
  <c r="E215" i="1"/>
  <c r="U214" i="1"/>
  <c r="T214" i="1"/>
  <c r="E214" i="1"/>
  <c r="U213" i="1"/>
  <c r="V213" i="1" s="1"/>
  <c r="T213" i="1"/>
  <c r="E213" i="1"/>
  <c r="V212" i="1"/>
  <c r="U212" i="1"/>
  <c r="T212" i="1"/>
  <c r="E212" i="1"/>
  <c r="U211" i="1"/>
  <c r="T211" i="1"/>
  <c r="V211" i="1" s="1"/>
  <c r="E211" i="1"/>
  <c r="U210" i="1"/>
  <c r="T210" i="1"/>
  <c r="E210" i="1"/>
  <c r="U209" i="1"/>
  <c r="V209" i="1" s="1"/>
  <c r="T209" i="1"/>
  <c r="E209" i="1"/>
  <c r="V208" i="1"/>
  <c r="U208" i="1"/>
  <c r="T208" i="1"/>
  <c r="E208" i="1"/>
  <c r="U207" i="1"/>
  <c r="T207" i="1"/>
  <c r="V207" i="1" s="1"/>
  <c r="E207" i="1"/>
  <c r="U206" i="1"/>
  <c r="T206" i="1"/>
  <c r="E206" i="1"/>
  <c r="U205" i="1"/>
  <c r="T205" i="1"/>
  <c r="E205" i="1"/>
  <c r="V204" i="1"/>
  <c r="U204" i="1"/>
  <c r="T204" i="1"/>
  <c r="E204" i="1"/>
  <c r="V203" i="1"/>
  <c r="U203" i="1"/>
  <c r="T203" i="1"/>
  <c r="E203" i="1"/>
  <c r="U202" i="1"/>
  <c r="T202" i="1"/>
  <c r="E202" i="1"/>
  <c r="U201" i="1"/>
  <c r="V201" i="1" s="1"/>
  <c r="T201" i="1"/>
  <c r="E201" i="1"/>
  <c r="V200" i="1"/>
  <c r="U200" i="1"/>
  <c r="T200" i="1"/>
  <c r="E200" i="1"/>
  <c r="U199" i="1"/>
  <c r="T199" i="1"/>
  <c r="V199" i="1" s="1"/>
  <c r="E199" i="1"/>
  <c r="U198" i="1"/>
  <c r="T198" i="1"/>
  <c r="E198" i="1"/>
  <c r="U197" i="1"/>
  <c r="T197" i="1"/>
  <c r="E197" i="1"/>
  <c r="V196" i="1"/>
  <c r="U196" i="1"/>
  <c r="T196" i="1"/>
  <c r="E196" i="1"/>
  <c r="V195" i="1"/>
  <c r="U195" i="1"/>
  <c r="T195" i="1"/>
  <c r="E195" i="1"/>
  <c r="U194" i="1"/>
  <c r="T194" i="1"/>
  <c r="E194" i="1"/>
  <c r="U193" i="1"/>
  <c r="V193" i="1" s="1"/>
  <c r="T193" i="1"/>
  <c r="E193" i="1"/>
  <c r="V192" i="1"/>
  <c r="U192" i="1"/>
  <c r="T192" i="1"/>
  <c r="E192" i="1"/>
  <c r="U191" i="1"/>
  <c r="T191" i="1"/>
  <c r="V191" i="1" s="1"/>
  <c r="E191" i="1"/>
  <c r="U190" i="1"/>
  <c r="T190" i="1"/>
  <c r="N190" i="1"/>
  <c r="M190" i="1"/>
  <c r="F190" i="1"/>
  <c r="D190" i="1"/>
  <c r="C190" i="1"/>
  <c r="B190" i="1"/>
  <c r="U189" i="1"/>
  <c r="V189" i="1" s="1"/>
  <c r="T189" i="1"/>
  <c r="N189" i="1"/>
  <c r="M189" i="1"/>
  <c r="F189" i="1"/>
  <c r="D189" i="1"/>
  <c r="C189" i="1"/>
  <c r="B189" i="1"/>
  <c r="U188" i="1"/>
  <c r="T188" i="1"/>
  <c r="V188" i="1" s="1"/>
  <c r="N188" i="1"/>
  <c r="M188" i="1"/>
  <c r="F188" i="1"/>
  <c r="D188" i="1"/>
  <c r="C188" i="1"/>
  <c r="B188" i="1"/>
  <c r="U187" i="1"/>
  <c r="V187" i="1" s="1"/>
  <c r="T187" i="1"/>
  <c r="N187" i="1"/>
  <c r="M187" i="1"/>
  <c r="F187" i="1"/>
  <c r="D187" i="1"/>
  <c r="C187" i="1"/>
  <c r="B187" i="1"/>
  <c r="U186" i="1"/>
  <c r="T186" i="1"/>
  <c r="V186" i="1" s="1"/>
  <c r="N186" i="1"/>
  <c r="M186" i="1"/>
  <c r="F186" i="1"/>
  <c r="D186" i="1"/>
  <c r="C186" i="1"/>
  <c r="B186" i="1"/>
  <c r="U185" i="1"/>
  <c r="V185" i="1" s="1"/>
  <c r="T185" i="1"/>
  <c r="N185" i="1"/>
  <c r="M185" i="1"/>
  <c r="F185" i="1"/>
  <c r="D185" i="1"/>
  <c r="C185" i="1"/>
  <c r="B185" i="1"/>
  <c r="U184" i="1"/>
  <c r="T184" i="1"/>
  <c r="N184" i="1"/>
  <c r="M184" i="1"/>
  <c r="F184" i="1"/>
  <c r="D184" i="1"/>
  <c r="C184" i="1"/>
  <c r="B184" i="1"/>
  <c r="U183" i="1"/>
  <c r="V183" i="1" s="1"/>
  <c r="T183" i="1"/>
  <c r="N183" i="1"/>
  <c r="M183" i="1"/>
  <c r="F183" i="1"/>
  <c r="D183" i="1"/>
  <c r="C183" i="1"/>
  <c r="B183" i="1"/>
  <c r="U182" i="1"/>
  <c r="T182" i="1"/>
  <c r="V182" i="1" s="1"/>
  <c r="N182" i="1"/>
  <c r="M182" i="1"/>
  <c r="F182" i="1"/>
  <c r="D182" i="1"/>
  <c r="C182" i="1"/>
  <c r="B182" i="1"/>
  <c r="U181" i="1"/>
  <c r="V181" i="1" s="1"/>
  <c r="T181" i="1"/>
  <c r="N181" i="1"/>
  <c r="M181" i="1"/>
  <c r="F181" i="1"/>
  <c r="D181" i="1"/>
  <c r="C181" i="1"/>
  <c r="B181" i="1"/>
  <c r="U180" i="1"/>
  <c r="T180" i="1"/>
  <c r="V180" i="1" s="1"/>
  <c r="N180" i="1"/>
  <c r="M180" i="1"/>
  <c r="F180" i="1"/>
  <c r="D180" i="1"/>
  <c r="C180" i="1"/>
  <c r="B180" i="1"/>
  <c r="U179" i="1"/>
  <c r="V179" i="1" s="1"/>
  <c r="T179" i="1"/>
  <c r="N179" i="1"/>
  <c r="M179" i="1"/>
  <c r="F179" i="1"/>
  <c r="D179" i="1"/>
  <c r="C179" i="1"/>
  <c r="B179" i="1"/>
  <c r="U178" i="1"/>
  <c r="T178" i="1"/>
  <c r="V178" i="1" s="1"/>
  <c r="N178" i="1"/>
  <c r="M178" i="1"/>
  <c r="F178" i="1"/>
  <c r="D178" i="1"/>
  <c r="C178" i="1"/>
  <c r="B178" i="1"/>
  <c r="U177" i="1"/>
  <c r="V177" i="1" s="1"/>
  <c r="T177" i="1"/>
  <c r="N177" i="1"/>
  <c r="M177" i="1"/>
  <c r="F177" i="1"/>
  <c r="D177" i="1"/>
  <c r="C177" i="1"/>
  <c r="B177" i="1"/>
  <c r="U176" i="1"/>
  <c r="T176" i="1"/>
  <c r="N176" i="1"/>
  <c r="M176" i="1"/>
  <c r="F176" i="1"/>
  <c r="D176" i="1"/>
  <c r="C176" i="1"/>
  <c r="B176" i="1"/>
  <c r="U175" i="1"/>
  <c r="V175" i="1" s="1"/>
  <c r="T175" i="1"/>
  <c r="N175" i="1"/>
  <c r="M175" i="1"/>
  <c r="F175" i="1"/>
  <c r="D175" i="1"/>
  <c r="C175" i="1"/>
  <c r="B175" i="1"/>
  <c r="U174" i="1"/>
  <c r="T174" i="1"/>
  <c r="V174" i="1" s="1"/>
  <c r="N174" i="1"/>
  <c r="M174" i="1"/>
  <c r="F174" i="1"/>
  <c r="D174" i="1"/>
  <c r="C174" i="1"/>
  <c r="B174" i="1"/>
  <c r="U173" i="1"/>
  <c r="V173" i="1" s="1"/>
  <c r="T173" i="1"/>
  <c r="N173" i="1"/>
  <c r="M173" i="1"/>
  <c r="F173" i="1"/>
  <c r="D173" i="1"/>
  <c r="C173" i="1"/>
  <c r="B173" i="1"/>
  <c r="U172" i="1"/>
  <c r="T172" i="1"/>
  <c r="N172" i="1"/>
  <c r="M172" i="1"/>
  <c r="F172" i="1"/>
  <c r="D172" i="1"/>
  <c r="C172" i="1"/>
  <c r="B172" i="1"/>
  <c r="U171" i="1"/>
  <c r="V171" i="1" s="1"/>
  <c r="T171" i="1"/>
  <c r="N171" i="1"/>
  <c r="M171" i="1"/>
  <c r="F171" i="1"/>
  <c r="D171" i="1"/>
  <c r="C171" i="1"/>
  <c r="B171" i="1"/>
  <c r="U170" i="1"/>
  <c r="T170" i="1"/>
  <c r="V170" i="1" s="1"/>
  <c r="N170" i="1"/>
  <c r="M170" i="1"/>
  <c r="F170" i="1"/>
  <c r="D170" i="1"/>
  <c r="C170" i="1"/>
  <c r="B170" i="1"/>
  <c r="U169" i="1"/>
  <c r="V169" i="1" s="1"/>
  <c r="T169" i="1"/>
  <c r="N169" i="1"/>
  <c r="M169" i="1"/>
  <c r="F169" i="1"/>
  <c r="D169" i="1"/>
  <c r="C169" i="1"/>
  <c r="B169" i="1"/>
  <c r="U168" i="1"/>
  <c r="T168" i="1"/>
  <c r="N168" i="1"/>
  <c r="M168" i="1"/>
  <c r="F168" i="1"/>
  <c r="D168" i="1"/>
  <c r="C168" i="1"/>
  <c r="B168" i="1"/>
  <c r="U167" i="1"/>
  <c r="V167" i="1" s="1"/>
  <c r="T167" i="1"/>
  <c r="N167" i="1"/>
  <c r="M167" i="1"/>
  <c r="F167" i="1"/>
  <c r="D167" i="1"/>
  <c r="C167" i="1"/>
  <c r="B167" i="1"/>
  <c r="U166" i="1"/>
  <c r="T166" i="1"/>
  <c r="V166" i="1" s="1"/>
  <c r="N166" i="1"/>
  <c r="M166" i="1"/>
  <c r="F166" i="1"/>
  <c r="D166" i="1"/>
  <c r="C166" i="1"/>
  <c r="B166" i="1"/>
  <c r="U165" i="1"/>
  <c r="V165" i="1" s="1"/>
  <c r="T165" i="1"/>
  <c r="N165" i="1"/>
  <c r="M165" i="1"/>
  <c r="F165" i="1"/>
  <c r="D165" i="1"/>
  <c r="C165" i="1"/>
  <c r="B165" i="1"/>
  <c r="U164" i="1"/>
  <c r="T164" i="1"/>
  <c r="N164" i="1"/>
  <c r="M164" i="1"/>
  <c r="F164" i="1"/>
  <c r="D164" i="1"/>
  <c r="C164" i="1"/>
  <c r="B164" i="1"/>
  <c r="U163" i="1"/>
  <c r="V163" i="1" s="1"/>
  <c r="T163" i="1"/>
  <c r="N163" i="1"/>
  <c r="M163" i="1"/>
  <c r="F163" i="1"/>
  <c r="D163" i="1"/>
  <c r="C163" i="1"/>
  <c r="B163" i="1"/>
  <c r="U162" i="1"/>
  <c r="T162" i="1"/>
  <c r="V162" i="1" s="1"/>
  <c r="N162" i="1"/>
  <c r="M162" i="1"/>
  <c r="F162" i="1"/>
  <c r="D162" i="1"/>
  <c r="C162" i="1"/>
  <c r="B162" i="1"/>
  <c r="U161" i="1"/>
  <c r="V161" i="1" s="1"/>
  <c r="T161" i="1"/>
  <c r="N161" i="1"/>
  <c r="M161" i="1"/>
  <c r="F161" i="1"/>
  <c r="D161" i="1"/>
  <c r="C161" i="1"/>
  <c r="B161" i="1"/>
  <c r="U160" i="1"/>
  <c r="T160" i="1"/>
  <c r="N160" i="1"/>
  <c r="M160" i="1"/>
  <c r="F160" i="1"/>
  <c r="D160" i="1"/>
  <c r="C160" i="1"/>
  <c r="B160" i="1"/>
  <c r="U159" i="1"/>
  <c r="V159" i="1" s="1"/>
  <c r="T159" i="1"/>
  <c r="N159" i="1"/>
  <c r="M159" i="1"/>
  <c r="F159" i="1"/>
  <c r="D159" i="1"/>
  <c r="C159" i="1"/>
  <c r="B159" i="1"/>
  <c r="U158" i="1"/>
  <c r="T158" i="1"/>
  <c r="V158" i="1" s="1"/>
  <c r="N158" i="1"/>
  <c r="M158" i="1"/>
  <c r="F158" i="1"/>
  <c r="D158" i="1"/>
  <c r="C158" i="1"/>
  <c r="B158" i="1"/>
  <c r="U157" i="1"/>
  <c r="V157" i="1" s="1"/>
  <c r="T157" i="1"/>
  <c r="N157" i="1"/>
  <c r="M157" i="1"/>
  <c r="F157" i="1"/>
  <c r="D157" i="1"/>
  <c r="C157" i="1"/>
  <c r="B157" i="1"/>
  <c r="U156" i="1"/>
  <c r="T156" i="1"/>
  <c r="N156" i="1"/>
  <c r="M156" i="1"/>
  <c r="F156" i="1"/>
  <c r="D156" i="1"/>
  <c r="C156" i="1"/>
  <c r="B156" i="1"/>
  <c r="U155" i="1"/>
  <c r="V155" i="1" s="1"/>
  <c r="T155" i="1"/>
  <c r="N155" i="1"/>
  <c r="M155" i="1"/>
  <c r="F155" i="1"/>
  <c r="D155" i="1"/>
  <c r="C155" i="1"/>
  <c r="B155" i="1"/>
  <c r="U154" i="1"/>
  <c r="T154" i="1"/>
  <c r="V154" i="1" s="1"/>
  <c r="N154" i="1"/>
  <c r="M154" i="1"/>
  <c r="F154" i="1"/>
  <c r="D154" i="1"/>
  <c r="C154" i="1"/>
  <c r="B154" i="1"/>
  <c r="U153" i="1"/>
  <c r="V153" i="1" s="1"/>
  <c r="T153" i="1"/>
  <c r="N153" i="1"/>
  <c r="M153" i="1"/>
  <c r="F153" i="1"/>
  <c r="D153" i="1"/>
  <c r="C153" i="1"/>
  <c r="B153" i="1"/>
  <c r="U152" i="1"/>
  <c r="T152" i="1"/>
  <c r="N152" i="1"/>
  <c r="M152" i="1"/>
  <c r="F152" i="1"/>
  <c r="D152" i="1"/>
  <c r="C152" i="1"/>
  <c r="B152" i="1"/>
  <c r="U151" i="1"/>
  <c r="V151" i="1" s="1"/>
  <c r="T151" i="1"/>
  <c r="N151" i="1"/>
  <c r="M151" i="1"/>
  <c r="F151" i="1"/>
  <c r="D151" i="1"/>
  <c r="C151" i="1"/>
  <c r="B151" i="1"/>
  <c r="U150" i="1"/>
  <c r="T150" i="1"/>
  <c r="V150" i="1" s="1"/>
  <c r="N150" i="1"/>
  <c r="M150" i="1"/>
  <c r="F150" i="1"/>
  <c r="D150" i="1"/>
  <c r="C150" i="1"/>
  <c r="B150" i="1"/>
  <c r="U149" i="1"/>
  <c r="V149" i="1" s="1"/>
  <c r="T149" i="1"/>
  <c r="N149" i="1"/>
  <c r="M149" i="1"/>
  <c r="F149" i="1"/>
  <c r="D149" i="1"/>
  <c r="C149" i="1"/>
  <c r="B149" i="1"/>
  <c r="U148" i="1"/>
  <c r="T148" i="1"/>
  <c r="N148" i="1"/>
  <c r="M148" i="1"/>
  <c r="F148" i="1"/>
  <c r="D148" i="1"/>
  <c r="C148" i="1"/>
  <c r="B148" i="1"/>
  <c r="U147" i="1"/>
  <c r="V147" i="1" s="1"/>
  <c r="T147" i="1"/>
  <c r="N147" i="1"/>
  <c r="M147" i="1"/>
  <c r="F147" i="1"/>
  <c r="D147" i="1"/>
  <c r="C147" i="1"/>
  <c r="B147" i="1"/>
  <c r="U146" i="1"/>
  <c r="T146" i="1"/>
  <c r="V146" i="1" s="1"/>
  <c r="N146" i="1"/>
  <c r="M146" i="1"/>
  <c r="F146" i="1"/>
  <c r="D146" i="1"/>
  <c r="C146" i="1"/>
  <c r="B146" i="1"/>
  <c r="U145" i="1"/>
  <c r="V145" i="1" s="1"/>
  <c r="T145" i="1"/>
  <c r="N145" i="1"/>
  <c r="M145" i="1"/>
  <c r="F145" i="1"/>
  <c r="D145" i="1"/>
  <c r="C145" i="1"/>
  <c r="B145" i="1"/>
  <c r="U144" i="1"/>
  <c r="T144" i="1"/>
  <c r="N144" i="1"/>
  <c r="M144" i="1"/>
  <c r="F144" i="1"/>
  <c r="D144" i="1"/>
  <c r="C144" i="1"/>
  <c r="B144" i="1"/>
  <c r="U143" i="1"/>
  <c r="V143" i="1" s="1"/>
  <c r="T143" i="1"/>
  <c r="N143" i="1"/>
  <c r="M143" i="1"/>
  <c r="F143" i="1"/>
  <c r="D143" i="1"/>
  <c r="C143" i="1"/>
  <c r="B143" i="1"/>
  <c r="U142" i="1"/>
  <c r="T142" i="1"/>
  <c r="V142" i="1" s="1"/>
  <c r="N142" i="1"/>
  <c r="M142" i="1"/>
  <c r="F142" i="1"/>
  <c r="D142" i="1"/>
  <c r="C142" i="1"/>
  <c r="B142" i="1"/>
  <c r="U141" i="1"/>
  <c r="V141" i="1" s="1"/>
  <c r="T141" i="1"/>
  <c r="N141" i="1"/>
  <c r="M141" i="1"/>
  <c r="F141" i="1"/>
  <c r="D141" i="1"/>
  <c r="C141" i="1"/>
  <c r="B141" i="1"/>
  <c r="U140" i="1"/>
  <c r="T140" i="1"/>
  <c r="N140" i="1"/>
  <c r="M140" i="1"/>
  <c r="F140" i="1"/>
  <c r="D140" i="1"/>
  <c r="C140" i="1"/>
  <c r="B140" i="1"/>
  <c r="U139" i="1"/>
  <c r="V139" i="1" s="1"/>
  <c r="T139" i="1"/>
  <c r="N139" i="1"/>
  <c r="M139" i="1"/>
  <c r="F139" i="1"/>
  <c r="D139" i="1"/>
  <c r="C139" i="1"/>
  <c r="B139" i="1"/>
  <c r="U138" i="1"/>
  <c r="T138" i="1"/>
  <c r="V138" i="1" s="1"/>
  <c r="N138" i="1"/>
  <c r="M138" i="1"/>
  <c r="F138" i="1"/>
  <c r="D138" i="1"/>
  <c r="C138" i="1"/>
  <c r="B138" i="1"/>
  <c r="U137" i="1"/>
  <c r="V137" i="1" s="1"/>
  <c r="T137" i="1"/>
  <c r="N137" i="1"/>
  <c r="M137" i="1"/>
  <c r="F137" i="1"/>
  <c r="D137" i="1"/>
  <c r="C137" i="1"/>
  <c r="B137" i="1"/>
  <c r="U136" i="1"/>
  <c r="T136" i="1"/>
  <c r="N136" i="1"/>
  <c r="M136" i="1"/>
  <c r="F136" i="1"/>
  <c r="D136" i="1"/>
  <c r="C136" i="1"/>
  <c r="B136" i="1"/>
  <c r="U135" i="1"/>
  <c r="V135" i="1" s="1"/>
  <c r="T135" i="1"/>
  <c r="N135" i="1"/>
  <c r="M135" i="1"/>
  <c r="F135" i="1"/>
  <c r="D135" i="1"/>
  <c r="C135" i="1"/>
  <c r="B135" i="1"/>
  <c r="U134" i="1"/>
  <c r="T134" i="1"/>
  <c r="V134" i="1" s="1"/>
  <c r="N134" i="1"/>
  <c r="M134" i="1"/>
  <c r="F134" i="1"/>
  <c r="D134" i="1"/>
  <c r="C134" i="1"/>
  <c r="B134" i="1"/>
  <c r="U133" i="1"/>
  <c r="V133" i="1" s="1"/>
  <c r="T133" i="1"/>
  <c r="N133" i="1"/>
  <c r="M133" i="1"/>
  <c r="F133" i="1"/>
  <c r="D133" i="1"/>
  <c r="C133" i="1"/>
  <c r="B133" i="1"/>
  <c r="U132" i="1"/>
  <c r="T132" i="1"/>
  <c r="N132" i="1"/>
  <c r="M132" i="1"/>
  <c r="F132" i="1"/>
  <c r="D132" i="1"/>
  <c r="C132" i="1"/>
  <c r="B132" i="1"/>
  <c r="U131" i="1"/>
  <c r="V131" i="1" s="1"/>
  <c r="T131" i="1"/>
  <c r="N131" i="1"/>
  <c r="M131" i="1"/>
  <c r="F131" i="1"/>
  <c r="D131" i="1"/>
  <c r="C131" i="1"/>
  <c r="B131" i="1"/>
  <c r="U130" i="1"/>
  <c r="T130" i="1"/>
  <c r="V130" i="1" s="1"/>
  <c r="N130" i="1"/>
  <c r="M130" i="1"/>
  <c r="F130" i="1"/>
  <c r="D130" i="1"/>
  <c r="C130" i="1"/>
  <c r="B130" i="1"/>
  <c r="U129" i="1"/>
  <c r="V129" i="1" s="1"/>
  <c r="T129" i="1"/>
  <c r="N129" i="1"/>
  <c r="M129" i="1"/>
  <c r="F129" i="1"/>
  <c r="D129" i="1"/>
  <c r="C129" i="1"/>
  <c r="B129" i="1"/>
  <c r="U128" i="1"/>
  <c r="T128" i="1"/>
  <c r="N128" i="1"/>
  <c r="M128" i="1"/>
  <c r="F128" i="1"/>
  <c r="D128" i="1"/>
  <c r="C128" i="1"/>
  <c r="B128" i="1"/>
  <c r="U127" i="1"/>
  <c r="V127" i="1" s="1"/>
  <c r="T127" i="1"/>
  <c r="N127" i="1"/>
  <c r="M127" i="1"/>
  <c r="F127" i="1"/>
  <c r="D127" i="1"/>
  <c r="C127" i="1"/>
  <c r="B127" i="1"/>
  <c r="U126" i="1"/>
  <c r="T126" i="1"/>
  <c r="V126" i="1" s="1"/>
  <c r="N126" i="1"/>
  <c r="M126" i="1"/>
  <c r="F126" i="1"/>
  <c r="D126" i="1"/>
  <c r="C126" i="1"/>
  <c r="B126" i="1"/>
  <c r="U125" i="1"/>
  <c r="V125" i="1" s="1"/>
  <c r="T125" i="1"/>
  <c r="N125" i="1"/>
  <c r="M125" i="1"/>
  <c r="F125" i="1"/>
  <c r="D125" i="1"/>
  <c r="C125" i="1"/>
  <c r="B125" i="1"/>
  <c r="U124" i="1"/>
  <c r="T124" i="1"/>
  <c r="N124" i="1"/>
  <c r="M124" i="1"/>
  <c r="F124" i="1"/>
  <c r="D124" i="1"/>
  <c r="C124" i="1"/>
  <c r="B124" i="1"/>
  <c r="U123" i="1"/>
  <c r="V123" i="1" s="1"/>
  <c r="T123" i="1"/>
  <c r="N123" i="1"/>
  <c r="M123" i="1"/>
  <c r="F123" i="1"/>
  <c r="D123" i="1"/>
  <c r="C123" i="1"/>
  <c r="B123" i="1"/>
  <c r="U122" i="1"/>
  <c r="T122" i="1"/>
  <c r="V122" i="1" s="1"/>
  <c r="N122" i="1"/>
  <c r="M122" i="1"/>
  <c r="F122" i="1"/>
  <c r="D122" i="1"/>
  <c r="C122" i="1"/>
  <c r="B122" i="1"/>
  <c r="U121" i="1"/>
  <c r="V121" i="1" s="1"/>
  <c r="T121" i="1"/>
  <c r="N121" i="1"/>
  <c r="M121" i="1"/>
  <c r="F121" i="1"/>
  <c r="D121" i="1"/>
  <c r="C121" i="1"/>
  <c r="B121" i="1"/>
  <c r="U120" i="1"/>
  <c r="T120" i="1"/>
  <c r="N120" i="1"/>
  <c r="M120" i="1"/>
  <c r="F120" i="1"/>
  <c r="D120" i="1"/>
  <c r="C120" i="1"/>
  <c r="B120" i="1"/>
  <c r="U119" i="1"/>
  <c r="V119" i="1" s="1"/>
  <c r="T119" i="1"/>
  <c r="N119" i="1"/>
  <c r="M119" i="1"/>
  <c r="F119" i="1"/>
  <c r="D119" i="1"/>
  <c r="C119" i="1"/>
  <c r="B119" i="1"/>
  <c r="U118" i="1"/>
  <c r="T118" i="1"/>
  <c r="V118" i="1" s="1"/>
  <c r="N118" i="1"/>
  <c r="M118" i="1"/>
  <c r="F118" i="1"/>
  <c r="D118" i="1"/>
  <c r="C118" i="1"/>
  <c r="B118" i="1"/>
  <c r="U117" i="1"/>
  <c r="V117" i="1" s="1"/>
  <c r="T117" i="1"/>
  <c r="N117" i="1"/>
  <c r="M117" i="1"/>
  <c r="F117" i="1"/>
  <c r="D117" i="1"/>
  <c r="C117" i="1"/>
  <c r="B117" i="1"/>
  <c r="U116" i="1"/>
  <c r="T116" i="1"/>
  <c r="N116" i="1"/>
  <c r="M116" i="1"/>
  <c r="F116" i="1"/>
  <c r="D116" i="1"/>
  <c r="C116" i="1"/>
  <c r="B116" i="1"/>
  <c r="U115" i="1"/>
  <c r="V115" i="1" s="1"/>
  <c r="T115" i="1"/>
  <c r="N115" i="1"/>
  <c r="M115" i="1"/>
  <c r="F115" i="1"/>
  <c r="D115" i="1"/>
  <c r="C115" i="1"/>
  <c r="B115" i="1"/>
  <c r="U114" i="1"/>
  <c r="T114" i="1"/>
  <c r="V114" i="1" s="1"/>
  <c r="N114" i="1"/>
  <c r="M114" i="1"/>
  <c r="F114" i="1"/>
  <c r="D114" i="1"/>
  <c r="C114" i="1"/>
  <c r="B114" i="1"/>
  <c r="U113" i="1"/>
  <c r="V113" i="1" s="1"/>
  <c r="T113" i="1"/>
  <c r="N113" i="1"/>
  <c r="M113" i="1"/>
  <c r="F113" i="1"/>
  <c r="D113" i="1"/>
  <c r="C113" i="1"/>
  <c r="B113" i="1"/>
  <c r="U112" i="1"/>
  <c r="T112" i="1"/>
  <c r="N112" i="1"/>
  <c r="M112" i="1"/>
  <c r="F112" i="1"/>
  <c r="D112" i="1"/>
  <c r="C112" i="1"/>
  <c r="B112" i="1"/>
  <c r="U111" i="1"/>
  <c r="V111" i="1" s="1"/>
  <c r="T111" i="1"/>
  <c r="N111" i="1"/>
  <c r="M111" i="1"/>
  <c r="F111" i="1"/>
  <c r="D111" i="1"/>
  <c r="C111" i="1"/>
  <c r="B111" i="1"/>
  <c r="U110" i="1"/>
  <c r="T110" i="1"/>
  <c r="V110" i="1" s="1"/>
  <c r="N110" i="1"/>
  <c r="M110" i="1"/>
  <c r="F110" i="1"/>
  <c r="D110" i="1"/>
  <c r="C110" i="1"/>
  <c r="B110" i="1"/>
  <c r="U109" i="1"/>
  <c r="V109" i="1" s="1"/>
  <c r="T109" i="1"/>
  <c r="N109" i="1"/>
  <c r="M109" i="1"/>
  <c r="F109" i="1"/>
  <c r="D109" i="1"/>
  <c r="C109" i="1"/>
  <c r="B109" i="1"/>
  <c r="U108" i="1"/>
  <c r="T108" i="1"/>
  <c r="N108" i="1"/>
  <c r="M108" i="1"/>
  <c r="F108" i="1"/>
  <c r="D108" i="1"/>
  <c r="C108" i="1"/>
  <c r="B108" i="1"/>
  <c r="U107" i="1"/>
  <c r="V107" i="1" s="1"/>
  <c r="T107" i="1"/>
  <c r="N107" i="1"/>
  <c r="M107" i="1"/>
  <c r="F107" i="1"/>
  <c r="D107" i="1"/>
  <c r="C107" i="1"/>
  <c r="B107" i="1"/>
  <c r="U106" i="1"/>
  <c r="T106" i="1"/>
  <c r="V106" i="1" s="1"/>
  <c r="N106" i="1"/>
  <c r="M106" i="1"/>
  <c r="F106" i="1"/>
  <c r="D106" i="1"/>
  <c r="C106" i="1"/>
  <c r="B106" i="1"/>
  <c r="U105" i="1"/>
  <c r="V105" i="1" s="1"/>
  <c r="T105" i="1"/>
  <c r="N105" i="1"/>
  <c r="M105" i="1"/>
  <c r="F105" i="1"/>
  <c r="D105" i="1"/>
  <c r="C105" i="1"/>
  <c r="B105" i="1"/>
  <c r="U104" i="1"/>
  <c r="T104" i="1"/>
  <c r="N104" i="1"/>
  <c r="M104" i="1"/>
  <c r="F104" i="1"/>
  <c r="D104" i="1"/>
  <c r="C104" i="1"/>
  <c r="B104" i="1"/>
  <c r="V103" i="1"/>
  <c r="U103" i="1"/>
  <c r="T103" i="1"/>
  <c r="N103" i="1"/>
  <c r="M103" i="1"/>
  <c r="F103" i="1"/>
  <c r="D103" i="1"/>
  <c r="C103" i="1"/>
  <c r="B103" i="1"/>
  <c r="U102" i="1"/>
  <c r="T102" i="1"/>
  <c r="N102" i="1"/>
  <c r="M102" i="1"/>
  <c r="F102" i="1"/>
  <c r="D102" i="1"/>
  <c r="C102" i="1"/>
  <c r="B102" i="1"/>
  <c r="V101" i="1"/>
  <c r="U101" i="1"/>
  <c r="T101" i="1"/>
  <c r="N101" i="1"/>
  <c r="M101" i="1"/>
  <c r="F101" i="1"/>
  <c r="D101" i="1"/>
  <c r="C101" i="1"/>
  <c r="B101" i="1"/>
  <c r="U100" i="1"/>
  <c r="T100" i="1"/>
  <c r="V100" i="1" s="1"/>
  <c r="N100" i="1"/>
  <c r="M100" i="1"/>
  <c r="F100" i="1"/>
  <c r="D100" i="1"/>
  <c r="C100" i="1"/>
  <c r="B100" i="1"/>
  <c r="V99" i="1"/>
  <c r="U99" i="1"/>
  <c r="T99" i="1"/>
  <c r="N99" i="1"/>
  <c r="M99" i="1"/>
  <c r="F99" i="1"/>
  <c r="D99" i="1"/>
  <c r="C99" i="1"/>
  <c r="B99" i="1"/>
  <c r="U98" i="1"/>
  <c r="T98" i="1"/>
  <c r="N98" i="1"/>
  <c r="M98" i="1"/>
  <c r="F98" i="1"/>
  <c r="D98" i="1"/>
  <c r="C98" i="1"/>
  <c r="B98" i="1"/>
  <c r="U97" i="1"/>
  <c r="V97" i="1" s="1"/>
  <c r="T97" i="1"/>
  <c r="N97" i="1"/>
  <c r="M97" i="1"/>
  <c r="F97" i="1"/>
  <c r="D97" i="1"/>
  <c r="C97" i="1"/>
  <c r="B97" i="1"/>
  <c r="U96" i="1"/>
  <c r="T96" i="1"/>
  <c r="N96" i="1"/>
  <c r="M96" i="1"/>
  <c r="F96" i="1"/>
  <c r="D96" i="1"/>
  <c r="C96" i="1"/>
  <c r="B96" i="1"/>
  <c r="V95" i="1"/>
  <c r="U95" i="1"/>
  <c r="T95" i="1"/>
  <c r="N95" i="1"/>
  <c r="M95" i="1"/>
  <c r="F95" i="1"/>
  <c r="D95" i="1"/>
  <c r="C95" i="1"/>
  <c r="B95" i="1"/>
  <c r="U94" i="1"/>
  <c r="T94" i="1"/>
  <c r="N94" i="1"/>
  <c r="M94" i="1"/>
  <c r="F94" i="1"/>
  <c r="D94" i="1"/>
  <c r="C94" i="1"/>
  <c r="B94" i="1"/>
  <c r="V93" i="1"/>
  <c r="U93" i="1"/>
  <c r="T93" i="1"/>
  <c r="N93" i="1"/>
  <c r="M93" i="1"/>
  <c r="F93" i="1"/>
  <c r="D93" i="1"/>
  <c r="C93" i="1"/>
  <c r="B93" i="1"/>
  <c r="U92" i="1"/>
  <c r="T92" i="1"/>
  <c r="V92" i="1" s="1"/>
  <c r="N92" i="1"/>
  <c r="M92" i="1"/>
  <c r="F92" i="1"/>
  <c r="D92" i="1"/>
  <c r="C92" i="1"/>
  <c r="B92" i="1"/>
  <c r="V91" i="1"/>
  <c r="U91" i="1"/>
  <c r="T91" i="1"/>
  <c r="N91" i="1"/>
  <c r="M91" i="1"/>
  <c r="F91" i="1"/>
  <c r="D91" i="1"/>
  <c r="C91" i="1"/>
  <c r="B91" i="1"/>
  <c r="U90" i="1"/>
  <c r="T90" i="1"/>
  <c r="N90" i="1"/>
  <c r="M90" i="1"/>
  <c r="F90" i="1"/>
  <c r="D90" i="1"/>
  <c r="C90" i="1"/>
  <c r="B90" i="1"/>
  <c r="U89" i="1"/>
  <c r="V89" i="1" s="1"/>
  <c r="T89" i="1"/>
  <c r="N89" i="1"/>
  <c r="M89" i="1"/>
  <c r="F89" i="1"/>
  <c r="D89" i="1"/>
  <c r="C89" i="1"/>
  <c r="B89" i="1"/>
  <c r="U88" i="1"/>
  <c r="T88" i="1"/>
  <c r="N88" i="1"/>
  <c r="M88" i="1"/>
  <c r="F88" i="1"/>
  <c r="D88" i="1"/>
  <c r="C88" i="1"/>
  <c r="B88" i="1"/>
  <c r="V87" i="1"/>
  <c r="U87" i="1"/>
  <c r="T87" i="1"/>
  <c r="N87" i="1"/>
  <c r="M87" i="1"/>
  <c r="F87" i="1"/>
  <c r="D87" i="1"/>
  <c r="C87" i="1"/>
  <c r="B87" i="1"/>
  <c r="U86" i="1"/>
  <c r="T86" i="1"/>
  <c r="N86" i="1"/>
  <c r="M86" i="1"/>
  <c r="F86" i="1"/>
  <c r="D86" i="1"/>
  <c r="C86" i="1"/>
  <c r="B86" i="1"/>
  <c r="V85" i="1"/>
  <c r="U85" i="1"/>
  <c r="T85" i="1"/>
  <c r="N85" i="1"/>
  <c r="M85" i="1"/>
  <c r="F85" i="1"/>
  <c r="D85" i="1"/>
  <c r="C85" i="1"/>
  <c r="B85" i="1"/>
  <c r="U84" i="1"/>
  <c r="T84" i="1"/>
  <c r="V84" i="1" s="1"/>
  <c r="N84" i="1"/>
  <c r="M84" i="1"/>
  <c r="F84" i="1"/>
  <c r="D84" i="1"/>
  <c r="C84" i="1"/>
  <c r="B84" i="1"/>
  <c r="V83" i="1"/>
  <c r="U83" i="1"/>
  <c r="T83" i="1"/>
  <c r="N83" i="1"/>
  <c r="M83" i="1"/>
  <c r="F83" i="1"/>
  <c r="D83" i="1"/>
  <c r="C83" i="1"/>
  <c r="B83" i="1"/>
  <c r="U82" i="1"/>
  <c r="T82" i="1"/>
  <c r="N82" i="1"/>
  <c r="M82" i="1"/>
  <c r="F82" i="1"/>
  <c r="D82" i="1"/>
  <c r="C82" i="1"/>
  <c r="B82" i="1"/>
  <c r="U81" i="1"/>
  <c r="V81" i="1" s="1"/>
  <c r="T81" i="1"/>
  <c r="N81" i="1"/>
  <c r="M81" i="1"/>
  <c r="F81" i="1"/>
  <c r="D81" i="1"/>
  <c r="C81" i="1"/>
  <c r="B81" i="1"/>
  <c r="U80" i="1"/>
  <c r="T80" i="1"/>
  <c r="N80" i="1"/>
  <c r="M80" i="1"/>
  <c r="F80" i="1"/>
  <c r="D80" i="1"/>
  <c r="C80" i="1"/>
  <c r="B80" i="1"/>
  <c r="U79" i="1"/>
  <c r="T79" i="1"/>
  <c r="V79" i="1" s="1"/>
  <c r="N79" i="1"/>
  <c r="M79" i="1"/>
  <c r="F79" i="1"/>
  <c r="D79" i="1"/>
  <c r="C79" i="1"/>
  <c r="B79" i="1"/>
  <c r="V78" i="1"/>
  <c r="U78" i="1"/>
  <c r="T78" i="1"/>
  <c r="N78" i="1"/>
  <c r="M78" i="1"/>
  <c r="F78" i="1"/>
  <c r="D78" i="1"/>
  <c r="C78" i="1"/>
  <c r="B78" i="1"/>
  <c r="U77" i="1"/>
  <c r="T77" i="1"/>
  <c r="V77" i="1" s="1"/>
  <c r="N77" i="1"/>
  <c r="M77" i="1"/>
  <c r="F77" i="1"/>
  <c r="D77" i="1"/>
  <c r="C77" i="1"/>
  <c r="B77" i="1"/>
  <c r="V76" i="1"/>
  <c r="U76" i="1"/>
  <c r="T76" i="1"/>
  <c r="N76" i="1"/>
  <c r="M76" i="1"/>
  <c r="F76" i="1"/>
  <c r="D76" i="1"/>
  <c r="C76" i="1"/>
  <c r="B76" i="1"/>
  <c r="U75" i="1"/>
  <c r="T75" i="1"/>
  <c r="V75" i="1" s="1"/>
  <c r="N75" i="1"/>
  <c r="M75" i="1"/>
  <c r="F75" i="1"/>
  <c r="D75" i="1"/>
  <c r="C75" i="1"/>
  <c r="B75" i="1"/>
  <c r="V74" i="1"/>
  <c r="U74" i="1"/>
  <c r="T74" i="1"/>
  <c r="N74" i="1"/>
  <c r="M74" i="1"/>
  <c r="F74" i="1"/>
  <c r="D74" i="1"/>
  <c r="C74" i="1"/>
  <c r="B74" i="1"/>
  <c r="U73" i="1"/>
  <c r="T73" i="1"/>
  <c r="V73" i="1" s="1"/>
  <c r="N73" i="1"/>
  <c r="M73" i="1"/>
  <c r="F73" i="1"/>
  <c r="D73" i="1"/>
  <c r="C73" i="1"/>
  <c r="B73" i="1"/>
  <c r="V72" i="1"/>
  <c r="U72" i="1"/>
  <c r="T72" i="1"/>
  <c r="N72" i="1"/>
  <c r="M72" i="1"/>
  <c r="F72" i="1"/>
  <c r="D72" i="1"/>
  <c r="C72" i="1"/>
  <c r="B72" i="1"/>
  <c r="U71" i="1"/>
  <c r="T71" i="1"/>
  <c r="V71" i="1" s="1"/>
  <c r="N71" i="1"/>
  <c r="M71" i="1"/>
  <c r="F71" i="1"/>
  <c r="D71" i="1"/>
  <c r="C71" i="1"/>
  <c r="B71" i="1"/>
  <c r="V70" i="1"/>
  <c r="U70" i="1"/>
  <c r="T70" i="1"/>
  <c r="N70" i="1"/>
  <c r="M70" i="1"/>
  <c r="F70" i="1"/>
  <c r="D70" i="1"/>
  <c r="C70" i="1"/>
  <c r="B70" i="1"/>
  <c r="U69" i="1"/>
  <c r="T69" i="1"/>
  <c r="V69" i="1" s="1"/>
  <c r="N69" i="1"/>
  <c r="M69" i="1"/>
  <c r="F69" i="1"/>
  <c r="D69" i="1"/>
  <c r="C69" i="1"/>
  <c r="B69" i="1"/>
  <c r="V68" i="1"/>
  <c r="U68" i="1"/>
  <c r="T68" i="1"/>
  <c r="N68" i="1"/>
  <c r="M68" i="1"/>
  <c r="F68" i="1"/>
  <c r="D68" i="1"/>
  <c r="C68" i="1"/>
  <c r="B68" i="1"/>
  <c r="U67" i="1"/>
  <c r="T67" i="1"/>
  <c r="V67" i="1" s="1"/>
  <c r="N67" i="1"/>
  <c r="M67" i="1"/>
  <c r="F67" i="1"/>
  <c r="D67" i="1"/>
  <c r="C67" i="1"/>
  <c r="B67" i="1"/>
  <c r="V66" i="1"/>
  <c r="U66" i="1"/>
  <c r="T66" i="1"/>
  <c r="N66" i="1"/>
  <c r="M66" i="1"/>
  <c r="F66" i="1"/>
  <c r="D66" i="1"/>
  <c r="C66" i="1"/>
  <c r="B66" i="1"/>
  <c r="U65" i="1"/>
  <c r="T65" i="1"/>
  <c r="V65" i="1" s="1"/>
  <c r="N65" i="1"/>
  <c r="M65" i="1"/>
  <c r="F65" i="1"/>
  <c r="D65" i="1"/>
  <c r="C65" i="1"/>
  <c r="B65" i="1"/>
  <c r="V64" i="1"/>
  <c r="U64" i="1"/>
  <c r="T64" i="1"/>
  <c r="N64" i="1"/>
  <c r="M64" i="1"/>
  <c r="F64" i="1"/>
  <c r="D64" i="1"/>
  <c r="C64" i="1"/>
  <c r="B64" i="1"/>
  <c r="U63" i="1"/>
  <c r="T63" i="1"/>
  <c r="V63" i="1" s="1"/>
  <c r="N63" i="1"/>
  <c r="M63" i="1"/>
  <c r="F63" i="1"/>
  <c r="D63" i="1"/>
  <c r="C63" i="1"/>
  <c r="B63" i="1"/>
  <c r="V62" i="1"/>
  <c r="U62" i="1"/>
  <c r="T62" i="1"/>
  <c r="N62" i="1"/>
  <c r="M62" i="1"/>
  <c r="F62" i="1"/>
  <c r="D62" i="1"/>
  <c r="C62" i="1"/>
  <c r="B62" i="1"/>
  <c r="U61" i="1"/>
  <c r="T61" i="1"/>
  <c r="V61" i="1" s="1"/>
  <c r="N61" i="1"/>
  <c r="M61" i="1"/>
  <c r="F61" i="1"/>
  <c r="D61" i="1"/>
  <c r="C61" i="1"/>
  <c r="B61" i="1"/>
  <c r="V60" i="1"/>
  <c r="U60" i="1"/>
  <c r="T60" i="1"/>
  <c r="N60" i="1"/>
  <c r="M60" i="1"/>
  <c r="F60" i="1"/>
  <c r="D60" i="1"/>
  <c r="C60" i="1"/>
  <c r="B60" i="1"/>
  <c r="U59" i="1"/>
  <c r="T59" i="1"/>
  <c r="V59" i="1" s="1"/>
  <c r="N59" i="1"/>
  <c r="M59" i="1"/>
  <c r="F59" i="1"/>
  <c r="D59" i="1"/>
  <c r="C59" i="1"/>
  <c r="B59" i="1"/>
  <c r="V58" i="1"/>
  <c r="U58" i="1"/>
  <c r="T58" i="1"/>
  <c r="N58" i="1"/>
  <c r="M58" i="1"/>
  <c r="F58" i="1"/>
  <c r="D58" i="1"/>
  <c r="C58" i="1"/>
  <c r="B58" i="1"/>
  <c r="U57" i="1"/>
  <c r="T57" i="1"/>
  <c r="V57" i="1" s="1"/>
  <c r="N57" i="1"/>
  <c r="M57" i="1"/>
  <c r="F57" i="1"/>
  <c r="D57" i="1"/>
  <c r="C57" i="1"/>
  <c r="B57" i="1"/>
  <c r="V56" i="1"/>
  <c r="U56" i="1"/>
  <c r="T56" i="1"/>
  <c r="N56" i="1"/>
  <c r="M56" i="1"/>
  <c r="F56" i="1"/>
  <c r="D56" i="1"/>
  <c r="C56" i="1"/>
  <c r="B56" i="1"/>
  <c r="U55" i="1"/>
  <c r="T55" i="1"/>
  <c r="V55" i="1" s="1"/>
  <c r="N55" i="1"/>
  <c r="M55" i="1"/>
  <c r="F55" i="1"/>
  <c r="D55" i="1"/>
  <c r="C55" i="1"/>
  <c r="B55" i="1"/>
  <c r="V54" i="1"/>
  <c r="U54" i="1"/>
  <c r="T54" i="1"/>
  <c r="N54" i="1"/>
  <c r="M54" i="1"/>
  <c r="F54" i="1"/>
  <c r="D54" i="1"/>
  <c r="C54" i="1"/>
  <c r="B54" i="1"/>
  <c r="U53" i="1"/>
  <c r="T53" i="1"/>
  <c r="V53" i="1" s="1"/>
  <c r="N53" i="1"/>
  <c r="M53" i="1"/>
  <c r="F53" i="1"/>
  <c r="D53" i="1"/>
  <c r="C53" i="1"/>
  <c r="B53" i="1"/>
  <c r="V52" i="1"/>
  <c r="U52" i="1"/>
  <c r="T52" i="1"/>
  <c r="N52" i="1"/>
  <c r="M52" i="1"/>
  <c r="F52" i="1"/>
  <c r="D52" i="1"/>
  <c r="C52" i="1"/>
  <c r="B52" i="1"/>
  <c r="U51" i="1"/>
  <c r="T51" i="1"/>
  <c r="V51" i="1" s="1"/>
  <c r="N51" i="1"/>
  <c r="M51" i="1"/>
  <c r="F51" i="1"/>
  <c r="D51" i="1"/>
  <c r="C51" i="1"/>
  <c r="B51" i="1"/>
  <c r="V50" i="1"/>
  <c r="U50" i="1"/>
  <c r="T50" i="1"/>
  <c r="N50" i="1"/>
  <c r="M50" i="1"/>
  <c r="F50" i="1"/>
  <c r="D50" i="1"/>
  <c r="C50" i="1"/>
  <c r="B50" i="1"/>
  <c r="U49" i="1"/>
  <c r="T49" i="1"/>
  <c r="V49" i="1" s="1"/>
  <c r="N49" i="1"/>
  <c r="M49" i="1"/>
  <c r="F49" i="1"/>
  <c r="D49" i="1"/>
  <c r="C49" i="1"/>
  <c r="B49" i="1"/>
  <c r="V48" i="1"/>
  <c r="U48" i="1"/>
  <c r="T48" i="1"/>
  <c r="N48" i="1"/>
  <c r="M48" i="1"/>
  <c r="F48" i="1"/>
  <c r="D48" i="1"/>
  <c r="C48" i="1"/>
  <c r="B48" i="1"/>
  <c r="U47" i="1"/>
  <c r="T47" i="1"/>
  <c r="V47" i="1" s="1"/>
  <c r="N47" i="1"/>
  <c r="M47" i="1"/>
  <c r="F47" i="1"/>
  <c r="D47" i="1"/>
  <c r="C47" i="1"/>
  <c r="B47" i="1"/>
  <c r="V46" i="1"/>
  <c r="U46" i="1"/>
  <c r="T46" i="1"/>
  <c r="N46" i="1"/>
  <c r="M46" i="1"/>
  <c r="F46" i="1"/>
  <c r="D46" i="1"/>
  <c r="C46" i="1"/>
  <c r="B46" i="1"/>
  <c r="U45" i="1"/>
  <c r="T45" i="1"/>
  <c r="V45" i="1" s="1"/>
  <c r="N45" i="1"/>
  <c r="M45" i="1"/>
  <c r="F45" i="1"/>
  <c r="D45" i="1"/>
  <c r="C45" i="1"/>
  <c r="B45" i="1"/>
  <c r="V44" i="1"/>
  <c r="U44" i="1"/>
  <c r="T44" i="1"/>
  <c r="N44" i="1"/>
  <c r="M44" i="1"/>
  <c r="F44" i="1"/>
  <c r="D44" i="1"/>
  <c r="C44" i="1"/>
  <c r="B44" i="1"/>
  <c r="U43" i="1"/>
  <c r="T43" i="1"/>
  <c r="V43" i="1" s="1"/>
  <c r="N43" i="1"/>
  <c r="M43" i="1"/>
  <c r="F43" i="1"/>
  <c r="D43" i="1"/>
  <c r="C43" i="1"/>
  <c r="B43" i="1"/>
  <c r="W42" i="1"/>
  <c r="V42" i="1"/>
  <c r="U42" i="1"/>
  <c r="T42" i="1"/>
  <c r="N42" i="1"/>
  <c r="M42" i="1"/>
  <c r="F42" i="1"/>
  <c r="D42" i="1"/>
  <c r="C42" i="1"/>
  <c r="B42" i="1"/>
  <c r="V41" i="1"/>
  <c r="W41" i="1" s="1"/>
  <c r="U41" i="1"/>
  <c r="T41" i="1"/>
  <c r="N41" i="1"/>
  <c r="M41" i="1"/>
  <c r="F41" i="1"/>
  <c r="D41" i="1"/>
  <c r="C41" i="1"/>
  <c r="B41" i="1"/>
  <c r="U40" i="1"/>
  <c r="T40" i="1"/>
  <c r="V40" i="1" s="1"/>
  <c r="W40" i="1" s="1"/>
  <c r="N40" i="1"/>
  <c r="M40" i="1"/>
  <c r="F40" i="1"/>
  <c r="D40" i="1"/>
  <c r="C40" i="1"/>
  <c r="B40" i="1"/>
  <c r="U39" i="1"/>
  <c r="T39" i="1"/>
  <c r="V39" i="1" s="1"/>
  <c r="W39" i="1" s="1"/>
  <c r="N39" i="1"/>
  <c r="M39" i="1"/>
  <c r="F39" i="1"/>
  <c r="D39" i="1"/>
  <c r="C39" i="1"/>
  <c r="B39" i="1"/>
  <c r="W38" i="1"/>
  <c r="V38" i="1"/>
  <c r="U38" i="1"/>
  <c r="T38" i="1"/>
  <c r="N38" i="1"/>
  <c r="M38" i="1"/>
  <c r="F38" i="1"/>
  <c r="D38" i="1"/>
  <c r="C38" i="1"/>
  <c r="B38" i="1"/>
  <c r="V37" i="1"/>
  <c r="W37" i="1" s="1"/>
  <c r="U37" i="1"/>
  <c r="T37" i="1"/>
  <c r="N37" i="1"/>
  <c r="M37" i="1"/>
  <c r="F37" i="1"/>
  <c r="D37" i="1"/>
  <c r="C37" i="1"/>
  <c r="B37" i="1"/>
  <c r="U36" i="1"/>
  <c r="T36" i="1"/>
  <c r="V36" i="1" s="1"/>
  <c r="W36" i="1" s="1"/>
  <c r="V35" i="1"/>
  <c r="W35" i="1" s="1"/>
  <c r="U35" i="1"/>
  <c r="T35" i="1"/>
  <c r="W34" i="1"/>
  <c r="V34" i="1"/>
  <c r="U34" i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W30" i="1"/>
  <c r="V30" i="1"/>
  <c r="U30" i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U18" i="1"/>
  <c r="T18" i="1"/>
  <c r="V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U7" i="1"/>
  <c r="T7" i="1"/>
  <c r="V7" i="1" s="1"/>
  <c r="W7" i="1" s="1"/>
  <c r="V86" i="1" l="1"/>
  <c r="V94" i="1"/>
  <c r="V102" i="1"/>
  <c r="V82" i="1"/>
  <c r="V90" i="1"/>
  <c r="V98" i="1"/>
  <c r="V80" i="1"/>
  <c r="V88" i="1"/>
  <c r="V96" i="1"/>
  <c r="V104" i="1"/>
  <c r="V108" i="1"/>
  <c r="V112" i="1"/>
  <c r="V116" i="1"/>
  <c r="V120" i="1"/>
  <c r="V124" i="1"/>
  <c r="V128" i="1"/>
  <c r="V132" i="1"/>
  <c r="V136" i="1"/>
  <c r="V140" i="1"/>
  <c r="V144" i="1"/>
  <c r="V148" i="1"/>
  <c r="V152" i="1"/>
  <c r="V156" i="1"/>
  <c r="V160" i="1"/>
  <c r="V164" i="1"/>
  <c r="V168" i="1"/>
  <c r="V172" i="1"/>
  <c r="V176" i="1"/>
  <c r="V184" i="1"/>
  <c r="V197" i="1"/>
  <c r="V205" i="1"/>
  <c r="V190" i="1"/>
  <c r="V198" i="1"/>
  <c r="V206" i="1"/>
  <c r="V235" i="1"/>
  <c r="W235" i="1" s="1"/>
  <c r="V254" i="1"/>
  <c r="V256" i="1"/>
  <c r="V258" i="1"/>
  <c r="V194" i="1"/>
  <c r="V202" i="1"/>
  <c r="V210" i="1"/>
  <c r="V214" i="1"/>
  <c r="V218" i="1"/>
  <c r="V222" i="1"/>
  <c r="V226" i="1"/>
  <c r="V230" i="1"/>
  <c r="V253" i="1"/>
  <c r="V255" i="1"/>
  <c r="V257" i="1"/>
  <c r="V325" i="1"/>
  <c r="W325" i="1" s="1"/>
  <c r="V298" i="1"/>
  <c r="W298" i="1" s="1"/>
  <c r="V366" i="1"/>
  <c r="W366" i="1" s="1"/>
  <c r="V370" i="1"/>
  <c r="W370" i="1" s="1"/>
  <c r="V374" i="1"/>
  <c r="W374" i="1" s="1"/>
  <c r="V378" i="1"/>
  <c r="W378" i="1" s="1"/>
  <c r="V382" i="1"/>
  <c r="W382" i="1" s="1"/>
</calcChain>
</file>

<file path=xl/sharedStrings.xml><?xml version="1.0" encoding="utf-8"?>
<sst xmlns="http://schemas.openxmlformats.org/spreadsheetml/2006/main" count="5641" uniqueCount="780">
  <si>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</si>
  <si>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</si>
  <si>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</si>
  <si>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</si>
  <si>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</si>
  <si>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</si>
  <si>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</si>
  <si>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</si>
  <si>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</si>
  <si>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</si>
  <si>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</si>
  <si>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</si>
  <si>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</si>
  <si>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</si>
  <si>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</si>
  <si>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</si>
  <si>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</si>
  <si>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</si>
  <si>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</si>
  <si>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</si>
  <si>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</si>
  <si>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</si>
  <si>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</si>
  <si>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</si>
  <si>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</si>
  <si>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</si>
  <si>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</si>
  <si>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</si>
  <si>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</si>
  <si>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</si>
  <si>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</si>
  <si>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</si>
  <si>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</si>
  <si>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湖西市</t>
    <rPh sb="0" eb="3">
      <t>コサイシ</t>
    </rPh>
    <phoneticPr fontId="2"/>
  </si>
  <si>
    <t>-</t>
    <phoneticPr fontId="2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</si>
  <si>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</si>
  <si>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6"/>
  </si>
  <si>
    <t>豚肉</t>
    <rPh sb="0" eb="2">
      <t>ブタニク</t>
    </rPh>
    <phoneticPr fontId="2"/>
  </si>
  <si>
    <t>制限なし</t>
    <rPh sb="0" eb="2">
      <t>セイゲン</t>
    </rPh>
    <phoneticPr fontId="10"/>
  </si>
  <si>
    <t>浜松市保健環境研究所</t>
    <phoneticPr fontId="2"/>
  </si>
  <si>
    <t>Ge</t>
  </si>
  <si>
    <t>&lt;4.3</t>
    <phoneticPr fontId="2"/>
  </si>
  <si>
    <t>&lt;3.6</t>
    <phoneticPr fontId="2"/>
  </si>
  <si>
    <t>&lt;7.9</t>
    <phoneticPr fontId="2"/>
  </si>
  <si>
    <t>浜松市保健環境研究所</t>
  </si>
  <si>
    <t>&lt;4.4</t>
    <phoneticPr fontId="2"/>
  </si>
  <si>
    <t>&lt;8.7</t>
    <phoneticPr fontId="2"/>
  </si>
  <si>
    <t>新潟県</t>
    <rPh sb="0" eb="3">
      <t>ニイガタケン</t>
    </rPh>
    <phoneticPr fontId="8"/>
  </si>
  <si>
    <t>魚沼市</t>
    <rPh sb="0" eb="3">
      <t>ウオヌマシ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</si>
  <si>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</si>
  <si>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8"/>
  </si>
  <si>
    <t>ナラタケ</t>
  </si>
  <si>
    <t>野生</t>
    <rPh sb="0" eb="2">
      <t>ヤセイ</t>
    </rPh>
    <phoneticPr fontId="10"/>
  </si>
  <si>
    <t>制限なし</t>
    <rPh sb="0" eb="2">
      <t>セイゲン</t>
    </rPh>
    <phoneticPr fontId="1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</si>
  <si>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0"/>
  </si>
  <si>
    <t>&lt;3.3</t>
  </si>
  <si>
    <t>&lt;3.5</t>
  </si>
  <si>
    <t>&lt;6.8</t>
  </si>
  <si>
    <t>南魚沼市</t>
    <rPh sb="0" eb="4">
      <t>ミナミウオヌマシ</t>
    </rPh>
    <phoneticPr fontId="10"/>
  </si>
  <si>
    <t>&lt;2.5</t>
  </si>
  <si>
    <t>&lt;6.0</t>
  </si>
  <si>
    <t>十日町市</t>
    <rPh sb="0" eb="4">
      <t>トオカマチシ</t>
    </rPh>
    <phoneticPr fontId="10"/>
  </si>
  <si>
    <t>ワタゲナラタケ</t>
  </si>
  <si>
    <t>&lt;3.4</t>
  </si>
  <si>
    <t>仙台市</t>
    <rPh sb="0" eb="3">
      <t>センダイシ</t>
    </rPh>
    <phoneticPr fontId="2"/>
  </si>
  <si>
    <t>宮城県</t>
    <rPh sb="0" eb="2">
      <t>ミヤギ</t>
    </rPh>
    <rPh sb="2" eb="3">
      <t>ケン</t>
    </rPh>
    <phoneticPr fontId="6"/>
  </si>
  <si>
    <t>宮城県沖</t>
    <rPh sb="0" eb="3">
      <t>ミヤギケン</t>
    </rPh>
    <rPh sb="3" eb="4">
      <t>オキ</t>
    </rPh>
    <phoneticPr fontId="2"/>
  </si>
  <si>
    <t>水産物</t>
    <rPh sb="0" eb="3">
      <t>スイサンブツ</t>
    </rPh>
    <phoneticPr fontId="6"/>
  </si>
  <si>
    <t>クロメバル</t>
  </si>
  <si>
    <t>天然</t>
    <rPh sb="0" eb="2">
      <t>テンネン</t>
    </rPh>
    <phoneticPr fontId="6"/>
  </si>
  <si>
    <t>仙台市衛生研究所</t>
    <rPh sb="0" eb="3">
      <t>センダイシ</t>
    </rPh>
    <rPh sb="3" eb="8">
      <t>エイセイケンキュウショ</t>
    </rPh>
    <phoneticPr fontId="2"/>
  </si>
  <si>
    <t>&lt;10</t>
    <phoneticPr fontId="2"/>
  </si>
  <si>
    <t>&lt;20</t>
    <phoneticPr fontId="2"/>
  </si>
  <si>
    <t>宮城県</t>
    <rPh sb="0" eb="3">
      <t>ミヤギケン</t>
    </rPh>
    <phoneticPr fontId="6"/>
  </si>
  <si>
    <t>シログチ</t>
  </si>
  <si>
    <t>福島県</t>
    <rPh sb="0" eb="3">
      <t>フクシマケン</t>
    </rPh>
    <phoneticPr fontId="6"/>
  </si>
  <si>
    <t>福島県沖</t>
    <rPh sb="0" eb="3">
      <t>フクシマケン</t>
    </rPh>
    <rPh sb="3" eb="4">
      <t>オキ</t>
    </rPh>
    <phoneticPr fontId="2"/>
  </si>
  <si>
    <t>ムシガレイ</t>
  </si>
  <si>
    <t>宮城県沖</t>
    <rPh sb="0" eb="4">
      <t>ミヤギケンオキ</t>
    </rPh>
    <phoneticPr fontId="2"/>
  </si>
  <si>
    <t>サワラ</t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</si>
  <si>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</si>
  <si>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</si>
  <si>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6"/>
  </si>
  <si>
    <t>中野区</t>
    <rPh sb="0" eb="3">
      <t>ナカノク</t>
    </rPh>
    <phoneticPr fontId="2"/>
  </si>
  <si>
    <t>―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</si>
  <si>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</si>
  <si>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</si>
  <si>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ナス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</si>
  <si>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</si>
  <si>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</si>
  <si>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&lt;4.6</t>
    <phoneticPr fontId="2"/>
  </si>
  <si>
    <t>&lt;5.0</t>
    <phoneticPr fontId="2"/>
  </si>
  <si>
    <t>&lt;9.6</t>
    <phoneticPr fontId="2"/>
  </si>
  <si>
    <t>大田区</t>
    <rPh sb="0" eb="3">
      <t>オオタク</t>
    </rPh>
    <phoneticPr fontId="2"/>
  </si>
  <si>
    <t>&lt;4.0</t>
    <phoneticPr fontId="2"/>
  </si>
  <si>
    <t>&lt;8.0</t>
    <phoneticPr fontId="2"/>
  </si>
  <si>
    <t>目黒区</t>
    <rPh sb="0" eb="3">
      <t>メグロク</t>
    </rPh>
    <phoneticPr fontId="2"/>
  </si>
  <si>
    <t>制限なし</t>
    <rPh sb="0" eb="2">
      <t>セイゲン</t>
    </rPh>
    <phoneticPr fontId="2"/>
  </si>
  <si>
    <t>&lt;4.5</t>
    <phoneticPr fontId="2"/>
  </si>
  <si>
    <t>&lt;8.9</t>
    <phoneticPr fontId="2"/>
  </si>
  <si>
    <t>奥多摩町</t>
    <rPh sb="0" eb="4">
      <t>オクタママチ</t>
    </rPh>
    <phoneticPr fontId="2"/>
  </si>
  <si>
    <t>シイタケ</t>
    <phoneticPr fontId="2"/>
  </si>
  <si>
    <t>栽培</t>
    <rPh sb="0" eb="2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</si>
  <si>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</si>
  <si>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日の出町</t>
    <rPh sb="0" eb="1">
      <t>ヒ</t>
    </rPh>
    <rPh sb="2" eb="4">
      <t>デマチ</t>
    </rPh>
    <phoneticPr fontId="2"/>
  </si>
  <si>
    <t>&lt;4.2</t>
    <phoneticPr fontId="2"/>
  </si>
  <si>
    <t>&lt;8.2</t>
    <phoneticPr fontId="2"/>
  </si>
  <si>
    <t>青梅市</t>
    <rPh sb="0" eb="3">
      <t>オウメシ</t>
    </rPh>
    <phoneticPr fontId="2"/>
  </si>
  <si>
    <t>&lt;4.9</t>
    <phoneticPr fontId="2"/>
  </si>
  <si>
    <t>&lt;9.8</t>
    <phoneticPr fontId="2"/>
  </si>
  <si>
    <t>清瀬市</t>
    <rPh sb="0" eb="3">
      <t>キヨセシ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</si>
  <si>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</si>
  <si>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2">
      <t>ゲンニュウ</t>
    </rPh>
    <phoneticPr fontId="2"/>
  </si>
  <si>
    <t>&lt;0.6</t>
    <phoneticPr fontId="2"/>
  </si>
  <si>
    <t>&lt;0.7</t>
    <phoneticPr fontId="2"/>
  </si>
  <si>
    <t>&lt;1.3</t>
    <phoneticPr fontId="2"/>
  </si>
  <si>
    <t>岩手県</t>
    <rPh sb="0" eb="3">
      <t>イワテケン</t>
    </rPh>
    <phoneticPr fontId="6"/>
  </si>
  <si>
    <t>西和賀町</t>
    <rPh sb="0" eb="4">
      <t>ニシワガマチ</t>
    </rPh>
    <phoneticPr fontId="6"/>
  </si>
  <si>
    <t>ソバ</t>
    <phoneticPr fontId="2"/>
  </si>
  <si>
    <t>路地栽培</t>
    <rPh sb="0" eb="2">
      <t>ロジ</t>
    </rPh>
    <rPh sb="2" eb="4">
      <t>サイバイ</t>
    </rPh>
    <phoneticPr fontId="2"/>
  </si>
  <si>
    <t>一般財団法人新潟県環境分析センター</t>
    <phoneticPr fontId="2"/>
  </si>
  <si>
    <t>R2.9.16</t>
    <phoneticPr fontId="6"/>
  </si>
  <si>
    <t>R2.9.23</t>
    <phoneticPr fontId="6"/>
  </si>
  <si>
    <t>&lt;1.9</t>
    <phoneticPr fontId="6"/>
  </si>
  <si>
    <t>&lt;3.8</t>
    <phoneticPr fontId="6"/>
  </si>
  <si>
    <t>盛岡市</t>
    <rPh sb="0" eb="3">
      <t>モリオカシ</t>
    </rPh>
    <phoneticPr fontId="6"/>
  </si>
  <si>
    <t>R2.9.28</t>
    <phoneticPr fontId="6"/>
  </si>
  <si>
    <t>&lt;1.5</t>
    <phoneticPr fontId="6"/>
  </si>
  <si>
    <t>&lt;2.1</t>
    <phoneticPr fontId="6"/>
  </si>
  <si>
    <t>&lt;3.6</t>
    <phoneticPr fontId="6"/>
  </si>
  <si>
    <t>岩手県</t>
    <rPh sb="0" eb="3">
      <t>イワテケン</t>
    </rPh>
    <phoneticPr fontId="2"/>
  </si>
  <si>
    <t>花巻市</t>
    <rPh sb="0" eb="3">
      <t>ハナマキシ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</si>
  <si>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</si>
  <si>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米</t>
    <rPh sb="0" eb="1">
      <t>コメ</t>
    </rPh>
    <phoneticPr fontId="2"/>
  </si>
  <si>
    <t>-</t>
  </si>
  <si>
    <t>（一財）新潟環境分析センター</t>
    <phoneticPr fontId="2"/>
  </si>
  <si>
    <t>&lt;1.4</t>
    <phoneticPr fontId="2"/>
  </si>
  <si>
    <t>&lt;2.7</t>
    <phoneticPr fontId="2"/>
  </si>
  <si>
    <t>一関市</t>
    <rPh sb="0" eb="3">
      <t>イチノセキシ</t>
    </rPh>
    <phoneticPr fontId="2"/>
  </si>
  <si>
    <t>&lt;0.96</t>
    <phoneticPr fontId="2"/>
  </si>
  <si>
    <t>&lt;0.94</t>
    <phoneticPr fontId="2"/>
  </si>
  <si>
    <t>&lt;1.9</t>
    <phoneticPr fontId="2"/>
  </si>
  <si>
    <t>北上市</t>
    <rPh sb="0" eb="3">
      <t>キタカミシ</t>
    </rPh>
    <phoneticPr fontId="2"/>
  </si>
  <si>
    <t>&lt;1.1</t>
    <phoneticPr fontId="2"/>
  </si>
  <si>
    <t>&lt;2.4</t>
    <phoneticPr fontId="2"/>
  </si>
  <si>
    <t>遠野市</t>
    <rPh sb="0" eb="3">
      <t>トオノシ</t>
    </rPh>
    <phoneticPr fontId="2"/>
  </si>
  <si>
    <t>&lt;1.7</t>
    <phoneticPr fontId="2"/>
  </si>
  <si>
    <t>&lt;3.1</t>
    <phoneticPr fontId="2"/>
  </si>
  <si>
    <t>陸前高田市</t>
    <rPh sb="0" eb="5">
      <t>リクゼンタカタシ</t>
    </rPh>
    <phoneticPr fontId="2"/>
  </si>
  <si>
    <t>奥州市</t>
    <rPh sb="0" eb="2">
      <t>オウシュウ</t>
    </rPh>
    <rPh sb="2" eb="3">
      <t>シ</t>
    </rPh>
    <phoneticPr fontId="2"/>
  </si>
  <si>
    <t>&lt;0.97</t>
    <phoneticPr fontId="2"/>
  </si>
  <si>
    <t>軽米町</t>
    <rPh sb="0" eb="3">
      <t>カルマイマチ</t>
    </rPh>
    <phoneticPr fontId="6"/>
  </si>
  <si>
    <t>マツタケ</t>
    <phoneticPr fontId="2"/>
  </si>
  <si>
    <t>野生</t>
    <rPh sb="0" eb="2">
      <t>ヤセイ</t>
    </rPh>
    <phoneticPr fontId="6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</si>
  <si>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"/>
  </si>
  <si>
    <t>&lt;6.70</t>
    <phoneticPr fontId="2"/>
  </si>
  <si>
    <t>田野畑村</t>
    <rPh sb="0" eb="4">
      <t>タノハタムラ</t>
    </rPh>
    <phoneticPr fontId="2"/>
  </si>
  <si>
    <t>&lt;5.40</t>
    <phoneticPr fontId="2"/>
  </si>
  <si>
    <t>矢巾町</t>
    <rPh sb="0" eb="3">
      <t>ヤハバチョウ</t>
    </rPh>
    <phoneticPr fontId="2"/>
  </si>
  <si>
    <t>アミタケ</t>
    <phoneticPr fontId="2"/>
  </si>
  <si>
    <t>岩手県環境保健研究センター</t>
    <rPh sb="0" eb="13">
      <t>カンポ</t>
    </rPh>
    <phoneticPr fontId="2"/>
  </si>
  <si>
    <t>&lt;5.3</t>
    <phoneticPr fontId="2"/>
  </si>
  <si>
    <t>&lt;5.8</t>
    <phoneticPr fontId="2"/>
  </si>
  <si>
    <t>滝沢市</t>
    <rPh sb="0" eb="2">
      <t>タキサワ</t>
    </rPh>
    <rPh sb="2" eb="3">
      <t>シ</t>
    </rPh>
    <phoneticPr fontId="2"/>
  </si>
  <si>
    <t>ナラタケ</t>
    <phoneticPr fontId="2"/>
  </si>
  <si>
    <t>&lt;5.1</t>
    <phoneticPr fontId="2"/>
  </si>
  <si>
    <t>久慈市</t>
    <rPh sb="0" eb="3">
      <t>クジシ</t>
    </rPh>
    <phoneticPr fontId="2"/>
  </si>
  <si>
    <t>盛岡市</t>
  </si>
  <si>
    <t>牛肉</t>
    <rPh sb="0" eb="2">
      <t>ギュウニク</t>
    </rPh>
    <phoneticPr fontId="2"/>
  </si>
  <si>
    <t>&lt;15</t>
  </si>
  <si>
    <t>&lt;10</t>
  </si>
  <si>
    <t>&lt;25</t>
  </si>
  <si>
    <t>遠野市</t>
  </si>
  <si>
    <t>奥州市</t>
  </si>
  <si>
    <t>岩泉町</t>
  </si>
  <si>
    <t>住田町</t>
  </si>
  <si>
    <t>宮古市</t>
  </si>
  <si>
    <t>葛巻町</t>
  </si>
  <si>
    <t>一戸町</t>
  </si>
  <si>
    <t>久慈市</t>
  </si>
  <si>
    <t>滝沢市</t>
  </si>
  <si>
    <t>金ケ崎町</t>
  </si>
  <si>
    <t>一関市</t>
  </si>
  <si>
    <t>雫石町</t>
  </si>
  <si>
    <t>西和賀町</t>
  </si>
  <si>
    <t>八幡平市</t>
  </si>
  <si>
    <t>九戸村</t>
  </si>
  <si>
    <t>軽米町</t>
  </si>
  <si>
    <t>花巻市</t>
  </si>
  <si>
    <t>岩手町</t>
  </si>
  <si>
    <t>北上市</t>
  </si>
  <si>
    <t>洋野町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</si>
  <si>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</si>
  <si>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</si>
  <si>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マダラ</t>
  </si>
  <si>
    <t>(公財）海洋生物環境研究所</t>
  </si>
  <si>
    <t>&lt;4.32</t>
  </si>
  <si>
    <t>&lt;3.71</t>
  </si>
  <si>
    <t>&lt;8.0</t>
  </si>
  <si>
    <t>(一財)日本食品分析センター</t>
  </si>
  <si>
    <t>&lt;4.14</t>
  </si>
  <si>
    <t>&lt;4.28</t>
  </si>
  <si>
    <t>&lt;8.4</t>
  </si>
  <si>
    <t>&lt;5.01</t>
  </si>
  <si>
    <t>&lt;5.35</t>
  </si>
  <si>
    <t>久慈市沖</t>
    <rPh sb="0" eb="3">
      <t>クジシ</t>
    </rPh>
    <rPh sb="3" eb="4">
      <t>オキ</t>
    </rPh>
    <phoneticPr fontId="14"/>
  </si>
  <si>
    <t>マコガレイ</t>
  </si>
  <si>
    <t>東北緑化環境保全（株）</t>
  </si>
  <si>
    <t>&lt;5.13</t>
  </si>
  <si>
    <t>&lt;4.86</t>
  </si>
  <si>
    <t>ババガレイ</t>
  </si>
  <si>
    <t>&lt;3.87</t>
  </si>
  <si>
    <t>&lt;3.46</t>
  </si>
  <si>
    <t>&lt;7.3</t>
  </si>
  <si>
    <t>釜石市沖</t>
    <rPh sb="0" eb="3">
      <t>カマイシシ</t>
    </rPh>
    <rPh sb="3" eb="4">
      <t>オキ</t>
    </rPh>
    <phoneticPr fontId="14"/>
  </si>
  <si>
    <t>ヒラメ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</si>
  <si>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4"/>
  </si>
  <si>
    <t>&lt;4.04</t>
  </si>
  <si>
    <t>&lt;3.70</t>
  </si>
  <si>
    <t>&lt;7.7</t>
  </si>
  <si>
    <t>&lt;4.58</t>
  </si>
  <si>
    <t>&lt;9.2</t>
  </si>
  <si>
    <t>ユメカサゴ</t>
  </si>
  <si>
    <t>&lt;3.08</t>
  </si>
  <si>
    <t>&lt;4.16</t>
  </si>
  <si>
    <t>&lt;7.2</t>
  </si>
  <si>
    <t>アイナメ</t>
  </si>
  <si>
    <t>&lt;0.439</t>
  </si>
  <si>
    <t>&lt;0.474</t>
  </si>
  <si>
    <t>&lt;0.91</t>
  </si>
  <si>
    <t>秋サケ</t>
    <rPh sb="0" eb="1">
      <t>アキ</t>
    </rPh>
    <phoneticPr fontId="14"/>
  </si>
  <si>
    <t>&lt;0.379</t>
  </si>
  <si>
    <t>&lt;0.401</t>
  </si>
  <si>
    <t>&lt;0.78</t>
  </si>
  <si>
    <t>&lt;0.449</t>
  </si>
  <si>
    <t>&lt;0.433</t>
  </si>
  <si>
    <t>&lt;0.88</t>
  </si>
  <si>
    <t>卵巣</t>
  </si>
  <si>
    <t>&lt;4.44</t>
  </si>
  <si>
    <t>&lt;3.79</t>
  </si>
  <si>
    <t>&lt;8.2</t>
  </si>
  <si>
    <t>&lt;6.51</t>
  </si>
  <si>
    <t>&lt;6.91</t>
    <phoneticPr fontId="2"/>
  </si>
  <si>
    <t>&lt;13</t>
  </si>
  <si>
    <t>マサバ</t>
  </si>
  <si>
    <t>&lt;5.39</t>
  </si>
  <si>
    <t>&lt;4.56</t>
    <phoneticPr fontId="2"/>
  </si>
  <si>
    <t>ゴマサバ</t>
  </si>
  <si>
    <t>（株）静環検査センター</t>
  </si>
  <si>
    <t>&lt;5.12</t>
  </si>
  <si>
    <t>&lt;4.55</t>
  </si>
  <si>
    <t>&lt;9.7</t>
  </si>
  <si>
    <t>&lt;0.442</t>
  </si>
  <si>
    <t>&lt;0.89</t>
    <phoneticPr fontId="2"/>
  </si>
  <si>
    <t>ブリ</t>
  </si>
  <si>
    <t>&lt;0.537</t>
  </si>
  <si>
    <t>&lt;0.568</t>
  </si>
  <si>
    <t>&lt;1.1</t>
  </si>
  <si>
    <t>&lt;0.373</t>
  </si>
  <si>
    <t>&lt;0.405</t>
  </si>
  <si>
    <t>&lt;4.39</t>
  </si>
  <si>
    <t>&lt;4.94</t>
  </si>
  <si>
    <t>&lt;9.3</t>
  </si>
  <si>
    <t>カンパチ</t>
  </si>
  <si>
    <t>&lt;4.56</t>
  </si>
  <si>
    <t>&lt;3.77</t>
  </si>
  <si>
    <t>&lt;8.3</t>
  </si>
  <si>
    <t>&lt;4.69</t>
  </si>
  <si>
    <t>&lt;5.09</t>
  </si>
  <si>
    <t>&lt;9.8</t>
  </si>
  <si>
    <t>マルソウダ</t>
  </si>
  <si>
    <t>&lt;4.88</t>
  </si>
  <si>
    <t>&lt;0.606</t>
  </si>
  <si>
    <t>&lt;0.601</t>
  </si>
  <si>
    <t>&lt;1.2</t>
  </si>
  <si>
    <t>ウミタナゴ</t>
  </si>
  <si>
    <t>&lt;3.35</t>
  </si>
  <si>
    <t>&lt;2.78</t>
  </si>
  <si>
    <t>&lt;6.1</t>
  </si>
  <si>
    <t>&lt;4.79</t>
  </si>
  <si>
    <t>&lt;3.51</t>
  </si>
  <si>
    <t>イシダイ</t>
  </si>
  <si>
    <t>&lt;4.34</t>
  </si>
  <si>
    <t>&lt;4.08</t>
  </si>
  <si>
    <t>ウマヅラハギ</t>
  </si>
  <si>
    <t>&lt;2.95</t>
  </si>
  <si>
    <t>&lt;6.4</t>
  </si>
  <si>
    <t>トクビレ</t>
  </si>
  <si>
    <t>&lt;3.75</t>
  </si>
  <si>
    <t>&lt;4.40</t>
  </si>
  <si>
    <t>ギス</t>
  </si>
  <si>
    <t>&lt;4.41</t>
  </si>
  <si>
    <t>&lt;9.0</t>
  </si>
  <si>
    <t>スルメイカ</t>
  </si>
  <si>
    <t>&lt;4.60</t>
  </si>
  <si>
    <t>&lt;5.19</t>
  </si>
  <si>
    <t>&lt;0.412</t>
  </si>
  <si>
    <t>&lt;0.300</t>
  </si>
  <si>
    <t>&lt;0.71</t>
  </si>
  <si>
    <t>&lt;4.72</t>
  </si>
  <si>
    <t>&lt;9.1</t>
  </si>
  <si>
    <t>ヤリイカ</t>
  </si>
  <si>
    <t>&lt;0.488</t>
  </si>
  <si>
    <t>&lt;0.390</t>
  </si>
  <si>
    <t>ミズダコ</t>
  </si>
  <si>
    <t>&lt;0.529</t>
  </si>
  <si>
    <t>&lt;0.626</t>
  </si>
  <si>
    <t>ヤナギダコ</t>
  </si>
  <si>
    <t>&lt;4.99</t>
  </si>
  <si>
    <t>&lt;5.15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</si>
  <si>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</si>
  <si>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</si>
  <si>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6"/>
  </si>
  <si>
    <t>&lt;0.304</t>
  </si>
  <si>
    <t>&lt;0.320</t>
  </si>
  <si>
    <t>&lt;0.62</t>
  </si>
  <si>
    <t>&lt;0.399</t>
  </si>
  <si>
    <t>&lt;0.556</t>
  </si>
  <si>
    <t>&lt;0.96</t>
  </si>
  <si>
    <t>&lt;0.419</t>
  </si>
  <si>
    <t>&lt;0.501</t>
  </si>
  <si>
    <t>&lt;0.92</t>
  </si>
  <si>
    <t>&lt;0.277</t>
  </si>
  <si>
    <t>&lt;0.282</t>
  </si>
  <si>
    <t>&lt;0.56</t>
  </si>
  <si>
    <t>雫石川水系</t>
    <rPh sb="0" eb="2">
      <t>シズクイシ</t>
    </rPh>
    <rPh sb="2" eb="3">
      <t>カワ</t>
    </rPh>
    <rPh sb="3" eb="5">
      <t>スイケイ</t>
    </rPh>
    <phoneticPr fontId="14"/>
  </si>
  <si>
    <t>ウグイ</t>
  </si>
  <si>
    <t>&lt;4.05</t>
  </si>
  <si>
    <t>&lt;3.28</t>
  </si>
  <si>
    <t>砂鉄川水系</t>
    <rPh sb="0" eb="2">
      <t>サテツ</t>
    </rPh>
    <rPh sb="2" eb="3">
      <t>ガワ</t>
    </rPh>
    <rPh sb="3" eb="5">
      <t>スイケイ</t>
    </rPh>
    <phoneticPr fontId="14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</si>
  <si>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</si>
  <si>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</si>
  <si>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&lt;3.36</t>
  </si>
  <si>
    <t>山形県</t>
    <rPh sb="0" eb="3">
      <t>ヤマガタケン</t>
    </rPh>
    <phoneticPr fontId="6"/>
  </si>
  <si>
    <t>西川町</t>
    <rPh sb="0" eb="3">
      <t>ニシカワマチ</t>
    </rPh>
    <phoneticPr fontId="6"/>
  </si>
  <si>
    <t>村山地域
西村山ブロック</t>
    <rPh sb="0" eb="2">
      <t>ムラヤマ</t>
    </rPh>
    <rPh sb="2" eb="4">
      <t>チイキ</t>
    </rPh>
    <rPh sb="5" eb="8">
      <t>ニシムラヤマ</t>
    </rPh>
    <phoneticPr fontId="2"/>
  </si>
  <si>
    <t>サクラシメジ</t>
    <phoneticPr fontId="2"/>
  </si>
  <si>
    <t>-</t>
    <phoneticPr fontId="6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</si>
  <si>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6"/>
  </si>
  <si>
    <t>&lt;9.0</t>
    <phoneticPr fontId="2"/>
  </si>
  <si>
    <t>舟形町</t>
    <rPh sb="0" eb="3">
      <t>フナガタマチ</t>
    </rPh>
    <phoneticPr fontId="6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</si>
  <si>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2"/>
  </si>
  <si>
    <t>&lt;8.6</t>
    <phoneticPr fontId="2"/>
  </si>
  <si>
    <t>&lt;6.7</t>
    <phoneticPr fontId="2"/>
  </si>
  <si>
    <t>&lt;15</t>
    <phoneticPr fontId="2"/>
  </si>
  <si>
    <t>川越市</t>
  </si>
  <si>
    <t>埼玉県</t>
  </si>
  <si>
    <t>流通品</t>
  </si>
  <si>
    <t>その他</t>
  </si>
  <si>
    <t>こんにゃく</t>
  </si>
  <si>
    <t>制限なし</t>
  </si>
  <si>
    <t>（一社）埼玉県食品衛生協会検査センター</t>
  </si>
  <si>
    <t>&lt;9.51</t>
  </si>
  <si>
    <t>&lt;9.65</t>
  </si>
  <si>
    <t>&lt;19</t>
  </si>
  <si>
    <t>名古屋市</t>
    <rPh sb="0" eb="3">
      <t>ナゴヤ</t>
    </rPh>
    <rPh sb="3" eb="4">
      <t>シ</t>
    </rPh>
    <phoneticPr fontId="2"/>
  </si>
  <si>
    <t>名古屋市</t>
    <rPh sb="0" eb="4">
      <t>ナゴヤシ</t>
    </rPh>
    <phoneticPr fontId="2"/>
  </si>
  <si>
    <t>宮城県</t>
    <rPh sb="0" eb="3">
      <t>ミヤギケン</t>
    </rPh>
    <phoneticPr fontId="2"/>
  </si>
  <si>
    <t>チダイ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</si>
  <si>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</si>
  <si>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CsI</t>
  </si>
  <si>
    <t>&lt;25</t>
    <phoneticPr fontId="2"/>
  </si>
  <si>
    <t>タチウオ</t>
    <phoneticPr fontId="2"/>
  </si>
  <si>
    <t>福島県</t>
    <rPh sb="0" eb="3">
      <t>フクシマケン</t>
    </rPh>
    <phoneticPr fontId="2"/>
  </si>
  <si>
    <t>メバル</t>
    <phoneticPr fontId="2"/>
  </si>
  <si>
    <t>青森県</t>
    <rPh sb="0" eb="3">
      <t>アオモリケン</t>
    </rPh>
    <phoneticPr fontId="2"/>
  </si>
  <si>
    <t>イシガレイ</t>
    <phoneticPr fontId="2"/>
  </si>
  <si>
    <t>千葉県</t>
    <rPh sb="0" eb="3">
      <t>チバケン</t>
    </rPh>
    <phoneticPr fontId="2"/>
  </si>
  <si>
    <t>トビウオ</t>
    <phoneticPr fontId="2"/>
  </si>
  <si>
    <t>冷凍キハダマグロ</t>
    <rPh sb="0" eb="2">
      <t>レイトウ</t>
    </rPh>
    <phoneticPr fontId="2"/>
  </si>
  <si>
    <t>冷凍クロカワカジキ</t>
    <rPh sb="0" eb="2">
      <t>レイトウ</t>
    </rPh>
    <phoneticPr fontId="2"/>
  </si>
  <si>
    <t>製造所：福島県</t>
    <rPh sb="0" eb="2">
      <t>セイゾウ</t>
    </rPh>
    <rPh sb="2" eb="3">
      <t>ジョ</t>
    </rPh>
    <rPh sb="4" eb="7">
      <t>フクシマケン</t>
    </rPh>
    <phoneticPr fontId="2"/>
  </si>
  <si>
    <t>その他</t>
    <rPh sb="2" eb="3">
      <t>タ</t>
    </rPh>
    <phoneticPr fontId="6"/>
  </si>
  <si>
    <t>魚肉ねり製品</t>
    <rPh sb="0" eb="2">
      <t>ギョニク</t>
    </rPh>
    <rPh sb="4" eb="6">
      <t>セイヒン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</si>
  <si>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</si>
  <si>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製造所：茨城県</t>
    <rPh sb="0" eb="2">
      <t>セイゾウ</t>
    </rPh>
    <rPh sb="2" eb="3">
      <t>ジョ</t>
    </rPh>
    <rPh sb="4" eb="7">
      <t>イバラキケン</t>
    </rPh>
    <phoneticPr fontId="2"/>
  </si>
  <si>
    <t>たくあん漬</t>
    <rPh sb="4" eb="5">
      <t>ヅケ</t>
    </rPh>
    <phoneticPr fontId="2"/>
  </si>
  <si>
    <t>&lt;1.5</t>
    <phoneticPr fontId="2"/>
  </si>
  <si>
    <t>&lt;3.2</t>
    <phoneticPr fontId="2"/>
  </si>
  <si>
    <t>製造所：埼玉県</t>
    <rPh sb="0" eb="2">
      <t>セイゾウ</t>
    </rPh>
    <rPh sb="2" eb="3">
      <t>ジョ</t>
    </rPh>
    <rPh sb="4" eb="7">
      <t>サイタマケン</t>
    </rPh>
    <phoneticPr fontId="2"/>
  </si>
  <si>
    <t>乳製品</t>
    <rPh sb="0" eb="3">
      <t>ニュウセイヒン</t>
    </rPh>
    <phoneticPr fontId="2"/>
  </si>
  <si>
    <t>製造所：群馬県</t>
    <rPh sb="0" eb="2">
      <t>セイゾウ</t>
    </rPh>
    <rPh sb="2" eb="3">
      <t>ジョ</t>
    </rPh>
    <rPh sb="4" eb="6">
      <t>グンマ</t>
    </rPh>
    <rPh sb="6" eb="7">
      <t>ケン</t>
    </rPh>
    <phoneticPr fontId="2"/>
  </si>
  <si>
    <t>こんにゃく</t>
    <phoneticPr fontId="2"/>
  </si>
  <si>
    <t>&lt;1.4</t>
  </si>
  <si>
    <t>冷凍みかん</t>
    <rPh sb="0" eb="2">
      <t>レイトウ</t>
    </rPh>
    <phoneticPr fontId="2"/>
  </si>
  <si>
    <t>&lt;1.5</t>
  </si>
  <si>
    <t>&lt;2.8</t>
    <phoneticPr fontId="2"/>
  </si>
  <si>
    <t>長野県</t>
    <rPh sb="0" eb="3">
      <t>ナガノケン</t>
    </rPh>
    <phoneticPr fontId="2"/>
  </si>
  <si>
    <t>中野市</t>
    <rPh sb="0" eb="3">
      <t>ナカノシ</t>
    </rPh>
    <phoneticPr fontId="2"/>
  </si>
  <si>
    <t>エノキダケ</t>
    <phoneticPr fontId="2"/>
  </si>
  <si>
    <t>&lt;2.6</t>
    <phoneticPr fontId="2"/>
  </si>
  <si>
    <t>青森市</t>
    <rPh sb="0" eb="3">
      <t>アオモリシ</t>
    </rPh>
    <phoneticPr fontId="2"/>
  </si>
  <si>
    <t>ダイコン</t>
    <phoneticPr fontId="2"/>
  </si>
  <si>
    <t>製造所：埼玉県</t>
    <rPh sb="0" eb="3">
      <t>セイゾウジョ</t>
    </rPh>
    <rPh sb="4" eb="7">
      <t>サイタマケン</t>
    </rPh>
    <phoneticPr fontId="2"/>
  </si>
  <si>
    <t>ドレッシング</t>
    <phoneticPr fontId="2"/>
  </si>
  <si>
    <t>製造所：山形県</t>
    <rPh sb="0" eb="3">
      <t>セイゾウジョ</t>
    </rPh>
    <rPh sb="4" eb="7">
      <t>ヤマガタケン</t>
    </rPh>
    <phoneticPr fontId="2"/>
  </si>
  <si>
    <t>果実類加工品</t>
    <rPh sb="0" eb="6">
      <t>カジツルイカコウヒン</t>
    </rPh>
    <phoneticPr fontId="2"/>
  </si>
  <si>
    <t>&lt;1.7</t>
  </si>
  <si>
    <t>生菓子</t>
    <rPh sb="0" eb="3">
      <t>ナマガシ</t>
    </rPh>
    <phoneticPr fontId="2"/>
  </si>
  <si>
    <t>&lt;1.6</t>
    <phoneticPr fontId="2"/>
  </si>
  <si>
    <t>&lt;3.3</t>
    <phoneticPr fontId="2"/>
  </si>
  <si>
    <t>製造所：栃木県</t>
    <rPh sb="0" eb="3">
      <t>セイゾウジョ</t>
    </rPh>
    <rPh sb="4" eb="6">
      <t>トチギ</t>
    </rPh>
    <rPh sb="6" eb="7">
      <t>ケン</t>
    </rPh>
    <phoneticPr fontId="2"/>
  </si>
  <si>
    <t>清涼飲料水</t>
    <rPh sb="0" eb="5">
      <t>セイリョウインリョウスイ</t>
    </rPh>
    <phoneticPr fontId="2"/>
  </si>
  <si>
    <t>魚肉ソーセージ</t>
    <rPh sb="0" eb="2">
      <t>ギョニク</t>
    </rPh>
    <phoneticPr fontId="2"/>
  </si>
  <si>
    <t>製造所：茨城県</t>
    <rPh sb="0" eb="3">
      <t>セイゾウジョ</t>
    </rPh>
    <rPh sb="4" eb="7">
      <t>イバラキケン</t>
    </rPh>
    <phoneticPr fontId="2"/>
  </si>
  <si>
    <t>&lt;0.9</t>
    <phoneticPr fontId="2"/>
  </si>
  <si>
    <t>&lt;2.3</t>
    <phoneticPr fontId="2"/>
  </si>
  <si>
    <t>青森県</t>
    <rPh sb="0" eb="3">
      <t>アオモリケン</t>
    </rPh>
    <phoneticPr fontId="6"/>
  </si>
  <si>
    <t>東北町</t>
    <rPh sb="0" eb="3">
      <t>トウホクチョウ</t>
    </rPh>
    <phoneticPr fontId="2"/>
  </si>
  <si>
    <t>&lt;1.2</t>
    <phoneticPr fontId="2"/>
  </si>
  <si>
    <t>長野県</t>
    <rPh sb="0" eb="3">
      <t>ナガノケン</t>
    </rPh>
    <phoneticPr fontId="6"/>
  </si>
  <si>
    <t>伊那市</t>
    <rPh sb="0" eb="3">
      <t>イナシ</t>
    </rPh>
    <phoneticPr fontId="2"/>
  </si>
  <si>
    <t>リンゴ</t>
    <phoneticPr fontId="2"/>
  </si>
  <si>
    <t>&lt;1.6</t>
  </si>
  <si>
    <t>&lt;2.2</t>
    <phoneticPr fontId="2"/>
  </si>
  <si>
    <t>&lt;3.8</t>
    <phoneticPr fontId="2"/>
  </si>
  <si>
    <t>製造所：静岡県</t>
    <rPh sb="0" eb="3">
      <t>セイゾウジョ</t>
    </rPh>
    <rPh sb="4" eb="6">
      <t>シズオカ</t>
    </rPh>
    <rPh sb="6" eb="7">
      <t>ケン</t>
    </rPh>
    <phoneticPr fontId="2"/>
  </si>
  <si>
    <t>佃煮</t>
    <rPh sb="0" eb="2">
      <t>ツクダニ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</si>
  <si>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</si>
  <si>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製造所：新潟県</t>
    <rPh sb="0" eb="3">
      <t>セイゾウジョ</t>
    </rPh>
    <rPh sb="4" eb="6">
      <t>ニイガタ</t>
    </rPh>
    <rPh sb="6" eb="7">
      <t>ケン</t>
    </rPh>
    <phoneticPr fontId="2"/>
  </si>
  <si>
    <t>魚介類加工品</t>
    <rPh sb="0" eb="6">
      <t>ギョカイルイカコウヒン</t>
    </rPh>
    <phoneticPr fontId="2"/>
  </si>
  <si>
    <t>水揚げ港：気仙沼</t>
    <rPh sb="0" eb="2">
      <t>ミズア</t>
    </rPh>
    <rPh sb="3" eb="4">
      <t>ミナト</t>
    </rPh>
    <rPh sb="5" eb="8">
      <t>ケセンヌマ</t>
    </rPh>
    <phoneticPr fontId="2"/>
  </si>
  <si>
    <t>生マカジキ</t>
    <rPh sb="0" eb="1">
      <t>ナマ</t>
    </rPh>
    <phoneticPr fontId="2"/>
  </si>
  <si>
    <t>盛岡市</t>
    <rPh sb="0" eb="3">
      <t>モリオカシ</t>
    </rPh>
    <phoneticPr fontId="2"/>
  </si>
  <si>
    <t>ピーマン</t>
    <phoneticPr fontId="2"/>
  </si>
  <si>
    <t>&lt;1.8</t>
    <phoneticPr fontId="2"/>
  </si>
  <si>
    <t>&lt;3.7</t>
    <phoneticPr fontId="2"/>
  </si>
  <si>
    <t>製造所：山形県</t>
    <rPh sb="0" eb="3">
      <t>セイゾウジョ</t>
    </rPh>
    <rPh sb="4" eb="6">
      <t>ヤマガタ</t>
    </rPh>
    <rPh sb="6" eb="7">
      <t>ケン</t>
    </rPh>
    <phoneticPr fontId="2"/>
  </si>
  <si>
    <t>ゼリー菓子</t>
    <rPh sb="3" eb="5">
      <t>カシ</t>
    </rPh>
    <phoneticPr fontId="2"/>
  </si>
  <si>
    <t>製造所：千葉県</t>
    <rPh sb="0" eb="3">
      <t>セイゾウジョ</t>
    </rPh>
    <rPh sb="4" eb="6">
      <t>チバ</t>
    </rPh>
    <rPh sb="6" eb="7">
      <t>ケン</t>
    </rPh>
    <phoneticPr fontId="2"/>
  </si>
  <si>
    <t>&lt;2.5</t>
    <phoneticPr fontId="2"/>
  </si>
  <si>
    <t>ウスターソース</t>
    <phoneticPr fontId="2"/>
  </si>
  <si>
    <t>&lt;2.9</t>
    <phoneticPr fontId="2"/>
  </si>
  <si>
    <t>すりごま</t>
    <phoneticPr fontId="2"/>
  </si>
  <si>
    <t>&lt;3</t>
    <phoneticPr fontId="2"/>
  </si>
  <si>
    <t>製造所：神奈川県</t>
    <rPh sb="0" eb="3">
      <t>セイゾウジョ</t>
    </rPh>
    <rPh sb="4" eb="7">
      <t>カナガワ</t>
    </rPh>
    <rPh sb="7" eb="8">
      <t>ケン</t>
    </rPh>
    <phoneticPr fontId="2"/>
  </si>
  <si>
    <t>三温糖</t>
    <rPh sb="0" eb="3">
      <t>サンオントウ</t>
    </rPh>
    <phoneticPr fontId="2"/>
  </si>
  <si>
    <t>製造所：宮城県</t>
    <rPh sb="0" eb="3">
      <t>セイゾウジョ</t>
    </rPh>
    <rPh sb="4" eb="6">
      <t>ミヤギ</t>
    </rPh>
    <rPh sb="6" eb="7">
      <t>ケン</t>
    </rPh>
    <phoneticPr fontId="2"/>
  </si>
  <si>
    <t>冷凍あじフリッター（冷凍食品）</t>
    <rPh sb="0" eb="2">
      <t>レイトウ</t>
    </rPh>
    <rPh sb="10" eb="12">
      <t>レイトウ</t>
    </rPh>
    <rPh sb="12" eb="14">
      <t>ショクヒン</t>
    </rPh>
    <phoneticPr fontId="2"/>
  </si>
  <si>
    <t>&lt;1.8</t>
  </si>
  <si>
    <t>ゼリー菓子
（冷凍食品）</t>
    <rPh sb="3" eb="5">
      <t>カシ</t>
    </rPh>
    <rPh sb="7" eb="9">
      <t>レイトウ</t>
    </rPh>
    <rPh sb="9" eb="11">
      <t>ショクヒン</t>
    </rPh>
    <phoneticPr fontId="2"/>
  </si>
  <si>
    <t>みかんゼリー
（冷凍食品）</t>
    <phoneticPr fontId="2"/>
  </si>
  <si>
    <t>製造所：新潟県</t>
    <rPh sb="0" eb="3">
      <t>セイゾウジョ</t>
    </rPh>
    <rPh sb="4" eb="7">
      <t>ニイガタケン</t>
    </rPh>
    <phoneticPr fontId="2"/>
  </si>
  <si>
    <t>惣菜</t>
    <rPh sb="0" eb="2">
      <t>ソウザイ</t>
    </rPh>
    <phoneticPr fontId="2"/>
  </si>
  <si>
    <t>青森県</t>
    <rPh sb="0" eb="2">
      <t>アオモリ</t>
    </rPh>
    <rPh sb="2" eb="3">
      <t>ケン</t>
    </rPh>
    <phoneticPr fontId="2"/>
  </si>
  <si>
    <t>製造所：長野県</t>
    <rPh sb="0" eb="2">
      <t>セイゾウ</t>
    </rPh>
    <rPh sb="2" eb="3">
      <t>ジョ</t>
    </rPh>
    <rPh sb="4" eb="7">
      <t>ナガノケン</t>
    </rPh>
    <phoneticPr fontId="2"/>
  </si>
  <si>
    <t>小海町</t>
    <rPh sb="0" eb="1">
      <t>コ</t>
    </rPh>
    <rPh sb="1" eb="2">
      <t>ウミ</t>
    </rPh>
    <rPh sb="2" eb="3">
      <t>マチ</t>
    </rPh>
    <phoneticPr fontId="2"/>
  </si>
  <si>
    <t>ハクサイ</t>
    <phoneticPr fontId="2"/>
  </si>
  <si>
    <t>南牧村</t>
    <rPh sb="0" eb="2">
      <t>ミナミマキ</t>
    </rPh>
    <rPh sb="2" eb="3">
      <t>ムラ</t>
    </rPh>
    <phoneticPr fontId="2"/>
  </si>
  <si>
    <t>キャベツ</t>
    <phoneticPr fontId="2"/>
  </si>
  <si>
    <t>滋賀県</t>
    <rPh sb="0" eb="3">
      <t>シガケン</t>
    </rPh>
    <phoneticPr fontId="2"/>
  </si>
  <si>
    <t>滋賀県</t>
    <rPh sb="0" eb="3">
      <t>シガケン</t>
    </rPh>
    <phoneticPr fontId="6"/>
  </si>
  <si>
    <t>長浜市</t>
    <rPh sb="0" eb="3">
      <t>ナガハマシ</t>
    </rPh>
    <phoneticPr fontId="2"/>
  </si>
  <si>
    <t>流通品</t>
    <rPh sb="0" eb="2">
      <t>リュウツウ</t>
    </rPh>
    <rPh sb="2" eb="3">
      <t>ヒン</t>
    </rPh>
    <phoneticPr fontId="2"/>
  </si>
  <si>
    <t>なす（筑陽）</t>
    <rPh sb="3" eb="5">
      <t>チクヨウ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</si>
  <si>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</si>
  <si>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NaI</t>
  </si>
  <si>
    <t>きゅうり（MTフェニックス）</t>
    <phoneticPr fontId="2"/>
  </si>
  <si>
    <t>ぶどう（藤稔）</t>
    <rPh sb="4" eb="5">
      <t>フジ</t>
    </rPh>
    <rPh sb="5" eb="6">
      <t>ネン</t>
    </rPh>
    <phoneticPr fontId="2"/>
  </si>
  <si>
    <t>ぶどう（紅伊豆）</t>
    <rPh sb="4" eb="5">
      <t>コウ</t>
    </rPh>
    <rPh sb="5" eb="7">
      <t>イズ</t>
    </rPh>
    <phoneticPr fontId="2"/>
  </si>
  <si>
    <t>ぶどう（ベリーA）</t>
    <phoneticPr fontId="2"/>
  </si>
  <si>
    <t>茨城県</t>
  </si>
  <si>
    <t>霞ヶ浦（西浦）</t>
  </si>
  <si>
    <t>アメリカナマズ</t>
    <phoneticPr fontId="6"/>
  </si>
  <si>
    <t>天然</t>
    <rPh sb="0" eb="2">
      <t>テンネン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</si>
  <si>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6"/>
  </si>
  <si>
    <t>&lt;4.69</t>
    <phoneticPr fontId="2"/>
  </si>
  <si>
    <t>稲敷市</t>
    <rPh sb="0" eb="3">
      <t>イナシキシ</t>
    </rPh>
    <phoneticPr fontId="2"/>
  </si>
  <si>
    <t>小野川（稲敷市古渡地先）</t>
    <rPh sb="0" eb="3">
      <t>オノガワ</t>
    </rPh>
    <rPh sb="4" eb="7">
      <t>イナシキシ</t>
    </rPh>
    <rPh sb="7" eb="8">
      <t>フル</t>
    </rPh>
    <rPh sb="8" eb="9">
      <t>ワタリ</t>
    </rPh>
    <rPh sb="9" eb="11">
      <t>チサキ</t>
    </rPh>
    <phoneticPr fontId="4"/>
  </si>
  <si>
    <t>&lt;4.92</t>
    <phoneticPr fontId="2"/>
  </si>
  <si>
    <t>つくば市</t>
  </si>
  <si>
    <t>桜川（つくば市松塚地先）</t>
    <rPh sb="0" eb="2">
      <t>サクラガワ</t>
    </rPh>
    <rPh sb="6" eb="7">
      <t>シ</t>
    </rPh>
    <rPh sb="7" eb="9">
      <t>マツツカ</t>
    </rPh>
    <rPh sb="9" eb="11">
      <t>チサキ</t>
    </rPh>
    <phoneticPr fontId="4"/>
  </si>
  <si>
    <t>&lt;5.19</t>
    <phoneticPr fontId="2"/>
  </si>
  <si>
    <t>つくば市</t>
    <phoneticPr fontId="2"/>
  </si>
  <si>
    <t>&lt;4.03</t>
    <phoneticPr fontId="2"/>
  </si>
  <si>
    <t>石岡市</t>
  </si>
  <si>
    <t>恋瀬川（石岡市高浜地先）</t>
    <rPh sb="0" eb="1">
      <t>コイ</t>
    </rPh>
    <rPh sb="1" eb="2">
      <t>セ</t>
    </rPh>
    <rPh sb="2" eb="3">
      <t>ガワ</t>
    </rPh>
    <rPh sb="4" eb="7">
      <t>イシオカシ</t>
    </rPh>
    <rPh sb="7" eb="9">
      <t>タカハマ</t>
    </rPh>
    <rPh sb="9" eb="11">
      <t>チサキ</t>
    </rPh>
    <phoneticPr fontId="4"/>
  </si>
  <si>
    <t>&lt;4.78</t>
    <phoneticPr fontId="2"/>
  </si>
  <si>
    <t>恋瀬川（石岡市高浜地先）</t>
    <rPh sb="0" eb="1">
      <t>コイ</t>
    </rPh>
    <rPh sb="1" eb="2">
      <t>セ</t>
    </rPh>
    <rPh sb="2" eb="3">
      <t>カワ</t>
    </rPh>
    <rPh sb="4" eb="7">
      <t>イシオカシ</t>
    </rPh>
    <rPh sb="7" eb="9">
      <t>タカハマ</t>
    </rPh>
    <rPh sb="9" eb="11">
      <t>チサキ</t>
    </rPh>
    <phoneticPr fontId="4"/>
  </si>
  <si>
    <t>&lt;2.48</t>
    <phoneticPr fontId="2"/>
  </si>
  <si>
    <t>行方市</t>
  </si>
  <si>
    <t>城下川（行方市麻生地先）</t>
    <rPh sb="0" eb="2">
      <t>ジョウゲ</t>
    </rPh>
    <rPh sb="2" eb="3">
      <t>カワ</t>
    </rPh>
    <rPh sb="4" eb="6">
      <t>ナメガタ</t>
    </rPh>
    <rPh sb="6" eb="7">
      <t>シ</t>
    </rPh>
    <rPh sb="7" eb="9">
      <t>アソウ</t>
    </rPh>
    <rPh sb="9" eb="11">
      <t>チサキ</t>
    </rPh>
    <phoneticPr fontId="4"/>
  </si>
  <si>
    <t>&lt;3.35</t>
    <phoneticPr fontId="2"/>
  </si>
  <si>
    <t>&lt;3.33</t>
    <phoneticPr fontId="2"/>
  </si>
  <si>
    <t>守谷市</t>
    <phoneticPr fontId="2"/>
  </si>
  <si>
    <t>利根川（守谷市高野地先）</t>
    <rPh sb="0" eb="2">
      <t>トネ</t>
    </rPh>
    <rPh sb="2" eb="3">
      <t>ガワ</t>
    </rPh>
    <rPh sb="4" eb="7">
      <t>モリヤシ</t>
    </rPh>
    <rPh sb="7" eb="9">
      <t>タカノ</t>
    </rPh>
    <rPh sb="9" eb="11">
      <t>チサキ</t>
    </rPh>
    <phoneticPr fontId="4"/>
  </si>
  <si>
    <t>ウナギ</t>
    <phoneticPr fontId="2"/>
  </si>
  <si>
    <t>&lt;2.84</t>
    <phoneticPr fontId="2"/>
  </si>
  <si>
    <t>&lt;2.15</t>
    <phoneticPr fontId="2"/>
  </si>
  <si>
    <t>&lt;5</t>
  </si>
  <si>
    <t>取手市</t>
  </si>
  <si>
    <t>利根川（取手市新町地先）</t>
    <rPh sb="0" eb="2">
      <t>トネ</t>
    </rPh>
    <rPh sb="2" eb="3">
      <t>ガワ</t>
    </rPh>
    <rPh sb="4" eb="7">
      <t>トリデシ</t>
    </rPh>
    <rPh sb="7" eb="9">
      <t>シンマチ</t>
    </rPh>
    <rPh sb="9" eb="11">
      <t>チサキ</t>
    </rPh>
    <phoneticPr fontId="4"/>
  </si>
  <si>
    <t>&lt;2.87</t>
    <phoneticPr fontId="2"/>
  </si>
  <si>
    <t>&lt;2.32</t>
    <phoneticPr fontId="2"/>
  </si>
  <si>
    <t>&lt;5.2</t>
  </si>
  <si>
    <t>利根町</t>
  </si>
  <si>
    <t>利根川（利根町布川地先）</t>
    <rPh sb="0" eb="2">
      <t>トネ</t>
    </rPh>
    <rPh sb="2" eb="3">
      <t>ガワ</t>
    </rPh>
    <rPh sb="4" eb="7">
      <t>トネマチ</t>
    </rPh>
    <rPh sb="7" eb="9">
      <t>ヌノカワ</t>
    </rPh>
    <rPh sb="9" eb="11">
      <t>チサキ</t>
    </rPh>
    <phoneticPr fontId="4"/>
  </si>
  <si>
    <t>&lt;5.36</t>
    <phoneticPr fontId="2"/>
  </si>
  <si>
    <t>&lt;4.75</t>
    <phoneticPr fontId="2"/>
  </si>
  <si>
    <t>つくばみらい市</t>
    <rPh sb="6" eb="7">
      <t>シ</t>
    </rPh>
    <phoneticPr fontId="2"/>
  </si>
  <si>
    <t>鬼怒川（つくばみらい市細代地先）</t>
    <rPh sb="0" eb="3">
      <t>キヌガワ</t>
    </rPh>
    <rPh sb="11" eb="12">
      <t>ホソ</t>
    </rPh>
    <rPh sb="12" eb="13">
      <t>ダイ</t>
    </rPh>
    <rPh sb="13" eb="15">
      <t>チサキ</t>
    </rPh>
    <phoneticPr fontId="4"/>
  </si>
  <si>
    <t>&lt;5.9</t>
  </si>
  <si>
    <t>常総市</t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</si>
  <si>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ホンマチ</t>
    </rPh>
    <rPh sb="11" eb="13">
      <t>チサキ</t>
    </rPh>
    <phoneticPr fontId="4"/>
  </si>
  <si>
    <t>&lt;5.4</t>
  </si>
  <si>
    <t>鬼怒川（常総市水海道高野町地先）</t>
    <rPh sb="0" eb="3">
      <t>キヌガワ</t>
    </rPh>
    <rPh sb="4" eb="7">
      <t>ジョウソウシ</t>
    </rPh>
    <rPh sb="7" eb="10">
      <t>ミツカイドウ</t>
    </rPh>
    <rPh sb="10" eb="12">
      <t>タカノ</t>
    </rPh>
    <rPh sb="12" eb="13">
      <t>マチ</t>
    </rPh>
    <rPh sb="13" eb="15">
      <t>チサキ</t>
    </rPh>
    <phoneticPr fontId="4"/>
  </si>
  <si>
    <t>&lt;2.64</t>
    <phoneticPr fontId="2"/>
  </si>
  <si>
    <t>&lt;3.08</t>
    <phoneticPr fontId="2"/>
  </si>
  <si>
    <t>&lt;5.7</t>
  </si>
  <si>
    <t>鬼怒川（常総市橋本町地先）</t>
    <rPh sb="0" eb="3">
      <t>キヌガワ</t>
    </rPh>
    <rPh sb="4" eb="7">
      <t>ジョウソウシ</t>
    </rPh>
    <rPh sb="7" eb="9">
      <t>ハシモト</t>
    </rPh>
    <rPh sb="9" eb="10">
      <t>マチ</t>
    </rPh>
    <rPh sb="10" eb="12">
      <t>チサキ</t>
    </rPh>
    <phoneticPr fontId="4"/>
  </si>
  <si>
    <t>&lt;3.17</t>
    <phoneticPr fontId="2"/>
  </si>
  <si>
    <t>&lt;2.57</t>
    <phoneticPr fontId="2"/>
  </si>
  <si>
    <t>龍ケ崎市</t>
    <rPh sb="0" eb="4">
      <t>リュウガサキシ</t>
    </rPh>
    <phoneticPr fontId="2"/>
  </si>
  <si>
    <t>牛久沼</t>
    <rPh sb="0" eb="2">
      <t>ウシク</t>
    </rPh>
    <rPh sb="2" eb="3">
      <t>ヌマ</t>
    </rPh>
    <phoneticPr fontId="4"/>
  </si>
  <si>
    <t>&lt;5.66</t>
    <phoneticPr fontId="2"/>
  </si>
  <si>
    <t>ひたちなか市</t>
    <phoneticPr fontId="2"/>
  </si>
  <si>
    <t>ひたちなか市沖</t>
    <rPh sb="5" eb="7">
      <t>シオキ</t>
    </rPh>
    <phoneticPr fontId="4"/>
  </si>
  <si>
    <t>カツオ</t>
  </si>
  <si>
    <t>&lt;0.346</t>
    <phoneticPr fontId="2"/>
  </si>
  <si>
    <t>&lt;0.39</t>
    <phoneticPr fontId="2"/>
  </si>
  <si>
    <t>&lt;0.74</t>
  </si>
  <si>
    <t>ひたちなか市</t>
  </si>
  <si>
    <t>シイラ</t>
  </si>
  <si>
    <t>&lt;0.44</t>
    <phoneticPr fontId="2"/>
  </si>
  <si>
    <t>&lt;0.497</t>
    <phoneticPr fontId="2"/>
  </si>
  <si>
    <t>&lt;0.94</t>
  </si>
  <si>
    <t>日立市</t>
  </si>
  <si>
    <t>日立市沖</t>
    <rPh sb="0" eb="4">
      <t>ヒタチシオキ</t>
    </rPh>
    <phoneticPr fontId="4"/>
  </si>
  <si>
    <t>マアジ</t>
  </si>
  <si>
    <t>&lt;4.97</t>
    <phoneticPr fontId="2"/>
  </si>
  <si>
    <t>&lt;4.91</t>
    <phoneticPr fontId="2"/>
  </si>
  <si>
    <t>&lt;9.9</t>
  </si>
  <si>
    <t>エゾイソアイナメ</t>
  </si>
  <si>
    <t>&lt;2.69</t>
    <phoneticPr fontId="2"/>
  </si>
  <si>
    <t>&lt;6</t>
  </si>
  <si>
    <t>高萩市</t>
  </si>
  <si>
    <t>高萩市沖</t>
    <rPh sb="0" eb="3">
      <t>タカハギシ</t>
    </rPh>
    <rPh sb="3" eb="4">
      <t>オキ</t>
    </rPh>
    <phoneticPr fontId="4"/>
  </si>
  <si>
    <t>カガミダイ</t>
  </si>
  <si>
    <t>&lt;4.04</t>
    <phoneticPr fontId="2"/>
  </si>
  <si>
    <t>&lt;3.74</t>
    <phoneticPr fontId="2"/>
  </si>
  <si>
    <t>&lt;7.8</t>
  </si>
  <si>
    <t>&lt;3.99</t>
    <phoneticPr fontId="2"/>
  </si>
  <si>
    <t>&lt;4.32</t>
    <phoneticPr fontId="2"/>
  </si>
  <si>
    <t>カナガシラ</t>
  </si>
  <si>
    <t>&lt;5.03</t>
    <phoneticPr fontId="2"/>
  </si>
  <si>
    <t>&lt;5.29</t>
    <phoneticPr fontId="2"/>
  </si>
  <si>
    <t>&lt;4.09</t>
    <phoneticPr fontId="2"/>
  </si>
  <si>
    <t>&lt;4.85</t>
    <phoneticPr fontId="2"/>
  </si>
  <si>
    <t>&lt;8.9</t>
  </si>
  <si>
    <t>クロダイ</t>
  </si>
  <si>
    <t>&lt;4.41</t>
    <phoneticPr fontId="2"/>
  </si>
  <si>
    <t>ケンサキイカ</t>
  </si>
  <si>
    <t>&lt;4.07</t>
    <phoneticPr fontId="2"/>
  </si>
  <si>
    <t>&lt;4.51</t>
    <phoneticPr fontId="2"/>
  </si>
  <si>
    <t>&lt;8.6</t>
  </si>
  <si>
    <t>&lt;4.77</t>
    <phoneticPr fontId="2"/>
  </si>
  <si>
    <t>&lt;4.83</t>
    <phoneticPr fontId="2"/>
  </si>
  <si>
    <t>&lt;9.6</t>
  </si>
  <si>
    <t>タチウオ</t>
  </si>
  <si>
    <t>&lt;3.98</t>
    <phoneticPr fontId="2"/>
  </si>
  <si>
    <t>&lt;4.94</t>
    <phoneticPr fontId="2"/>
  </si>
  <si>
    <t>タマガンゾウビラメ</t>
  </si>
  <si>
    <t>&lt;4.05</t>
    <phoneticPr fontId="2"/>
  </si>
  <si>
    <t>&lt;4.66</t>
    <phoneticPr fontId="2"/>
  </si>
  <si>
    <t>&lt;8.7</t>
  </si>
  <si>
    <t>&lt;4.35</t>
    <phoneticPr fontId="2"/>
  </si>
  <si>
    <t>&lt;4.68</t>
    <phoneticPr fontId="2"/>
  </si>
  <si>
    <t>&lt;9</t>
  </si>
  <si>
    <t>大洗町</t>
  </si>
  <si>
    <t>大洗町沖</t>
    <rPh sb="0" eb="3">
      <t>オオアライマチ</t>
    </rPh>
    <rPh sb="3" eb="4">
      <t>オキ</t>
    </rPh>
    <phoneticPr fontId="4"/>
  </si>
  <si>
    <t>チダイ</t>
  </si>
  <si>
    <t>&lt;2.61</t>
    <phoneticPr fontId="2"/>
  </si>
  <si>
    <t>&lt;5.3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</si>
  <si>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6"/>
  </si>
  <si>
    <t>&lt;4.1</t>
  </si>
  <si>
    <t>マダコ</t>
  </si>
  <si>
    <t>&lt;4.79</t>
    <phoneticPr fontId="2"/>
  </si>
  <si>
    <t>&lt;3.94</t>
    <phoneticPr fontId="2"/>
  </si>
  <si>
    <t>マトウダイ</t>
  </si>
  <si>
    <t>&lt;8.5</t>
  </si>
  <si>
    <t>&lt;4.17</t>
    <phoneticPr fontId="2"/>
  </si>
  <si>
    <t>&lt;4.8</t>
    <phoneticPr fontId="2"/>
  </si>
  <si>
    <t>ヤナギムシガレイ</t>
  </si>
  <si>
    <t>&lt;5.18</t>
    <phoneticPr fontId="2"/>
  </si>
  <si>
    <t>群馬県</t>
  </si>
  <si>
    <t>前橋市</t>
    <rPh sb="0" eb="3">
      <t>マエバシシ</t>
    </rPh>
    <phoneticPr fontId="6"/>
  </si>
  <si>
    <t>－</t>
  </si>
  <si>
    <t>農産物</t>
  </si>
  <si>
    <t>ネギ</t>
  </si>
  <si>
    <t>露地栽培</t>
    <rPh sb="0" eb="1">
      <t>ロジ</t>
    </rPh>
    <phoneticPr fontId="14"/>
  </si>
  <si>
    <t>制限なし</t>
    <rPh sb="0" eb="2">
      <t>セイゲン</t>
    </rPh>
    <phoneticPr fontId="1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</si>
  <si>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5"/>
  </si>
  <si>
    <t>Ｇｅ</t>
  </si>
  <si>
    <t>&lt;2.1</t>
  </si>
  <si>
    <t>&lt;2.4</t>
  </si>
  <si>
    <t>&lt;4.5</t>
  </si>
  <si>
    <t>川場村</t>
    <rPh sb="0" eb="3">
      <t>k</t>
    </rPh>
    <phoneticPr fontId="6"/>
  </si>
  <si>
    <t>リンゴ</t>
  </si>
  <si>
    <t>&lt;2.0</t>
  </si>
  <si>
    <t>昭和村</t>
    <rPh sb="0" eb="3">
      <t>ショウワムラ</t>
    </rPh>
    <phoneticPr fontId="6"/>
  </si>
  <si>
    <t>ブドウ</t>
  </si>
  <si>
    <t>&lt;3.0</t>
  </si>
  <si>
    <t>コメ</t>
  </si>
  <si>
    <t>&lt;1.3</t>
  </si>
  <si>
    <t>&lt;2.9</t>
  </si>
  <si>
    <t>太田市</t>
    <rPh sb="0" eb="3">
      <t>オオタシ</t>
    </rPh>
    <phoneticPr fontId="6"/>
  </si>
  <si>
    <t>&lt;0.87</t>
  </si>
  <si>
    <t>&lt;0.84</t>
  </si>
  <si>
    <t>群馬県</t>
    <rPh sb="0" eb="3">
      <t>グンマケン</t>
    </rPh>
    <phoneticPr fontId="6"/>
  </si>
  <si>
    <t>桐生市</t>
    <rPh sb="0" eb="3">
      <t>キリュウシ</t>
    </rPh>
    <phoneticPr fontId="2"/>
  </si>
  <si>
    <t>乾燥シイタケ</t>
    <rPh sb="0" eb="2">
      <t>カンソウ</t>
    </rPh>
    <phoneticPr fontId="2"/>
  </si>
  <si>
    <t xml:space="preserve">(株)食環境衛生研究所 </t>
  </si>
  <si>
    <t>&lt;9.53</t>
  </si>
  <si>
    <t>&lt;7.19</t>
  </si>
  <si>
    <t>&lt;17</t>
  </si>
  <si>
    <t>富岡市</t>
    <rPh sb="0" eb="3">
      <t>トミオカシ</t>
    </rPh>
    <phoneticPr fontId="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</si>
  <si>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</si>
  <si>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</si>
  <si>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&lt;9.45</t>
  </si>
  <si>
    <t>&lt;8.97</t>
  </si>
  <si>
    <t>前橋市</t>
    <rPh sb="0" eb="3">
      <t>マエバシシ</t>
    </rPh>
    <phoneticPr fontId="14"/>
  </si>
  <si>
    <t>&lt;9.55</t>
  </si>
  <si>
    <t>&lt;8.63</t>
  </si>
  <si>
    <t>&lt;9.32</t>
  </si>
  <si>
    <t>&lt;18</t>
  </si>
  <si>
    <t>下仁田町</t>
    <rPh sb="0" eb="4">
      <t>シモニタマチ</t>
    </rPh>
    <phoneticPr fontId="2"/>
  </si>
  <si>
    <t>&lt;9.44</t>
  </si>
  <si>
    <t>&lt;9.57</t>
  </si>
  <si>
    <t>&lt;8.09</t>
  </si>
  <si>
    <t>群馬県</t>
    <rPh sb="0" eb="3">
      <t>グンマケン</t>
    </rPh>
    <phoneticPr fontId="2"/>
  </si>
  <si>
    <t>荒船湖</t>
    <rPh sb="0" eb="2">
      <t>アラフネ</t>
    </rPh>
    <rPh sb="2" eb="3">
      <t>コ</t>
    </rPh>
    <phoneticPr fontId="2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</si>
  <si>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</si>
  <si>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</si>
  <si>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&lt;4.03</t>
  </si>
  <si>
    <t>&lt;4.51</t>
  </si>
  <si>
    <t>梅田湖</t>
    <rPh sb="0" eb="2">
      <t>ウメダ</t>
    </rPh>
    <rPh sb="2" eb="3">
      <t>コ</t>
    </rPh>
    <phoneticPr fontId="2"/>
  </si>
  <si>
    <t>&lt;3.54</t>
  </si>
  <si>
    <t>&lt;7.1</t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</si>
  <si>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</si>
  <si>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</si>
  <si>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ホンモロコ</t>
  </si>
  <si>
    <t>いであ株式会社食品分析センター</t>
    <rPh sb="3" eb="7">
      <t>カブシキガイシャ</t>
    </rPh>
    <rPh sb="7" eb="9">
      <t>ショクヒン</t>
    </rPh>
    <rPh sb="9" eb="11">
      <t>ブンセキ</t>
    </rPh>
    <phoneticPr fontId="2"/>
  </si>
  <si>
    <t>&lt;4.4</t>
  </si>
  <si>
    <t>&lt;4.7</t>
  </si>
  <si>
    <t>吉川市</t>
    <rPh sb="0" eb="3">
      <t>ヨシカワシ</t>
    </rPh>
    <phoneticPr fontId="2"/>
  </si>
  <si>
    <t>&lt;4.0</t>
  </si>
  <si>
    <t>加須市</t>
    <rPh sb="0" eb="3">
      <t>カゾシ</t>
    </rPh>
    <phoneticPr fontId="2"/>
  </si>
  <si>
    <t>寄居町</t>
    <rPh sb="0" eb="3">
      <t>ヨリイマチ</t>
    </rPh>
    <phoneticPr fontId="2"/>
  </si>
  <si>
    <t>ミカン</t>
  </si>
  <si>
    <t>露地</t>
    <rPh sb="0" eb="2">
      <t>ロジ</t>
    </rPh>
    <phoneticPr fontId="2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</si>
  <si>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2"/>
  </si>
  <si>
    <t>&lt;6.9</t>
  </si>
  <si>
    <t>&lt;12</t>
  </si>
  <si>
    <t>羽生市</t>
    <rPh sb="0" eb="3">
      <t>ハニュウシ</t>
    </rPh>
    <phoneticPr fontId="2"/>
  </si>
  <si>
    <t>キュウリ</t>
  </si>
  <si>
    <t>ハウス</t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</si>
  <si>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2"/>
  </si>
  <si>
    <t>&lt;2.3</t>
  </si>
  <si>
    <t>見附市</t>
    <rPh sb="0" eb="3">
      <t>ミツケシ</t>
    </rPh>
    <phoneticPr fontId="10"/>
  </si>
  <si>
    <t>マイタケ</t>
  </si>
  <si>
    <t>&lt;2.6</t>
  </si>
  <si>
    <t>&lt;5.5</t>
  </si>
  <si>
    <t>川越市</t>
    <rPh sb="0" eb="3">
      <t>カワゴエシ</t>
    </rPh>
    <phoneticPr fontId="2"/>
  </si>
  <si>
    <t>青森沖</t>
    <rPh sb="0" eb="2">
      <t>アオモリ</t>
    </rPh>
    <rPh sb="2" eb="3">
      <t>オキ</t>
    </rPh>
    <phoneticPr fontId="2"/>
  </si>
  <si>
    <t>イシガキダイ</t>
    <phoneticPr fontId="2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</si>
  <si>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2"/>
  </si>
  <si>
    <t>&lt;6.49</t>
    <phoneticPr fontId="6"/>
  </si>
  <si>
    <t>&lt;6.90</t>
    <phoneticPr fontId="6"/>
  </si>
  <si>
    <t>&lt;13</t>
    <phoneticPr fontId="6"/>
  </si>
  <si>
    <t>大阪市</t>
    <rPh sb="0" eb="3">
      <t>オオサカシ</t>
    </rPh>
    <phoneticPr fontId="2"/>
  </si>
  <si>
    <t>シロネギ</t>
    <phoneticPr fontId="6"/>
  </si>
  <si>
    <t>制限なし</t>
    <rPh sb="0" eb="2">
      <t>セイゲン</t>
    </rPh>
    <phoneticPr fontId="6"/>
  </si>
  <si>
    <t>大阪市中央卸売市場
東部市場食品衛生検査所</t>
    <phoneticPr fontId="6"/>
  </si>
  <si>
    <t>＜16</t>
    <phoneticPr fontId="2"/>
  </si>
  <si>
    <t>大阪市</t>
    <phoneticPr fontId="2"/>
  </si>
  <si>
    <t>製造者：石川県</t>
    <rPh sb="0" eb="2">
      <t>セイゾウ</t>
    </rPh>
    <rPh sb="2" eb="3">
      <t>シャ</t>
    </rPh>
    <rPh sb="4" eb="6">
      <t>イシカワ</t>
    </rPh>
    <rPh sb="6" eb="7">
      <t>ケン</t>
    </rPh>
    <phoneticPr fontId="8"/>
  </si>
  <si>
    <t>乳化液状ドレッシング</t>
    <rPh sb="0" eb="2">
      <t>ニュウカ</t>
    </rPh>
    <rPh sb="2" eb="4">
      <t>エキジョウ</t>
    </rPh>
    <phoneticPr fontId="8"/>
  </si>
  <si>
    <t>制限なし</t>
    <rPh sb="0" eb="2">
      <t>セイゲン</t>
    </rPh>
    <phoneticPr fontId="8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</si>
  <si>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8"/>
  </si>
  <si>
    <t>-</t>
    <phoneticPr fontId="18"/>
  </si>
  <si>
    <t>&lt;17</t>
    <phoneticPr fontId="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</si>
  <si>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8"/>
  </si>
  <si>
    <t>つゆ（希釈用）</t>
    <rPh sb="3" eb="5">
      <t>キシャク</t>
    </rPh>
    <rPh sb="5" eb="6">
      <t>ヨウ</t>
    </rPh>
    <phoneticPr fontId="8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</si>
  <si>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8"/>
  </si>
  <si>
    <t>製造者：千葉県</t>
    <rPh sb="0" eb="3">
      <t>セイゾウシャ</t>
    </rPh>
    <rPh sb="4" eb="6">
      <t>チバ</t>
    </rPh>
    <rPh sb="6" eb="7">
      <t>ケン</t>
    </rPh>
    <phoneticPr fontId="8"/>
  </si>
  <si>
    <t>50％野菜・果実混合飲料</t>
    <rPh sb="3" eb="5">
      <t>ヤサイ</t>
    </rPh>
    <rPh sb="6" eb="8">
      <t>カジツ</t>
    </rPh>
    <rPh sb="8" eb="10">
      <t>コンゴウ</t>
    </rPh>
    <rPh sb="10" eb="12">
      <t>インリョウ</t>
    </rPh>
    <phoneticPr fontId="8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</si>
  <si>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8"/>
  </si>
  <si>
    <t>トマトケチャップ</t>
  </si>
  <si>
    <t>製造所：栃木県</t>
    <rPh sb="0" eb="2">
      <t>セイゾウ</t>
    </rPh>
    <rPh sb="2" eb="3">
      <t>ショ</t>
    </rPh>
    <rPh sb="4" eb="7">
      <t>トチギケン</t>
    </rPh>
    <phoneticPr fontId="8"/>
  </si>
  <si>
    <t>調味酢</t>
    <rPh sb="0" eb="2">
      <t>チョウミ</t>
    </rPh>
    <rPh sb="2" eb="3">
      <t>ス</t>
    </rPh>
    <phoneticPr fontId="8"/>
  </si>
  <si>
    <t>大阪市保健所
東部生活衛生監視事務所</t>
  </si>
  <si>
    <t>&lt;16</t>
    <phoneticPr fontId="6"/>
  </si>
  <si>
    <t>製造所：千葉県</t>
    <rPh sb="0" eb="2">
      <t>セイゾウ</t>
    </rPh>
    <rPh sb="2" eb="3">
      <t>ショ</t>
    </rPh>
    <rPh sb="4" eb="7">
      <t>チバケン</t>
    </rPh>
    <phoneticPr fontId="8"/>
  </si>
  <si>
    <t>製造所：福島県</t>
    <rPh sb="0" eb="2">
      <t>セイゾウ</t>
    </rPh>
    <rPh sb="2" eb="3">
      <t>ショ</t>
    </rPh>
    <rPh sb="4" eb="7">
      <t>フクシマケン</t>
    </rPh>
    <phoneticPr fontId="8"/>
  </si>
  <si>
    <t>ミートソース</t>
  </si>
  <si>
    <t>製造所：福井県</t>
    <rPh sb="0" eb="2">
      <t>セイゾウ</t>
    </rPh>
    <rPh sb="2" eb="3">
      <t>ショ</t>
    </rPh>
    <rPh sb="4" eb="7">
      <t>フクイケン</t>
    </rPh>
    <phoneticPr fontId="8"/>
  </si>
  <si>
    <t>はちみつシロップ</t>
  </si>
  <si>
    <t>製造所：長野県</t>
    <rPh sb="0" eb="2">
      <t>セイゾウ</t>
    </rPh>
    <rPh sb="2" eb="3">
      <t>ショ</t>
    </rPh>
    <rPh sb="4" eb="7">
      <t>ナガノケン</t>
    </rPh>
    <phoneticPr fontId="8"/>
  </si>
  <si>
    <t>調合みそ（だし入り）</t>
    <rPh sb="0" eb="2">
      <t>チョウゴウ</t>
    </rPh>
    <rPh sb="7" eb="8">
      <t>イ</t>
    </rPh>
    <phoneticPr fontId="8"/>
  </si>
  <si>
    <t>文京区</t>
    <rPh sb="0" eb="3">
      <t>ブンキョウク</t>
    </rPh>
    <phoneticPr fontId="2"/>
  </si>
  <si>
    <t>農産物</t>
    <rPh sb="0" eb="3">
      <t>ノウサンブツ</t>
    </rPh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</si>
  <si>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</si>
  <si>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</si>
  <si>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北海道</t>
    <rPh sb="0" eb="3">
      <t>ホッカイドウ</t>
    </rPh>
    <phoneticPr fontId="2"/>
  </si>
  <si>
    <t>タマネギ</t>
    <phoneticPr fontId="2"/>
  </si>
  <si>
    <t>ニンジン</t>
    <phoneticPr fontId="2"/>
  </si>
  <si>
    <t>サツマイモ</t>
    <phoneticPr fontId="2"/>
  </si>
  <si>
    <t>金山町</t>
    <rPh sb="0" eb="3">
      <t>カネヤママチ</t>
    </rPh>
    <phoneticPr fontId="6"/>
  </si>
  <si>
    <t>新潟県</t>
    <rPh sb="0" eb="3">
      <t>ニイガタケン</t>
    </rPh>
    <phoneticPr fontId="2"/>
  </si>
  <si>
    <t>相馬港</t>
    <rPh sb="0" eb="2">
      <t>ソウマ</t>
    </rPh>
    <rPh sb="2" eb="3">
      <t>コウ</t>
    </rPh>
    <phoneticPr fontId="2"/>
  </si>
  <si>
    <t>マダイ</t>
    <phoneticPr fontId="2"/>
  </si>
  <si>
    <t>不明</t>
    <rPh sb="0" eb="2">
      <t>フメイ</t>
    </rPh>
    <phoneticPr fontId="6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</si>
  <si>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</si>
  <si>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川崎市</t>
    <rPh sb="0" eb="3">
      <t>カワサキシ</t>
    </rPh>
    <phoneticPr fontId="2"/>
  </si>
  <si>
    <t>製造者：福島県</t>
    <rPh sb="0" eb="3">
      <t>セイゾウシャ</t>
    </rPh>
    <rPh sb="4" eb="7">
      <t>フクシマケン</t>
    </rPh>
    <phoneticPr fontId="2"/>
  </si>
  <si>
    <t>ラ・フランスゼリー</t>
    <phoneticPr fontId="2"/>
  </si>
  <si>
    <t>川崎市健康安全研究所</t>
    <rPh sb="3" eb="5">
      <t>ケンコウ</t>
    </rPh>
    <rPh sb="5" eb="7">
      <t>アンゼン</t>
    </rPh>
    <rPh sb="7" eb="10">
      <t>ケンキュウジョ</t>
    </rPh>
    <phoneticPr fontId="2"/>
  </si>
  <si>
    <t>Ge</t>
    <phoneticPr fontId="2"/>
  </si>
  <si>
    <t>&lt;1.0</t>
    <phoneticPr fontId="2"/>
  </si>
  <si>
    <t>&lt;1.0</t>
  </si>
  <si>
    <t>干しそば</t>
    <rPh sb="0" eb="1">
      <t>ホ</t>
    </rPh>
    <phoneticPr fontId="2"/>
  </si>
  <si>
    <t>精米</t>
    <rPh sb="0" eb="2">
      <t>セイマイ</t>
    </rPh>
    <phoneticPr fontId="2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</si>
  <si>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2"/>
  </si>
  <si>
    <t>イナダ</t>
    <phoneticPr fontId="2"/>
  </si>
  <si>
    <t>川崎市中央卸売市場食品衛生検査所</t>
  </si>
  <si>
    <t>NaＩ</t>
  </si>
  <si>
    <t>&lt;１.9</t>
    <phoneticPr fontId="2"/>
  </si>
  <si>
    <t>岩手県三陸北部沖</t>
    <rPh sb="0" eb="2">
      <t>イワテ</t>
    </rPh>
    <rPh sb="2" eb="3">
      <t>ケン</t>
    </rPh>
    <rPh sb="3" eb="5">
      <t>サンリク</t>
    </rPh>
    <rPh sb="5" eb="7">
      <t>ホクブ</t>
    </rPh>
    <rPh sb="7" eb="8">
      <t>オキ</t>
    </rPh>
    <phoneticPr fontId="2"/>
  </si>
  <si>
    <t>サバ</t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</si>
  <si>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</si>
  <si>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</si>
  <si>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</si>
  <si>
    <t>野生鳥獣肉</t>
    <rPh sb="0" eb="2">
      <t>ヤセイ</t>
    </rPh>
    <rPh sb="2" eb="3">
      <t>チョウ</t>
    </rPh>
    <rPh sb="3" eb="5">
      <t>ジュウニク</t>
    </rPh>
    <phoneticPr fontId="6"/>
  </si>
  <si>
    <t>ﾆﾎﾝｼﾞｶ肉</t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</si>
  <si>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</si>
  <si>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</si>
  <si>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富士見町</t>
    <rPh sb="0" eb="4">
      <t>フジミマチ</t>
    </rPh>
    <phoneticPr fontId="2"/>
  </si>
  <si>
    <t>ﾆﾎﾝｼﾞｶ肉</t>
    <rPh sb="6" eb="7">
      <t>ニク</t>
    </rPh>
    <phoneticPr fontId="2"/>
  </si>
  <si>
    <t>長野県林業総合センター</t>
    <phoneticPr fontId="2"/>
  </si>
  <si>
    <t>長野県林業総合センター</t>
  </si>
  <si>
    <t>小諸市</t>
    <rPh sb="0" eb="3">
      <t>コモロシ</t>
    </rPh>
    <phoneticPr fontId="2"/>
  </si>
  <si>
    <t>岡谷市</t>
    <rPh sb="0" eb="3">
      <t>オカヤシ</t>
    </rPh>
    <phoneticPr fontId="2"/>
  </si>
  <si>
    <t>諏訪市</t>
    <rPh sb="0" eb="3">
      <t>スワシ</t>
    </rPh>
    <phoneticPr fontId="2"/>
  </si>
  <si>
    <t>茅野市</t>
    <rPh sb="0" eb="3">
      <t>チノシ</t>
    </rPh>
    <phoneticPr fontId="2"/>
  </si>
  <si>
    <t>長野県</t>
    <phoneticPr fontId="2"/>
  </si>
  <si>
    <t>横浜市</t>
    <rPh sb="0" eb="3">
      <t>ヨコハマシ</t>
    </rPh>
    <phoneticPr fontId="6"/>
  </si>
  <si>
    <t>北海道</t>
    <rPh sb="0" eb="3">
      <t>ホッカイドウ</t>
    </rPh>
    <phoneticPr fontId="6"/>
  </si>
  <si>
    <t>ジャガイモ</t>
    <phoneticPr fontId="6"/>
  </si>
  <si>
    <t>露地</t>
    <rPh sb="0" eb="2">
      <t>ロジ</t>
    </rPh>
    <phoneticPr fontId="6"/>
  </si>
  <si>
    <t>横浜市本場食品衛生検査所</t>
  </si>
  <si>
    <t>&lt;0.937</t>
    <phoneticPr fontId="6"/>
  </si>
  <si>
    <t>&lt;0.763</t>
    <phoneticPr fontId="6"/>
  </si>
  <si>
    <t>タマネギ</t>
    <phoneticPr fontId="6"/>
  </si>
  <si>
    <t>&lt;0.874</t>
    <phoneticPr fontId="6"/>
  </si>
  <si>
    <t>&lt;0.778</t>
    <phoneticPr fontId="6"/>
  </si>
  <si>
    <t>リンゴ</t>
    <phoneticPr fontId="6"/>
  </si>
  <si>
    <t>&lt;0.648</t>
    <phoneticPr fontId="6"/>
  </si>
  <si>
    <t>&lt;0.832</t>
    <phoneticPr fontId="6"/>
  </si>
  <si>
    <t>新潟県</t>
    <rPh sb="0" eb="3">
      <t>ニイガタケン</t>
    </rPh>
    <phoneticPr fontId="6"/>
  </si>
  <si>
    <t>新潟市</t>
    <rPh sb="0" eb="3">
      <t>ニイガタシ</t>
    </rPh>
    <phoneticPr fontId="2"/>
  </si>
  <si>
    <t>ミツバ</t>
    <phoneticPr fontId="2"/>
  </si>
  <si>
    <t>&lt;4.7</t>
    <phoneticPr fontId="2"/>
  </si>
  <si>
    <t>茨城県</t>
    <rPh sb="0" eb="3">
      <t>イバラキケン</t>
    </rPh>
    <phoneticPr fontId="6"/>
  </si>
  <si>
    <t>ミズナ</t>
    <phoneticPr fontId="2"/>
  </si>
  <si>
    <t>宮城県</t>
    <phoneticPr fontId="3"/>
  </si>
  <si>
    <t>コマツナ</t>
    <phoneticPr fontId="2"/>
  </si>
  <si>
    <t>宮城県</t>
  </si>
  <si>
    <t>インゲン</t>
    <phoneticPr fontId="2"/>
  </si>
  <si>
    <t>^</t>
    <phoneticPr fontId="2"/>
  </si>
  <si>
    <t>キュウリ</t>
    <phoneticPr fontId="2"/>
  </si>
  <si>
    <t>ネギ</t>
    <phoneticPr fontId="2"/>
  </si>
  <si>
    <t>徳島県</t>
    <rPh sb="0" eb="2">
      <t>トクシマ</t>
    </rPh>
    <rPh sb="2" eb="3">
      <t>ケン</t>
    </rPh>
    <phoneticPr fontId="6"/>
  </si>
  <si>
    <t>徳島県沖</t>
    <rPh sb="0" eb="2">
      <t>トクシマ</t>
    </rPh>
    <rPh sb="2" eb="3">
      <t>ケン</t>
    </rPh>
    <rPh sb="3" eb="4">
      <t>オキ</t>
    </rPh>
    <phoneticPr fontId="6"/>
  </si>
  <si>
    <t>水産物</t>
  </si>
  <si>
    <t>マトウダイ</t>
    <phoneticPr fontId="6"/>
  </si>
  <si>
    <t>&lt;16</t>
  </si>
  <si>
    <t>福島県沖</t>
    <rPh sb="0" eb="2">
      <t>フクシマ</t>
    </rPh>
    <rPh sb="2" eb="3">
      <t>ケン</t>
    </rPh>
    <rPh sb="3" eb="4">
      <t>オキ</t>
    </rPh>
    <phoneticPr fontId="6"/>
  </si>
  <si>
    <t>メイタガレイ</t>
    <phoneticPr fontId="6"/>
  </si>
  <si>
    <t>福島県</t>
    <rPh sb="0" eb="2">
      <t>フクシマ</t>
    </rPh>
    <rPh sb="2" eb="3">
      <t>ケン</t>
    </rPh>
    <phoneticPr fontId="6"/>
  </si>
  <si>
    <t>クロメバル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</si>
</sst>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);[Red]\(0.00\)"/>
    <numFmt numFmtId="178" formatCode="0.00_ "/>
    <numFmt numFmtId="179" formatCode="0.0_ "/>
    <numFmt numFmtId="180" formatCode="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 wrapText="1"/>
    </xf>
    <xf numFmtId="57" fontId="0" fillId="0" borderId="37" xfId="0" applyNumberFormat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177" fontId="11" fillId="0" borderId="25" xfId="0" applyNumberFormat="1" applyFont="1" applyFill="1" applyBorder="1" applyAlignment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5" fillId="2" borderId="23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8" fontId="5" fillId="2" borderId="39" xfId="0" applyNumberFormat="1" applyFont="1" applyFill="1" applyBorder="1" applyAlignment="1">
      <alignment horizontal="center" vertical="center" wrapText="1"/>
    </xf>
    <xf numFmtId="179" fontId="5" fillId="2" borderId="24" xfId="0" applyNumberFormat="1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2" borderId="24" xfId="0" applyNumberFormat="1" applyFont="1" applyFill="1" applyBorder="1" applyAlignment="1">
      <alignment horizontal="center" vertical="center" wrapText="1"/>
    </xf>
    <xf numFmtId="2" fontId="8" fillId="2" borderId="24" xfId="0" applyNumberFormat="1" applyFont="1" applyFill="1" applyBorder="1" applyAlignment="1">
      <alignment horizontal="center" vertical="center" wrapText="1"/>
    </xf>
    <xf numFmtId="180" fontId="8" fillId="2" borderId="24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57" fontId="5" fillId="0" borderId="36" xfId="0" applyNumberFormat="1" applyFont="1" applyFill="1" applyBorder="1" applyAlignment="1">
      <alignment horizontal="center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7" xfId="0" quotePrefix="1" applyNumberFormat="1" applyFont="1" applyFill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57" fontId="8" fillId="2" borderId="36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0" fontId="8" fillId="2" borderId="41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2" borderId="44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5" fillId="2" borderId="12" xfId="0" applyNumberFormat="1" applyFont="1" applyFill="1" applyBorder="1" applyAlignment="1">
      <alignment horizontal="center" vertical="center" wrapText="1"/>
    </xf>
    <xf numFmtId="0" fontId="5" fillId="0" borderId="24" xfId="0" quotePrefix="1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wrapText="1"/>
    </xf>
    <xf numFmtId="180" fontId="5" fillId="0" borderId="35" xfId="0" applyNumberFormat="1" applyFont="1" applyFill="1" applyBorder="1" applyAlignment="1">
      <alignment horizontal="center" vertical="center" wrapText="1"/>
    </xf>
    <xf numFmtId="180" fontId="5" fillId="3" borderId="3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5" fillId="2" borderId="19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57" fontId="5" fillId="2" borderId="43" xfId="1" applyNumberFormat="1" applyFont="1" applyFill="1" applyBorder="1" applyAlignment="1">
      <alignment horizontal="center" vertical="center" wrapText="1"/>
    </xf>
    <xf numFmtId="176" fontId="5" fillId="2" borderId="39" xfId="1" applyNumberFormat="1" applyFont="1" applyFill="1" applyBorder="1" applyAlignment="1">
      <alignment horizontal="center" vertical="center" wrapText="1"/>
    </xf>
    <xf numFmtId="176" fontId="5" fillId="2" borderId="44" xfId="1" applyNumberFormat="1" applyFont="1" applyFill="1" applyBorder="1" applyAlignment="1">
      <alignment horizontal="center" vertical="center" wrapText="1"/>
    </xf>
    <xf numFmtId="0" fontId="5" fillId="2" borderId="39" xfId="1" applyNumberFormat="1" applyFont="1" applyFill="1" applyBorder="1" applyAlignment="1">
      <alignment horizontal="center" vertical="center" wrapText="1"/>
    </xf>
    <xf numFmtId="0" fontId="5" fillId="2" borderId="24" xfId="1" applyNumberFormat="1" applyFont="1" applyFill="1" applyBorder="1" applyAlignment="1">
      <alignment horizontal="center" vertical="center" wrapText="1"/>
    </xf>
    <xf numFmtId="0" fontId="5" fillId="2" borderId="42" xfId="1" applyNumberFormat="1" applyFont="1" applyFill="1" applyBorder="1" applyAlignment="1">
      <alignment horizontal="center" vertical="center" wrapText="1"/>
    </xf>
    <xf numFmtId="0" fontId="5" fillId="3" borderId="35" xfId="1" applyNumberFormat="1" applyFont="1" applyFill="1" applyBorder="1" applyAlignment="1">
      <alignment horizontal="center" vertical="center" wrapText="1"/>
    </xf>
    <xf numFmtId="0" fontId="5" fillId="3" borderId="42" xfId="1" applyNumberFormat="1" applyFont="1" applyFill="1" applyBorder="1" applyAlignment="1">
      <alignment horizontal="center" vertical="center" wrapText="1"/>
    </xf>
    <xf numFmtId="0" fontId="5" fillId="2" borderId="40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/>
    </xf>
    <xf numFmtId="57" fontId="5" fillId="2" borderId="36" xfId="1" applyNumberFormat="1" applyFont="1" applyFill="1" applyBorder="1" applyAlignment="1">
      <alignment horizontal="center" vertical="center" wrapText="1"/>
    </xf>
    <xf numFmtId="176" fontId="5" fillId="2" borderId="37" xfId="1" applyNumberFormat="1" applyFont="1" applyFill="1" applyBorder="1" applyAlignment="1">
      <alignment horizontal="center" vertical="center" wrapText="1"/>
    </xf>
    <xf numFmtId="176" fontId="5" fillId="2" borderId="40" xfId="1" applyNumberFormat="1" applyFont="1" applyFill="1" applyBorder="1" applyAlignment="1">
      <alignment horizontal="center" vertical="center" wrapText="1"/>
    </xf>
    <xf numFmtId="0" fontId="5" fillId="2" borderId="37" xfId="1" applyNumberFormat="1" applyFont="1" applyFill="1" applyBorder="1" applyAlignment="1">
      <alignment horizontal="center" vertical="center" wrapText="1"/>
    </xf>
    <xf numFmtId="0" fontId="5" fillId="2" borderId="35" xfId="1" applyNumberFormat="1" applyFont="1" applyFill="1" applyBorder="1" applyAlignment="1">
      <alignment horizontal="center" vertical="center" wrapText="1"/>
    </xf>
    <xf numFmtId="0" fontId="5" fillId="2" borderId="41" xfId="1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57" fontId="0" fillId="0" borderId="40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176" fontId="19" fillId="2" borderId="39" xfId="2" applyNumberFormat="1" applyFont="1" applyFill="1" applyBorder="1" applyAlignment="1">
      <alignment horizontal="center" vertical="center"/>
    </xf>
    <xf numFmtId="176" fontId="19" fillId="2" borderId="47" xfId="2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/>
    <xf numFmtId="0" fontId="0" fillId="0" borderId="48" xfId="0" applyBorder="1" applyAlignment="1"/>
    <xf numFmtId="0" fontId="0" fillId="0" borderId="24" xfId="0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35" xfId="1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57" fontId="0" fillId="0" borderId="24" xfId="0" applyNumberForma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</cellXfs>
  <cellStyles count="3">
    <cellStyle name="Normal" xfId="1"/>
    <cellStyle name="標準" xfId="0" builtinId="0"/>
    <cellStyle name="標準 4" xfId="2"/>
  </cellStyles>
  <dxfs count="8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05-20201009\201009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6&#26085;/&#20185;&#21488;&#24066;&#12304;&#36786;&#29987;&#29289;&#12305;&#12304;R2.10.8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6&#26085;/&#26032;&#28511;&#30476;&#12304;&#36786;&#29987;&#29289;&#12305;&#12304;R2.10.16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6&#26085;/&#27178;&#27996;&#24066;&#12304;&#36786;&#29987;&#29289;&#12305;&#12304;R2.10.1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6&#26085;/&#12304;&#38263;&#37326;&#30476;&#12305;R21014(&#37326;&#29983;&#40165;&#29539;)246-29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7700;&#29987;&#29289;&#12305;&#12304;2020.9.17&#25505;&#21462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5&#26085;/&#24029;&#23822;&#24066;&#12304;&#21152;&#24037;&#39135;&#21697;&#12305;&#12304;2020.10.6&#25505;&#21462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5&#26085;/&#26032;&#28511;&#30476;&#12304;&#27700;&#29987;&#29289;&#12305;&#12304;R2.10.1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5&#26085;/&#23665;&#24418;&#30476;&#12304;&#36786;&#29987;&#29289;&#12305;&#12304;R2.10.1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25991;&#20140;&#21306;&#12304;&#36786;&#29987;&#29289;&#12305;&#12304;&#20196;&#21644;2&#24180;10&#26376;14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22823;&#38442;&#24066;&#12304;&#36786;&#29987;&#29289;&#12539;&#12381;&#12398;&#20182;&#65306;R2.10.14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24029;&#36234;&#24066;&#12304;&#27700;&#29987;&#29289;&#12305;&#12304;R2.10.14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26032;&#28511;&#30476;&#12304;&#36786;&#29987;&#29289;&#12305;&#12304;R2.10.14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22524;&#29577;&#30476;&#12288;&#35519;&#26619;&#32080;&#26524;&#12304;&#36786;&#29987;&#29289;&#12305;%20&#12304;&#27700;&#29987;&#29289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32676;&#39340;&#30476;&#12304;&#36786;&#29987;&#29289;&#12539;&#27700;&#29987;&#29289;&#12539;&#12381;&#12398;&#20182;&#12305;&#12304;R2.9.28~10.2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33576;&#22478;&#30476;&#12304;&#27700;&#29987;&#29289;&#12305;&#12304;R2.10.14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4&#26085;/&#12304;&#28363;&#36032;&#30476;&#12305;&#12304;&#37326;&#33756;&#39006;&#12305;&#12304;2020&#24180;10&#26376;14&#2608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1517;&#21476;&#23627;&#24066;&#12304;&#36786;&#29987;&#29289;&#12289;&#12381;&#12398;&#20182;&#12305;&#12304;2.10.2&#12305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1517;&#21476;&#23627;&#24066;&#12304;&#36786;&#29987;&#29289;&#12289;&#12381;&#12398;&#20182;&#12305;&#12304;2.9.25&#12305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1517;&#21476;&#23627;&#24066;&#12304;&#36786;&#29987;&#29289;&#12289;&#12381;&#12398;&#20182;&#12305;&#12304;2.9.18&#12305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4029;&#36234;&#24066;&#12304;&#12381;&#12398;&#20182;&#12305;&#12304;R2.10.13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3665;&#24418;&#30476;&#12304;&#36786;&#29987;&#29289;&#12305;&#12304;R2.10.12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3665;&#24418;&#30476;&#12304;&#36786;&#29987;&#29289;&#12305;&#12304;R2.10.9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3&#26085;/&#23721;&#25163;&#30476;&#12304;&#36786;&#29987;&#29289;&#12539;&#30044;&#29987;&#29289;&#12539;&#27700;&#29987;&#29289;&#12305;&#12304;R2.10.13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733;&#36786;&#29987;&#22290;&#33464;&#35506;&#23451;&#12390;&#12304;&#21029;&#28155;&#12305;&#26908;&#26619;&#32080;&#26524;&#22577;&#21578;&#27096;&#24335;&#65288;R2&#25913;&#27491;&#24460;&#65289;10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05-20201009\20201005_&#12304;&#36786;&#29987;&#22290;&#33464;&#35506;&#12305;&#21402;&#21172;&#30465;&#22577;&#21578;&#27096;&#2433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05-20201009\&#26519;&#26989;&#25391;&#33288;&#35506;_021008&#12304;&#21029;&#28155;&#12305;&#26908;&#26619;&#32080;&#26524;&#22577;&#21578;&#27096;&#24335;&#65288;R2&#25913;&#27491;&#24460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2&#26085;/&#20185;&#21488;&#24066;&#12304;&#27700;&#29987;&#29289;&#12305;&#12304;R2.10.6&#12305;_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2&#26085;/&#26032;&#28511;&#30476;&#12304;&#36786;&#29987;&#29289;&#12305;&#12304;R2.10.12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1)&#33258;&#27835;&#20307;/10&#26376;12&#26085;/&#12467;&#12500;&#12540;&#27996;&#26494;&#24066;&#12304;&#30044;&#29987;&#29289;&#12305;&#12304;&#65330;2.10.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北海道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2"/>
  <sheetViews>
    <sheetView tabSelected="1" workbookViewId="0">
      <selection activeCell="E301" sqref="E1:E1048576"/>
    </sheetView>
  </sheetViews>
  <sheetFormatPr defaultRowHeight="18" x14ac:dyDescent="0.45"/>
  <cols>
    <col min="2" max="2" width="10.3984375" bestFit="1" customWidth="1"/>
    <col min="3" max="3" width="10.3984375" style="226" bestFit="1" customWidth="1"/>
    <col min="5" max="5" width="14.19921875" style="226" bestFit="1" customWidth="1"/>
    <col min="6" max="6" width="30" bestFit="1" customWidth="1"/>
    <col min="7" max="7" width="24.09765625" style="226" bestFit="1" customWidth="1"/>
    <col min="8" max="8" width="16.296875" bestFit="1" customWidth="1"/>
    <col min="9" max="9" width="30" bestFit="1" customWidth="1"/>
    <col min="10" max="10" width="36.8984375" style="226" bestFit="1" customWidth="1"/>
    <col min="11" max="11" width="14.3984375" style="226" bestFit="1" customWidth="1"/>
    <col min="12" max="12" width="47.3984375" bestFit="1" customWidth="1"/>
    <col min="13" max="13" width="33.8984375" style="242" bestFit="1" customWidth="1"/>
  </cols>
  <sheetData>
    <row r="1" spans="1:23" x14ac:dyDescent="0.45">
      <c r="A1" t="s">
        <v>0</v>
      </c>
    </row>
    <row r="2" spans="1:23" ht="18.600000000000001" thickBot="1" x14ac:dyDescent="0.5">
      <c r="A2" s="225"/>
      <c r="B2" s="225"/>
      <c r="C2" s="227"/>
    </row>
    <row r="3" spans="1:23" x14ac:dyDescent="0.45">
      <c r="A3" s="1" t="s">
        <v>1</v>
      </c>
      <c r="B3" s="1" t="s">
        <v>2</v>
      </c>
      <c r="C3" s="25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5"/>
      <c r="D4" s="11" t="s">
        <v>11</v>
      </c>
      <c r="E4" s="15" t="s">
        <v>12</v>
      </c>
      <c r="F4" s="12" t="s">
        <v>13</v>
      </c>
      <c r="G4" s="13"/>
      <c r="H4" s="14"/>
      <c r="I4" s="15" t="s">
        <v>14</v>
      </c>
      <c r="J4" s="232"/>
      <c r="K4" s="239"/>
      <c r="L4" s="12" t="s">
        <v>15</v>
      </c>
      <c r="M4" s="15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5"/>
      <c r="D5" s="24"/>
      <c r="E5" s="26"/>
      <c r="F5" s="25"/>
      <c r="G5" s="13"/>
      <c r="H5" s="14"/>
      <c r="I5" s="26"/>
      <c r="J5" s="27" t="s">
        <v>25</v>
      </c>
      <c r="K5" s="27" t="s">
        <v>26</v>
      </c>
      <c r="L5" s="25"/>
      <c r="M5" s="26"/>
      <c r="N5" s="2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9"/>
      <c r="D6" s="38"/>
      <c r="E6" s="42"/>
      <c r="F6" s="39"/>
      <c r="G6" s="40"/>
      <c r="H6" s="41"/>
      <c r="I6" s="42"/>
      <c r="J6" s="233"/>
      <c r="K6" s="233"/>
      <c r="L6" s="39"/>
      <c r="M6" s="42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 t="s">
        <v>31</v>
      </c>
      <c r="C7" s="54" t="s">
        <v>31</v>
      </c>
      <c r="D7" s="53" t="s">
        <v>32</v>
      </c>
      <c r="E7" s="57" t="s">
        <v>33</v>
      </c>
      <c r="F7" s="54" t="s">
        <v>34</v>
      </c>
      <c r="G7" s="55" t="s">
        <v>35</v>
      </c>
      <c r="H7" s="56" t="s">
        <v>36</v>
      </c>
      <c r="I7" s="57" t="s">
        <v>37</v>
      </c>
      <c r="J7" s="57"/>
      <c r="K7" s="57" t="s">
        <v>34</v>
      </c>
      <c r="L7" s="58" t="s">
        <v>38</v>
      </c>
      <c r="M7" s="59" t="s">
        <v>39</v>
      </c>
      <c r="N7" s="60" t="s">
        <v>40</v>
      </c>
      <c r="O7" s="61">
        <v>44110</v>
      </c>
      <c r="P7" s="62">
        <v>44113</v>
      </c>
      <c r="Q7" s="63" t="s">
        <v>41</v>
      </c>
      <c r="R7" s="64" t="s">
        <v>42</v>
      </c>
      <c r="S7" s="65" t="s">
        <v>43</v>
      </c>
      <c r="T7" s="6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</v>
      </c>
      <c r="U7" s="66" t="str">
        <f t="shared" si="0"/>
        <v>&lt;3.6</v>
      </c>
      <c r="V7" s="6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&lt;7.9</v>
      </c>
      <c r="W7" s="68" t="str">
        <f t="shared" ref="W7:W42" si="2">IF(ISERROR(V7*1),"",IF(AND(H7="飲料水",V7&gt;=11),"○",IF(AND(H7="牛乳・乳児用食品",V7&gt;=51),"○",IF(AND(H7&lt;&gt;"",V7&gt;=110),"○",""))))</f>
        <v/>
      </c>
    </row>
    <row r="8" spans="1:23" x14ac:dyDescent="0.45">
      <c r="A8" s="69">
        <f>A7+1</f>
        <v>2</v>
      </c>
      <c r="B8" s="69" t="s">
        <v>31</v>
      </c>
      <c r="C8" s="72" t="s">
        <v>31</v>
      </c>
      <c r="D8" s="71" t="s">
        <v>32</v>
      </c>
      <c r="E8" s="73" t="s">
        <v>31</v>
      </c>
      <c r="F8" s="72" t="s">
        <v>34</v>
      </c>
      <c r="G8" s="55" t="s">
        <v>35</v>
      </c>
      <c r="H8" s="56" t="s">
        <v>36</v>
      </c>
      <c r="I8" s="73" t="s">
        <v>37</v>
      </c>
      <c r="J8" s="73"/>
      <c r="K8" s="73" t="s">
        <v>34</v>
      </c>
      <c r="L8" s="74" t="s">
        <v>38</v>
      </c>
      <c r="M8" s="75" t="s">
        <v>44</v>
      </c>
      <c r="N8" s="76" t="s">
        <v>40</v>
      </c>
      <c r="O8" s="77">
        <v>44110</v>
      </c>
      <c r="P8" s="78">
        <v>44113</v>
      </c>
      <c r="Q8" s="79" t="s">
        <v>45</v>
      </c>
      <c r="R8" s="80" t="s">
        <v>41</v>
      </c>
      <c r="S8" s="65" t="s">
        <v>46</v>
      </c>
      <c r="T8" s="66" t="str">
        <f t="shared" si="0"/>
        <v>&lt;4.4</v>
      </c>
      <c r="U8" s="66" t="str">
        <f t="shared" si="0"/>
        <v>&lt;4.3</v>
      </c>
      <c r="V8" s="67" t="str">
        <f t="shared" si="1"/>
        <v>&lt;8.7</v>
      </c>
      <c r="W8" s="68" t="str">
        <f t="shared" si="2"/>
        <v/>
      </c>
    </row>
    <row r="9" spans="1:23" x14ac:dyDescent="0.45">
      <c r="A9" s="69">
        <f t="shared" ref="A9:A72" si="3">A8+1</f>
        <v>3</v>
      </c>
      <c r="B9" s="51" t="s">
        <v>47</v>
      </c>
      <c r="C9" s="54" t="s">
        <v>47</v>
      </c>
      <c r="D9" s="53" t="s">
        <v>47</v>
      </c>
      <c r="E9" s="57" t="s">
        <v>48</v>
      </c>
      <c r="F9" s="54" t="s">
        <v>34</v>
      </c>
      <c r="G9" s="55" t="s">
        <v>49</v>
      </c>
      <c r="H9" s="56" t="s">
        <v>50</v>
      </c>
      <c r="I9" s="57" t="s">
        <v>51</v>
      </c>
      <c r="J9" s="57" t="s">
        <v>52</v>
      </c>
      <c r="K9" s="57" t="s">
        <v>34</v>
      </c>
      <c r="L9" s="58" t="s">
        <v>53</v>
      </c>
      <c r="M9" s="59" t="s">
        <v>54</v>
      </c>
      <c r="N9" s="60" t="s">
        <v>40</v>
      </c>
      <c r="O9" s="61">
        <v>44112</v>
      </c>
      <c r="P9" s="62">
        <v>44116</v>
      </c>
      <c r="Q9" s="63" t="s">
        <v>55</v>
      </c>
      <c r="R9" s="64" t="s">
        <v>56</v>
      </c>
      <c r="S9" s="65" t="s">
        <v>57</v>
      </c>
      <c r="T9" s="66" t="str">
        <f t="shared" si="0"/>
        <v>&lt;3.3</v>
      </c>
      <c r="U9" s="66" t="str">
        <f t="shared" si="0"/>
        <v>&lt;3.5</v>
      </c>
      <c r="V9" s="67" t="str">
        <f t="shared" si="1"/>
        <v>&lt;6.8</v>
      </c>
      <c r="W9" s="68" t="str">
        <f t="shared" si="2"/>
        <v/>
      </c>
    </row>
    <row r="10" spans="1:23" x14ac:dyDescent="0.45">
      <c r="A10" s="69">
        <f t="shared" si="3"/>
        <v>4</v>
      </c>
      <c r="B10" s="69" t="s">
        <v>47</v>
      </c>
      <c r="C10" s="72" t="s">
        <v>47</v>
      </c>
      <c r="D10" s="71" t="s">
        <v>47</v>
      </c>
      <c r="E10" s="73" t="s">
        <v>58</v>
      </c>
      <c r="F10" s="72" t="s">
        <v>34</v>
      </c>
      <c r="G10" s="55" t="s">
        <v>49</v>
      </c>
      <c r="H10" s="56" t="s">
        <v>50</v>
      </c>
      <c r="I10" s="73" t="s">
        <v>51</v>
      </c>
      <c r="J10" s="73" t="s">
        <v>52</v>
      </c>
      <c r="K10" s="73" t="s">
        <v>34</v>
      </c>
      <c r="L10" s="58" t="s">
        <v>53</v>
      </c>
      <c r="M10" s="59" t="s">
        <v>54</v>
      </c>
      <c r="N10" s="60" t="s">
        <v>40</v>
      </c>
      <c r="O10" s="61">
        <v>44111</v>
      </c>
      <c r="P10" s="62">
        <v>44116</v>
      </c>
      <c r="Q10" s="79" t="s">
        <v>59</v>
      </c>
      <c r="R10" s="80" t="s">
        <v>56</v>
      </c>
      <c r="S10" s="65" t="s">
        <v>60</v>
      </c>
      <c r="T10" s="66" t="str">
        <f t="shared" si="0"/>
        <v>&lt;2.5</v>
      </c>
      <c r="U10" s="66" t="str">
        <f t="shared" si="0"/>
        <v>&lt;3.5</v>
      </c>
      <c r="V10" s="67" t="str">
        <f t="shared" si="1"/>
        <v>&lt;6</v>
      </c>
      <c r="W10" s="68" t="str">
        <f t="shared" si="2"/>
        <v/>
      </c>
    </row>
    <row r="11" spans="1:23" x14ac:dyDescent="0.45">
      <c r="A11" s="69">
        <f t="shared" si="3"/>
        <v>5</v>
      </c>
      <c r="B11" s="69" t="s">
        <v>47</v>
      </c>
      <c r="C11" s="72" t="s">
        <v>47</v>
      </c>
      <c r="D11" s="71" t="s">
        <v>47</v>
      </c>
      <c r="E11" s="73" t="s">
        <v>61</v>
      </c>
      <c r="F11" s="72" t="s">
        <v>34</v>
      </c>
      <c r="G11" s="55" t="s">
        <v>49</v>
      </c>
      <c r="H11" s="56" t="s">
        <v>50</v>
      </c>
      <c r="I11" s="73" t="s">
        <v>62</v>
      </c>
      <c r="J11" s="73" t="s">
        <v>52</v>
      </c>
      <c r="K11" s="73" t="s">
        <v>34</v>
      </c>
      <c r="L11" s="58" t="s">
        <v>53</v>
      </c>
      <c r="M11" s="59" t="s">
        <v>54</v>
      </c>
      <c r="N11" s="60" t="s">
        <v>40</v>
      </c>
      <c r="O11" s="77">
        <v>44111</v>
      </c>
      <c r="P11" s="78">
        <v>44116</v>
      </c>
      <c r="Q11" s="79" t="s">
        <v>63</v>
      </c>
      <c r="R11" s="80">
        <v>7.53</v>
      </c>
      <c r="S11" s="65">
        <v>7.53</v>
      </c>
      <c r="T11" s="66" t="str">
        <f t="shared" si="0"/>
        <v>&lt;3.4</v>
      </c>
      <c r="U11" s="66">
        <f t="shared" si="0"/>
        <v>7.53</v>
      </c>
      <c r="V11" s="67">
        <f t="shared" si="1"/>
        <v>7.5</v>
      </c>
      <c r="W11" s="68" t="str">
        <f t="shared" si="2"/>
        <v/>
      </c>
    </row>
    <row r="12" spans="1:23" x14ac:dyDescent="0.45">
      <c r="A12" s="69">
        <f t="shared" si="3"/>
        <v>6</v>
      </c>
      <c r="B12" s="51" t="s">
        <v>64</v>
      </c>
      <c r="C12" s="57" t="s">
        <v>64</v>
      </c>
      <c r="D12" s="53" t="s">
        <v>65</v>
      </c>
      <c r="E12" s="57" t="s">
        <v>34</v>
      </c>
      <c r="F12" s="54" t="s">
        <v>66</v>
      </c>
      <c r="G12" s="55" t="s">
        <v>35</v>
      </c>
      <c r="H12" s="56" t="s">
        <v>67</v>
      </c>
      <c r="I12" s="57" t="s">
        <v>68</v>
      </c>
      <c r="J12" s="73" t="s">
        <v>69</v>
      </c>
      <c r="K12" s="57" t="s">
        <v>34</v>
      </c>
      <c r="L12" s="58" t="s">
        <v>38</v>
      </c>
      <c r="M12" s="59" t="s">
        <v>70</v>
      </c>
      <c r="N12" s="60" t="s">
        <v>40</v>
      </c>
      <c r="O12" s="77">
        <v>44110</v>
      </c>
      <c r="P12" s="81">
        <v>44110</v>
      </c>
      <c r="Q12" s="79" t="s">
        <v>71</v>
      </c>
      <c r="R12" s="82" t="s">
        <v>71</v>
      </c>
      <c r="S12" s="65" t="s">
        <v>72</v>
      </c>
      <c r="T12" s="66" t="str">
        <f t="shared" si="0"/>
        <v>&lt;10</v>
      </c>
      <c r="U12" s="66" t="str">
        <f t="shared" si="0"/>
        <v>&lt;10</v>
      </c>
      <c r="V12" s="67" t="str">
        <f t="shared" si="1"/>
        <v>&lt;20</v>
      </c>
      <c r="W12" s="68" t="str">
        <f t="shared" si="2"/>
        <v/>
      </c>
    </row>
    <row r="13" spans="1:23" x14ac:dyDescent="0.45">
      <c r="A13" s="69">
        <f t="shared" si="3"/>
        <v>7</v>
      </c>
      <c r="B13" s="51" t="s">
        <v>64</v>
      </c>
      <c r="C13" s="57" t="s">
        <v>64</v>
      </c>
      <c r="D13" s="71" t="s">
        <v>73</v>
      </c>
      <c r="E13" s="57" t="s">
        <v>34</v>
      </c>
      <c r="F13" s="54" t="s">
        <v>66</v>
      </c>
      <c r="G13" s="55" t="s">
        <v>35</v>
      </c>
      <c r="H13" s="56" t="s">
        <v>67</v>
      </c>
      <c r="I13" s="73" t="s">
        <v>74</v>
      </c>
      <c r="J13" s="73" t="s">
        <v>69</v>
      </c>
      <c r="K13" s="57" t="s">
        <v>34</v>
      </c>
      <c r="L13" s="58" t="s">
        <v>38</v>
      </c>
      <c r="M13" s="59" t="s">
        <v>70</v>
      </c>
      <c r="N13" s="60" t="s">
        <v>40</v>
      </c>
      <c r="O13" s="61">
        <v>44110</v>
      </c>
      <c r="P13" s="81">
        <v>44110</v>
      </c>
      <c r="Q13" s="63" t="s">
        <v>71</v>
      </c>
      <c r="R13" s="82" t="s">
        <v>71</v>
      </c>
      <c r="S13" s="65" t="s">
        <v>72</v>
      </c>
      <c r="T13" s="66" t="str">
        <f t="shared" si="0"/>
        <v>&lt;10</v>
      </c>
      <c r="U13" s="66" t="str">
        <f t="shared" si="0"/>
        <v>&lt;10</v>
      </c>
      <c r="V13" s="67" t="str">
        <f t="shared" si="1"/>
        <v>&lt;20</v>
      </c>
      <c r="W13" s="68" t="str">
        <f t="shared" si="2"/>
        <v/>
      </c>
    </row>
    <row r="14" spans="1:23" x14ac:dyDescent="0.45">
      <c r="A14" s="69">
        <f t="shared" si="3"/>
        <v>8</v>
      </c>
      <c r="B14" s="51" t="s">
        <v>64</v>
      </c>
      <c r="C14" s="57" t="s">
        <v>64</v>
      </c>
      <c r="D14" s="71" t="s">
        <v>75</v>
      </c>
      <c r="E14" s="57" t="s">
        <v>34</v>
      </c>
      <c r="F14" s="54" t="s">
        <v>76</v>
      </c>
      <c r="G14" s="55" t="s">
        <v>35</v>
      </c>
      <c r="H14" s="56" t="s">
        <v>67</v>
      </c>
      <c r="I14" s="73" t="s">
        <v>77</v>
      </c>
      <c r="J14" s="73" t="s">
        <v>69</v>
      </c>
      <c r="K14" s="57" t="s">
        <v>34</v>
      </c>
      <c r="L14" s="58" t="s">
        <v>38</v>
      </c>
      <c r="M14" s="59" t="s">
        <v>70</v>
      </c>
      <c r="N14" s="60" t="s">
        <v>40</v>
      </c>
      <c r="O14" s="61">
        <v>44110</v>
      </c>
      <c r="P14" s="81">
        <v>44110</v>
      </c>
      <c r="Q14" s="63" t="s">
        <v>71</v>
      </c>
      <c r="R14" s="82" t="s">
        <v>71</v>
      </c>
      <c r="S14" s="65" t="s">
        <v>72</v>
      </c>
      <c r="T14" s="66" t="str">
        <f t="shared" si="0"/>
        <v>&lt;10</v>
      </c>
      <c r="U14" s="66" t="str">
        <f t="shared" si="0"/>
        <v>&lt;10</v>
      </c>
      <c r="V14" s="67" t="str">
        <f t="shared" si="1"/>
        <v>&lt;20</v>
      </c>
      <c r="W14" s="68" t="str">
        <f t="shared" si="2"/>
        <v/>
      </c>
    </row>
    <row r="15" spans="1:23" x14ac:dyDescent="0.45">
      <c r="A15" s="69">
        <f t="shared" si="3"/>
        <v>9</v>
      </c>
      <c r="B15" s="51" t="s">
        <v>64</v>
      </c>
      <c r="C15" s="57" t="s">
        <v>64</v>
      </c>
      <c r="D15" s="71" t="s">
        <v>73</v>
      </c>
      <c r="E15" s="57" t="s">
        <v>34</v>
      </c>
      <c r="F15" s="54" t="s">
        <v>78</v>
      </c>
      <c r="G15" s="55" t="s">
        <v>35</v>
      </c>
      <c r="H15" s="56" t="s">
        <v>67</v>
      </c>
      <c r="I15" s="73" t="s">
        <v>79</v>
      </c>
      <c r="J15" s="73" t="s">
        <v>69</v>
      </c>
      <c r="K15" s="57" t="s">
        <v>34</v>
      </c>
      <c r="L15" s="58" t="s">
        <v>38</v>
      </c>
      <c r="M15" s="59" t="s">
        <v>70</v>
      </c>
      <c r="N15" s="60" t="s">
        <v>40</v>
      </c>
      <c r="O15" s="61">
        <v>44110</v>
      </c>
      <c r="P15" s="81">
        <v>44110</v>
      </c>
      <c r="Q15" s="63" t="s">
        <v>71</v>
      </c>
      <c r="R15" s="82" t="s">
        <v>71</v>
      </c>
      <c r="S15" s="65" t="s">
        <v>72</v>
      </c>
      <c r="T15" s="66" t="str">
        <f t="shared" si="0"/>
        <v>&lt;10</v>
      </c>
      <c r="U15" s="66" t="str">
        <f t="shared" si="0"/>
        <v>&lt;10</v>
      </c>
      <c r="V15" s="67" t="str">
        <f t="shared" si="1"/>
        <v>&lt;20</v>
      </c>
      <c r="W15" s="68" t="str">
        <f t="shared" si="2"/>
        <v/>
      </c>
    </row>
    <row r="16" spans="1:23" x14ac:dyDescent="0.45">
      <c r="A16" s="69">
        <f t="shared" si="3"/>
        <v>10</v>
      </c>
      <c r="B16" s="83" t="s">
        <v>80</v>
      </c>
      <c r="C16" s="228" t="s">
        <v>81</v>
      </c>
      <c r="D16" s="53" t="s">
        <v>82</v>
      </c>
      <c r="E16" s="57" t="s">
        <v>83</v>
      </c>
      <c r="F16" s="54" t="s">
        <v>84</v>
      </c>
      <c r="G16" s="55" t="s">
        <v>85</v>
      </c>
      <c r="H16" s="56" t="s">
        <v>86</v>
      </c>
      <c r="I16" s="57" t="s">
        <v>87</v>
      </c>
      <c r="J16" s="57"/>
      <c r="K16" s="57" t="s">
        <v>88</v>
      </c>
      <c r="L16" s="58" t="s">
        <v>38</v>
      </c>
      <c r="M16" s="243" t="s">
        <v>89</v>
      </c>
      <c r="N16" s="60" t="s">
        <v>40</v>
      </c>
      <c r="O16" s="61">
        <v>44109</v>
      </c>
      <c r="P16" s="62">
        <v>44112</v>
      </c>
      <c r="Q16" s="63" t="s">
        <v>90</v>
      </c>
      <c r="R16" s="64" t="s">
        <v>91</v>
      </c>
      <c r="S16" s="65" t="s">
        <v>92</v>
      </c>
      <c r="T16" s="66" t="str">
        <f t="shared" si="0"/>
        <v>&lt;4.6</v>
      </c>
      <c r="U16" s="66" t="str">
        <f t="shared" si="0"/>
        <v>&lt;5</v>
      </c>
      <c r="V16" s="67" t="str">
        <f t="shared" si="1"/>
        <v>&lt;9.6</v>
      </c>
      <c r="W16" s="68" t="str">
        <f t="shared" si="2"/>
        <v/>
      </c>
    </row>
    <row r="17" spans="1:23" x14ac:dyDescent="0.45">
      <c r="A17" s="69">
        <f t="shared" si="3"/>
        <v>11</v>
      </c>
      <c r="B17" s="83" t="s">
        <v>80</v>
      </c>
      <c r="C17" s="228" t="s">
        <v>81</v>
      </c>
      <c r="D17" s="71" t="s">
        <v>82</v>
      </c>
      <c r="E17" s="73" t="s">
        <v>93</v>
      </c>
      <c r="F17" s="72" t="s">
        <v>84</v>
      </c>
      <c r="G17" s="55" t="s">
        <v>85</v>
      </c>
      <c r="H17" s="56" t="s">
        <v>86</v>
      </c>
      <c r="I17" s="73" t="s">
        <v>87</v>
      </c>
      <c r="J17" s="73"/>
      <c r="K17" s="73" t="s">
        <v>88</v>
      </c>
      <c r="L17" s="58" t="s">
        <v>38</v>
      </c>
      <c r="M17" s="243" t="s">
        <v>89</v>
      </c>
      <c r="N17" s="76" t="s">
        <v>40</v>
      </c>
      <c r="O17" s="77">
        <v>44106</v>
      </c>
      <c r="P17" s="62">
        <v>44112</v>
      </c>
      <c r="Q17" s="79" t="s">
        <v>94</v>
      </c>
      <c r="R17" s="80" t="s">
        <v>94</v>
      </c>
      <c r="S17" s="65" t="s">
        <v>95</v>
      </c>
      <c r="T17" s="66" t="str">
        <f t="shared" si="0"/>
        <v>&lt;4</v>
      </c>
      <c r="U17" s="66" t="str">
        <f t="shared" si="0"/>
        <v>&lt;4</v>
      </c>
      <c r="V17" s="67" t="str">
        <f t="shared" si="1"/>
        <v>&lt;8</v>
      </c>
      <c r="W17" s="68" t="str">
        <f t="shared" si="2"/>
        <v/>
      </c>
    </row>
    <row r="18" spans="1:23" x14ac:dyDescent="0.45">
      <c r="A18" s="69">
        <f t="shared" si="3"/>
        <v>12</v>
      </c>
      <c r="B18" s="83" t="s">
        <v>80</v>
      </c>
      <c r="C18" s="228" t="s">
        <v>81</v>
      </c>
      <c r="D18" s="71" t="s">
        <v>82</v>
      </c>
      <c r="E18" s="73" t="s">
        <v>96</v>
      </c>
      <c r="F18" s="72" t="s">
        <v>84</v>
      </c>
      <c r="G18" s="55" t="s">
        <v>85</v>
      </c>
      <c r="H18" s="56" t="s">
        <v>86</v>
      </c>
      <c r="I18" s="73" t="s">
        <v>87</v>
      </c>
      <c r="J18" s="73"/>
      <c r="K18" s="73" t="s">
        <v>88</v>
      </c>
      <c r="L18" s="58" t="s">
        <v>97</v>
      </c>
      <c r="M18" s="243" t="s">
        <v>89</v>
      </c>
      <c r="N18" s="76" t="s">
        <v>40</v>
      </c>
      <c r="O18" s="77">
        <v>44106</v>
      </c>
      <c r="P18" s="62">
        <v>44112</v>
      </c>
      <c r="Q18" s="79" t="s">
        <v>45</v>
      </c>
      <c r="R18" s="80" t="s">
        <v>98</v>
      </c>
      <c r="S18" s="65" t="s">
        <v>99</v>
      </c>
      <c r="T18" s="66" t="str">
        <f t="shared" si="0"/>
        <v>&lt;4.4</v>
      </c>
      <c r="U18" s="66" t="str">
        <f t="shared" si="0"/>
        <v>&lt;4.5</v>
      </c>
      <c r="V18" s="67" t="str">
        <f t="shared" si="1"/>
        <v>&lt;8.9</v>
      </c>
      <c r="W18" s="68"/>
    </row>
    <row r="19" spans="1:23" x14ac:dyDescent="0.45">
      <c r="A19" s="69">
        <f t="shared" si="3"/>
        <v>13</v>
      </c>
      <c r="B19" s="83" t="s">
        <v>80</v>
      </c>
      <c r="C19" s="228" t="s">
        <v>81</v>
      </c>
      <c r="D19" s="71" t="s">
        <v>82</v>
      </c>
      <c r="E19" s="73" t="s">
        <v>100</v>
      </c>
      <c r="F19" s="72" t="s">
        <v>84</v>
      </c>
      <c r="G19" s="55" t="s">
        <v>85</v>
      </c>
      <c r="H19" s="84" t="s">
        <v>86</v>
      </c>
      <c r="I19" s="73" t="s">
        <v>101</v>
      </c>
      <c r="J19" s="73" t="s">
        <v>102</v>
      </c>
      <c r="K19" s="73" t="s">
        <v>103</v>
      </c>
      <c r="L19" s="58" t="s">
        <v>97</v>
      </c>
      <c r="M19" s="243" t="s">
        <v>89</v>
      </c>
      <c r="N19" s="76" t="s">
        <v>40</v>
      </c>
      <c r="O19" s="77">
        <v>44109</v>
      </c>
      <c r="P19" s="62">
        <v>44112</v>
      </c>
      <c r="Q19" s="79" t="s">
        <v>45</v>
      </c>
      <c r="R19" s="80">
        <v>7.2</v>
      </c>
      <c r="S19" s="82">
        <v>7.2</v>
      </c>
      <c r="T19" s="66" t="str">
        <f t="shared" si="0"/>
        <v>&lt;4.4</v>
      </c>
      <c r="U19" s="66">
        <f t="shared" si="0"/>
        <v>7.2</v>
      </c>
      <c r="V19" s="67">
        <f t="shared" si="1"/>
        <v>7.2</v>
      </c>
      <c r="W19" s="68"/>
    </row>
    <row r="20" spans="1:23" x14ac:dyDescent="0.45">
      <c r="A20" s="69">
        <f t="shared" si="3"/>
        <v>14</v>
      </c>
      <c r="B20" s="83" t="s">
        <v>80</v>
      </c>
      <c r="C20" s="228" t="s">
        <v>81</v>
      </c>
      <c r="D20" s="71" t="s">
        <v>82</v>
      </c>
      <c r="E20" s="73" t="s">
        <v>104</v>
      </c>
      <c r="F20" s="72" t="s">
        <v>84</v>
      </c>
      <c r="G20" s="55" t="s">
        <v>85</v>
      </c>
      <c r="H20" s="56" t="s">
        <v>86</v>
      </c>
      <c r="I20" s="73" t="s">
        <v>101</v>
      </c>
      <c r="J20" s="73" t="s">
        <v>102</v>
      </c>
      <c r="K20" s="73" t="s">
        <v>103</v>
      </c>
      <c r="L20" s="58" t="s">
        <v>97</v>
      </c>
      <c r="M20" s="243" t="s">
        <v>89</v>
      </c>
      <c r="N20" s="76" t="s">
        <v>40</v>
      </c>
      <c r="O20" s="77">
        <v>44109</v>
      </c>
      <c r="P20" s="62">
        <v>44112</v>
      </c>
      <c r="Q20" s="79" t="s">
        <v>94</v>
      </c>
      <c r="R20" s="80" t="s">
        <v>105</v>
      </c>
      <c r="S20" s="82" t="s">
        <v>106</v>
      </c>
      <c r="T20" s="66" t="str">
        <f t="shared" si="0"/>
        <v>&lt;4</v>
      </c>
      <c r="U20" s="66" t="str">
        <f t="shared" si="0"/>
        <v>&lt;4.2</v>
      </c>
      <c r="V20" s="67" t="str">
        <f t="shared" si="1"/>
        <v>&lt;8.2</v>
      </c>
      <c r="W20" s="68" t="str">
        <f t="shared" si="2"/>
        <v/>
      </c>
    </row>
    <row r="21" spans="1:23" x14ac:dyDescent="0.45">
      <c r="A21" s="69">
        <f t="shared" si="3"/>
        <v>15</v>
      </c>
      <c r="B21" s="83" t="s">
        <v>80</v>
      </c>
      <c r="C21" s="228" t="s">
        <v>81</v>
      </c>
      <c r="D21" s="71" t="s">
        <v>82</v>
      </c>
      <c r="E21" s="73" t="s">
        <v>107</v>
      </c>
      <c r="F21" s="72" t="s">
        <v>84</v>
      </c>
      <c r="G21" s="55" t="s">
        <v>85</v>
      </c>
      <c r="H21" s="56" t="s">
        <v>86</v>
      </c>
      <c r="I21" s="73" t="s">
        <v>101</v>
      </c>
      <c r="J21" s="73" t="s">
        <v>102</v>
      </c>
      <c r="K21" s="73" t="s">
        <v>103</v>
      </c>
      <c r="L21" s="58" t="s">
        <v>97</v>
      </c>
      <c r="M21" s="243" t="s">
        <v>89</v>
      </c>
      <c r="N21" s="76" t="s">
        <v>40</v>
      </c>
      <c r="O21" s="77">
        <v>44109</v>
      </c>
      <c r="P21" s="62">
        <v>44112</v>
      </c>
      <c r="Q21" s="79" t="s">
        <v>108</v>
      </c>
      <c r="R21" s="80" t="s">
        <v>108</v>
      </c>
      <c r="S21" s="85" t="s">
        <v>109</v>
      </c>
      <c r="T21" s="66" t="str">
        <f t="shared" si="0"/>
        <v>&lt;4.9</v>
      </c>
      <c r="U21" s="66" t="str">
        <f t="shared" si="0"/>
        <v>&lt;4.9</v>
      </c>
      <c r="V21" s="67" t="str">
        <f t="shared" si="1"/>
        <v>&lt;9.8</v>
      </c>
      <c r="W21" s="68" t="str">
        <f t="shared" si="2"/>
        <v/>
      </c>
    </row>
    <row r="22" spans="1:23" x14ac:dyDescent="0.45">
      <c r="A22" s="69">
        <f t="shared" si="3"/>
        <v>16</v>
      </c>
      <c r="B22" s="83" t="s">
        <v>80</v>
      </c>
      <c r="C22" s="228" t="s">
        <v>81</v>
      </c>
      <c r="D22" s="71" t="s">
        <v>82</v>
      </c>
      <c r="E22" s="73" t="s">
        <v>110</v>
      </c>
      <c r="F22" s="72" t="s">
        <v>84</v>
      </c>
      <c r="G22" s="55" t="s">
        <v>85</v>
      </c>
      <c r="H22" s="84" t="s">
        <v>111</v>
      </c>
      <c r="I22" s="73" t="s">
        <v>112</v>
      </c>
      <c r="J22" s="73"/>
      <c r="K22" s="73" t="s">
        <v>84</v>
      </c>
      <c r="L22" s="58" t="s">
        <v>97</v>
      </c>
      <c r="M22" s="243" t="s">
        <v>89</v>
      </c>
      <c r="N22" s="76" t="s">
        <v>40</v>
      </c>
      <c r="O22" s="77">
        <v>44111</v>
      </c>
      <c r="P22" s="78">
        <v>44112</v>
      </c>
      <c r="Q22" s="79" t="s">
        <v>113</v>
      </c>
      <c r="R22" s="80" t="s">
        <v>114</v>
      </c>
      <c r="S22" s="85" t="s">
        <v>115</v>
      </c>
      <c r="T22" s="66" t="str">
        <f t="shared" si="0"/>
        <v>&lt;0.6</v>
      </c>
      <c r="U22" s="66" t="str">
        <f t="shared" si="0"/>
        <v>&lt;0.7</v>
      </c>
      <c r="V22" s="67" t="str">
        <f t="shared" si="1"/>
        <v>&lt;1.3</v>
      </c>
      <c r="W22" s="68" t="str">
        <f t="shared" si="2"/>
        <v/>
      </c>
    </row>
    <row r="23" spans="1:23" x14ac:dyDescent="0.45">
      <c r="A23" s="69">
        <f t="shared" si="3"/>
        <v>17</v>
      </c>
      <c r="B23" s="83" t="s">
        <v>116</v>
      </c>
      <c r="C23" s="228" t="s">
        <v>116</v>
      </c>
      <c r="D23" s="53" t="s">
        <v>116</v>
      </c>
      <c r="E23" s="253" t="s">
        <v>117</v>
      </c>
      <c r="F23" s="54" t="s">
        <v>34</v>
      </c>
      <c r="G23" s="245" t="s">
        <v>85</v>
      </c>
      <c r="H23" s="71" t="s">
        <v>86</v>
      </c>
      <c r="I23" s="57" t="s">
        <v>118</v>
      </c>
      <c r="J23" s="54" t="s">
        <v>34</v>
      </c>
      <c r="K23" s="57" t="s">
        <v>119</v>
      </c>
      <c r="L23" s="58" t="s">
        <v>38</v>
      </c>
      <c r="M23" s="59" t="s">
        <v>120</v>
      </c>
      <c r="N23" s="60" t="s">
        <v>40</v>
      </c>
      <c r="O23" s="86" t="s">
        <v>121</v>
      </c>
      <c r="P23" s="87" t="s">
        <v>122</v>
      </c>
      <c r="Q23" s="88" t="s">
        <v>123</v>
      </c>
      <c r="R23" s="89" t="s">
        <v>123</v>
      </c>
      <c r="S23" s="90" t="s">
        <v>124</v>
      </c>
      <c r="T23" s="66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&lt;1.9</v>
      </c>
      <c r="U23" s="66" t="str">
        <f t="shared" si="4"/>
        <v>&lt;1.9</v>
      </c>
      <c r="V23" s="67" t="str">
        <f t="shared" si="1"/>
        <v>&lt;3.8</v>
      </c>
      <c r="W23" s="68" t="str">
        <f t="shared" si="2"/>
        <v/>
      </c>
    </row>
    <row r="24" spans="1:23" x14ac:dyDescent="0.45">
      <c r="A24" s="69">
        <f t="shared" si="3"/>
        <v>18</v>
      </c>
      <c r="B24" s="83" t="s">
        <v>116</v>
      </c>
      <c r="C24" s="228" t="s">
        <v>116</v>
      </c>
      <c r="D24" s="53" t="s">
        <v>116</v>
      </c>
      <c r="E24" s="253" t="s">
        <v>125</v>
      </c>
      <c r="F24" s="72" t="s">
        <v>34</v>
      </c>
      <c r="G24" s="245" t="s">
        <v>85</v>
      </c>
      <c r="H24" s="71" t="s">
        <v>86</v>
      </c>
      <c r="I24" s="73" t="s">
        <v>118</v>
      </c>
      <c r="J24" s="72" t="s">
        <v>34</v>
      </c>
      <c r="K24" s="73" t="s">
        <v>119</v>
      </c>
      <c r="L24" s="58" t="s">
        <v>38</v>
      </c>
      <c r="M24" s="75" t="s">
        <v>120</v>
      </c>
      <c r="N24" s="76" t="s">
        <v>40</v>
      </c>
      <c r="O24" s="91" t="s">
        <v>122</v>
      </c>
      <c r="P24" s="92" t="s">
        <v>126</v>
      </c>
      <c r="Q24" s="88" t="s">
        <v>127</v>
      </c>
      <c r="R24" s="89" t="s">
        <v>128</v>
      </c>
      <c r="S24" s="90" t="s">
        <v>129</v>
      </c>
      <c r="T24" s="66" t="str">
        <f t="shared" si="4"/>
        <v>&lt;1.5</v>
      </c>
      <c r="U24" s="66" t="str">
        <f t="shared" si="4"/>
        <v>&lt;2.1</v>
      </c>
      <c r="V24" s="67" t="str">
        <f t="shared" si="1"/>
        <v>&lt;3.6</v>
      </c>
      <c r="W24" s="68" t="str">
        <f t="shared" si="2"/>
        <v/>
      </c>
    </row>
    <row r="25" spans="1:23" x14ac:dyDescent="0.45">
      <c r="A25" s="69">
        <f t="shared" si="3"/>
        <v>19</v>
      </c>
      <c r="B25" s="51" t="s">
        <v>130</v>
      </c>
      <c r="C25" s="54" t="s">
        <v>130</v>
      </c>
      <c r="D25" s="53" t="s">
        <v>130</v>
      </c>
      <c r="E25" s="236" t="s">
        <v>131</v>
      </c>
      <c r="F25" s="72" t="s">
        <v>34</v>
      </c>
      <c r="G25" s="55" t="s">
        <v>132</v>
      </c>
      <c r="H25" s="71" t="s">
        <v>86</v>
      </c>
      <c r="I25" s="57" t="s">
        <v>133</v>
      </c>
      <c r="J25" s="57" t="s">
        <v>134</v>
      </c>
      <c r="K25" s="57" t="s">
        <v>134</v>
      </c>
      <c r="L25" s="58" t="s">
        <v>97</v>
      </c>
      <c r="M25" s="59" t="s">
        <v>135</v>
      </c>
      <c r="N25" s="60" t="s">
        <v>40</v>
      </c>
      <c r="O25" s="61">
        <v>44083</v>
      </c>
      <c r="P25" s="62">
        <v>44102</v>
      </c>
      <c r="Q25" s="63" t="s">
        <v>136</v>
      </c>
      <c r="R25" s="64" t="s">
        <v>115</v>
      </c>
      <c r="S25" s="64" t="s">
        <v>137</v>
      </c>
      <c r="T25" s="66" t="str">
        <f t="shared" si="4"/>
        <v>&lt;1.4</v>
      </c>
      <c r="U25" s="66" t="str">
        <f t="shared" si="4"/>
        <v>&lt;1.3</v>
      </c>
      <c r="V25" s="67" t="str">
        <f t="shared" si="1"/>
        <v>&lt;2.7</v>
      </c>
      <c r="W25" s="68" t="str">
        <f t="shared" si="2"/>
        <v/>
      </c>
    </row>
    <row r="26" spans="1:23" x14ac:dyDescent="0.45">
      <c r="A26" s="69">
        <f t="shared" si="3"/>
        <v>20</v>
      </c>
      <c r="B26" s="51" t="s">
        <v>130</v>
      </c>
      <c r="C26" s="54" t="s">
        <v>130</v>
      </c>
      <c r="D26" s="53" t="s">
        <v>130</v>
      </c>
      <c r="E26" s="237" t="s">
        <v>138</v>
      </c>
      <c r="F26" s="72" t="s">
        <v>34</v>
      </c>
      <c r="G26" s="55" t="s">
        <v>132</v>
      </c>
      <c r="H26" s="71" t="s">
        <v>86</v>
      </c>
      <c r="I26" s="57" t="s">
        <v>133</v>
      </c>
      <c r="J26" s="57" t="s">
        <v>134</v>
      </c>
      <c r="K26" s="57" t="s">
        <v>134</v>
      </c>
      <c r="L26" s="58" t="s">
        <v>97</v>
      </c>
      <c r="M26" s="59" t="s">
        <v>135</v>
      </c>
      <c r="N26" s="60" t="s">
        <v>40</v>
      </c>
      <c r="O26" s="77">
        <v>44082</v>
      </c>
      <c r="P26" s="78">
        <v>44089</v>
      </c>
      <c r="Q26" s="63" t="s">
        <v>139</v>
      </c>
      <c r="R26" s="64" t="s">
        <v>140</v>
      </c>
      <c r="S26" s="64" t="s">
        <v>141</v>
      </c>
      <c r="T26" s="66" t="str">
        <f t="shared" si="4"/>
        <v>&lt;0.96</v>
      </c>
      <c r="U26" s="66" t="str">
        <f t="shared" si="4"/>
        <v>&lt;0.94</v>
      </c>
      <c r="V26" s="67" t="str">
        <f t="shared" si="1"/>
        <v>&lt;1.9</v>
      </c>
      <c r="W26" s="68" t="str">
        <f t="shared" si="2"/>
        <v/>
      </c>
    </row>
    <row r="27" spans="1:23" x14ac:dyDescent="0.45">
      <c r="A27" s="69">
        <f t="shared" si="3"/>
        <v>21</v>
      </c>
      <c r="B27" s="51" t="s">
        <v>130</v>
      </c>
      <c r="C27" s="54" t="s">
        <v>130</v>
      </c>
      <c r="D27" s="53" t="s">
        <v>130</v>
      </c>
      <c r="E27" s="237" t="s">
        <v>142</v>
      </c>
      <c r="F27" s="72" t="s">
        <v>34</v>
      </c>
      <c r="G27" s="55" t="s">
        <v>132</v>
      </c>
      <c r="H27" s="71" t="s">
        <v>86</v>
      </c>
      <c r="I27" s="57" t="s">
        <v>133</v>
      </c>
      <c r="J27" s="57" t="s">
        <v>134</v>
      </c>
      <c r="K27" s="57" t="s">
        <v>134</v>
      </c>
      <c r="L27" s="58" t="s">
        <v>97</v>
      </c>
      <c r="M27" s="59" t="s">
        <v>135</v>
      </c>
      <c r="N27" s="60" t="s">
        <v>40</v>
      </c>
      <c r="O27" s="77">
        <v>44094</v>
      </c>
      <c r="P27" s="78">
        <v>44102</v>
      </c>
      <c r="Q27" s="63" t="s">
        <v>115</v>
      </c>
      <c r="R27" s="64" t="s">
        <v>143</v>
      </c>
      <c r="S27" s="64" t="s">
        <v>144</v>
      </c>
      <c r="T27" s="66" t="str">
        <f t="shared" si="4"/>
        <v>&lt;1.3</v>
      </c>
      <c r="U27" s="66" t="str">
        <f t="shared" si="4"/>
        <v>&lt;1.1</v>
      </c>
      <c r="V27" s="67" t="str">
        <f t="shared" si="1"/>
        <v>&lt;2.4</v>
      </c>
      <c r="W27" s="68" t="str">
        <f t="shared" si="2"/>
        <v/>
      </c>
    </row>
    <row r="28" spans="1:23" x14ac:dyDescent="0.45">
      <c r="A28" s="69">
        <f t="shared" si="3"/>
        <v>22</v>
      </c>
      <c r="B28" s="51" t="s">
        <v>130</v>
      </c>
      <c r="C28" s="54" t="s">
        <v>130</v>
      </c>
      <c r="D28" s="53" t="s">
        <v>130</v>
      </c>
      <c r="E28" s="237" t="s">
        <v>145</v>
      </c>
      <c r="F28" s="72" t="s">
        <v>34</v>
      </c>
      <c r="G28" s="55" t="s">
        <v>132</v>
      </c>
      <c r="H28" s="71" t="s">
        <v>86</v>
      </c>
      <c r="I28" s="57" t="s">
        <v>133</v>
      </c>
      <c r="J28" s="57" t="s">
        <v>134</v>
      </c>
      <c r="K28" s="57" t="s">
        <v>134</v>
      </c>
      <c r="L28" s="58" t="s">
        <v>97</v>
      </c>
      <c r="M28" s="59" t="s">
        <v>135</v>
      </c>
      <c r="N28" s="60" t="s">
        <v>40</v>
      </c>
      <c r="O28" s="77">
        <v>44089</v>
      </c>
      <c r="P28" s="78">
        <v>44102</v>
      </c>
      <c r="Q28" s="63" t="s">
        <v>136</v>
      </c>
      <c r="R28" s="64" t="s">
        <v>146</v>
      </c>
      <c r="S28" s="64" t="s">
        <v>147</v>
      </c>
      <c r="T28" s="66" t="str">
        <f t="shared" si="4"/>
        <v>&lt;1.4</v>
      </c>
      <c r="U28" s="66" t="str">
        <f t="shared" si="4"/>
        <v>&lt;1.7</v>
      </c>
      <c r="V28" s="67" t="str">
        <f t="shared" si="1"/>
        <v>&lt;3.1</v>
      </c>
      <c r="W28" s="68" t="str">
        <f t="shared" si="2"/>
        <v/>
      </c>
    </row>
    <row r="29" spans="1:23" x14ac:dyDescent="0.45">
      <c r="A29" s="69">
        <f t="shared" si="3"/>
        <v>23</v>
      </c>
      <c r="B29" s="51" t="s">
        <v>130</v>
      </c>
      <c r="C29" s="54" t="s">
        <v>130</v>
      </c>
      <c r="D29" s="53" t="s">
        <v>130</v>
      </c>
      <c r="E29" s="237" t="s">
        <v>148</v>
      </c>
      <c r="F29" s="72" t="s">
        <v>34</v>
      </c>
      <c r="G29" s="55" t="s">
        <v>132</v>
      </c>
      <c r="H29" s="71" t="s">
        <v>86</v>
      </c>
      <c r="I29" s="57" t="s">
        <v>133</v>
      </c>
      <c r="J29" s="57" t="s">
        <v>134</v>
      </c>
      <c r="K29" s="57" t="s">
        <v>134</v>
      </c>
      <c r="L29" s="58" t="s">
        <v>97</v>
      </c>
      <c r="M29" s="59" t="s">
        <v>135</v>
      </c>
      <c r="N29" s="60" t="s">
        <v>40</v>
      </c>
      <c r="O29" s="77">
        <v>44097</v>
      </c>
      <c r="P29" s="78">
        <v>44104</v>
      </c>
      <c r="Q29" s="63" t="s">
        <v>143</v>
      </c>
      <c r="R29" s="64" t="s">
        <v>115</v>
      </c>
      <c r="S29" s="64" t="s">
        <v>144</v>
      </c>
      <c r="T29" s="66" t="str">
        <f t="shared" si="4"/>
        <v>&lt;1.1</v>
      </c>
      <c r="U29" s="66" t="str">
        <f t="shared" si="4"/>
        <v>&lt;1.3</v>
      </c>
      <c r="V29" s="67" t="str">
        <f t="shared" si="1"/>
        <v>&lt;2.4</v>
      </c>
      <c r="W29" s="68" t="str">
        <f t="shared" si="2"/>
        <v/>
      </c>
    </row>
    <row r="30" spans="1:23" x14ac:dyDescent="0.45">
      <c r="A30" s="69">
        <f t="shared" si="3"/>
        <v>24</v>
      </c>
      <c r="B30" s="95" t="s">
        <v>130</v>
      </c>
      <c r="C30" s="229" t="s">
        <v>130</v>
      </c>
      <c r="D30" s="96" t="s">
        <v>130</v>
      </c>
      <c r="E30" s="238" t="s">
        <v>149</v>
      </c>
      <c r="F30" s="98" t="s">
        <v>34</v>
      </c>
      <c r="G30" s="246" t="s">
        <v>132</v>
      </c>
      <c r="H30" s="99" t="s">
        <v>86</v>
      </c>
      <c r="I30" s="100" t="s">
        <v>133</v>
      </c>
      <c r="J30" s="100" t="s">
        <v>134</v>
      </c>
      <c r="K30" s="100" t="s">
        <v>134</v>
      </c>
      <c r="L30" s="101" t="s">
        <v>97</v>
      </c>
      <c r="M30" s="102" t="s">
        <v>135</v>
      </c>
      <c r="N30" s="103" t="s">
        <v>40</v>
      </c>
      <c r="O30" s="104">
        <v>44098</v>
      </c>
      <c r="P30" s="105">
        <v>44103</v>
      </c>
      <c r="Q30" s="106" t="s">
        <v>150</v>
      </c>
      <c r="R30" s="107" t="s">
        <v>136</v>
      </c>
      <c r="S30" s="107" t="s">
        <v>144</v>
      </c>
      <c r="T30" s="66" t="str">
        <f t="shared" si="4"/>
        <v>&lt;0.97</v>
      </c>
      <c r="U30" s="66" t="str">
        <f t="shared" si="4"/>
        <v>&lt;1.4</v>
      </c>
      <c r="V30" s="67" t="str">
        <f t="shared" si="1"/>
        <v>&lt;2.4</v>
      </c>
      <c r="W30" s="68" t="str">
        <f t="shared" si="2"/>
        <v/>
      </c>
    </row>
    <row r="31" spans="1:23" x14ac:dyDescent="0.45">
      <c r="A31" s="69">
        <f t="shared" si="3"/>
        <v>25</v>
      </c>
      <c r="B31" s="69" t="s">
        <v>130</v>
      </c>
      <c r="C31" s="74" t="s">
        <v>130</v>
      </c>
      <c r="D31" s="71" t="s">
        <v>116</v>
      </c>
      <c r="E31" s="254" t="s">
        <v>151</v>
      </c>
      <c r="F31" s="98" t="s">
        <v>34</v>
      </c>
      <c r="G31" s="247" t="s">
        <v>85</v>
      </c>
      <c r="H31" s="71" t="s">
        <v>86</v>
      </c>
      <c r="I31" s="73" t="s">
        <v>152</v>
      </c>
      <c r="J31" s="73" t="s">
        <v>153</v>
      </c>
      <c r="K31" s="73" t="s">
        <v>34</v>
      </c>
      <c r="L31" s="74" t="s">
        <v>38</v>
      </c>
      <c r="M31" s="244" t="s">
        <v>154</v>
      </c>
      <c r="N31" s="109" t="s">
        <v>40</v>
      </c>
      <c r="O31" s="110">
        <v>44109</v>
      </c>
      <c r="P31" s="111">
        <v>44110</v>
      </c>
      <c r="Q31" s="112" t="s">
        <v>155</v>
      </c>
      <c r="R31" s="113">
        <v>23.6</v>
      </c>
      <c r="S31" s="114">
        <v>24</v>
      </c>
      <c r="T31" s="66" t="str">
        <f t="shared" si="4"/>
        <v>&lt;6.7</v>
      </c>
      <c r="U31" s="66">
        <f t="shared" si="4"/>
        <v>23.6</v>
      </c>
      <c r="V31" s="67">
        <f t="shared" si="1"/>
        <v>24</v>
      </c>
      <c r="W31" s="68" t="str">
        <f t="shared" si="2"/>
        <v/>
      </c>
    </row>
    <row r="32" spans="1:23" x14ac:dyDescent="0.45">
      <c r="A32" s="69">
        <f t="shared" si="3"/>
        <v>26</v>
      </c>
      <c r="B32" s="69" t="s">
        <v>130</v>
      </c>
      <c r="C32" s="74" t="s">
        <v>130</v>
      </c>
      <c r="D32" s="71" t="s">
        <v>116</v>
      </c>
      <c r="E32" s="254" t="s">
        <v>156</v>
      </c>
      <c r="F32" s="98" t="s">
        <v>34</v>
      </c>
      <c r="G32" s="247" t="s">
        <v>85</v>
      </c>
      <c r="H32" s="71" t="s">
        <v>86</v>
      </c>
      <c r="I32" s="73" t="s">
        <v>152</v>
      </c>
      <c r="J32" s="73" t="s">
        <v>153</v>
      </c>
      <c r="K32" s="73" t="s">
        <v>34</v>
      </c>
      <c r="L32" s="74" t="s">
        <v>38</v>
      </c>
      <c r="M32" s="244" t="s">
        <v>154</v>
      </c>
      <c r="N32" s="109" t="s">
        <v>40</v>
      </c>
      <c r="O32" s="110">
        <v>44110</v>
      </c>
      <c r="P32" s="111">
        <v>44111</v>
      </c>
      <c r="Q32" s="112" t="s">
        <v>157</v>
      </c>
      <c r="R32" s="113">
        <v>17.5</v>
      </c>
      <c r="S32" s="114">
        <v>18</v>
      </c>
      <c r="T32" s="66" t="str">
        <f t="shared" si="4"/>
        <v>&lt;5.4</v>
      </c>
      <c r="U32" s="66">
        <f t="shared" si="4"/>
        <v>17.5</v>
      </c>
      <c r="V32" s="67">
        <f t="shared" si="1"/>
        <v>18</v>
      </c>
      <c r="W32" s="68" t="str">
        <f t="shared" si="2"/>
        <v/>
      </c>
    </row>
    <row r="33" spans="1:23" x14ac:dyDescent="0.45">
      <c r="A33" s="69">
        <f t="shared" si="3"/>
        <v>27</v>
      </c>
      <c r="B33" s="51" t="s">
        <v>116</v>
      </c>
      <c r="C33" s="54" t="s">
        <v>116</v>
      </c>
      <c r="D33" s="53" t="s">
        <v>116</v>
      </c>
      <c r="E33" s="236" t="s">
        <v>158</v>
      </c>
      <c r="F33" s="98" t="s">
        <v>34</v>
      </c>
      <c r="G33" s="248" t="s">
        <v>85</v>
      </c>
      <c r="H33" s="53" t="s">
        <v>86</v>
      </c>
      <c r="I33" s="57" t="s">
        <v>159</v>
      </c>
      <c r="J33" s="57" t="s">
        <v>153</v>
      </c>
      <c r="K33" s="73" t="s">
        <v>34</v>
      </c>
      <c r="L33" s="74" t="s">
        <v>38</v>
      </c>
      <c r="M33" s="59" t="s">
        <v>160</v>
      </c>
      <c r="N33" s="60" t="s">
        <v>40</v>
      </c>
      <c r="O33" s="61">
        <v>44103</v>
      </c>
      <c r="P33" s="62">
        <v>44109</v>
      </c>
      <c r="Q33" s="63" t="s">
        <v>161</v>
      </c>
      <c r="R33" s="64">
        <v>35.200000000000003</v>
      </c>
      <c r="S33" s="82">
        <v>35</v>
      </c>
      <c r="T33" s="66" t="str">
        <f t="shared" si="4"/>
        <v>&lt;5.3</v>
      </c>
      <c r="U33" s="66">
        <f t="shared" si="4"/>
        <v>35.200000000000003</v>
      </c>
      <c r="V33" s="67">
        <f t="shared" si="1"/>
        <v>35</v>
      </c>
      <c r="W33" s="68" t="str">
        <f t="shared" si="2"/>
        <v/>
      </c>
    </row>
    <row r="34" spans="1:23" x14ac:dyDescent="0.45">
      <c r="A34" s="69">
        <f t="shared" si="3"/>
        <v>28</v>
      </c>
      <c r="B34" s="69" t="s">
        <v>116</v>
      </c>
      <c r="C34" s="72" t="s">
        <v>116</v>
      </c>
      <c r="D34" s="71" t="s">
        <v>116</v>
      </c>
      <c r="E34" s="237" t="s">
        <v>142</v>
      </c>
      <c r="F34" s="98" t="s">
        <v>34</v>
      </c>
      <c r="G34" s="55" t="s">
        <v>85</v>
      </c>
      <c r="H34" s="53" t="s">
        <v>86</v>
      </c>
      <c r="I34" s="115" t="s">
        <v>159</v>
      </c>
      <c r="J34" s="57" t="s">
        <v>153</v>
      </c>
      <c r="K34" s="73" t="s">
        <v>34</v>
      </c>
      <c r="L34" s="74" t="s">
        <v>38</v>
      </c>
      <c r="M34" s="59" t="s">
        <v>160</v>
      </c>
      <c r="N34" s="60" t="s">
        <v>40</v>
      </c>
      <c r="O34" s="77">
        <v>44109</v>
      </c>
      <c r="P34" s="78">
        <v>44112</v>
      </c>
      <c r="Q34" s="116" t="s">
        <v>162</v>
      </c>
      <c r="R34" s="117">
        <v>9</v>
      </c>
      <c r="S34" s="118">
        <v>9</v>
      </c>
      <c r="T34" s="66" t="str">
        <f t="shared" si="4"/>
        <v>&lt;5.8</v>
      </c>
      <c r="U34" s="66">
        <f t="shared" si="4"/>
        <v>9</v>
      </c>
      <c r="V34" s="67">
        <f t="shared" si="1"/>
        <v>9</v>
      </c>
      <c r="W34" s="68" t="str">
        <f t="shared" si="2"/>
        <v/>
      </c>
    </row>
    <row r="35" spans="1:23" x14ac:dyDescent="0.45">
      <c r="A35" s="69">
        <f t="shared" si="3"/>
        <v>29</v>
      </c>
      <c r="B35" s="69" t="s">
        <v>116</v>
      </c>
      <c r="C35" s="72" t="s">
        <v>116</v>
      </c>
      <c r="D35" s="99" t="s">
        <v>116</v>
      </c>
      <c r="E35" s="238" t="s">
        <v>163</v>
      </c>
      <c r="F35" s="98" t="s">
        <v>34</v>
      </c>
      <c r="G35" s="247" t="s">
        <v>85</v>
      </c>
      <c r="H35" s="53" t="s">
        <v>86</v>
      </c>
      <c r="I35" s="73" t="s">
        <v>164</v>
      </c>
      <c r="J35" s="57" t="s">
        <v>153</v>
      </c>
      <c r="K35" s="73" t="s">
        <v>34</v>
      </c>
      <c r="L35" s="74" t="s">
        <v>38</v>
      </c>
      <c r="M35" s="59" t="s">
        <v>160</v>
      </c>
      <c r="N35" s="60" t="s">
        <v>40</v>
      </c>
      <c r="O35" s="104">
        <v>44109</v>
      </c>
      <c r="P35" s="105">
        <v>44112</v>
      </c>
      <c r="Q35" s="116" t="s">
        <v>165</v>
      </c>
      <c r="R35" s="116" t="s">
        <v>91</v>
      </c>
      <c r="S35" s="116" t="s">
        <v>71</v>
      </c>
      <c r="T35" s="66" t="str">
        <f t="shared" si="4"/>
        <v>&lt;5.1</v>
      </c>
      <c r="U35" s="66" t="str">
        <f t="shared" si="4"/>
        <v>&lt;5</v>
      </c>
      <c r="V35" s="67" t="str">
        <f t="shared" si="1"/>
        <v>&lt;10</v>
      </c>
      <c r="W35" s="68" t="str">
        <f t="shared" si="2"/>
        <v/>
      </c>
    </row>
    <row r="36" spans="1:23" x14ac:dyDescent="0.45">
      <c r="A36" s="69">
        <f t="shared" si="3"/>
        <v>30</v>
      </c>
      <c r="B36" s="69" t="s">
        <v>116</v>
      </c>
      <c r="C36" s="72" t="s">
        <v>116</v>
      </c>
      <c r="D36" s="71" t="s">
        <v>116</v>
      </c>
      <c r="E36" s="237" t="s">
        <v>166</v>
      </c>
      <c r="F36" s="74" t="s">
        <v>34</v>
      </c>
      <c r="G36" s="247" t="s">
        <v>85</v>
      </c>
      <c r="H36" s="53" t="s">
        <v>86</v>
      </c>
      <c r="I36" s="73" t="s">
        <v>152</v>
      </c>
      <c r="J36" s="57" t="s">
        <v>153</v>
      </c>
      <c r="K36" s="73" t="s">
        <v>34</v>
      </c>
      <c r="L36" s="74" t="s">
        <v>38</v>
      </c>
      <c r="M36" s="59" t="s">
        <v>160</v>
      </c>
      <c r="N36" s="60" t="s">
        <v>40</v>
      </c>
      <c r="O36" s="77">
        <v>44108</v>
      </c>
      <c r="P36" s="78">
        <v>44112</v>
      </c>
      <c r="Q36" s="116" t="s">
        <v>162</v>
      </c>
      <c r="R36" s="116">
        <v>12.6</v>
      </c>
      <c r="S36" s="116">
        <v>13</v>
      </c>
      <c r="T36" s="66" t="str">
        <f t="shared" si="4"/>
        <v>&lt;5.8</v>
      </c>
      <c r="U36" s="66">
        <f t="shared" si="4"/>
        <v>12.6</v>
      </c>
      <c r="V36" s="67">
        <f t="shared" si="1"/>
        <v>13</v>
      </c>
      <c r="W36" s="68" t="str">
        <f t="shared" si="2"/>
        <v/>
      </c>
    </row>
    <row r="37" spans="1:23" x14ac:dyDescent="0.45">
      <c r="A37" s="69">
        <f t="shared" si="3"/>
        <v>31</v>
      </c>
      <c r="B37" s="51" t="str">
        <f>IF($E37="","","岩手県")</f>
        <v>岩手県</v>
      </c>
      <c r="C37" s="57" t="str">
        <f>IF($E37="","","岩手県")</f>
        <v>岩手県</v>
      </c>
      <c r="D37" s="53" t="str">
        <f>IF($E37="","","岩手県")</f>
        <v>岩手県</v>
      </c>
      <c r="E37" s="236" t="s">
        <v>167</v>
      </c>
      <c r="F37" s="54" t="str">
        <f>IF($E37="","","-")</f>
        <v>-</v>
      </c>
      <c r="G37" s="247" t="s">
        <v>85</v>
      </c>
      <c r="H37" s="71" t="s">
        <v>36</v>
      </c>
      <c r="I37" s="115" t="s">
        <v>168</v>
      </c>
      <c r="J37" s="73" t="s">
        <v>34</v>
      </c>
      <c r="K37" s="73" t="s">
        <v>34</v>
      </c>
      <c r="L37" s="58" t="s">
        <v>38</v>
      </c>
      <c r="M37" s="119" t="str">
        <f>IF($E37="","","岩手県いわちく検査室")</f>
        <v>岩手県いわちく検査室</v>
      </c>
      <c r="N37" s="120" t="str">
        <f>IF($E37="","","NaI")</f>
        <v>NaI</v>
      </c>
      <c r="O37" s="121">
        <v>44032</v>
      </c>
      <c r="P37" s="122">
        <v>44033</v>
      </c>
      <c r="Q37" s="123" t="s">
        <v>169</v>
      </c>
      <c r="R37" s="124" t="s">
        <v>170</v>
      </c>
      <c r="S37" s="125" t="s">
        <v>171</v>
      </c>
      <c r="T37" s="66" t="str">
        <f t="shared" si="4"/>
        <v>&lt;15</v>
      </c>
      <c r="U37" s="66" t="str">
        <f t="shared" si="4"/>
        <v>&lt;10</v>
      </c>
      <c r="V37" s="67" t="str">
        <f t="shared" si="1"/>
        <v>&lt;25</v>
      </c>
      <c r="W37" s="68" t="str">
        <f t="shared" si="2"/>
        <v/>
      </c>
    </row>
    <row r="38" spans="1:23" x14ac:dyDescent="0.45">
      <c r="A38" s="69">
        <f t="shared" si="3"/>
        <v>32</v>
      </c>
      <c r="B38" s="51" t="str">
        <f t="shared" ref="B38:D69" si="5">IF($E38="","","岩手県")</f>
        <v>岩手県</v>
      </c>
      <c r="C38" s="57" t="str">
        <f t="shared" si="5"/>
        <v>岩手県</v>
      </c>
      <c r="D38" s="53" t="str">
        <f t="shared" si="5"/>
        <v>岩手県</v>
      </c>
      <c r="E38" s="236" t="s">
        <v>172</v>
      </c>
      <c r="F38" s="54" t="str">
        <f t="shared" ref="F38:F101" si="6">IF($E38="","","-")</f>
        <v>-</v>
      </c>
      <c r="G38" s="247" t="s">
        <v>85</v>
      </c>
      <c r="H38" s="71" t="s">
        <v>36</v>
      </c>
      <c r="I38" s="115" t="s">
        <v>168</v>
      </c>
      <c r="J38" s="73" t="s">
        <v>34</v>
      </c>
      <c r="K38" s="73" t="s">
        <v>34</v>
      </c>
      <c r="L38" s="58" t="s">
        <v>38</v>
      </c>
      <c r="M38" s="119" t="str">
        <f t="shared" ref="M38:M101" si="7">IF($E38="","","岩手県いわちく検査室")</f>
        <v>岩手県いわちく検査室</v>
      </c>
      <c r="N38" s="120" t="str">
        <f t="shared" ref="N38:N101" si="8">IF($E38="","","NaI")</f>
        <v>NaI</v>
      </c>
      <c r="O38" s="121">
        <v>44032</v>
      </c>
      <c r="P38" s="122">
        <v>44033</v>
      </c>
      <c r="Q38" s="123" t="s">
        <v>169</v>
      </c>
      <c r="R38" s="124">
        <v>10.6</v>
      </c>
      <c r="S38" s="125">
        <v>11</v>
      </c>
      <c r="T38" s="66" t="str">
        <f t="shared" si="4"/>
        <v>&lt;15</v>
      </c>
      <c r="U38" s="66">
        <f t="shared" si="4"/>
        <v>10.6</v>
      </c>
      <c r="V38" s="67">
        <f t="shared" si="1"/>
        <v>11</v>
      </c>
      <c r="W38" s="68" t="str">
        <f t="shared" si="2"/>
        <v/>
      </c>
    </row>
    <row r="39" spans="1:23" x14ac:dyDescent="0.45">
      <c r="A39" s="69">
        <f t="shared" si="3"/>
        <v>33</v>
      </c>
      <c r="B39" s="51" t="str">
        <f t="shared" si="5"/>
        <v>岩手県</v>
      </c>
      <c r="C39" s="57" t="str">
        <f t="shared" si="5"/>
        <v>岩手県</v>
      </c>
      <c r="D39" s="53" t="str">
        <f t="shared" si="5"/>
        <v>岩手県</v>
      </c>
      <c r="E39" s="236" t="s">
        <v>173</v>
      </c>
      <c r="F39" s="54" t="str">
        <f t="shared" si="6"/>
        <v>-</v>
      </c>
      <c r="G39" s="247" t="s">
        <v>85</v>
      </c>
      <c r="H39" s="71" t="s">
        <v>36</v>
      </c>
      <c r="I39" s="115" t="s">
        <v>168</v>
      </c>
      <c r="J39" s="73" t="s">
        <v>34</v>
      </c>
      <c r="K39" s="73" t="s">
        <v>34</v>
      </c>
      <c r="L39" s="58" t="s">
        <v>38</v>
      </c>
      <c r="M39" s="119" t="str">
        <f t="shared" si="7"/>
        <v>岩手県いわちく検査室</v>
      </c>
      <c r="N39" s="120" t="str">
        <f t="shared" si="8"/>
        <v>NaI</v>
      </c>
      <c r="O39" s="121">
        <v>44032</v>
      </c>
      <c r="P39" s="122">
        <v>44033</v>
      </c>
      <c r="Q39" s="123" t="s">
        <v>169</v>
      </c>
      <c r="R39" s="124" t="s">
        <v>170</v>
      </c>
      <c r="S39" s="125" t="s">
        <v>171</v>
      </c>
      <c r="T39" s="66" t="str">
        <f t="shared" si="4"/>
        <v>&lt;15</v>
      </c>
      <c r="U39" s="66" t="str">
        <f t="shared" si="4"/>
        <v>&lt;10</v>
      </c>
      <c r="V39" s="67" t="str">
        <f t="shared" si="1"/>
        <v>&lt;25</v>
      </c>
      <c r="W39" s="68" t="str">
        <f t="shared" si="2"/>
        <v/>
      </c>
    </row>
    <row r="40" spans="1:23" x14ac:dyDescent="0.45">
      <c r="A40" s="69">
        <f t="shared" si="3"/>
        <v>34</v>
      </c>
      <c r="B40" s="51" t="str">
        <f t="shared" si="5"/>
        <v>岩手県</v>
      </c>
      <c r="C40" s="57" t="str">
        <f t="shared" si="5"/>
        <v>岩手県</v>
      </c>
      <c r="D40" s="53" t="str">
        <f t="shared" si="5"/>
        <v>岩手県</v>
      </c>
      <c r="E40" s="236" t="s">
        <v>174</v>
      </c>
      <c r="F40" s="54" t="str">
        <f t="shared" si="6"/>
        <v>-</v>
      </c>
      <c r="G40" s="247" t="s">
        <v>85</v>
      </c>
      <c r="H40" s="71" t="s">
        <v>36</v>
      </c>
      <c r="I40" s="115" t="s">
        <v>168</v>
      </c>
      <c r="J40" s="73" t="s">
        <v>34</v>
      </c>
      <c r="K40" s="73" t="s">
        <v>34</v>
      </c>
      <c r="L40" s="58" t="s">
        <v>38</v>
      </c>
      <c r="M40" s="119" t="str">
        <f t="shared" si="7"/>
        <v>岩手県いわちく検査室</v>
      </c>
      <c r="N40" s="120" t="str">
        <f t="shared" si="8"/>
        <v>NaI</v>
      </c>
      <c r="O40" s="121">
        <v>44033</v>
      </c>
      <c r="P40" s="122">
        <v>44034</v>
      </c>
      <c r="Q40" s="123" t="s">
        <v>169</v>
      </c>
      <c r="R40" s="124" t="s">
        <v>170</v>
      </c>
      <c r="S40" s="125" t="s">
        <v>171</v>
      </c>
      <c r="T40" s="66" t="str">
        <f t="shared" ref="T40:U55" si="9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66" t="str">
        <f t="shared" si="9"/>
        <v>&lt;10</v>
      </c>
      <c r="V40" s="67" t="str">
        <f t="shared" si="1"/>
        <v>&lt;25</v>
      </c>
      <c r="W40" s="68" t="str">
        <f t="shared" si="2"/>
        <v/>
      </c>
    </row>
    <row r="41" spans="1:23" x14ac:dyDescent="0.45">
      <c r="A41" s="69">
        <f t="shared" si="3"/>
        <v>35</v>
      </c>
      <c r="B41" s="51" t="str">
        <f t="shared" si="5"/>
        <v>岩手県</v>
      </c>
      <c r="C41" s="57" t="str">
        <f t="shared" si="5"/>
        <v>岩手県</v>
      </c>
      <c r="D41" s="53" t="str">
        <f t="shared" si="5"/>
        <v>岩手県</v>
      </c>
      <c r="E41" s="236" t="s">
        <v>172</v>
      </c>
      <c r="F41" s="54" t="str">
        <f t="shared" si="6"/>
        <v>-</v>
      </c>
      <c r="G41" s="247" t="s">
        <v>85</v>
      </c>
      <c r="H41" s="71" t="s">
        <v>36</v>
      </c>
      <c r="I41" s="115" t="s">
        <v>168</v>
      </c>
      <c r="J41" s="73" t="s">
        <v>34</v>
      </c>
      <c r="K41" s="73" t="s">
        <v>34</v>
      </c>
      <c r="L41" s="58" t="s">
        <v>38</v>
      </c>
      <c r="M41" s="119" t="str">
        <f t="shared" si="7"/>
        <v>岩手県いわちく検査室</v>
      </c>
      <c r="N41" s="120" t="str">
        <f t="shared" si="8"/>
        <v>NaI</v>
      </c>
      <c r="O41" s="121">
        <v>44033</v>
      </c>
      <c r="P41" s="122">
        <v>44034</v>
      </c>
      <c r="Q41" s="123" t="s">
        <v>169</v>
      </c>
      <c r="R41" s="124" t="s">
        <v>170</v>
      </c>
      <c r="S41" s="125" t="s">
        <v>171</v>
      </c>
      <c r="T41" s="66" t="str">
        <f t="shared" si="9"/>
        <v>&lt;15</v>
      </c>
      <c r="U41" s="66" t="str">
        <f t="shared" si="9"/>
        <v>&lt;10</v>
      </c>
      <c r="V41" s="67" t="str">
        <f t="shared" si="1"/>
        <v>&lt;25</v>
      </c>
      <c r="W41" s="68" t="str">
        <f t="shared" si="2"/>
        <v/>
      </c>
    </row>
    <row r="42" spans="1:23" x14ac:dyDescent="0.45">
      <c r="A42" s="69">
        <f t="shared" si="3"/>
        <v>36</v>
      </c>
      <c r="B42" s="51" t="str">
        <f t="shared" si="5"/>
        <v>岩手県</v>
      </c>
      <c r="C42" s="57" t="str">
        <f t="shared" si="5"/>
        <v>岩手県</v>
      </c>
      <c r="D42" s="53" t="str">
        <f t="shared" si="5"/>
        <v>岩手県</v>
      </c>
      <c r="E42" s="236" t="s">
        <v>175</v>
      </c>
      <c r="F42" s="54" t="str">
        <f t="shared" si="6"/>
        <v>-</v>
      </c>
      <c r="G42" s="247" t="s">
        <v>85</v>
      </c>
      <c r="H42" s="71" t="s">
        <v>36</v>
      </c>
      <c r="I42" s="115" t="s">
        <v>168</v>
      </c>
      <c r="J42" s="73" t="s">
        <v>34</v>
      </c>
      <c r="K42" s="73" t="s">
        <v>34</v>
      </c>
      <c r="L42" s="58" t="s">
        <v>38</v>
      </c>
      <c r="M42" s="119" t="str">
        <f t="shared" si="7"/>
        <v>岩手県いわちく検査室</v>
      </c>
      <c r="N42" s="120" t="str">
        <f t="shared" si="8"/>
        <v>NaI</v>
      </c>
      <c r="O42" s="121">
        <v>44033</v>
      </c>
      <c r="P42" s="122">
        <v>44034</v>
      </c>
      <c r="Q42" s="123" t="s">
        <v>169</v>
      </c>
      <c r="R42" s="124" t="s">
        <v>170</v>
      </c>
      <c r="S42" s="125" t="s">
        <v>171</v>
      </c>
      <c r="T42" s="66" t="str">
        <f t="shared" si="9"/>
        <v>&lt;15</v>
      </c>
      <c r="U42" s="66" t="str">
        <f t="shared" si="9"/>
        <v>&lt;10</v>
      </c>
      <c r="V42" s="67" t="str">
        <f t="shared" si="1"/>
        <v>&lt;25</v>
      </c>
      <c r="W42" s="68" t="str">
        <f t="shared" si="2"/>
        <v/>
      </c>
    </row>
    <row r="43" spans="1:23" x14ac:dyDescent="0.45">
      <c r="A43" s="69">
        <f t="shared" si="3"/>
        <v>37</v>
      </c>
      <c r="B43" s="51" t="str">
        <f t="shared" si="5"/>
        <v>岩手県</v>
      </c>
      <c r="C43" s="57" t="str">
        <f t="shared" si="5"/>
        <v>岩手県</v>
      </c>
      <c r="D43" s="53" t="str">
        <f t="shared" si="5"/>
        <v>岩手県</v>
      </c>
      <c r="E43" s="236" t="s">
        <v>176</v>
      </c>
      <c r="F43" s="54" t="str">
        <f t="shared" si="6"/>
        <v>-</v>
      </c>
      <c r="G43" s="247" t="s">
        <v>85</v>
      </c>
      <c r="H43" s="71" t="s">
        <v>36</v>
      </c>
      <c r="I43" s="115" t="s">
        <v>168</v>
      </c>
      <c r="J43" s="73" t="s">
        <v>34</v>
      </c>
      <c r="K43" s="73" t="s">
        <v>34</v>
      </c>
      <c r="L43" s="58" t="s">
        <v>38</v>
      </c>
      <c r="M43" s="119" t="str">
        <f t="shared" si="7"/>
        <v>岩手県いわちく検査室</v>
      </c>
      <c r="N43" s="120" t="str">
        <f t="shared" si="8"/>
        <v>NaI</v>
      </c>
      <c r="O43" s="121">
        <v>44033</v>
      </c>
      <c r="P43" s="122">
        <v>44034</v>
      </c>
      <c r="Q43" s="123" t="s">
        <v>169</v>
      </c>
      <c r="R43" s="124" t="s">
        <v>170</v>
      </c>
      <c r="S43" s="125" t="s">
        <v>171</v>
      </c>
      <c r="T43" s="66" t="str">
        <f t="shared" si="9"/>
        <v>&lt;15</v>
      </c>
      <c r="U43" s="66" t="str">
        <f t="shared" si="9"/>
        <v>&lt;10</v>
      </c>
      <c r="V43" s="67" t="str">
        <f t="shared" si="1"/>
        <v>&lt;25</v>
      </c>
      <c r="W43" s="126"/>
    </row>
    <row r="44" spans="1:23" x14ac:dyDescent="0.45">
      <c r="A44" s="69">
        <f t="shared" si="3"/>
        <v>38</v>
      </c>
      <c r="B44" s="51" t="str">
        <f t="shared" si="5"/>
        <v>岩手県</v>
      </c>
      <c r="C44" s="57" t="str">
        <f t="shared" si="5"/>
        <v>岩手県</v>
      </c>
      <c r="D44" s="53" t="str">
        <f t="shared" si="5"/>
        <v>岩手県</v>
      </c>
      <c r="E44" s="236" t="s">
        <v>176</v>
      </c>
      <c r="F44" s="54" t="str">
        <f t="shared" si="6"/>
        <v>-</v>
      </c>
      <c r="G44" s="247" t="s">
        <v>85</v>
      </c>
      <c r="H44" s="71" t="s">
        <v>36</v>
      </c>
      <c r="I44" s="115" t="s">
        <v>168</v>
      </c>
      <c r="J44" s="73" t="s">
        <v>34</v>
      </c>
      <c r="K44" s="73" t="s">
        <v>34</v>
      </c>
      <c r="L44" s="58" t="s">
        <v>38</v>
      </c>
      <c r="M44" s="119" t="str">
        <f t="shared" si="7"/>
        <v>岩手県いわちく検査室</v>
      </c>
      <c r="N44" s="120" t="str">
        <f t="shared" si="8"/>
        <v>NaI</v>
      </c>
      <c r="O44" s="121">
        <v>44033</v>
      </c>
      <c r="P44" s="122">
        <v>44034</v>
      </c>
      <c r="Q44" s="123" t="s">
        <v>169</v>
      </c>
      <c r="R44" s="124" t="s">
        <v>170</v>
      </c>
      <c r="S44" s="125" t="s">
        <v>171</v>
      </c>
      <c r="T44" s="66" t="str">
        <f t="shared" si="9"/>
        <v>&lt;15</v>
      </c>
      <c r="U44" s="66" t="str">
        <f t="shared" si="9"/>
        <v>&lt;10</v>
      </c>
      <c r="V44" s="67" t="str">
        <f t="shared" si="1"/>
        <v>&lt;25</v>
      </c>
      <c r="W44" s="126"/>
    </row>
    <row r="45" spans="1:23" x14ac:dyDescent="0.45">
      <c r="A45" s="69">
        <f t="shared" si="3"/>
        <v>39</v>
      </c>
      <c r="B45" s="51" t="str">
        <f t="shared" si="5"/>
        <v>岩手県</v>
      </c>
      <c r="C45" s="57" t="str">
        <f t="shared" si="5"/>
        <v>岩手県</v>
      </c>
      <c r="D45" s="53" t="str">
        <f t="shared" si="5"/>
        <v>岩手県</v>
      </c>
      <c r="E45" s="236" t="s">
        <v>176</v>
      </c>
      <c r="F45" s="54" t="str">
        <f t="shared" si="6"/>
        <v>-</v>
      </c>
      <c r="G45" s="247" t="s">
        <v>85</v>
      </c>
      <c r="H45" s="71" t="s">
        <v>36</v>
      </c>
      <c r="I45" s="115" t="s">
        <v>168</v>
      </c>
      <c r="J45" s="73" t="s">
        <v>34</v>
      </c>
      <c r="K45" s="73" t="s">
        <v>34</v>
      </c>
      <c r="L45" s="58" t="s">
        <v>38</v>
      </c>
      <c r="M45" s="119" t="str">
        <f t="shared" si="7"/>
        <v>岩手県いわちく検査室</v>
      </c>
      <c r="N45" s="120" t="str">
        <f t="shared" si="8"/>
        <v>NaI</v>
      </c>
      <c r="O45" s="121">
        <v>44033</v>
      </c>
      <c r="P45" s="122">
        <v>44034</v>
      </c>
      <c r="Q45" s="123" t="s">
        <v>169</v>
      </c>
      <c r="R45" s="124" t="s">
        <v>170</v>
      </c>
      <c r="S45" s="125" t="s">
        <v>171</v>
      </c>
      <c r="T45" s="66" t="str">
        <f t="shared" si="9"/>
        <v>&lt;15</v>
      </c>
      <c r="U45" s="66" t="str">
        <f t="shared" si="9"/>
        <v>&lt;10</v>
      </c>
      <c r="V45" s="67" t="str">
        <f t="shared" si="1"/>
        <v>&lt;25</v>
      </c>
      <c r="W45" s="126"/>
    </row>
    <row r="46" spans="1:23" x14ac:dyDescent="0.45">
      <c r="A46" s="69">
        <f t="shared" si="3"/>
        <v>40</v>
      </c>
      <c r="B46" s="51" t="str">
        <f t="shared" si="5"/>
        <v>岩手県</v>
      </c>
      <c r="C46" s="57" t="str">
        <f t="shared" si="5"/>
        <v>岩手県</v>
      </c>
      <c r="D46" s="53" t="str">
        <f t="shared" si="5"/>
        <v>岩手県</v>
      </c>
      <c r="E46" s="236" t="s">
        <v>177</v>
      </c>
      <c r="F46" s="54" t="str">
        <f t="shared" si="6"/>
        <v>-</v>
      </c>
      <c r="G46" s="247" t="s">
        <v>85</v>
      </c>
      <c r="H46" s="71" t="s">
        <v>36</v>
      </c>
      <c r="I46" s="115" t="s">
        <v>168</v>
      </c>
      <c r="J46" s="73" t="s">
        <v>34</v>
      </c>
      <c r="K46" s="73" t="s">
        <v>34</v>
      </c>
      <c r="L46" s="58" t="s">
        <v>38</v>
      </c>
      <c r="M46" s="119" t="str">
        <f t="shared" si="7"/>
        <v>岩手県いわちく検査室</v>
      </c>
      <c r="N46" s="120" t="str">
        <f t="shared" si="8"/>
        <v>NaI</v>
      </c>
      <c r="O46" s="121">
        <v>44033</v>
      </c>
      <c r="P46" s="122">
        <v>44034</v>
      </c>
      <c r="Q46" s="123" t="s">
        <v>169</v>
      </c>
      <c r="R46" s="124" t="s">
        <v>170</v>
      </c>
      <c r="S46" s="125" t="s">
        <v>171</v>
      </c>
      <c r="T46" s="66" t="str">
        <f t="shared" si="9"/>
        <v>&lt;15</v>
      </c>
      <c r="U46" s="66" t="str">
        <f t="shared" si="9"/>
        <v>&lt;10</v>
      </c>
      <c r="V46" s="67" t="str">
        <f t="shared" si="1"/>
        <v>&lt;25</v>
      </c>
      <c r="W46" s="126"/>
    </row>
    <row r="47" spans="1:23" x14ac:dyDescent="0.45">
      <c r="A47" s="69">
        <f t="shared" si="3"/>
        <v>41</v>
      </c>
      <c r="B47" s="51" t="str">
        <f t="shared" si="5"/>
        <v>岩手県</v>
      </c>
      <c r="C47" s="57" t="str">
        <f t="shared" si="5"/>
        <v>岩手県</v>
      </c>
      <c r="D47" s="53" t="str">
        <f t="shared" si="5"/>
        <v>岩手県</v>
      </c>
      <c r="E47" s="236" t="s">
        <v>177</v>
      </c>
      <c r="F47" s="54" t="str">
        <f t="shared" si="6"/>
        <v>-</v>
      </c>
      <c r="G47" s="247" t="s">
        <v>85</v>
      </c>
      <c r="H47" s="71" t="s">
        <v>36</v>
      </c>
      <c r="I47" s="115" t="s">
        <v>168</v>
      </c>
      <c r="J47" s="73" t="s">
        <v>34</v>
      </c>
      <c r="K47" s="73" t="s">
        <v>34</v>
      </c>
      <c r="L47" s="58" t="s">
        <v>38</v>
      </c>
      <c r="M47" s="119" t="str">
        <f t="shared" si="7"/>
        <v>岩手県いわちく検査室</v>
      </c>
      <c r="N47" s="120" t="str">
        <f t="shared" si="8"/>
        <v>NaI</v>
      </c>
      <c r="O47" s="121">
        <v>44033</v>
      </c>
      <c r="P47" s="122">
        <v>44034</v>
      </c>
      <c r="Q47" s="123" t="s">
        <v>169</v>
      </c>
      <c r="R47" s="124" t="s">
        <v>170</v>
      </c>
      <c r="S47" s="125" t="s">
        <v>171</v>
      </c>
      <c r="T47" s="66" t="str">
        <f t="shared" si="9"/>
        <v>&lt;15</v>
      </c>
      <c r="U47" s="66" t="str">
        <f t="shared" si="9"/>
        <v>&lt;10</v>
      </c>
      <c r="V47" s="67" t="str">
        <f t="shared" si="1"/>
        <v>&lt;25</v>
      </c>
      <c r="W47" s="126"/>
    </row>
    <row r="48" spans="1:23" x14ac:dyDescent="0.45">
      <c r="A48" s="69">
        <f t="shared" si="3"/>
        <v>42</v>
      </c>
      <c r="B48" s="51" t="str">
        <f t="shared" si="5"/>
        <v>岩手県</v>
      </c>
      <c r="C48" s="57" t="str">
        <f t="shared" si="5"/>
        <v>岩手県</v>
      </c>
      <c r="D48" s="53" t="str">
        <f t="shared" si="5"/>
        <v>岩手県</v>
      </c>
      <c r="E48" s="236" t="s">
        <v>173</v>
      </c>
      <c r="F48" s="54" t="str">
        <f t="shared" si="6"/>
        <v>-</v>
      </c>
      <c r="G48" s="247" t="s">
        <v>85</v>
      </c>
      <c r="H48" s="71" t="s">
        <v>36</v>
      </c>
      <c r="I48" s="115" t="s">
        <v>168</v>
      </c>
      <c r="J48" s="73" t="s">
        <v>34</v>
      </c>
      <c r="K48" s="73" t="s">
        <v>34</v>
      </c>
      <c r="L48" s="58" t="s">
        <v>38</v>
      </c>
      <c r="M48" s="119" t="str">
        <f t="shared" si="7"/>
        <v>岩手県いわちく検査室</v>
      </c>
      <c r="N48" s="120" t="str">
        <f t="shared" si="8"/>
        <v>NaI</v>
      </c>
      <c r="O48" s="121">
        <v>44033</v>
      </c>
      <c r="P48" s="122">
        <v>44034</v>
      </c>
      <c r="Q48" s="123" t="s">
        <v>169</v>
      </c>
      <c r="R48" s="124" t="s">
        <v>170</v>
      </c>
      <c r="S48" s="125" t="s">
        <v>171</v>
      </c>
      <c r="T48" s="66" t="str">
        <f t="shared" si="9"/>
        <v>&lt;15</v>
      </c>
      <c r="U48" s="66" t="str">
        <f t="shared" si="9"/>
        <v>&lt;10</v>
      </c>
      <c r="V48" s="67" t="str">
        <f t="shared" si="1"/>
        <v>&lt;25</v>
      </c>
      <c r="W48" s="126"/>
    </row>
    <row r="49" spans="1:23" x14ac:dyDescent="0.45">
      <c r="A49" s="69">
        <f t="shared" si="3"/>
        <v>43</v>
      </c>
      <c r="B49" s="51" t="str">
        <f t="shared" si="5"/>
        <v>岩手県</v>
      </c>
      <c r="C49" s="57" t="str">
        <f t="shared" si="5"/>
        <v>岩手県</v>
      </c>
      <c r="D49" s="53" t="str">
        <f t="shared" si="5"/>
        <v>岩手県</v>
      </c>
      <c r="E49" s="236" t="s">
        <v>178</v>
      </c>
      <c r="F49" s="54" t="str">
        <f t="shared" si="6"/>
        <v>-</v>
      </c>
      <c r="G49" s="247" t="s">
        <v>85</v>
      </c>
      <c r="H49" s="71" t="s">
        <v>36</v>
      </c>
      <c r="I49" s="115" t="s">
        <v>168</v>
      </c>
      <c r="J49" s="73" t="s">
        <v>34</v>
      </c>
      <c r="K49" s="73" t="s">
        <v>34</v>
      </c>
      <c r="L49" s="58" t="s">
        <v>38</v>
      </c>
      <c r="M49" s="119" t="str">
        <f t="shared" si="7"/>
        <v>岩手県いわちく検査室</v>
      </c>
      <c r="N49" s="120" t="str">
        <f t="shared" si="8"/>
        <v>NaI</v>
      </c>
      <c r="O49" s="121">
        <v>44033</v>
      </c>
      <c r="P49" s="122">
        <v>44034</v>
      </c>
      <c r="Q49" s="123" t="s">
        <v>169</v>
      </c>
      <c r="R49" s="124" t="s">
        <v>170</v>
      </c>
      <c r="S49" s="125" t="s">
        <v>171</v>
      </c>
      <c r="T49" s="66" t="str">
        <f t="shared" si="9"/>
        <v>&lt;15</v>
      </c>
      <c r="U49" s="66" t="str">
        <f t="shared" si="9"/>
        <v>&lt;10</v>
      </c>
      <c r="V49" s="67" t="str">
        <f t="shared" si="1"/>
        <v>&lt;25</v>
      </c>
      <c r="W49" s="126"/>
    </row>
    <row r="50" spans="1:23" x14ac:dyDescent="0.45">
      <c r="A50" s="69">
        <f t="shared" si="3"/>
        <v>44</v>
      </c>
      <c r="B50" s="51" t="str">
        <f t="shared" si="5"/>
        <v>岩手県</v>
      </c>
      <c r="C50" s="57" t="str">
        <f t="shared" si="5"/>
        <v>岩手県</v>
      </c>
      <c r="D50" s="53" t="str">
        <f t="shared" si="5"/>
        <v>岩手県</v>
      </c>
      <c r="E50" s="236" t="s">
        <v>179</v>
      </c>
      <c r="F50" s="54" t="str">
        <f t="shared" si="6"/>
        <v>-</v>
      </c>
      <c r="G50" s="247" t="s">
        <v>85</v>
      </c>
      <c r="H50" s="71" t="s">
        <v>36</v>
      </c>
      <c r="I50" s="115" t="s">
        <v>168</v>
      </c>
      <c r="J50" s="73" t="s">
        <v>34</v>
      </c>
      <c r="K50" s="73" t="s">
        <v>34</v>
      </c>
      <c r="L50" s="58" t="s">
        <v>38</v>
      </c>
      <c r="M50" s="119" t="str">
        <f t="shared" si="7"/>
        <v>岩手県いわちく検査室</v>
      </c>
      <c r="N50" s="120" t="str">
        <f t="shared" si="8"/>
        <v>NaI</v>
      </c>
      <c r="O50" s="121">
        <v>44033</v>
      </c>
      <c r="P50" s="122">
        <v>44034</v>
      </c>
      <c r="Q50" s="123" t="s">
        <v>169</v>
      </c>
      <c r="R50" s="124" t="s">
        <v>170</v>
      </c>
      <c r="S50" s="125" t="s">
        <v>171</v>
      </c>
      <c r="T50" s="66" t="str">
        <f t="shared" si="9"/>
        <v>&lt;15</v>
      </c>
      <c r="U50" s="66" t="str">
        <f t="shared" si="9"/>
        <v>&lt;10</v>
      </c>
      <c r="V50" s="67" t="str">
        <f t="shared" si="1"/>
        <v>&lt;25</v>
      </c>
      <c r="W50" s="126"/>
    </row>
    <row r="51" spans="1:23" x14ac:dyDescent="0.45">
      <c r="A51" s="69">
        <f t="shared" si="3"/>
        <v>45</v>
      </c>
      <c r="B51" s="51" t="str">
        <f t="shared" si="5"/>
        <v>岩手県</v>
      </c>
      <c r="C51" s="57" t="str">
        <f t="shared" si="5"/>
        <v>岩手県</v>
      </c>
      <c r="D51" s="53" t="str">
        <f t="shared" si="5"/>
        <v>岩手県</v>
      </c>
      <c r="E51" s="236" t="s">
        <v>179</v>
      </c>
      <c r="F51" s="54" t="str">
        <f t="shared" si="6"/>
        <v>-</v>
      </c>
      <c r="G51" s="247" t="s">
        <v>85</v>
      </c>
      <c r="H51" s="71" t="s">
        <v>36</v>
      </c>
      <c r="I51" s="115" t="s">
        <v>168</v>
      </c>
      <c r="J51" s="73" t="s">
        <v>34</v>
      </c>
      <c r="K51" s="73" t="s">
        <v>34</v>
      </c>
      <c r="L51" s="58" t="s">
        <v>38</v>
      </c>
      <c r="M51" s="119" t="str">
        <f t="shared" si="7"/>
        <v>岩手県いわちく検査室</v>
      </c>
      <c r="N51" s="120" t="str">
        <f t="shared" si="8"/>
        <v>NaI</v>
      </c>
      <c r="O51" s="121">
        <v>44033</v>
      </c>
      <c r="P51" s="122">
        <v>44034</v>
      </c>
      <c r="Q51" s="123" t="s">
        <v>169</v>
      </c>
      <c r="R51" s="124" t="s">
        <v>170</v>
      </c>
      <c r="S51" s="125" t="s">
        <v>171</v>
      </c>
      <c r="T51" s="66" t="str">
        <f t="shared" si="9"/>
        <v>&lt;15</v>
      </c>
      <c r="U51" s="66" t="str">
        <f t="shared" si="9"/>
        <v>&lt;10</v>
      </c>
      <c r="V51" s="67" t="str">
        <f t="shared" si="1"/>
        <v>&lt;25</v>
      </c>
      <c r="W51" s="126"/>
    </row>
    <row r="52" spans="1:23" x14ac:dyDescent="0.45">
      <c r="A52" s="69">
        <f t="shared" si="3"/>
        <v>46</v>
      </c>
      <c r="B52" s="51" t="str">
        <f t="shared" si="5"/>
        <v>岩手県</v>
      </c>
      <c r="C52" s="57" t="str">
        <f t="shared" si="5"/>
        <v>岩手県</v>
      </c>
      <c r="D52" s="53" t="str">
        <f t="shared" si="5"/>
        <v>岩手県</v>
      </c>
      <c r="E52" s="236" t="s">
        <v>180</v>
      </c>
      <c r="F52" s="54" t="str">
        <f t="shared" si="6"/>
        <v>-</v>
      </c>
      <c r="G52" s="247" t="s">
        <v>85</v>
      </c>
      <c r="H52" s="71" t="s">
        <v>36</v>
      </c>
      <c r="I52" s="115" t="s">
        <v>168</v>
      </c>
      <c r="J52" s="73" t="s">
        <v>34</v>
      </c>
      <c r="K52" s="73" t="s">
        <v>34</v>
      </c>
      <c r="L52" s="58" t="s">
        <v>38</v>
      </c>
      <c r="M52" s="119" t="str">
        <f t="shared" si="7"/>
        <v>岩手県いわちく検査室</v>
      </c>
      <c r="N52" s="120" t="str">
        <f t="shared" si="8"/>
        <v>NaI</v>
      </c>
      <c r="O52" s="121">
        <v>44033</v>
      </c>
      <c r="P52" s="122">
        <v>44034</v>
      </c>
      <c r="Q52" s="123" t="s">
        <v>169</v>
      </c>
      <c r="R52" s="124" t="s">
        <v>170</v>
      </c>
      <c r="S52" s="125" t="s">
        <v>171</v>
      </c>
      <c r="T52" s="66" t="str">
        <f t="shared" si="9"/>
        <v>&lt;15</v>
      </c>
      <c r="U52" s="66" t="str">
        <f t="shared" si="9"/>
        <v>&lt;10</v>
      </c>
      <c r="V52" s="67" t="str">
        <f t="shared" si="1"/>
        <v>&lt;25</v>
      </c>
      <c r="W52" s="126"/>
    </row>
    <row r="53" spans="1:23" x14ac:dyDescent="0.45">
      <c r="A53" s="69">
        <f t="shared" si="3"/>
        <v>47</v>
      </c>
      <c r="B53" s="51" t="str">
        <f t="shared" si="5"/>
        <v>岩手県</v>
      </c>
      <c r="C53" s="57" t="str">
        <f t="shared" si="5"/>
        <v>岩手県</v>
      </c>
      <c r="D53" s="53" t="str">
        <f t="shared" si="5"/>
        <v>岩手県</v>
      </c>
      <c r="E53" s="236" t="s">
        <v>177</v>
      </c>
      <c r="F53" s="54" t="str">
        <f t="shared" si="6"/>
        <v>-</v>
      </c>
      <c r="G53" s="247" t="s">
        <v>85</v>
      </c>
      <c r="H53" s="71" t="s">
        <v>36</v>
      </c>
      <c r="I53" s="115" t="s">
        <v>168</v>
      </c>
      <c r="J53" s="73" t="s">
        <v>34</v>
      </c>
      <c r="K53" s="73" t="s">
        <v>34</v>
      </c>
      <c r="L53" s="58" t="s">
        <v>38</v>
      </c>
      <c r="M53" s="119" t="str">
        <f t="shared" si="7"/>
        <v>岩手県いわちく検査室</v>
      </c>
      <c r="N53" s="120" t="str">
        <f t="shared" si="8"/>
        <v>NaI</v>
      </c>
      <c r="O53" s="121">
        <v>44033</v>
      </c>
      <c r="P53" s="122">
        <v>44034</v>
      </c>
      <c r="Q53" s="123" t="s">
        <v>169</v>
      </c>
      <c r="R53" s="124" t="s">
        <v>170</v>
      </c>
      <c r="S53" s="125" t="s">
        <v>171</v>
      </c>
      <c r="T53" s="66" t="str">
        <f t="shared" si="9"/>
        <v>&lt;15</v>
      </c>
      <c r="U53" s="66" t="str">
        <f t="shared" si="9"/>
        <v>&lt;10</v>
      </c>
      <c r="V53" s="67" t="str">
        <f t="shared" si="1"/>
        <v>&lt;25</v>
      </c>
      <c r="W53" s="126"/>
    </row>
    <row r="54" spans="1:23" x14ac:dyDescent="0.45">
      <c r="A54" s="69">
        <f t="shared" si="3"/>
        <v>48</v>
      </c>
      <c r="B54" s="51" t="str">
        <f t="shared" si="5"/>
        <v>岩手県</v>
      </c>
      <c r="C54" s="57" t="str">
        <f t="shared" si="5"/>
        <v>岩手県</v>
      </c>
      <c r="D54" s="53" t="str">
        <f t="shared" si="5"/>
        <v>岩手県</v>
      </c>
      <c r="E54" s="236" t="s">
        <v>173</v>
      </c>
      <c r="F54" s="54" t="str">
        <f t="shared" si="6"/>
        <v>-</v>
      </c>
      <c r="G54" s="247" t="s">
        <v>85</v>
      </c>
      <c r="H54" s="71" t="s">
        <v>36</v>
      </c>
      <c r="I54" s="115" t="s">
        <v>168</v>
      </c>
      <c r="J54" s="73" t="s">
        <v>34</v>
      </c>
      <c r="K54" s="73" t="s">
        <v>34</v>
      </c>
      <c r="L54" s="58" t="s">
        <v>38</v>
      </c>
      <c r="M54" s="119" t="str">
        <f t="shared" si="7"/>
        <v>岩手県いわちく検査室</v>
      </c>
      <c r="N54" s="120" t="str">
        <f t="shared" si="8"/>
        <v>NaI</v>
      </c>
      <c r="O54" s="121">
        <v>44034</v>
      </c>
      <c r="P54" s="122">
        <v>44035</v>
      </c>
      <c r="Q54" s="123" t="s">
        <v>169</v>
      </c>
      <c r="R54" s="124" t="s">
        <v>170</v>
      </c>
      <c r="S54" s="125" t="s">
        <v>171</v>
      </c>
      <c r="T54" s="66" t="str">
        <f t="shared" si="9"/>
        <v>&lt;15</v>
      </c>
      <c r="U54" s="66" t="str">
        <f t="shared" si="9"/>
        <v>&lt;10</v>
      </c>
      <c r="V54" s="67" t="str">
        <f t="shared" si="1"/>
        <v>&lt;25</v>
      </c>
      <c r="W54" s="126"/>
    </row>
    <row r="55" spans="1:23" x14ac:dyDescent="0.45">
      <c r="A55" s="69">
        <f t="shared" si="3"/>
        <v>49</v>
      </c>
      <c r="B55" s="51" t="str">
        <f t="shared" si="5"/>
        <v>岩手県</v>
      </c>
      <c r="C55" s="57" t="str">
        <f t="shared" si="5"/>
        <v>岩手県</v>
      </c>
      <c r="D55" s="53" t="str">
        <f t="shared" si="5"/>
        <v>岩手県</v>
      </c>
      <c r="E55" s="236" t="s">
        <v>181</v>
      </c>
      <c r="F55" s="54" t="str">
        <f t="shared" si="6"/>
        <v>-</v>
      </c>
      <c r="G55" s="247" t="s">
        <v>85</v>
      </c>
      <c r="H55" s="71" t="s">
        <v>36</v>
      </c>
      <c r="I55" s="115" t="s">
        <v>168</v>
      </c>
      <c r="J55" s="73" t="s">
        <v>34</v>
      </c>
      <c r="K55" s="73" t="s">
        <v>34</v>
      </c>
      <c r="L55" s="58" t="s">
        <v>38</v>
      </c>
      <c r="M55" s="119" t="str">
        <f t="shared" si="7"/>
        <v>岩手県いわちく検査室</v>
      </c>
      <c r="N55" s="120" t="str">
        <f t="shared" si="8"/>
        <v>NaI</v>
      </c>
      <c r="O55" s="121">
        <v>44034</v>
      </c>
      <c r="P55" s="122">
        <v>44035</v>
      </c>
      <c r="Q55" s="123" t="s">
        <v>169</v>
      </c>
      <c r="R55" s="124" t="s">
        <v>170</v>
      </c>
      <c r="S55" s="125" t="s">
        <v>171</v>
      </c>
      <c r="T55" s="66" t="str">
        <f t="shared" si="9"/>
        <v>&lt;15</v>
      </c>
      <c r="U55" s="66" t="str">
        <f t="shared" si="9"/>
        <v>&lt;10</v>
      </c>
      <c r="V55" s="67" t="str">
        <f t="shared" si="1"/>
        <v>&lt;25</v>
      </c>
      <c r="W55" s="126"/>
    </row>
    <row r="56" spans="1:23" x14ac:dyDescent="0.45">
      <c r="A56" s="69">
        <f t="shared" si="3"/>
        <v>50</v>
      </c>
      <c r="B56" s="51" t="str">
        <f t="shared" si="5"/>
        <v>岩手県</v>
      </c>
      <c r="C56" s="57" t="str">
        <f t="shared" si="5"/>
        <v>岩手県</v>
      </c>
      <c r="D56" s="53" t="str">
        <f t="shared" si="5"/>
        <v>岩手県</v>
      </c>
      <c r="E56" s="236" t="s">
        <v>181</v>
      </c>
      <c r="F56" s="54" t="str">
        <f t="shared" si="6"/>
        <v>-</v>
      </c>
      <c r="G56" s="247" t="s">
        <v>85</v>
      </c>
      <c r="H56" s="71" t="s">
        <v>36</v>
      </c>
      <c r="I56" s="115" t="s">
        <v>168</v>
      </c>
      <c r="J56" s="73" t="s">
        <v>34</v>
      </c>
      <c r="K56" s="73" t="s">
        <v>34</v>
      </c>
      <c r="L56" s="58" t="s">
        <v>38</v>
      </c>
      <c r="M56" s="119" t="str">
        <f t="shared" si="7"/>
        <v>岩手県いわちく検査室</v>
      </c>
      <c r="N56" s="120" t="str">
        <f t="shared" si="8"/>
        <v>NaI</v>
      </c>
      <c r="O56" s="121">
        <v>44034</v>
      </c>
      <c r="P56" s="122">
        <v>44035</v>
      </c>
      <c r="Q56" s="123" t="s">
        <v>169</v>
      </c>
      <c r="R56" s="124" t="s">
        <v>170</v>
      </c>
      <c r="S56" s="125" t="s">
        <v>171</v>
      </c>
      <c r="T56" s="66" t="str">
        <f t="shared" ref="T56:U119" si="10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&lt;15</v>
      </c>
      <c r="U56" s="66" t="str">
        <f t="shared" si="10"/>
        <v>&lt;10</v>
      </c>
      <c r="V56" s="67" t="str">
        <f t="shared" si="1"/>
        <v>&lt;25</v>
      </c>
      <c r="W56" s="126"/>
    </row>
    <row r="57" spans="1:23" x14ac:dyDescent="0.45">
      <c r="A57" s="69">
        <f t="shared" si="3"/>
        <v>51</v>
      </c>
      <c r="B57" s="51" t="str">
        <f t="shared" si="5"/>
        <v>岩手県</v>
      </c>
      <c r="C57" s="57" t="str">
        <f t="shared" si="5"/>
        <v>岩手県</v>
      </c>
      <c r="D57" s="53" t="str">
        <f t="shared" si="5"/>
        <v>岩手県</v>
      </c>
      <c r="E57" s="236" t="s">
        <v>180</v>
      </c>
      <c r="F57" s="54" t="str">
        <f t="shared" si="6"/>
        <v>-</v>
      </c>
      <c r="G57" s="247" t="s">
        <v>85</v>
      </c>
      <c r="H57" s="71" t="s">
        <v>36</v>
      </c>
      <c r="I57" s="115" t="s">
        <v>168</v>
      </c>
      <c r="J57" s="73" t="s">
        <v>34</v>
      </c>
      <c r="K57" s="73" t="s">
        <v>34</v>
      </c>
      <c r="L57" s="58" t="s">
        <v>38</v>
      </c>
      <c r="M57" s="119" t="str">
        <f t="shared" si="7"/>
        <v>岩手県いわちく検査室</v>
      </c>
      <c r="N57" s="120" t="str">
        <f t="shared" si="8"/>
        <v>NaI</v>
      </c>
      <c r="O57" s="121">
        <v>44034</v>
      </c>
      <c r="P57" s="122">
        <v>44035</v>
      </c>
      <c r="Q57" s="123" t="s">
        <v>169</v>
      </c>
      <c r="R57" s="124" t="s">
        <v>170</v>
      </c>
      <c r="S57" s="125" t="s">
        <v>171</v>
      </c>
      <c r="T57" s="66" t="str">
        <f t="shared" si="10"/>
        <v>&lt;15</v>
      </c>
      <c r="U57" s="66" t="str">
        <f t="shared" si="10"/>
        <v>&lt;10</v>
      </c>
      <c r="V57" s="67" t="str">
        <f t="shared" si="1"/>
        <v>&lt;25</v>
      </c>
      <c r="W57" s="126"/>
    </row>
    <row r="58" spans="1:23" x14ac:dyDescent="0.45">
      <c r="A58" s="69">
        <f t="shared" si="3"/>
        <v>52</v>
      </c>
      <c r="B58" s="51" t="str">
        <f t="shared" si="5"/>
        <v>岩手県</v>
      </c>
      <c r="C58" s="57" t="str">
        <f t="shared" si="5"/>
        <v>岩手県</v>
      </c>
      <c r="D58" s="53" t="str">
        <f t="shared" si="5"/>
        <v>岩手県</v>
      </c>
      <c r="E58" s="236" t="s">
        <v>182</v>
      </c>
      <c r="F58" s="54" t="str">
        <f t="shared" si="6"/>
        <v>-</v>
      </c>
      <c r="G58" s="247" t="s">
        <v>85</v>
      </c>
      <c r="H58" s="71" t="s">
        <v>36</v>
      </c>
      <c r="I58" s="115" t="s">
        <v>168</v>
      </c>
      <c r="J58" s="73" t="s">
        <v>34</v>
      </c>
      <c r="K58" s="73" t="s">
        <v>34</v>
      </c>
      <c r="L58" s="58" t="s">
        <v>38</v>
      </c>
      <c r="M58" s="119" t="str">
        <f t="shared" si="7"/>
        <v>岩手県いわちく検査室</v>
      </c>
      <c r="N58" s="120" t="str">
        <f t="shared" si="8"/>
        <v>NaI</v>
      </c>
      <c r="O58" s="121">
        <v>44034</v>
      </c>
      <c r="P58" s="122">
        <v>44035</v>
      </c>
      <c r="Q58" s="123" t="s">
        <v>169</v>
      </c>
      <c r="R58" s="124">
        <v>12.4</v>
      </c>
      <c r="S58" s="125">
        <v>12</v>
      </c>
      <c r="T58" s="66" t="str">
        <f t="shared" si="10"/>
        <v>&lt;15</v>
      </c>
      <c r="U58" s="66">
        <f t="shared" si="10"/>
        <v>12.4</v>
      </c>
      <c r="V58" s="67">
        <f t="shared" si="1"/>
        <v>12</v>
      </c>
      <c r="W58" s="126"/>
    </row>
    <row r="59" spans="1:23" x14ac:dyDescent="0.45">
      <c r="A59" s="69">
        <f t="shared" si="3"/>
        <v>53</v>
      </c>
      <c r="B59" s="51" t="str">
        <f t="shared" si="5"/>
        <v>岩手県</v>
      </c>
      <c r="C59" s="57" t="str">
        <f t="shared" si="5"/>
        <v>岩手県</v>
      </c>
      <c r="D59" s="53" t="str">
        <f t="shared" si="5"/>
        <v>岩手県</v>
      </c>
      <c r="E59" s="236" t="s">
        <v>182</v>
      </c>
      <c r="F59" s="54" t="str">
        <f t="shared" si="6"/>
        <v>-</v>
      </c>
      <c r="G59" s="247" t="s">
        <v>85</v>
      </c>
      <c r="H59" s="71" t="s">
        <v>36</v>
      </c>
      <c r="I59" s="115" t="s">
        <v>168</v>
      </c>
      <c r="J59" s="73" t="s">
        <v>34</v>
      </c>
      <c r="K59" s="73" t="s">
        <v>34</v>
      </c>
      <c r="L59" s="58" t="s">
        <v>38</v>
      </c>
      <c r="M59" s="119" t="str">
        <f t="shared" si="7"/>
        <v>岩手県いわちく検査室</v>
      </c>
      <c r="N59" s="120" t="str">
        <f t="shared" si="8"/>
        <v>NaI</v>
      </c>
      <c r="O59" s="121">
        <v>44034</v>
      </c>
      <c r="P59" s="122">
        <v>44035</v>
      </c>
      <c r="Q59" s="123" t="s">
        <v>169</v>
      </c>
      <c r="R59" s="124">
        <v>13.8</v>
      </c>
      <c r="S59" s="125">
        <v>14</v>
      </c>
      <c r="T59" s="66" t="str">
        <f t="shared" si="10"/>
        <v>&lt;15</v>
      </c>
      <c r="U59" s="66">
        <f t="shared" si="10"/>
        <v>13.8</v>
      </c>
      <c r="V59" s="67">
        <f t="shared" si="1"/>
        <v>14</v>
      </c>
      <c r="W59" s="126"/>
    </row>
    <row r="60" spans="1:23" x14ac:dyDescent="0.45">
      <c r="A60" s="69">
        <f t="shared" si="3"/>
        <v>54</v>
      </c>
      <c r="B60" s="51" t="str">
        <f t="shared" si="5"/>
        <v>岩手県</v>
      </c>
      <c r="C60" s="57" t="str">
        <f t="shared" si="5"/>
        <v>岩手県</v>
      </c>
      <c r="D60" s="53" t="str">
        <f t="shared" si="5"/>
        <v>岩手県</v>
      </c>
      <c r="E60" s="236" t="s">
        <v>182</v>
      </c>
      <c r="F60" s="54" t="str">
        <f t="shared" si="6"/>
        <v>-</v>
      </c>
      <c r="G60" s="247" t="s">
        <v>85</v>
      </c>
      <c r="H60" s="71" t="s">
        <v>36</v>
      </c>
      <c r="I60" s="115" t="s">
        <v>168</v>
      </c>
      <c r="J60" s="73" t="s">
        <v>34</v>
      </c>
      <c r="K60" s="73" t="s">
        <v>34</v>
      </c>
      <c r="L60" s="58" t="s">
        <v>38</v>
      </c>
      <c r="M60" s="119" t="str">
        <f t="shared" si="7"/>
        <v>岩手県いわちく検査室</v>
      </c>
      <c r="N60" s="120" t="str">
        <f t="shared" si="8"/>
        <v>NaI</v>
      </c>
      <c r="O60" s="121">
        <v>44034</v>
      </c>
      <c r="P60" s="122">
        <v>44035</v>
      </c>
      <c r="Q60" s="123" t="s">
        <v>169</v>
      </c>
      <c r="R60" s="124">
        <v>18.3</v>
      </c>
      <c r="S60" s="125">
        <v>18</v>
      </c>
      <c r="T60" s="66" t="str">
        <f t="shared" si="10"/>
        <v>&lt;15</v>
      </c>
      <c r="U60" s="66">
        <f t="shared" si="10"/>
        <v>18.3</v>
      </c>
      <c r="V60" s="67">
        <f t="shared" si="1"/>
        <v>18</v>
      </c>
      <c r="W60" s="126"/>
    </row>
    <row r="61" spans="1:23" x14ac:dyDescent="0.45">
      <c r="A61" s="69">
        <f t="shared" si="3"/>
        <v>55</v>
      </c>
      <c r="B61" s="51" t="str">
        <f t="shared" si="5"/>
        <v>岩手県</v>
      </c>
      <c r="C61" s="57" t="str">
        <f t="shared" si="5"/>
        <v>岩手県</v>
      </c>
      <c r="D61" s="53" t="str">
        <f t="shared" si="5"/>
        <v>岩手県</v>
      </c>
      <c r="E61" s="236" t="s">
        <v>179</v>
      </c>
      <c r="F61" s="54" t="str">
        <f t="shared" si="6"/>
        <v>-</v>
      </c>
      <c r="G61" s="247" t="s">
        <v>85</v>
      </c>
      <c r="H61" s="71" t="s">
        <v>36</v>
      </c>
      <c r="I61" s="115" t="s">
        <v>168</v>
      </c>
      <c r="J61" s="73" t="s">
        <v>34</v>
      </c>
      <c r="K61" s="73" t="s">
        <v>34</v>
      </c>
      <c r="L61" s="58" t="s">
        <v>38</v>
      </c>
      <c r="M61" s="119" t="str">
        <f t="shared" si="7"/>
        <v>岩手県いわちく検査室</v>
      </c>
      <c r="N61" s="120" t="str">
        <f t="shared" si="8"/>
        <v>NaI</v>
      </c>
      <c r="O61" s="121">
        <v>44034</v>
      </c>
      <c r="P61" s="122">
        <v>44035</v>
      </c>
      <c r="Q61" s="123" t="s">
        <v>169</v>
      </c>
      <c r="R61" s="124" t="s">
        <v>170</v>
      </c>
      <c r="S61" s="125" t="s">
        <v>171</v>
      </c>
      <c r="T61" s="66" t="str">
        <f t="shared" si="10"/>
        <v>&lt;15</v>
      </c>
      <c r="U61" s="66" t="str">
        <f t="shared" si="10"/>
        <v>&lt;10</v>
      </c>
      <c r="V61" s="67" t="str">
        <f t="shared" si="1"/>
        <v>&lt;25</v>
      </c>
      <c r="W61" s="126"/>
    </row>
    <row r="62" spans="1:23" x14ac:dyDescent="0.45">
      <c r="A62" s="69">
        <f t="shared" si="3"/>
        <v>56</v>
      </c>
      <c r="B62" s="51" t="str">
        <f t="shared" si="5"/>
        <v>岩手県</v>
      </c>
      <c r="C62" s="57" t="str">
        <f t="shared" si="5"/>
        <v>岩手県</v>
      </c>
      <c r="D62" s="53" t="str">
        <f t="shared" si="5"/>
        <v>岩手県</v>
      </c>
      <c r="E62" s="236" t="s">
        <v>183</v>
      </c>
      <c r="F62" s="54" t="str">
        <f t="shared" si="6"/>
        <v>-</v>
      </c>
      <c r="G62" s="247" t="s">
        <v>85</v>
      </c>
      <c r="H62" s="71" t="s">
        <v>36</v>
      </c>
      <c r="I62" s="115" t="s">
        <v>168</v>
      </c>
      <c r="J62" s="73" t="s">
        <v>34</v>
      </c>
      <c r="K62" s="73" t="s">
        <v>34</v>
      </c>
      <c r="L62" s="58" t="s">
        <v>38</v>
      </c>
      <c r="M62" s="119" t="str">
        <f t="shared" si="7"/>
        <v>岩手県いわちく検査室</v>
      </c>
      <c r="N62" s="120" t="str">
        <f t="shared" si="8"/>
        <v>NaI</v>
      </c>
      <c r="O62" s="121">
        <v>44034</v>
      </c>
      <c r="P62" s="122">
        <v>44035</v>
      </c>
      <c r="Q62" s="123" t="s">
        <v>169</v>
      </c>
      <c r="R62" s="124" t="s">
        <v>170</v>
      </c>
      <c r="S62" s="125" t="s">
        <v>171</v>
      </c>
      <c r="T62" s="66" t="str">
        <f t="shared" si="10"/>
        <v>&lt;15</v>
      </c>
      <c r="U62" s="66" t="str">
        <f t="shared" si="10"/>
        <v>&lt;10</v>
      </c>
      <c r="V62" s="67" t="str">
        <f t="shared" si="1"/>
        <v>&lt;25</v>
      </c>
      <c r="W62" s="126"/>
    </row>
    <row r="63" spans="1:23" x14ac:dyDescent="0.45">
      <c r="A63" s="69">
        <f t="shared" si="3"/>
        <v>57</v>
      </c>
      <c r="B63" s="51" t="str">
        <f t="shared" si="5"/>
        <v>岩手県</v>
      </c>
      <c r="C63" s="57" t="str">
        <f t="shared" si="5"/>
        <v>岩手県</v>
      </c>
      <c r="D63" s="53" t="str">
        <f t="shared" si="5"/>
        <v>岩手県</v>
      </c>
      <c r="E63" s="236" t="s">
        <v>173</v>
      </c>
      <c r="F63" s="54" t="str">
        <f t="shared" si="6"/>
        <v>-</v>
      </c>
      <c r="G63" s="247" t="s">
        <v>85</v>
      </c>
      <c r="H63" s="71" t="s">
        <v>36</v>
      </c>
      <c r="I63" s="115" t="s">
        <v>168</v>
      </c>
      <c r="J63" s="73" t="s">
        <v>34</v>
      </c>
      <c r="K63" s="73" t="s">
        <v>34</v>
      </c>
      <c r="L63" s="58" t="s">
        <v>38</v>
      </c>
      <c r="M63" s="119" t="str">
        <f t="shared" si="7"/>
        <v>岩手県いわちく検査室</v>
      </c>
      <c r="N63" s="120" t="str">
        <f t="shared" si="8"/>
        <v>NaI</v>
      </c>
      <c r="O63" s="121">
        <v>44034</v>
      </c>
      <c r="P63" s="122">
        <v>44035</v>
      </c>
      <c r="Q63" s="123" t="s">
        <v>169</v>
      </c>
      <c r="R63" s="124" t="s">
        <v>170</v>
      </c>
      <c r="S63" s="125" t="s">
        <v>171</v>
      </c>
      <c r="T63" s="66" t="str">
        <f t="shared" si="10"/>
        <v>&lt;15</v>
      </c>
      <c r="U63" s="66" t="str">
        <f t="shared" si="10"/>
        <v>&lt;10</v>
      </c>
      <c r="V63" s="67" t="str">
        <f t="shared" si="1"/>
        <v>&lt;25</v>
      </c>
      <c r="W63" s="126"/>
    </row>
    <row r="64" spans="1:23" x14ac:dyDescent="0.45">
      <c r="A64" s="69">
        <f t="shared" si="3"/>
        <v>58</v>
      </c>
      <c r="B64" s="51" t="str">
        <f t="shared" si="5"/>
        <v>岩手県</v>
      </c>
      <c r="C64" s="57" t="str">
        <f t="shared" si="5"/>
        <v>岩手県</v>
      </c>
      <c r="D64" s="53" t="str">
        <f t="shared" si="5"/>
        <v>岩手県</v>
      </c>
      <c r="E64" s="236" t="s">
        <v>184</v>
      </c>
      <c r="F64" s="54" t="str">
        <f t="shared" si="6"/>
        <v>-</v>
      </c>
      <c r="G64" s="247" t="s">
        <v>85</v>
      </c>
      <c r="H64" s="71" t="s">
        <v>36</v>
      </c>
      <c r="I64" s="115" t="s">
        <v>168</v>
      </c>
      <c r="J64" s="73" t="s">
        <v>34</v>
      </c>
      <c r="K64" s="73" t="s">
        <v>34</v>
      </c>
      <c r="L64" s="58" t="s">
        <v>38</v>
      </c>
      <c r="M64" s="119" t="str">
        <f t="shared" si="7"/>
        <v>岩手県いわちく検査室</v>
      </c>
      <c r="N64" s="120" t="str">
        <f t="shared" si="8"/>
        <v>NaI</v>
      </c>
      <c r="O64" s="121">
        <v>44034</v>
      </c>
      <c r="P64" s="122">
        <v>44035</v>
      </c>
      <c r="Q64" s="123" t="s">
        <v>169</v>
      </c>
      <c r="R64" s="124" t="s">
        <v>170</v>
      </c>
      <c r="S64" s="125" t="s">
        <v>171</v>
      </c>
      <c r="T64" s="66" t="str">
        <f t="shared" si="10"/>
        <v>&lt;15</v>
      </c>
      <c r="U64" s="66" t="str">
        <f t="shared" si="10"/>
        <v>&lt;10</v>
      </c>
      <c r="V64" s="67" t="str">
        <f t="shared" si="1"/>
        <v>&lt;25</v>
      </c>
      <c r="W64" s="126"/>
    </row>
    <row r="65" spans="1:23" x14ac:dyDescent="0.45">
      <c r="A65" s="69">
        <f t="shared" si="3"/>
        <v>59</v>
      </c>
      <c r="B65" s="51" t="str">
        <f t="shared" si="5"/>
        <v>岩手県</v>
      </c>
      <c r="C65" s="57" t="str">
        <f t="shared" si="5"/>
        <v>岩手県</v>
      </c>
      <c r="D65" s="53" t="str">
        <f t="shared" si="5"/>
        <v>岩手県</v>
      </c>
      <c r="E65" s="236" t="s">
        <v>179</v>
      </c>
      <c r="F65" s="54" t="str">
        <f t="shared" si="6"/>
        <v>-</v>
      </c>
      <c r="G65" s="247" t="s">
        <v>85</v>
      </c>
      <c r="H65" s="71" t="s">
        <v>36</v>
      </c>
      <c r="I65" s="115" t="s">
        <v>168</v>
      </c>
      <c r="J65" s="73" t="s">
        <v>34</v>
      </c>
      <c r="K65" s="73" t="s">
        <v>34</v>
      </c>
      <c r="L65" s="58" t="s">
        <v>38</v>
      </c>
      <c r="M65" s="119" t="str">
        <f t="shared" si="7"/>
        <v>岩手県いわちく検査室</v>
      </c>
      <c r="N65" s="120" t="str">
        <f t="shared" si="8"/>
        <v>NaI</v>
      </c>
      <c r="O65" s="121">
        <v>44034</v>
      </c>
      <c r="P65" s="122">
        <v>44035</v>
      </c>
      <c r="Q65" s="123" t="s">
        <v>169</v>
      </c>
      <c r="R65" s="124" t="s">
        <v>170</v>
      </c>
      <c r="S65" s="125" t="s">
        <v>171</v>
      </c>
      <c r="T65" s="66" t="str">
        <f t="shared" si="10"/>
        <v>&lt;15</v>
      </c>
      <c r="U65" s="66" t="str">
        <f t="shared" si="10"/>
        <v>&lt;10</v>
      </c>
      <c r="V65" s="67" t="str">
        <f t="shared" si="1"/>
        <v>&lt;25</v>
      </c>
      <c r="W65" s="126"/>
    </row>
    <row r="66" spans="1:23" x14ac:dyDescent="0.45">
      <c r="A66" s="69">
        <f t="shared" si="3"/>
        <v>60</v>
      </c>
      <c r="B66" s="51" t="str">
        <f t="shared" si="5"/>
        <v>岩手県</v>
      </c>
      <c r="C66" s="57" t="str">
        <f t="shared" si="5"/>
        <v>岩手県</v>
      </c>
      <c r="D66" s="53" t="str">
        <f t="shared" si="5"/>
        <v>岩手県</v>
      </c>
      <c r="E66" s="236" t="s">
        <v>179</v>
      </c>
      <c r="F66" s="54" t="str">
        <f t="shared" si="6"/>
        <v>-</v>
      </c>
      <c r="G66" s="247" t="s">
        <v>85</v>
      </c>
      <c r="H66" s="71" t="s">
        <v>36</v>
      </c>
      <c r="I66" s="115" t="s">
        <v>168</v>
      </c>
      <c r="J66" s="73" t="s">
        <v>34</v>
      </c>
      <c r="K66" s="73" t="s">
        <v>34</v>
      </c>
      <c r="L66" s="58" t="s">
        <v>38</v>
      </c>
      <c r="M66" s="119" t="str">
        <f t="shared" si="7"/>
        <v>岩手県いわちく検査室</v>
      </c>
      <c r="N66" s="120" t="str">
        <f t="shared" si="8"/>
        <v>NaI</v>
      </c>
      <c r="O66" s="121">
        <v>44034</v>
      </c>
      <c r="P66" s="122">
        <v>44035</v>
      </c>
      <c r="Q66" s="123" t="s">
        <v>169</v>
      </c>
      <c r="R66" s="124" t="s">
        <v>170</v>
      </c>
      <c r="S66" s="125" t="s">
        <v>171</v>
      </c>
      <c r="T66" s="66" t="str">
        <f t="shared" si="10"/>
        <v>&lt;15</v>
      </c>
      <c r="U66" s="66" t="str">
        <f t="shared" si="10"/>
        <v>&lt;10</v>
      </c>
      <c r="V66" s="67" t="str">
        <f t="shared" si="1"/>
        <v>&lt;25</v>
      </c>
      <c r="W66" s="126"/>
    </row>
    <row r="67" spans="1:23" x14ac:dyDescent="0.45">
      <c r="A67" s="69">
        <f t="shared" si="3"/>
        <v>61</v>
      </c>
      <c r="B67" s="51" t="str">
        <f t="shared" si="5"/>
        <v>岩手県</v>
      </c>
      <c r="C67" s="57" t="str">
        <f t="shared" si="5"/>
        <v>岩手県</v>
      </c>
      <c r="D67" s="53" t="str">
        <f t="shared" si="5"/>
        <v>岩手県</v>
      </c>
      <c r="E67" s="236" t="s">
        <v>185</v>
      </c>
      <c r="F67" s="54" t="str">
        <f t="shared" si="6"/>
        <v>-</v>
      </c>
      <c r="G67" s="247" t="s">
        <v>85</v>
      </c>
      <c r="H67" s="71" t="s">
        <v>36</v>
      </c>
      <c r="I67" s="115" t="s">
        <v>168</v>
      </c>
      <c r="J67" s="73" t="s">
        <v>34</v>
      </c>
      <c r="K67" s="73" t="s">
        <v>34</v>
      </c>
      <c r="L67" s="58" t="s">
        <v>38</v>
      </c>
      <c r="M67" s="119" t="str">
        <f t="shared" si="7"/>
        <v>岩手県いわちく検査室</v>
      </c>
      <c r="N67" s="120" t="str">
        <f t="shared" si="8"/>
        <v>NaI</v>
      </c>
      <c r="O67" s="121">
        <v>44034</v>
      </c>
      <c r="P67" s="122">
        <v>44035</v>
      </c>
      <c r="Q67" s="123" t="s">
        <v>169</v>
      </c>
      <c r="R67" s="124" t="s">
        <v>170</v>
      </c>
      <c r="S67" s="125" t="s">
        <v>171</v>
      </c>
      <c r="T67" s="66" t="str">
        <f t="shared" si="10"/>
        <v>&lt;15</v>
      </c>
      <c r="U67" s="66" t="str">
        <f t="shared" si="10"/>
        <v>&lt;10</v>
      </c>
      <c r="V67" s="67" t="str">
        <f t="shared" si="1"/>
        <v>&lt;25</v>
      </c>
      <c r="W67" s="126"/>
    </row>
    <row r="68" spans="1:23" x14ac:dyDescent="0.45">
      <c r="A68" s="69">
        <f t="shared" si="3"/>
        <v>62</v>
      </c>
      <c r="B68" s="51" t="str">
        <f t="shared" si="5"/>
        <v>岩手県</v>
      </c>
      <c r="C68" s="57" t="str">
        <f t="shared" si="5"/>
        <v>岩手県</v>
      </c>
      <c r="D68" s="53" t="str">
        <f t="shared" si="5"/>
        <v>岩手県</v>
      </c>
      <c r="E68" s="236" t="s">
        <v>173</v>
      </c>
      <c r="F68" s="54" t="str">
        <f t="shared" si="6"/>
        <v>-</v>
      </c>
      <c r="G68" s="247" t="s">
        <v>85</v>
      </c>
      <c r="H68" s="71" t="s">
        <v>36</v>
      </c>
      <c r="I68" s="115" t="s">
        <v>168</v>
      </c>
      <c r="J68" s="73" t="s">
        <v>34</v>
      </c>
      <c r="K68" s="73" t="s">
        <v>34</v>
      </c>
      <c r="L68" s="58" t="s">
        <v>38</v>
      </c>
      <c r="M68" s="119" t="str">
        <f t="shared" si="7"/>
        <v>岩手県いわちく検査室</v>
      </c>
      <c r="N68" s="120" t="str">
        <f t="shared" si="8"/>
        <v>NaI</v>
      </c>
      <c r="O68" s="121">
        <v>44034</v>
      </c>
      <c r="P68" s="122">
        <v>44035</v>
      </c>
      <c r="Q68" s="123" t="s">
        <v>169</v>
      </c>
      <c r="R68" s="124" t="s">
        <v>170</v>
      </c>
      <c r="S68" s="125" t="s">
        <v>171</v>
      </c>
      <c r="T68" s="66" t="str">
        <f t="shared" si="10"/>
        <v>&lt;15</v>
      </c>
      <c r="U68" s="66" t="str">
        <f t="shared" si="10"/>
        <v>&lt;10</v>
      </c>
      <c r="V68" s="67" t="str">
        <f t="shared" si="1"/>
        <v>&lt;25</v>
      </c>
      <c r="W68" s="126"/>
    </row>
    <row r="69" spans="1:23" x14ac:dyDescent="0.45">
      <c r="A69" s="69">
        <f t="shared" si="3"/>
        <v>63</v>
      </c>
      <c r="B69" s="51" t="str">
        <f t="shared" si="5"/>
        <v>岩手県</v>
      </c>
      <c r="C69" s="57" t="str">
        <f t="shared" si="5"/>
        <v>岩手県</v>
      </c>
      <c r="D69" s="53" t="str">
        <f t="shared" si="5"/>
        <v>岩手県</v>
      </c>
      <c r="E69" s="236" t="s">
        <v>186</v>
      </c>
      <c r="F69" s="54" t="str">
        <f t="shared" si="6"/>
        <v>-</v>
      </c>
      <c r="G69" s="247" t="s">
        <v>85</v>
      </c>
      <c r="H69" s="71" t="s">
        <v>36</v>
      </c>
      <c r="I69" s="115" t="s">
        <v>168</v>
      </c>
      <c r="J69" s="73" t="s">
        <v>34</v>
      </c>
      <c r="K69" s="73" t="s">
        <v>34</v>
      </c>
      <c r="L69" s="58" t="s">
        <v>38</v>
      </c>
      <c r="M69" s="119" t="str">
        <f t="shared" si="7"/>
        <v>岩手県いわちく検査室</v>
      </c>
      <c r="N69" s="120" t="str">
        <f t="shared" si="8"/>
        <v>NaI</v>
      </c>
      <c r="O69" s="121">
        <v>44039</v>
      </c>
      <c r="P69" s="122">
        <v>44040</v>
      </c>
      <c r="Q69" s="123" t="s">
        <v>169</v>
      </c>
      <c r="R69" s="124" t="s">
        <v>170</v>
      </c>
      <c r="S69" s="125" t="s">
        <v>171</v>
      </c>
      <c r="T69" s="66" t="str">
        <f t="shared" si="10"/>
        <v>&lt;15</v>
      </c>
      <c r="U69" s="66" t="str">
        <f t="shared" si="10"/>
        <v>&lt;10</v>
      </c>
      <c r="V69" s="67" t="str">
        <f t="shared" si="1"/>
        <v>&lt;25</v>
      </c>
      <c r="W69" s="126"/>
    </row>
    <row r="70" spans="1:23" x14ac:dyDescent="0.45">
      <c r="A70" s="69">
        <f t="shared" si="3"/>
        <v>64</v>
      </c>
      <c r="B70" s="51" t="str">
        <f t="shared" ref="B70:D101" si="11">IF($E70="","","岩手県")</f>
        <v>岩手県</v>
      </c>
      <c r="C70" s="57" t="str">
        <f t="shared" si="11"/>
        <v>岩手県</v>
      </c>
      <c r="D70" s="53" t="str">
        <f t="shared" si="11"/>
        <v>岩手県</v>
      </c>
      <c r="E70" s="236" t="s">
        <v>185</v>
      </c>
      <c r="F70" s="54" t="str">
        <f t="shared" si="6"/>
        <v>-</v>
      </c>
      <c r="G70" s="247" t="s">
        <v>85</v>
      </c>
      <c r="H70" s="71" t="s">
        <v>36</v>
      </c>
      <c r="I70" s="115" t="s">
        <v>168</v>
      </c>
      <c r="J70" s="73" t="s">
        <v>34</v>
      </c>
      <c r="K70" s="73" t="s">
        <v>34</v>
      </c>
      <c r="L70" s="58" t="s">
        <v>38</v>
      </c>
      <c r="M70" s="119" t="str">
        <f t="shared" si="7"/>
        <v>岩手県いわちく検査室</v>
      </c>
      <c r="N70" s="120" t="str">
        <f t="shared" si="8"/>
        <v>NaI</v>
      </c>
      <c r="O70" s="121">
        <v>44039</v>
      </c>
      <c r="P70" s="122">
        <v>44040</v>
      </c>
      <c r="Q70" s="123" t="s">
        <v>169</v>
      </c>
      <c r="R70" s="124" t="s">
        <v>170</v>
      </c>
      <c r="S70" s="125" t="s">
        <v>171</v>
      </c>
      <c r="T70" s="66" t="str">
        <f t="shared" si="10"/>
        <v>&lt;15</v>
      </c>
      <c r="U70" s="66" t="str">
        <f t="shared" si="10"/>
        <v>&lt;10</v>
      </c>
      <c r="V70" s="67" t="str">
        <f t="shared" si="1"/>
        <v>&lt;25</v>
      </c>
      <c r="W70" s="126"/>
    </row>
    <row r="71" spans="1:23" x14ac:dyDescent="0.45">
      <c r="A71" s="69">
        <f t="shared" si="3"/>
        <v>65</v>
      </c>
      <c r="B71" s="51" t="str">
        <f t="shared" si="11"/>
        <v>岩手県</v>
      </c>
      <c r="C71" s="57" t="str">
        <f t="shared" si="11"/>
        <v>岩手県</v>
      </c>
      <c r="D71" s="53" t="str">
        <f t="shared" si="11"/>
        <v>岩手県</v>
      </c>
      <c r="E71" s="236" t="s">
        <v>182</v>
      </c>
      <c r="F71" s="54" t="str">
        <f t="shared" si="6"/>
        <v>-</v>
      </c>
      <c r="G71" s="247" t="s">
        <v>85</v>
      </c>
      <c r="H71" s="71" t="s">
        <v>36</v>
      </c>
      <c r="I71" s="115" t="s">
        <v>168</v>
      </c>
      <c r="J71" s="73" t="s">
        <v>34</v>
      </c>
      <c r="K71" s="73" t="s">
        <v>34</v>
      </c>
      <c r="L71" s="58" t="s">
        <v>38</v>
      </c>
      <c r="M71" s="119" t="str">
        <f t="shared" si="7"/>
        <v>岩手県いわちく検査室</v>
      </c>
      <c r="N71" s="120" t="str">
        <f t="shared" si="8"/>
        <v>NaI</v>
      </c>
      <c r="O71" s="121">
        <v>44039</v>
      </c>
      <c r="P71" s="122">
        <v>44040</v>
      </c>
      <c r="Q71" s="123" t="s">
        <v>169</v>
      </c>
      <c r="R71" s="124" t="s">
        <v>170</v>
      </c>
      <c r="S71" s="125" t="s">
        <v>171</v>
      </c>
      <c r="T71" s="66" t="str">
        <f t="shared" si="10"/>
        <v>&lt;15</v>
      </c>
      <c r="U71" s="66" t="str">
        <f t="shared" si="10"/>
        <v>&lt;10</v>
      </c>
      <c r="V71" s="67" t="str">
        <f t="shared" ref="V71:V134" si="12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126"/>
    </row>
    <row r="72" spans="1:23" x14ac:dyDescent="0.45">
      <c r="A72" s="69">
        <f t="shared" si="3"/>
        <v>66</v>
      </c>
      <c r="B72" s="51" t="str">
        <f t="shared" si="11"/>
        <v>岩手県</v>
      </c>
      <c r="C72" s="57" t="str">
        <f t="shared" si="11"/>
        <v>岩手県</v>
      </c>
      <c r="D72" s="53" t="str">
        <f t="shared" si="11"/>
        <v>岩手県</v>
      </c>
      <c r="E72" s="236" t="s">
        <v>173</v>
      </c>
      <c r="F72" s="54" t="str">
        <f t="shared" si="6"/>
        <v>-</v>
      </c>
      <c r="G72" s="247" t="s">
        <v>85</v>
      </c>
      <c r="H72" s="71" t="s">
        <v>36</v>
      </c>
      <c r="I72" s="115" t="s">
        <v>168</v>
      </c>
      <c r="J72" s="73" t="s">
        <v>34</v>
      </c>
      <c r="K72" s="73" t="s">
        <v>34</v>
      </c>
      <c r="L72" s="58" t="s">
        <v>38</v>
      </c>
      <c r="M72" s="119" t="str">
        <f t="shared" si="7"/>
        <v>岩手県いわちく検査室</v>
      </c>
      <c r="N72" s="120" t="str">
        <f t="shared" si="8"/>
        <v>NaI</v>
      </c>
      <c r="O72" s="121">
        <v>44039</v>
      </c>
      <c r="P72" s="122">
        <v>44040</v>
      </c>
      <c r="Q72" s="123" t="s">
        <v>169</v>
      </c>
      <c r="R72" s="124" t="s">
        <v>170</v>
      </c>
      <c r="S72" s="125" t="s">
        <v>171</v>
      </c>
      <c r="T72" s="66" t="str">
        <f t="shared" si="10"/>
        <v>&lt;15</v>
      </c>
      <c r="U72" s="66" t="str">
        <f t="shared" si="10"/>
        <v>&lt;10</v>
      </c>
      <c r="V72" s="67" t="str">
        <f t="shared" si="12"/>
        <v>&lt;25</v>
      </c>
      <c r="W72" s="126"/>
    </row>
    <row r="73" spans="1:23" x14ac:dyDescent="0.45">
      <c r="A73" s="69">
        <f t="shared" ref="A73:A136" si="13">A72+1</f>
        <v>67</v>
      </c>
      <c r="B73" s="51" t="str">
        <f t="shared" si="11"/>
        <v>岩手県</v>
      </c>
      <c r="C73" s="57" t="str">
        <f t="shared" si="11"/>
        <v>岩手県</v>
      </c>
      <c r="D73" s="53" t="str">
        <f t="shared" si="11"/>
        <v>岩手県</v>
      </c>
      <c r="E73" s="236" t="s">
        <v>180</v>
      </c>
      <c r="F73" s="54" t="str">
        <f t="shared" si="6"/>
        <v>-</v>
      </c>
      <c r="G73" s="247" t="s">
        <v>85</v>
      </c>
      <c r="H73" s="71" t="s">
        <v>36</v>
      </c>
      <c r="I73" s="115" t="s">
        <v>168</v>
      </c>
      <c r="J73" s="73" t="s">
        <v>34</v>
      </c>
      <c r="K73" s="73" t="s">
        <v>34</v>
      </c>
      <c r="L73" s="58" t="s">
        <v>38</v>
      </c>
      <c r="M73" s="119" t="str">
        <f t="shared" si="7"/>
        <v>岩手県いわちく検査室</v>
      </c>
      <c r="N73" s="120" t="str">
        <f t="shared" si="8"/>
        <v>NaI</v>
      </c>
      <c r="O73" s="121">
        <v>44040</v>
      </c>
      <c r="P73" s="122">
        <v>44041</v>
      </c>
      <c r="Q73" s="123" t="s">
        <v>169</v>
      </c>
      <c r="R73" s="124" t="s">
        <v>170</v>
      </c>
      <c r="S73" s="125" t="s">
        <v>171</v>
      </c>
      <c r="T73" s="66" t="str">
        <f t="shared" si="10"/>
        <v>&lt;15</v>
      </c>
      <c r="U73" s="66" t="str">
        <f t="shared" si="10"/>
        <v>&lt;10</v>
      </c>
      <c r="V73" s="67" t="str">
        <f t="shared" si="12"/>
        <v>&lt;25</v>
      </c>
      <c r="W73" s="126"/>
    </row>
    <row r="74" spans="1:23" x14ac:dyDescent="0.45">
      <c r="A74" s="69">
        <f t="shared" si="13"/>
        <v>68</v>
      </c>
      <c r="B74" s="51" t="str">
        <f t="shared" si="11"/>
        <v>岩手県</v>
      </c>
      <c r="C74" s="57" t="str">
        <f t="shared" si="11"/>
        <v>岩手県</v>
      </c>
      <c r="D74" s="53" t="str">
        <f t="shared" si="11"/>
        <v>岩手県</v>
      </c>
      <c r="E74" s="236" t="s">
        <v>180</v>
      </c>
      <c r="F74" s="54" t="str">
        <f t="shared" si="6"/>
        <v>-</v>
      </c>
      <c r="G74" s="247" t="s">
        <v>85</v>
      </c>
      <c r="H74" s="71" t="s">
        <v>36</v>
      </c>
      <c r="I74" s="115" t="s">
        <v>168</v>
      </c>
      <c r="J74" s="73" t="s">
        <v>34</v>
      </c>
      <c r="K74" s="73" t="s">
        <v>34</v>
      </c>
      <c r="L74" s="58" t="s">
        <v>38</v>
      </c>
      <c r="M74" s="119" t="str">
        <f t="shared" si="7"/>
        <v>岩手県いわちく検査室</v>
      </c>
      <c r="N74" s="120" t="str">
        <f t="shared" si="8"/>
        <v>NaI</v>
      </c>
      <c r="O74" s="121">
        <v>44040</v>
      </c>
      <c r="P74" s="122">
        <v>44041</v>
      </c>
      <c r="Q74" s="123" t="s">
        <v>169</v>
      </c>
      <c r="R74" s="124" t="s">
        <v>170</v>
      </c>
      <c r="S74" s="125" t="s">
        <v>171</v>
      </c>
      <c r="T74" s="66" t="str">
        <f t="shared" si="10"/>
        <v>&lt;15</v>
      </c>
      <c r="U74" s="66" t="str">
        <f t="shared" si="10"/>
        <v>&lt;10</v>
      </c>
      <c r="V74" s="67" t="str">
        <f t="shared" si="12"/>
        <v>&lt;25</v>
      </c>
      <c r="W74" s="126"/>
    </row>
    <row r="75" spans="1:23" x14ac:dyDescent="0.45">
      <c r="A75" s="69">
        <f t="shared" si="13"/>
        <v>69</v>
      </c>
      <c r="B75" s="51" t="str">
        <f t="shared" si="11"/>
        <v>岩手県</v>
      </c>
      <c r="C75" s="57" t="str">
        <f t="shared" si="11"/>
        <v>岩手県</v>
      </c>
      <c r="D75" s="53" t="str">
        <f t="shared" si="11"/>
        <v>岩手県</v>
      </c>
      <c r="E75" s="236" t="s">
        <v>180</v>
      </c>
      <c r="F75" s="54" t="str">
        <f t="shared" si="6"/>
        <v>-</v>
      </c>
      <c r="G75" s="247" t="s">
        <v>85</v>
      </c>
      <c r="H75" s="71" t="s">
        <v>36</v>
      </c>
      <c r="I75" s="115" t="s">
        <v>168</v>
      </c>
      <c r="J75" s="73" t="s">
        <v>34</v>
      </c>
      <c r="K75" s="73" t="s">
        <v>34</v>
      </c>
      <c r="L75" s="58" t="s">
        <v>38</v>
      </c>
      <c r="M75" s="119" t="str">
        <f t="shared" si="7"/>
        <v>岩手県いわちく検査室</v>
      </c>
      <c r="N75" s="120" t="str">
        <f t="shared" si="8"/>
        <v>NaI</v>
      </c>
      <c r="O75" s="121">
        <v>44040</v>
      </c>
      <c r="P75" s="122">
        <v>44041</v>
      </c>
      <c r="Q75" s="123" t="s">
        <v>169</v>
      </c>
      <c r="R75" s="124" t="s">
        <v>170</v>
      </c>
      <c r="S75" s="125" t="s">
        <v>171</v>
      </c>
      <c r="T75" s="66" t="str">
        <f t="shared" si="10"/>
        <v>&lt;15</v>
      </c>
      <c r="U75" s="66" t="str">
        <f t="shared" si="10"/>
        <v>&lt;10</v>
      </c>
      <c r="V75" s="67" t="str">
        <f t="shared" si="12"/>
        <v>&lt;25</v>
      </c>
      <c r="W75" s="126"/>
    </row>
    <row r="76" spans="1:23" x14ac:dyDescent="0.45">
      <c r="A76" s="69">
        <f t="shared" si="13"/>
        <v>70</v>
      </c>
      <c r="B76" s="51" t="str">
        <f t="shared" si="11"/>
        <v>岩手県</v>
      </c>
      <c r="C76" s="57" t="str">
        <f t="shared" si="11"/>
        <v>岩手県</v>
      </c>
      <c r="D76" s="53" t="str">
        <f t="shared" si="11"/>
        <v>岩手県</v>
      </c>
      <c r="E76" s="236" t="s">
        <v>180</v>
      </c>
      <c r="F76" s="54" t="str">
        <f t="shared" si="6"/>
        <v>-</v>
      </c>
      <c r="G76" s="247" t="s">
        <v>85</v>
      </c>
      <c r="H76" s="71" t="s">
        <v>36</v>
      </c>
      <c r="I76" s="115" t="s">
        <v>168</v>
      </c>
      <c r="J76" s="73" t="s">
        <v>34</v>
      </c>
      <c r="K76" s="73" t="s">
        <v>34</v>
      </c>
      <c r="L76" s="58" t="s">
        <v>38</v>
      </c>
      <c r="M76" s="119" t="str">
        <f t="shared" si="7"/>
        <v>岩手県いわちく検査室</v>
      </c>
      <c r="N76" s="120" t="str">
        <f t="shared" si="8"/>
        <v>NaI</v>
      </c>
      <c r="O76" s="121">
        <v>44040</v>
      </c>
      <c r="P76" s="122">
        <v>44041</v>
      </c>
      <c r="Q76" s="123" t="s">
        <v>169</v>
      </c>
      <c r="R76" s="124" t="s">
        <v>170</v>
      </c>
      <c r="S76" s="125" t="s">
        <v>171</v>
      </c>
      <c r="T76" s="66" t="str">
        <f t="shared" si="10"/>
        <v>&lt;15</v>
      </c>
      <c r="U76" s="66" t="str">
        <f t="shared" si="10"/>
        <v>&lt;10</v>
      </c>
      <c r="V76" s="67" t="str">
        <f t="shared" si="12"/>
        <v>&lt;25</v>
      </c>
      <c r="W76" s="126"/>
    </row>
    <row r="77" spans="1:23" x14ac:dyDescent="0.45">
      <c r="A77" s="69">
        <f t="shared" si="13"/>
        <v>71</v>
      </c>
      <c r="B77" s="51" t="str">
        <f t="shared" si="11"/>
        <v>岩手県</v>
      </c>
      <c r="C77" s="57" t="str">
        <f t="shared" si="11"/>
        <v>岩手県</v>
      </c>
      <c r="D77" s="53" t="str">
        <f t="shared" si="11"/>
        <v>岩手県</v>
      </c>
      <c r="E77" s="236" t="s">
        <v>180</v>
      </c>
      <c r="F77" s="54" t="str">
        <f t="shared" si="6"/>
        <v>-</v>
      </c>
      <c r="G77" s="247" t="s">
        <v>85</v>
      </c>
      <c r="H77" s="71" t="s">
        <v>36</v>
      </c>
      <c r="I77" s="115" t="s">
        <v>168</v>
      </c>
      <c r="J77" s="73" t="s">
        <v>34</v>
      </c>
      <c r="K77" s="73" t="s">
        <v>34</v>
      </c>
      <c r="L77" s="58" t="s">
        <v>38</v>
      </c>
      <c r="M77" s="119" t="str">
        <f t="shared" si="7"/>
        <v>岩手県いわちく検査室</v>
      </c>
      <c r="N77" s="120" t="str">
        <f t="shared" si="8"/>
        <v>NaI</v>
      </c>
      <c r="O77" s="121">
        <v>44040</v>
      </c>
      <c r="P77" s="122">
        <v>44041</v>
      </c>
      <c r="Q77" s="123" t="s">
        <v>169</v>
      </c>
      <c r="R77" s="124" t="s">
        <v>170</v>
      </c>
      <c r="S77" s="125" t="s">
        <v>171</v>
      </c>
      <c r="T77" s="66" t="str">
        <f t="shared" si="10"/>
        <v>&lt;15</v>
      </c>
      <c r="U77" s="66" t="str">
        <f t="shared" si="10"/>
        <v>&lt;10</v>
      </c>
      <c r="V77" s="67" t="str">
        <f t="shared" si="12"/>
        <v>&lt;25</v>
      </c>
      <c r="W77" s="126"/>
    </row>
    <row r="78" spans="1:23" x14ac:dyDescent="0.45">
      <c r="A78" s="69">
        <f t="shared" si="13"/>
        <v>72</v>
      </c>
      <c r="B78" s="51" t="str">
        <f t="shared" si="11"/>
        <v>岩手県</v>
      </c>
      <c r="C78" s="57" t="str">
        <f t="shared" si="11"/>
        <v>岩手県</v>
      </c>
      <c r="D78" s="53" t="str">
        <f t="shared" si="11"/>
        <v>岩手県</v>
      </c>
      <c r="E78" s="236" t="s">
        <v>187</v>
      </c>
      <c r="F78" s="54" t="str">
        <f t="shared" si="6"/>
        <v>-</v>
      </c>
      <c r="G78" s="247" t="s">
        <v>85</v>
      </c>
      <c r="H78" s="71" t="s">
        <v>36</v>
      </c>
      <c r="I78" s="115" t="s">
        <v>168</v>
      </c>
      <c r="J78" s="73" t="s">
        <v>34</v>
      </c>
      <c r="K78" s="73" t="s">
        <v>34</v>
      </c>
      <c r="L78" s="58" t="s">
        <v>38</v>
      </c>
      <c r="M78" s="119" t="str">
        <f t="shared" si="7"/>
        <v>岩手県いわちく検査室</v>
      </c>
      <c r="N78" s="120" t="str">
        <f t="shared" si="8"/>
        <v>NaI</v>
      </c>
      <c r="O78" s="121">
        <v>44040</v>
      </c>
      <c r="P78" s="122">
        <v>44041</v>
      </c>
      <c r="Q78" s="123" t="s">
        <v>169</v>
      </c>
      <c r="R78" s="124" t="s">
        <v>170</v>
      </c>
      <c r="S78" s="125" t="s">
        <v>171</v>
      </c>
      <c r="T78" s="66" t="str">
        <f t="shared" si="10"/>
        <v>&lt;15</v>
      </c>
      <c r="U78" s="66" t="str">
        <f t="shared" si="10"/>
        <v>&lt;10</v>
      </c>
      <c r="V78" s="67" t="str">
        <f t="shared" si="12"/>
        <v>&lt;25</v>
      </c>
      <c r="W78" s="126"/>
    </row>
    <row r="79" spans="1:23" x14ac:dyDescent="0.45">
      <c r="A79" s="69">
        <f t="shared" si="13"/>
        <v>73</v>
      </c>
      <c r="B79" s="51" t="str">
        <f t="shared" si="11"/>
        <v>岩手県</v>
      </c>
      <c r="C79" s="57" t="str">
        <f t="shared" si="11"/>
        <v>岩手県</v>
      </c>
      <c r="D79" s="53" t="str">
        <f t="shared" si="11"/>
        <v>岩手県</v>
      </c>
      <c r="E79" s="236" t="s">
        <v>187</v>
      </c>
      <c r="F79" s="54" t="str">
        <f t="shared" si="6"/>
        <v>-</v>
      </c>
      <c r="G79" s="247" t="s">
        <v>85</v>
      </c>
      <c r="H79" s="71" t="s">
        <v>36</v>
      </c>
      <c r="I79" s="115" t="s">
        <v>168</v>
      </c>
      <c r="J79" s="73" t="s">
        <v>34</v>
      </c>
      <c r="K79" s="73" t="s">
        <v>34</v>
      </c>
      <c r="L79" s="58" t="s">
        <v>38</v>
      </c>
      <c r="M79" s="119" t="str">
        <f t="shared" si="7"/>
        <v>岩手県いわちく検査室</v>
      </c>
      <c r="N79" s="120" t="str">
        <f t="shared" si="8"/>
        <v>NaI</v>
      </c>
      <c r="O79" s="121">
        <v>44040</v>
      </c>
      <c r="P79" s="122">
        <v>44041</v>
      </c>
      <c r="Q79" s="123" t="s">
        <v>169</v>
      </c>
      <c r="R79" s="124" t="s">
        <v>170</v>
      </c>
      <c r="S79" s="125" t="s">
        <v>171</v>
      </c>
      <c r="T79" s="66" t="str">
        <f t="shared" si="10"/>
        <v>&lt;15</v>
      </c>
      <c r="U79" s="66" t="str">
        <f t="shared" si="10"/>
        <v>&lt;10</v>
      </c>
      <c r="V79" s="67" t="str">
        <f t="shared" si="12"/>
        <v>&lt;25</v>
      </c>
      <c r="W79" s="126"/>
    </row>
    <row r="80" spans="1:23" x14ac:dyDescent="0.45">
      <c r="A80" s="69">
        <f t="shared" si="13"/>
        <v>74</v>
      </c>
      <c r="B80" s="51" t="str">
        <f t="shared" si="11"/>
        <v>岩手県</v>
      </c>
      <c r="C80" s="57" t="str">
        <f t="shared" si="11"/>
        <v>岩手県</v>
      </c>
      <c r="D80" s="53" t="str">
        <f t="shared" si="11"/>
        <v>岩手県</v>
      </c>
      <c r="E80" s="236" t="s">
        <v>187</v>
      </c>
      <c r="F80" s="54" t="str">
        <f t="shared" si="6"/>
        <v>-</v>
      </c>
      <c r="G80" s="247" t="s">
        <v>85</v>
      </c>
      <c r="H80" s="71" t="s">
        <v>36</v>
      </c>
      <c r="I80" s="115" t="s">
        <v>168</v>
      </c>
      <c r="J80" s="73" t="s">
        <v>34</v>
      </c>
      <c r="K80" s="73" t="s">
        <v>34</v>
      </c>
      <c r="L80" s="58" t="s">
        <v>38</v>
      </c>
      <c r="M80" s="119" t="str">
        <f t="shared" si="7"/>
        <v>岩手県いわちく検査室</v>
      </c>
      <c r="N80" s="120" t="str">
        <f t="shared" si="8"/>
        <v>NaI</v>
      </c>
      <c r="O80" s="121">
        <v>44040</v>
      </c>
      <c r="P80" s="122">
        <v>44041</v>
      </c>
      <c r="Q80" s="123" t="s">
        <v>169</v>
      </c>
      <c r="R80" s="124" t="s">
        <v>170</v>
      </c>
      <c r="S80" s="125" t="s">
        <v>171</v>
      </c>
      <c r="T80" s="66" t="str">
        <f t="shared" si="10"/>
        <v>&lt;15</v>
      </c>
      <c r="U80" s="66" t="str">
        <f t="shared" si="10"/>
        <v>&lt;10</v>
      </c>
      <c r="V80" s="67" t="str">
        <f t="shared" si="12"/>
        <v>&lt;25</v>
      </c>
      <c r="W80" s="126"/>
    </row>
    <row r="81" spans="1:23" x14ac:dyDescent="0.45">
      <c r="A81" s="69">
        <f t="shared" si="13"/>
        <v>75</v>
      </c>
      <c r="B81" s="51" t="str">
        <f t="shared" si="11"/>
        <v>岩手県</v>
      </c>
      <c r="C81" s="57" t="str">
        <f t="shared" si="11"/>
        <v>岩手県</v>
      </c>
      <c r="D81" s="53" t="str">
        <f t="shared" si="11"/>
        <v>岩手県</v>
      </c>
      <c r="E81" s="236" t="s">
        <v>187</v>
      </c>
      <c r="F81" s="54" t="str">
        <f t="shared" si="6"/>
        <v>-</v>
      </c>
      <c r="G81" s="247" t="s">
        <v>85</v>
      </c>
      <c r="H81" s="71" t="s">
        <v>36</v>
      </c>
      <c r="I81" s="115" t="s">
        <v>168</v>
      </c>
      <c r="J81" s="73" t="s">
        <v>34</v>
      </c>
      <c r="K81" s="73" t="s">
        <v>34</v>
      </c>
      <c r="L81" s="58" t="s">
        <v>38</v>
      </c>
      <c r="M81" s="119" t="str">
        <f t="shared" si="7"/>
        <v>岩手県いわちく検査室</v>
      </c>
      <c r="N81" s="120" t="str">
        <f t="shared" si="8"/>
        <v>NaI</v>
      </c>
      <c r="O81" s="121">
        <v>44040</v>
      </c>
      <c r="P81" s="122">
        <v>44041</v>
      </c>
      <c r="Q81" s="123" t="s">
        <v>169</v>
      </c>
      <c r="R81" s="124" t="s">
        <v>170</v>
      </c>
      <c r="S81" s="125" t="s">
        <v>171</v>
      </c>
      <c r="T81" s="66" t="str">
        <f t="shared" si="10"/>
        <v>&lt;15</v>
      </c>
      <c r="U81" s="66" t="str">
        <f t="shared" si="10"/>
        <v>&lt;10</v>
      </c>
      <c r="V81" s="67" t="str">
        <f t="shared" si="12"/>
        <v>&lt;25</v>
      </c>
      <c r="W81" s="126"/>
    </row>
    <row r="82" spans="1:23" x14ac:dyDescent="0.45">
      <c r="A82" s="69">
        <f t="shared" si="13"/>
        <v>76</v>
      </c>
      <c r="B82" s="51" t="str">
        <f t="shared" si="11"/>
        <v>岩手県</v>
      </c>
      <c r="C82" s="57" t="str">
        <f t="shared" si="11"/>
        <v>岩手県</v>
      </c>
      <c r="D82" s="53" t="str">
        <f t="shared" si="11"/>
        <v>岩手県</v>
      </c>
      <c r="E82" s="236" t="s">
        <v>187</v>
      </c>
      <c r="F82" s="54" t="str">
        <f t="shared" si="6"/>
        <v>-</v>
      </c>
      <c r="G82" s="247" t="s">
        <v>85</v>
      </c>
      <c r="H82" s="71" t="s">
        <v>36</v>
      </c>
      <c r="I82" s="115" t="s">
        <v>168</v>
      </c>
      <c r="J82" s="73" t="s">
        <v>34</v>
      </c>
      <c r="K82" s="73" t="s">
        <v>34</v>
      </c>
      <c r="L82" s="58" t="s">
        <v>38</v>
      </c>
      <c r="M82" s="119" t="str">
        <f t="shared" si="7"/>
        <v>岩手県いわちく検査室</v>
      </c>
      <c r="N82" s="120" t="str">
        <f t="shared" si="8"/>
        <v>NaI</v>
      </c>
      <c r="O82" s="121">
        <v>44040</v>
      </c>
      <c r="P82" s="122">
        <v>44041</v>
      </c>
      <c r="Q82" s="123" t="s">
        <v>169</v>
      </c>
      <c r="R82" s="124" t="s">
        <v>170</v>
      </c>
      <c r="S82" s="125" t="s">
        <v>171</v>
      </c>
      <c r="T82" s="66" t="str">
        <f t="shared" si="10"/>
        <v>&lt;15</v>
      </c>
      <c r="U82" s="66" t="str">
        <f t="shared" si="10"/>
        <v>&lt;10</v>
      </c>
      <c r="V82" s="67" t="str">
        <f t="shared" si="12"/>
        <v>&lt;25</v>
      </c>
      <c r="W82" s="126"/>
    </row>
    <row r="83" spans="1:23" x14ac:dyDescent="0.45">
      <c r="A83" s="69">
        <f t="shared" si="13"/>
        <v>77</v>
      </c>
      <c r="B83" s="51" t="str">
        <f t="shared" si="11"/>
        <v>岩手県</v>
      </c>
      <c r="C83" s="57" t="str">
        <f t="shared" si="11"/>
        <v>岩手県</v>
      </c>
      <c r="D83" s="53" t="str">
        <f t="shared" si="11"/>
        <v>岩手県</v>
      </c>
      <c r="E83" s="236" t="s">
        <v>187</v>
      </c>
      <c r="F83" s="54" t="str">
        <f t="shared" si="6"/>
        <v>-</v>
      </c>
      <c r="G83" s="247" t="s">
        <v>85</v>
      </c>
      <c r="H83" s="71" t="s">
        <v>36</v>
      </c>
      <c r="I83" s="115" t="s">
        <v>168</v>
      </c>
      <c r="J83" s="73" t="s">
        <v>34</v>
      </c>
      <c r="K83" s="73" t="s">
        <v>34</v>
      </c>
      <c r="L83" s="58" t="s">
        <v>38</v>
      </c>
      <c r="M83" s="119" t="str">
        <f t="shared" si="7"/>
        <v>岩手県いわちく検査室</v>
      </c>
      <c r="N83" s="120" t="str">
        <f t="shared" si="8"/>
        <v>NaI</v>
      </c>
      <c r="O83" s="121">
        <v>44040</v>
      </c>
      <c r="P83" s="122">
        <v>44041</v>
      </c>
      <c r="Q83" s="123" t="s">
        <v>169</v>
      </c>
      <c r="R83" s="124" t="s">
        <v>170</v>
      </c>
      <c r="S83" s="125" t="s">
        <v>171</v>
      </c>
      <c r="T83" s="66" t="str">
        <f t="shared" si="10"/>
        <v>&lt;15</v>
      </c>
      <c r="U83" s="66" t="str">
        <f t="shared" si="10"/>
        <v>&lt;10</v>
      </c>
      <c r="V83" s="67" t="str">
        <f t="shared" si="12"/>
        <v>&lt;25</v>
      </c>
      <c r="W83" s="126"/>
    </row>
    <row r="84" spans="1:23" x14ac:dyDescent="0.45">
      <c r="A84" s="69">
        <f t="shared" si="13"/>
        <v>78</v>
      </c>
      <c r="B84" s="51" t="str">
        <f t="shared" si="11"/>
        <v>岩手県</v>
      </c>
      <c r="C84" s="57" t="str">
        <f t="shared" si="11"/>
        <v>岩手県</v>
      </c>
      <c r="D84" s="53" t="str">
        <f t="shared" si="11"/>
        <v>岩手県</v>
      </c>
      <c r="E84" s="236" t="s">
        <v>187</v>
      </c>
      <c r="F84" s="54" t="str">
        <f t="shared" si="6"/>
        <v>-</v>
      </c>
      <c r="G84" s="247" t="s">
        <v>85</v>
      </c>
      <c r="H84" s="71" t="s">
        <v>36</v>
      </c>
      <c r="I84" s="115" t="s">
        <v>168</v>
      </c>
      <c r="J84" s="73" t="s">
        <v>34</v>
      </c>
      <c r="K84" s="73" t="s">
        <v>34</v>
      </c>
      <c r="L84" s="58" t="s">
        <v>38</v>
      </c>
      <c r="M84" s="119" t="str">
        <f t="shared" si="7"/>
        <v>岩手県いわちく検査室</v>
      </c>
      <c r="N84" s="120" t="str">
        <f t="shared" si="8"/>
        <v>NaI</v>
      </c>
      <c r="O84" s="121">
        <v>44040</v>
      </c>
      <c r="P84" s="122">
        <v>44041</v>
      </c>
      <c r="Q84" s="123" t="s">
        <v>169</v>
      </c>
      <c r="R84" s="124" t="s">
        <v>170</v>
      </c>
      <c r="S84" s="125" t="s">
        <v>171</v>
      </c>
      <c r="T84" s="66" t="str">
        <f t="shared" si="10"/>
        <v>&lt;15</v>
      </c>
      <c r="U84" s="66" t="str">
        <f t="shared" si="10"/>
        <v>&lt;10</v>
      </c>
      <c r="V84" s="67" t="str">
        <f t="shared" si="12"/>
        <v>&lt;25</v>
      </c>
      <c r="W84" s="126"/>
    </row>
    <row r="85" spans="1:23" x14ac:dyDescent="0.45">
      <c r="A85" s="69">
        <f t="shared" si="13"/>
        <v>79</v>
      </c>
      <c r="B85" s="51" t="str">
        <f t="shared" si="11"/>
        <v>岩手県</v>
      </c>
      <c r="C85" s="57" t="str">
        <f t="shared" si="11"/>
        <v>岩手県</v>
      </c>
      <c r="D85" s="53" t="str">
        <f t="shared" si="11"/>
        <v>岩手県</v>
      </c>
      <c r="E85" s="236" t="s">
        <v>187</v>
      </c>
      <c r="F85" s="54" t="str">
        <f t="shared" si="6"/>
        <v>-</v>
      </c>
      <c r="G85" s="247" t="s">
        <v>85</v>
      </c>
      <c r="H85" s="71" t="s">
        <v>36</v>
      </c>
      <c r="I85" s="115" t="s">
        <v>168</v>
      </c>
      <c r="J85" s="73" t="s">
        <v>34</v>
      </c>
      <c r="K85" s="73" t="s">
        <v>34</v>
      </c>
      <c r="L85" s="58" t="s">
        <v>38</v>
      </c>
      <c r="M85" s="119" t="str">
        <f t="shared" si="7"/>
        <v>岩手県いわちく検査室</v>
      </c>
      <c r="N85" s="120" t="str">
        <f t="shared" si="8"/>
        <v>NaI</v>
      </c>
      <c r="O85" s="121">
        <v>44040</v>
      </c>
      <c r="P85" s="122">
        <v>44041</v>
      </c>
      <c r="Q85" s="123" t="s">
        <v>169</v>
      </c>
      <c r="R85" s="124" t="s">
        <v>170</v>
      </c>
      <c r="S85" s="125" t="s">
        <v>171</v>
      </c>
      <c r="T85" s="66" t="str">
        <f t="shared" si="10"/>
        <v>&lt;15</v>
      </c>
      <c r="U85" s="66" t="str">
        <f t="shared" si="10"/>
        <v>&lt;10</v>
      </c>
      <c r="V85" s="67" t="str">
        <f t="shared" si="12"/>
        <v>&lt;25</v>
      </c>
      <c r="W85" s="126"/>
    </row>
    <row r="86" spans="1:23" x14ac:dyDescent="0.45">
      <c r="A86" s="69">
        <f t="shared" si="13"/>
        <v>80</v>
      </c>
      <c r="B86" s="51" t="str">
        <f t="shared" si="11"/>
        <v>岩手県</v>
      </c>
      <c r="C86" s="57" t="str">
        <f t="shared" si="11"/>
        <v>岩手県</v>
      </c>
      <c r="D86" s="53" t="str">
        <f t="shared" si="11"/>
        <v>岩手県</v>
      </c>
      <c r="E86" s="236" t="s">
        <v>187</v>
      </c>
      <c r="F86" s="54" t="str">
        <f t="shared" si="6"/>
        <v>-</v>
      </c>
      <c r="G86" s="247" t="s">
        <v>85</v>
      </c>
      <c r="H86" s="71" t="s">
        <v>36</v>
      </c>
      <c r="I86" s="115" t="s">
        <v>168</v>
      </c>
      <c r="J86" s="73" t="s">
        <v>34</v>
      </c>
      <c r="K86" s="73" t="s">
        <v>34</v>
      </c>
      <c r="L86" s="58" t="s">
        <v>38</v>
      </c>
      <c r="M86" s="119" t="str">
        <f t="shared" si="7"/>
        <v>岩手県いわちく検査室</v>
      </c>
      <c r="N86" s="120" t="str">
        <f t="shared" si="8"/>
        <v>NaI</v>
      </c>
      <c r="O86" s="121">
        <v>44040</v>
      </c>
      <c r="P86" s="122">
        <v>44041</v>
      </c>
      <c r="Q86" s="123" t="s">
        <v>169</v>
      </c>
      <c r="R86" s="124" t="s">
        <v>170</v>
      </c>
      <c r="S86" s="125" t="s">
        <v>171</v>
      </c>
      <c r="T86" s="66" t="str">
        <f t="shared" si="10"/>
        <v>&lt;15</v>
      </c>
      <c r="U86" s="66" t="str">
        <f t="shared" si="10"/>
        <v>&lt;10</v>
      </c>
      <c r="V86" s="67" t="str">
        <f t="shared" si="12"/>
        <v>&lt;25</v>
      </c>
      <c r="W86" s="126"/>
    </row>
    <row r="87" spans="1:23" x14ac:dyDescent="0.45">
      <c r="A87" s="69">
        <f t="shared" si="13"/>
        <v>81</v>
      </c>
      <c r="B87" s="51" t="str">
        <f t="shared" si="11"/>
        <v>岩手県</v>
      </c>
      <c r="C87" s="57" t="str">
        <f t="shared" si="11"/>
        <v>岩手県</v>
      </c>
      <c r="D87" s="53" t="str">
        <f t="shared" si="11"/>
        <v>岩手県</v>
      </c>
      <c r="E87" s="236" t="s">
        <v>185</v>
      </c>
      <c r="F87" s="54" t="str">
        <f t="shared" si="6"/>
        <v>-</v>
      </c>
      <c r="G87" s="247" t="s">
        <v>85</v>
      </c>
      <c r="H87" s="71" t="s">
        <v>36</v>
      </c>
      <c r="I87" s="115" t="s">
        <v>168</v>
      </c>
      <c r="J87" s="73" t="s">
        <v>34</v>
      </c>
      <c r="K87" s="73" t="s">
        <v>34</v>
      </c>
      <c r="L87" s="58" t="s">
        <v>38</v>
      </c>
      <c r="M87" s="119" t="str">
        <f t="shared" si="7"/>
        <v>岩手県いわちく検査室</v>
      </c>
      <c r="N87" s="120" t="str">
        <f t="shared" si="8"/>
        <v>NaI</v>
      </c>
      <c r="O87" s="121">
        <v>44040</v>
      </c>
      <c r="P87" s="122">
        <v>44041</v>
      </c>
      <c r="Q87" s="123" t="s">
        <v>169</v>
      </c>
      <c r="R87" s="124" t="s">
        <v>170</v>
      </c>
      <c r="S87" s="125" t="s">
        <v>171</v>
      </c>
      <c r="T87" s="66" t="str">
        <f t="shared" si="10"/>
        <v>&lt;15</v>
      </c>
      <c r="U87" s="66" t="str">
        <f t="shared" si="10"/>
        <v>&lt;10</v>
      </c>
      <c r="V87" s="67" t="str">
        <f t="shared" si="12"/>
        <v>&lt;25</v>
      </c>
      <c r="W87" s="126"/>
    </row>
    <row r="88" spans="1:23" x14ac:dyDescent="0.45">
      <c r="A88" s="69">
        <f t="shared" si="13"/>
        <v>82</v>
      </c>
      <c r="B88" s="51" t="str">
        <f t="shared" si="11"/>
        <v>岩手県</v>
      </c>
      <c r="C88" s="57" t="str">
        <f t="shared" si="11"/>
        <v>岩手県</v>
      </c>
      <c r="D88" s="53" t="str">
        <f t="shared" si="11"/>
        <v>岩手県</v>
      </c>
      <c r="E88" s="236" t="s">
        <v>185</v>
      </c>
      <c r="F88" s="54" t="str">
        <f t="shared" si="6"/>
        <v>-</v>
      </c>
      <c r="G88" s="247" t="s">
        <v>85</v>
      </c>
      <c r="H88" s="71" t="s">
        <v>36</v>
      </c>
      <c r="I88" s="115" t="s">
        <v>168</v>
      </c>
      <c r="J88" s="73" t="s">
        <v>34</v>
      </c>
      <c r="K88" s="73" t="s">
        <v>34</v>
      </c>
      <c r="L88" s="58" t="s">
        <v>38</v>
      </c>
      <c r="M88" s="119" t="str">
        <f t="shared" si="7"/>
        <v>岩手県いわちく検査室</v>
      </c>
      <c r="N88" s="120" t="str">
        <f t="shared" si="8"/>
        <v>NaI</v>
      </c>
      <c r="O88" s="121">
        <v>44040</v>
      </c>
      <c r="P88" s="122">
        <v>44041</v>
      </c>
      <c r="Q88" s="123" t="s">
        <v>169</v>
      </c>
      <c r="R88" s="124" t="s">
        <v>170</v>
      </c>
      <c r="S88" s="125" t="s">
        <v>171</v>
      </c>
      <c r="T88" s="66" t="str">
        <f t="shared" si="10"/>
        <v>&lt;15</v>
      </c>
      <c r="U88" s="66" t="str">
        <f t="shared" si="10"/>
        <v>&lt;10</v>
      </c>
      <c r="V88" s="67" t="str">
        <f t="shared" si="12"/>
        <v>&lt;25</v>
      </c>
      <c r="W88" s="126"/>
    </row>
    <row r="89" spans="1:23" x14ac:dyDescent="0.45">
      <c r="A89" s="69">
        <f t="shared" si="13"/>
        <v>83</v>
      </c>
      <c r="B89" s="51" t="str">
        <f t="shared" si="11"/>
        <v>岩手県</v>
      </c>
      <c r="C89" s="57" t="str">
        <f t="shared" si="11"/>
        <v>岩手県</v>
      </c>
      <c r="D89" s="53" t="str">
        <f t="shared" si="11"/>
        <v>岩手県</v>
      </c>
      <c r="E89" s="236" t="s">
        <v>185</v>
      </c>
      <c r="F89" s="54" t="str">
        <f t="shared" si="6"/>
        <v>-</v>
      </c>
      <c r="G89" s="247" t="s">
        <v>85</v>
      </c>
      <c r="H89" s="71" t="s">
        <v>36</v>
      </c>
      <c r="I89" s="115" t="s">
        <v>168</v>
      </c>
      <c r="J89" s="73" t="s">
        <v>34</v>
      </c>
      <c r="K89" s="73" t="s">
        <v>34</v>
      </c>
      <c r="L89" s="58" t="s">
        <v>38</v>
      </c>
      <c r="M89" s="119" t="str">
        <f t="shared" si="7"/>
        <v>岩手県いわちく検査室</v>
      </c>
      <c r="N89" s="120" t="str">
        <f t="shared" si="8"/>
        <v>NaI</v>
      </c>
      <c r="O89" s="121">
        <v>44040</v>
      </c>
      <c r="P89" s="122">
        <v>44041</v>
      </c>
      <c r="Q89" s="123" t="s">
        <v>169</v>
      </c>
      <c r="R89" s="124" t="s">
        <v>170</v>
      </c>
      <c r="S89" s="125" t="s">
        <v>171</v>
      </c>
      <c r="T89" s="66" t="str">
        <f t="shared" si="10"/>
        <v>&lt;15</v>
      </c>
      <c r="U89" s="66" t="str">
        <f t="shared" si="10"/>
        <v>&lt;10</v>
      </c>
      <c r="V89" s="67" t="str">
        <f t="shared" si="12"/>
        <v>&lt;25</v>
      </c>
      <c r="W89" s="126"/>
    </row>
    <row r="90" spans="1:23" x14ac:dyDescent="0.45">
      <c r="A90" s="69">
        <f t="shared" si="13"/>
        <v>84</v>
      </c>
      <c r="B90" s="51" t="str">
        <f t="shared" si="11"/>
        <v>岩手県</v>
      </c>
      <c r="C90" s="57" t="str">
        <f t="shared" si="11"/>
        <v>岩手県</v>
      </c>
      <c r="D90" s="53" t="str">
        <f t="shared" si="11"/>
        <v>岩手県</v>
      </c>
      <c r="E90" s="236" t="s">
        <v>185</v>
      </c>
      <c r="F90" s="54" t="str">
        <f t="shared" si="6"/>
        <v>-</v>
      </c>
      <c r="G90" s="247" t="s">
        <v>85</v>
      </c>
      <c r="H90" s="71" t="s">
        <v>36</v>
      </c>
      <c r="I90" s="115" t="s">
        <v>168</v>
      </c>
      <c r="J90" s="73" t="s">
        <v>34</v>
      </c>
      <c r="K90" s="73" t="s">
        <v>34</v>
      </c>
      <c r="L90" s="58" t="s">
        <v>38</v>
      </c>
      <c r="M90" s="119" t="str">
        <f t="shared" si="7"/>
        <v>岩手県いわちく検査室</v>
      </c>
      <c r="N90" s="120" t="str">
        <f t="shared" si="8"/>
        <v>NaI</v>
      </c>
      <c r="O90" s="121">
        <v>44040</v>
      </c>
      <c r="P90" s="122">
        <v>44041</v>
      </c>
      <c r="Q90" s="123" t="s">
        <v>169</v>
      </c>
      <c r="R90" s="124" t="s">
        <v>170</v>
      </c>
      <c r="S90" s="125" t="s">
        <v>171</v>
      </c>
      <c r="T90" s="66" t="str">
        <f t="shared" si="10"/>
        <v>&lt;15</v>
      </c>
      <c r="U90" s="66" t="str">
        <f t="shared" si="10"/>
        <v>&lt;10</v>
      </c>
      <c r="V90" s="67" t="str">
        <f t="shared" si="12"/>
        <v>&lt;25</v>
      </c>
      <c r="W90" s="126"/>
    </row>
    <row r="91" spans="1:23" x14ac:dyDescent="0.45">
      <c r="A91" s="69">
        <f t="shared" si="13"/>
        <v>85</v>
      </c>
      <c r="B91" s="51" t="str">
        <f t="shared" si="11"/>
        <v>岩手県</v>
      </c>
      <c r="C91" s="57" t="str">
        <f t="shared" si="11"/>
        <v>岩手県</v>
      </c>
      <c r="D91" s="53" t="str">
        <f t="shared" si="11"/>
        <v>岩手県</v>
      </c>
      <c r="E91" s="236" t="s">
        <v>185</v>
      </c>
      <c r="F91" s="54" t="str">
        <f t="shared" si="6"/>
        <v>-</v>
      </c>
      <c r="G91" s="247" t="s">
        <v>85</v>
      </c>
      <c r="H91" s="71" t="s">
        <v>36</v>
      </c>
      <c r="I91" s="115" t="s">
        <v>168</v>
      </c>
      <c r="J91" s="73" t="s">
        <v>34</v>
      </c>
      <c r="K91" s="73" t="s">
        <v>34</v>
      </c>
      <c r="L91" s="58" t="s">
        <v>38</v>
      </c>
      <c r="M91" s="119" t="str">
        <f t="shared" si="7"/>
        <v>岩手県いわちく検査室</v>
      </c>
      <c r="N91" s="120" t="str">
        <f t="shared" si="8"/>
        <v>NaI</v>
      </c>
      <c r="O91" s="121">
        <v>44040</v>
      </c>
      <c r="P91" s="122">
        <v>44041</v>
      </c>
      <c r="Q91" s="123" t="s">
        <v>169</v>
      </c>
      <c r="R91" s="124" t="s">
        <v>170</v>
      </c>
      <c r="S91" s="125" t="s">
        <v>171</v>
      </c>
      <c r="T91" s="66" t="str">
        <f t="shared" si="10"/>
        <v>&lt;15</v>
      </c>
      <c r="U91" s="66" t="str">
        <f t="shared" si="10"/>
        <v>&lt;10</v>
      </c>
      <c r="V91" s="67" t="str">
        <f t="shared" si="12"/>
        <v>&lt;25</v>
      </c>
      <c r="W91" s="126"/>
    </row>
    <row r="92" spans="1:23" x14ac:dyDescent="0.45">
      <c r="A92" s="69">
        <f t="shared" si="13"/>
        <v>86</v>
      </c>
      <c r="B92" s="51" t="str">
        <f t="shared" si="11"/>
        <v>岩手県</v>
      </c>
      <c r="C92" s="57" t="str">
        <f t="shared" si="11"/>
        <v>岩手県</v>
      </c>
      <c r="D92" s="53" t="str">
        <f t="shared" si="11"/>
        <v>岩手県</v>
      </c>
      <c r="E92" s="236" t="s">
        <v>173</v>
      </c>
      <c r="F92" s="54" t="str">
        <f t="shared" si="6"/>
        <v>-</v>
      </c>
      <c r="G92" s="247" t="s">
        <v>85</v>
      </c>
      <c r="H92" s="71" t="s">
        <v>36</v>
      </c>
      <c r="I92" s="115" t="s">
        <v>168</v>
      </c>
      <c r="J92" s="73" t="s">
        <v>34</v>
      </c>
      <c r="K92" s="73" t="s">
        <v>34</v>
      </c>
      <c r="L92" s="58" t="s">
        <v>38</v>
      </c>
      <c r="M92" s="119" t="str">
        <f t="shared" si="7"/>
        <v>岩手県いわちく検査室</v>
      </c>
      <c r="N92" s="120" t="str">
        <f t="shared" si="8"/>
        <v>NaI</v>
      </c>
      <c r="O92" s="121">
        <v>44040</v>
      </c>
      <c r="P92" s="122">
        <v>44041</v>
      </c>
      <c r="Q92" s="123" t="s">
        <v>169</v>
      </c>
      <c r="R92" s="124" t="s">
        <v>170</v>
      </c>
      <c r="S92" s="125" t="s">
        <v>171</v>
      </c>
      <c r="T92" s="66" t="str">
        <f t="shared" si="10"/>
        <v>&lt;15</v>
      </c>
      <c r="U92" s="66" t="str">
        <f t="shared" si="10"/>
        <v>&lt;10</v>
      </c>
      <c r="V92" s="67" t="str">
        <f t="shared" si="12"/>
        <v>&lt;25</v>
      </c>
      <c r="W92" s="126"/>
    </row>
    <row r="93" spans="1:23" x14ac:dyDescent="0.45">
      <c r="A93" s="69">
        <f t="shared" si="13"/>
        <v>87</v>
      </c>
      <c r="B93" s="51" t="str">
        <f t="shared" si="11"/>
        <v>岩手県</v>
      </c>
      <c r="C93" s="57" t="str">
        <f t="shared" si="11"/>
        <v>岩手県</v>
      </c>
      <c r="D93" s="53" t="str">
        <f t="shared" si="11"/>
        <v>岩手県</v>
      </c>
      <c r="E93" s="236" t="s">
        <v>173</v>
      </c>
      <c r="F93" s="54" t="str">
        <f t="shared" si="6"/>
        <v>-</v>
      </c>
      <c r="G93" s="247" t="s">
        <v>85</v>
      </c>
      <c r="H93" s="71" t="s">
        <v>36</v>
      </c>
      <c r="I93" s="115" t="s">
        <v>168</v>
      </c>
      <c r="J93" s="73" t="s">
        <v>34</v>
      </c>
      <c r="K93" s="73" t="s">
        <v>34</v>
      </c>
      <c r="L93" s="58" t="s">
        <v>38</v>
      </c>
      <c r="M93" s="119" t="str">
        <f t="shared" si="7"/>
        <v>岩手県いわちく検査室</v>
      </c>
      <c r="N93" s="120" t="str">
        <f t="shared" si="8"/>
        <v>NaI</v>
      </c>
      <c r="O93" s="121">
        <v>44040</v>
      </c>
      <c r="P93" s="122">
        <v>44041</v>
      </c>
      <c r="Q93" s="123" t="s">
        <v>169</v>
      </c>
      <c r="R93" s="124" t="s">
        <v>170</v>
      </c>
      <c r="S93" s="125" t="s">
        <v>171</v>
      </c>
      <c r="T93" s="66" t="str">
        <f t="shared" si="10"/>
        <v>&lt;15</v>
      </c>
      <c r="U93" s="66" t="str">
        <f t="shared" si="10"/>
        <v>&lt;10</v>
      </c>
      <c r="V93" s="67" t="str">
        <f t="shared" si="12"/>
        <v>&lt;25</v>
      </c>
      <c r="W93" s="126"/>
    </row>
    <row r="94" spans="1:23" x14ac:dyDescent="0.45">
      <c r="A94" s="69">
        <f t="shared" si="13"/>
        <v>88</v>
      </c>
      <c r="B94" s="51" t="str">
        <f t="shared" si="11"/>
        <v>岩手県</v>
      </c>
      <c r="C94" s="57" t="str">
        <f t="shared" si="11"/>
        <v>岩手県</v>
      </c>
      <c r="D94" s="53" t="str">
        <f t="shared" si="11"/>
        <v>岩手県</v>
      </c>
      <c r="E94" s="236" t="s">
        <v>173</v>
      </c>
      <c r="F94" s="54" t="str">
        <f t="shared" si="6"/>
        <v>-</v>
      </c>
      <c r="G94" s="247" t="s">
        <v>85</v>
      </c>
      <c r="H94" s="71" t="s">
        <v>36</v>
      </c>
      <c r="I94" s="115" t="s">
        <v>168</v>
      </c>
      <c r="J94" s="73" t="s">
        <v>34</v>
      </c>
      <c r="K94" s="73" t="s">
        <v>34</v>
      </c>
      <c r="L94" s="58" t="s">
        <v>38</v>
      </c>
      <c r="M94" s="119" t="str">
        <f t="shared" si="7"/>
        <v>岩手県いわちく検査室</v>
      </c>
      <c r="N94" s="120" t="str">
        <f t="shared" si="8"/>
        <v>NaI</v>
      </c>
      <c r="O94" s="121">
        <v>44040</v>
      </c>
      <c r="P94" s="122">
        <v>44041</v>
      </c>
      <c r="Q94" s="123" t="s">
        <v>169</v>
      </c>
      <c r="R94" s="124" t="s">
        <v>170</v>
      </c>
      <c r="S94" s="125" t="s">
        <v>171</v>
      </c>
      <c r="T94" s="66" t="str">
        <f t="shared" si="10"/>
        <v>&lt;15</v>
      </c>
      <c r="U94" s="66" t="str">
        <f t="shared" si="10"/>
        <v>&lt;10</v>
      </c>
      <c r="V94" s="67" t="str">
        <f t="shared" si="12"/>
        <v>&lt;25</v>
      </c>
      <c r="W94" s="126"/>
    </row>
    <row r="95" spans="1:23" x14ac:dyDescent="0.45">
      <c r="A95" s="69">
        <f t="shared" si="13"/>
        <v>89</v>
      </c>
      <c r="B95" s="51" t="str">
        <f t="shared" si="11"/>
        <v>岩手県</v>
      </c>
      <c r="C95" s="57" t="str">
        <f t="shared" si="11"/>
        <v>岩手県</v>
      </c>
      <c r="D95" s="53" t="str">
        <f t="shared" si="11"/>
        <v>岩手県</v>
      </c>
      <c r="E95" s="236" t="s">
        <v>188</v>
      </c>
      <c r="F95" s="54" t="str">
        <f t="shared" si="6"/>
        <v>-</v>
      </c>
      <c r="G95" s="247" t="s">
        <v>85</v>
      </c>
      <c r="H95" s="71" t="s">
        <v>36</v>
      </c>
      <c r="I95" s="115" t="s">
        <v>168</v>
      </c>
      <c r="J95" s="73" t="s">
        <v>34</v>
      </c>
      <c r="K95" s="73" t="s">
        <v>34</v>
      </c>
      <c r="L95" s="58" t="s">
        <v>38</v>
      </c>
      <c r="M95" s="119" t="str">
        <f t="shared" si="7"/>
        <v>岩手県いわちく検査室</v>
      </c>
      <c r="N95" s="120" t="str">
        <f t="shared" si="8"/>
        <v>NaI</v>
      </c>
      <c r="O95" s="121">
        <v>44040</v>
      </c>
      <c r="P95" s="122">
        <v>44041</v>
      </c>
      <c r="Q95" s="123" t="s">
        <v>169</v>
      </c>
      <c r="R95" s="124" t="s">
        <v>170</v>
      </c>
      <c r="S95" s="125" t="s">
        <v>171</v>
      </c>
      <c r="T95" s="66" t="str">
        <f t="shared" si="10"/>
        <v>&lt;15</v>
      </c>
      <c r="U95" s="66" t="str">
        <f t="shared" si="10"/>
        <v>&lt;10</v>
      </c>
      <c r="V95" s="67" t="str">
        <f t="shared" si="12"/>
        <v>&lt;25</v>
      </c>
      <c r="W95" s="126"/>
    </row>
    <row r="96" spans="1:23" x14ac:dyDescent="0.45">
      <c r="A96" s="69">
        <f t="shared" si="13"/>
        <v>90</v>
      </c>
      <c r="B96" s="51" t="str">
        <f t="shared" si="11"/>
        <v>岩手県</v>
      </c>
      <c r="C96" s="57" t="str">
        <f t="shared" si="11"/>
        <v>岩手県</v>
      </c>
      <c r="D96" s="53" t="str">
        <f t="shared" si="11"/>
        <v>岩手県</v>
      </c>
      <c r="E96" s="236" t="s">
        <v>188</v>
      </c>
      <c r="F96" s="54" t="str">
        <f t="shared" si="6"/>
        <v>-</v>
      </c>
      <c r="G96" s="247" t="s">
        <v>85</v>
      </c>
      <c r="H96" s="71" t="s">
        <v>36</v>
      </c>
      <c r="I96" s="115" t="s">
        <v>168</v>
      </c>
      <c r="J96" s="73" t="s">
        <v>34</v>
      </c>
      <c r="K96" s="73" t="s">
        <v>34</v>
      </c>
      <c r="L96" s="58" t="s">
        <v>38</v>
      </c>
      <c r="M96" s="119" t="str">
        <f t="shared" si="7"/>
        <v>岩手県いわちく検査室</v>
      </c>
      <c r="N96" s="120" t="str">
        <f t="shared" si="8"/>
        <v>NaI</v>
      </c>
      <c r="O96" s="121">
        <v>44040</v>
      </c>
      <c r="P96" s="122">
        <v>44041</v>
      </c>
      <c r="Q96" s="123" t="s">
        <v>169</v>
      </c>
      <c r="R96" s="124" t="s">
        <v>170</v>
      </c>
      <c r="S96" s="125" t="s">
        <v>171</v>
      </c>
      <c r="T96" s="66" t="str">
        <f t="shared" si="10"/>
        <v>&lt;15</v>
      </c>
      <c r="U96" s="66" t="str">
        <f t="shared" si="10"/>
        <v>&lt;10</v>
      </c>
      <c r="V96" s="67" t="str">
        <f t="shared" si="12"/>
        <v>&lt;25</v>
      </c>
      <c r="W96" s="126"/>
    </row>
    <row r="97" spans="1:23" x14ac:dyDescent="0.45">
      <c r="A97" s="69">
        <f t="shared" si="13"/>
        <v>91</v>
      </c>
      <c r="B97" s="51" t="str">
        <f t="shared" si="11"/>
        <v>岩手県</v>
      </c>
      <c r="C97" s="57" t="str">
        <f t="shared" si="11"/>
        <v>岩手県</v>
      </c>
      <c r="D97" s="53" t="str">
        <f t="shared" si="11"/>
        <v>岩手県</v>
      </c>
      <c r="E97" s="236" t="s">
        <v>173</v>
      </c>
      <c r="F97" s="54" t="str">
        <f t="shared" si="6"/>
        <v>-</v>
      </c>
      <c r="G97" s="247" t="s">
        <v>85</v>
      </c>
      <c r="H97" s="71" t="s">
        <v>36</v>
      </c>
      <c r="I97" s="115" t="s">
        <v>168</v>
      </c>
      <c r="J97" s="73" t="s">
        <v>34</v>
      </c>
      <c r="K97" s="73" t="s">
        <v>34</v>
      </c>
      <c r="L97" s="58" t="s">
        <v>38</v>
      </c>
      <c r="M97" s="119" t="str">
        <f t="shared" si="7"/>
        <v>岩手県いわちく検査室</v>
      </c>
      <c r="N97" s="120" t="str">
        <f t="shared" si="8"/>
        <v>NaI</v>
      </c>
      <c r="O97" s="121">
        <v>44040</v>
      </c>
      <c r="P97" s="122">
        <v>44041</v>
      </c>
      <c r="Q97" s="123" t="s">
        <v>169</v>
      </c>
      <c r="R97" s="124" t="s">
        <v>170</v>
      </c>
      <c r="S97" s="125" t="s">
        <v>171</v>
      </c>
      <c r="T97" s="66" t="str">
        <f t="shared" si="10"/>
        <v>&lt;15</v>
      </c>
      <c r="U97" s="66" t="str">
        <f t="shared" si="10"/>
        <v>&lt;10</v>
      </c>
      <c r="V97" s="67" t="str">
        <f t="shared" si="12"/>
        <v>&lt;25</v>
      </c>
      <c r="W97" s="126"/>
    </row>
    <row r="98" spans="1:23" x14ac:dyDescent="0.45">
      <c r="A98" s="69">
        <f t="shared" si="13"/>
        <v>92</v>
      </c>
      <c r="B98" s="51" t="str">
        <f t="shared" si="11"/>
        <v>岩手県</v>
      </c>
      <c r="C98" s="57" t="str">
        <f t="shared" si="11"/>
        <v>岩手県</v>
      </c>
      <c r="D98" s="53" t="str">
        <f t="shared" si="11"/>
        <v>岩手県</v>
      </c>
      <c r="E98" s="236" t="s">
        <v>173</v>
      </c>
      <c r="F98" s="54" t="str">
        <f t="shared" si="6"/>
        <v>-</v>
      </c>
      <c r="G98" s="247" t="s">
        <v>85</v>
      </c>
      <c r="H98" s="71" t="s">
        <v>36</v>
      </c>
      <c r="I98" s="115" t="s">
        <v>168</v>
      </c>
      <c r="J98" s="73" t="s">
        <v>34</v>
      </c>
      <c r="K98" s="73" t="s">
        <v>34</v>
      </c>
      <c r="L98" s="58" t="s">
        <v>38</v>
      </c>
      <c r="M98" s="119" t="str">
        <f t="shared" si="7"/>
        <v>岩手県いわちく検査室</v>
      </c>
      <c r="N98" s="120" t="str">
        <f t="shared" si="8"/>
        <v>NaI</v>
      </c>
      <c r="O98" s="121">
        <v>44040</v>
      </c>
      <c r="P98" s="122">
        <v>44041</v>
      </c>
      <c r="Q98" s="123" t="s">
        <v>169</v>
      </c>
      <c r="R98" s="124" t="s">
        <v>170</v>
      </c>
      <c r="S98" s="125" t="s">
        <v>171</v>
      </c>
      <c r="T98" s="66" t="str">
        <f t="shared" si="10"/>
        <v>&lt;15</v>
      </c>
      <c r="U98" s="66" t="str">
        <f t="shared" si="10"/>
        <v>&lt;10</v>
      </c>
      <c r="V98" s="67" t="str">
        <f t="shared" si="12"/>
        <v>&lt;25</v>
      </c>
      <c r="W98" s="126"/>
    </row>
    <row r="99" spans="1:23" x14ac:dyDescent="0.45">
      <c r="A99" s="69">
        <f t="shared" si="13"/>
        <v>93</v>
      </c>
      <c r="B99" s="51" t="str">
        <f t="shared" si="11"/>
        <v>岩手県</v>
      </c>
      <c r="C99" s="57" t="str">
        <f t="shared" si="11"/>
        <v>岩手県</v>
      </c>
      <c r="D99" s="53" t="str">
        <f t="shared" si="11"/>
        <v>岩手県</v>
      </c>
      <c r="E99" s="236" t="s">
        <v>176</v>
      </c>
      <c r="F99" s="54" t="str">
        <f t="shared" si="6"/>
        <v>-</v>
      </c>
      <c r="G99" s="247" t="s">
        <v>85</v>
      </c>
      <c r="H99" s="71" t="s">
        <v>36</v>
      </c>
      <c r="I99" s="115" t="s">
        <v>168</v>
      </c>
      <c r="J99" s="73" t="s">
        <v>34</v>
      </c>
      <c r="K99" s="73" t="s">
        <v>34</v>
      </c>
      <c r="L99" s="58" t="s">
        <v>38</v>
      </c>
      <c r="M99" s="119" t="str">
        <f t="shared" si="7"/>
        <v>岩手県いわちく検査室</v>
      </c>
      <c r="N99" s="120" t="str">
        <f t="shared" si="8"/>
        <v>NaI</v>
      </c>
      <c r="O99" s="121">
        <v>44040</v>
      </c>
      <c r="P99" s="122">
        <v>44041</v>
      </c>
      <c r="Q99" s="123" t="s">
        <v>169</v>
      </c>
      <c r="R99" s="124" t="s">
        <v>170</v>
      </c>
      <c r="S99" s="125" t="s">
        <v>171</v>
      </c>
      <c r="T99" s="66" t="str">
        <f t="shared" si="10"/>
        <v>&lt;15</v>
      </c>
      <c r="U99" s="66" t="str">
        <f t="shared" si="10"/>
        <v>&lt;10</v>
      </c>
      <c r="V99" s="67" t="str">
        <f t="shared" si="12"/>
        <v>&lt;25</v>
      </c>
      <c r="W99" s="126"/>
    </row>
    <row r="100" spans="1:23" x14ac:dyDescent="0.45">
      <c r="A100" s="69">
        <f t="shared" si="13"/>
        <v>94</v>
      </c>
      <c r="B100" s="51" t="str">
        <f t="shared" si="11"/>
        <v>岩手県</v>
      </c>
      <c r="C100" s="57" t="str">
        <f t="shared" si="11"/>
        <v>岩手県</v>
      </c>
      <c r="D100" s="53" t="str">
        <f t="shared" si="11"/>
        <v>岩手県</v>
      </c>
      <c r="E100" s="236" t="s">
        <v>188</v>
      </c>
      <c r="F100" s="54" t="str">
        <f t="shared" si="6"/>
        <v>-</v>
      </c>
      <c r="G100" s="247" t="s">
        <v>85</v>
      </c>
      <c r="H100" s="71" t="s">
        <v>36</v>
      </c>
      <c r="I100" s="115" t="s">
        <v>168</v>
      </c>
      <c r="J100" s="73" t="s">
        <v>34</v>
      </c>
      <c r="K100" s="73" t="s">
        <v>34</v>
      </c>
      <c r="L100" s="58" t="s">
        <v>38</v>
      </c>
      <c r="M100" s="119" t="str">
        <f t="shared" si="7"/>
        <v>岩手県いわちく検査室</v>
      </c>
      <c r="N100" s="120" t="str">
        <f t="shared" si="8"/>
        <v>NaI</v>
      </c>
      <c r="O100" s="121">
        <v>44040</v>
      </c>
      <c r="P100" s="122">
        <v>44041</v>
      </c>
      <c r="Q100" s="123" t="s">
        <v>169</v>
      </c>
      <c r="R100" s="124" t="s">
        <v>170</v>
      </c>
      <c r="S100" s="125" t="s">
        <v>171</v>
      </c>
      <c r="T100" s="66" t="str">
        <f t="shared" si="10"/>
        <v>&lt;15</v>
      </c>
      <c r="U100" s="66" t="str">
        <f t="shared" si="10"/>
        <v>&lt;10</v>
      </c>
      <c r="V100" s="67" t="str">
        <f t="shared" si="12"/>
        <v>&lt;25</v>
      </c>
      <c r="W100" s="126"/>
    </row>
    <row r="101" spans="1:23" x14ac:dyDescent="0.45">
      <c r="A101" s="69">
        <f t="shared" si="13"/>
        <v>95</v>
      </c>
      <c r="B101" s="51" t="str">
        <f t="shared" si="11"/>
        <v>岩手県</v>
      </c>
      <c r="C101" s="57" t="str">
        <f t="shared" si="11"/>
        <v>岩手県</v>
      </c>
      <c r="D101" s="53" t="str">
        <f t="shared" si="11"/>
        <v>岩手県</v>
      </c>
      <c r="E101" s="236" t="s">
        <v>167</v>
      </c>
      <c r="F101" s="54" t="str">
        <f t="shared" si="6"/>
        <v>-</v>
      </c>
      <c r="G101" s="247" t="s">
        <v>85</v>
      </c>
      <c r="H101" s="71" t="s">
        <v>36</v>
      </c>
      <c r="I101" s="115" t="s">
        <v>168</v>
      </c>
      <c r="J101" s="73" t="s">
        <v>34</v>
      </c>
      <c r="K101" s="73" t="s">
        <v>34</v>
      </c>
      <c r="L101" s="58" t="s">
        <v>38</v>
      </c>
      <c r="M101" s="119" t="str">
        <f t="shared" si="7"/>
        <v>岩手県いわちく検査室</v>
      </c>
      <c r="N101" s="120" t="str">
        <f t="shared" si="8"/>
        <v>NaI</v>
      </c>
      <c r="O101" s="121">
        <v>44040</v>
      </c>
      <c r="P101" s="122">
        <v>44041</v>
      </c>
      <c r="Q101" s="123" t="s">
        <v>169</v>
      </c>
      <c r="R101" s="124" t="s">
        <v>170</v>
      </c>
      <c r="S101" s="125" t="s">
        <v>171</v>
      </c>
      <c r="T101" s="66" t="str">
        <f t="shared" si="10"/>
        <v>&lt;15</v>
      </c>
      <c r="U101" s="66" t="str">
        <f t="shared" si="10"/>
        <v>&lt;10</v>
      </c>
      <c r="V101" s="67" t="str">
        <f t="shared" si="12"/>
        <v>&lt;25</v>
      </c>
      <c r="W101" s="126"/>
    </row>
    <row r="102" spans="1:23" x14ac:dyDescent="0.45">
      <c r="A102" s="69">
        <f t="shared" si="13"/>
        <v>96</v>
      </c>
      <c r="B102" s="51" t="str">
        <f t="shared" ref="B102:D132" si="14">IF($E102="","","岩手県")</f>
        <v>岩手県</v>
      </c>
      <c r="C102" s="57" t="str">
        <f t="shared" si="14"/>
        <v>岩手県</v>
      </c>
      <c r="D102" s="53" t="str">
        <f t="shared" si="14"/>
        <v>岩手県</v>
      </c>
      <c r="E102" s="236" t="s">
        <v>173</v>
      </c>
      <c r="F102" s="54" t="str">
        <f t="shared" ref="F102:F165" si="15">IF($E102="","","-")</f>
        <v>-</v>
      </c>
      <c r="G102" s="247" t="s">
        <v>85</v>
      </c>
      <c r="H102" s="71" t="s">
        <v>36</v>
      </c>
      <c r="I102" s="115" t="s">
        <v>168</v>
      </c>
      <c r="J102" s="73" t="s">
        <v>34</v>
      </c>
      <c r="K102" s="73" t="s">
        <v>34</v>
      </c>
      <c r="L102" s="58" t="s">
        <v>38</v>
      </c>
      <c r="M102" s="119" t="str">
        <f t="shared" ref="M102:M165" si="16">IF($E102="","","岩手県いわちく検査室")</f>
        <v>岩手県いわちく検査室</v>
      </c>
      <c r="N102" s="120" t="str">
        <f t="shared" ref="N102:N165" si="17">IF($E102="","","NaI")</f>
        <v>NaI</v>
      </c>
      <c r="O102" s="121">
        <v>44040</v>
      </c>
      <c r="P102" s="122">
        <v>44041</v>
      </c>
      <c r="Q102" s="123" t="s">
        <v>169</v>
      </c>
      <c r="R102" s="124">
        <v>10.1</v>
      </c>
      <c r="S102" s="125">
        <v>10</v>
      </c>
      <c r="T102" s="66" t="str">
        <f t="shared" si="10"/>
        <v>&lt;15</v>
      </c>
      <c r="U102" s="66">
        <f t="shared" si="10"/>
        <v>10.1</v>
      </c>
      <c r="V102" s="67">
        <f t="shared" si="12"/>
        <v>10</v>
      </c>
      <c r="W102" s="126"/>
    </row>
    <row r="103" spans="1:23" x14ac:dyDescent="0.45">
      <c r="A103" s="69">
        <f t="shared" si="13"/>
        <v>97</v>
      </c>
      <c r="B103" s="51" t="str">
        <f t="shared" si="14"/>
        <v>岩手県</v>
      </c>
      <c r="C103" s="57" t="str">
        <f t="shared" si="14"/>
        <v>岩手県</v>
      </c>
      <c r="D103" s="53" t="str">
        <f t="shared" si="14"/>
        <v>岩手県</v>
      </c>
      <c r="E103" s="236" t="s">
        <v>185</v>
      </c>
      <c r="F103" s="54" t="str">
        <f t="shared" si="15"/>
        <v>-</v>
      </c>
      <c r="G103" s="247" t="s">
        <v>85</v>
      </c>
      <c r="H103" s="71" t="s">
        <v>36</v>
      </c>
      <c r="I103" s="115" t="s">
        <v>168</v>
      </c>
      <c r="J103" s="73" t="s">
        <v>34</v>
      </c>
      <c r="K103" s="73" t="s">
        <v>34</v>
      </c>
      <c r="L103" s="58" t="s">
        <v>38</v>
      </c>
      <c r="M103" s="119" t="str">
        <f t="shared" si="16"/>
        <v>岩手県いわちく検査室</v>
      </c>
      <c r="N103" s="120" t="str">
        <f t="shared" si="17"/>
        <v>NaI</v>
      </c>
      <c r="O103" s="121">
        <v>44040</v>
      </c>
      <c r="P103" s="122">
        <v>44041</v>
      </c>
      <c r="Q103" s="123" t="s">
        <v>169</v>
      </c>
      <c r="R103" s="124" t="s">
        <v>170</v>
      </c>
      <c r="S103" s="125" t="s">
        <v>171</v>
      </c>
      <c r="T103" s="66" t="str">
        <f t="shared" si="10"/>
        <v>&lt;15</v>
      </c>
      <c r="U103" s="66" t="str">
        <f t="shared" si="10"/>
        <v>&lt;10</v>
      </c>
      <c r="V103" s="67" t="str">
        <f t="shared" si="12"/>
        <v>&lt;25</v>
      </c>
      <c r="W103" s="126"/>
    </row>
    <row r="104" spans="1:23" x14ac:dyDescent="0.45">
      <c r="A104" s="69">
        <f t="shared" si="13"/>
        <v>98</v>
      </c>
      <c r="B104" s="51" t="str">
        <f t="shared" si="14"/>
        <v>岩手県</v>
      </c>
      <c r="C104" s="57" t="str">
        <f t="shared" si="14"/>
        <v>岩手県</v>
      </c>
      <c r="D104" s="53" t="str">
        <f t="shared" si="14"/>
        <v>岩手県</v>
      </c>
      <c r="E104" s="236" t="s">
        <v>187</v>
      </c>
      <c r="F104" s="54" t="str">
        <f t="shared" si="15"/>
        <v>-</v>
      </c>
      <c r="G104" s="247" t="s">
        <v>85</v>
      </c>
      <c r="H104" s="71" t="s">
        <v>36</v>
      </c>
      <c r="I104" s="115" t="s">
        <v>168</v>
      </c>
      <c r="J104" s="73" t="s">
        <v>34</v>
      </c>
      <c r="K104" s="73" t="s">
        <v>34</v>
      </c>
      <c r="L104" s="58" t="s">
        <v>38</v>
      </c>
      <c r="M104" s="119" t="str">
        <f t="shared" si="16"/>
        <v>岩手県いわちく検査室</v>
      </c>
      <c r="N104" s="120" t="str">
        <f t="shared" si="17"/>
        <v>NaI</v>
      </c>
      <c r="O104" s="121">
        <v>44040</v>
      </c>
      <c r="P104" s="122">
        <v>44041</v>
      </c>
      <c r="Q104" s="123" t="s">
        <v>169</v>
      </c>
      <c r="R104" s="124" t="s">
        <v>170</v>
      </c>
      <c r="S104" s="125" t="s">
        <v>171</v>
      </c>
      <c r="T104" s="66" t="str">
        <f t="shared" si="10"/>
        <v>&lt;15</v>
      </c>
      <c r="U104" s="66" t="str">
        <f t="shared" si="10"/>
        <v>&lt;10</v>
      </c>
      <c r="V104" s="67" t="str">
        <f t="shared" si="12"/>
        <v>&lt;25</v>
      </c>
      <c r="W104" s="126"/>
    </row>
    <row r="105" spans="1:23" x14ac:dyDescent="0.45">
      <c r="A105" s="69">
        <f t="shared" si="13"/>
        <v>99</v>
      </c>
      <c r="B105" s="51" t="str">
        <f t="shared" si="14"/>
        <v>岩手県</v>
      </c>
      <c r="C105" s="57" t="str">
        <f t="shared" si="14"/>
        <v>岩手県</v>
      </c>
      <c r="D105" s="53" t="str">
        <f t="shared" si="14"/>
        <v>岩手県</v>
      </c>
      <c r="E105" s="236" t="s">
        <v>167</v>
      </c>
      <c r="F105" s="54" t="str">
        <f t="shared" si="15"/>
        <v>-</v>
      </c>
      <c r="G105" s="247" t="s">
        <v>85</v>
      </c>
      <c r="H105" s="71" t="s">
        <v>36</v>
      </c>
      <c r="I105" s="115" t="s">
        <v>168</v>
      </c>
      <c r="J105" s="73" t="s">
        <v>34</v>
      </c>
      <c r="K105" s="73" t="s">
        <v>34</v>
      </c>
      <c r="L105" s="58" t="s">
        <v>38</v>
      </c>
      <c r="M105" s="119" t="str">
        <f t="shared" si="16"/>
        <v>岩手県いわちく検査室</v>
      </c>
      <c r="N105" s="120" t="str">
        <f t="shared" si="17"/>
        <v>NaI</v>
      </c>
      <c r="O105" s="121">
        <v>44040</v>
      </c>
      <c r="P105" s="122">
        <v>44041</v>
      </c>
      <c r="Q105" s="123" t="s">
        <v>169</v>
      </c>
      <c r="R105" s="124" t="s">
        <v>170</v>
      </c>
      <c r="S105" s="125" t="s">
        <v>171</v>
      </c>
      <c r="T105" s="66" t="str">
        <f t="shared" si="10"/>
        <v>&lt;15</v>
      </c>
      <c r="U105" s="66" t="str">
        <f t="shared" si="10"/>
        <v>&lt;10</v>
      </c>
      <c r="V105" s="67" t="str">
        <f t="shared" si="12"/>
        <v>&lt;25</v>
      </c>
      <c r="W105" s="126"/>
    </row>
    <row r="106" spans="1:23" x14ac:dyDescent="0.45">
      <c r="A106" s="69">
        <f t="shared" si="13"/>
        <v>100</v>
      </c>
      <c r="B106" s="51" t="str">
        <f t="shared" si="14"/>
        <v>岩手県</v>
      </c>
      <c r="C106" s="57" t="str">
        <f t="shared" si="14"/>
        <v>岩手県</v>
      </c>
      <c r="D106" s="53" t="str">
        <f t="shared" si="14"/>
        <v>岩手県</v>
      </c>
      <c r="E106" s="236" t="s">
        <v>172</v>
      </c>
      <c r="F106" s="54" t="str">
        <f t="shared" si="15"/>
        <v>-</v>
      </c>
      <c r="G106" s="247" t="s">
        <v>85</v>
      </c>
      <c r="H106" s="71" t="s">
        <v>36</v>
      </c>
      <c r="I106" s="115" t="s">
        <v>168</v>
      </c>
      <c r="J106" s="73" t="s">
        <v>34</v>
      </c>
      <c r="K106" s="73" t="s">
        <v>34</v>
      </c>
      <c r="L106" s="58" t="s">
        <v>38</v>
      </c>
      <c r="M106" s="119" t="str">
        <f t="shared" si="16"/>
        <v>岩手県いわちく検査室</v>
      </c>
      <c r="N106" s="120" t="str">
        <f t="shared" si="17"/>
        <v>NaI</v>
      </c>
      <c r="O106" s="121">
        <v>44041</v>
      </c>
      <c r="P106" s="122">
        <v>44042</v>
      </c>
      <c r="Q106" s="123" t="s">
        <v>169</v>
      </c>
      <c r="R106" s="124" t="s">
        <v>170</v>
      </c>
      <c r="S106" s="125" t="s">
        <v>171</v>
      </c>
      <c r="T106" s="66" t="str">
        <f t="shared" si="10"/>
        <v>&lt;15</v>
      </c>
      <c r="U106" s="66" t="str">
        <f t="shared" si="10"/>
        <v>&lt;10</v>
      </c>
      <c r="V106" s="67" t="str">
        <f t="shared" si="12"/>
        <v>&lt;25</v>
      </c>
      <c r="W106" s="126"/>
    </row>
    <row r="107" spans="1:23" x14ac:dyDescent="0.45">
      <c r="A107" s="69">
        <f t="shared" si="13"/>
        <v>101</v>
      </c>
      <c r="B107" s="51" t="str">
        <f t="shared" si="14"/>
        <v>岩手県</v>
      </c>
      <c r="C107" s="57" t="str">
        <f t="shared" si="14"/>
        <v>岩手県</v>
      </c>
      <c r="D107" s="53" t="str">
        <f t="shared" si="14"/>
        <v>岩手県</v>
      </c>
      <c r="E107" s="236" t="s">
        <v>172</v>
      </c>
      <c r="F107" s="54" t="str">
        <f t="shared" si="15"/>
        <v>-</v>
      </c>
      <c r="G107" s="247" t="s">
        <v>85</v>
      </c>
      <c r="H107" s="71" t="s">
        <v>36</v>
      </c>
      <c r="I107" s="115" t="s">
        <v>168</v>
      </c>
      <c r="J107" s="73" t="s">
        <v>34</v>
      </c>
      <c r="K107" s="73" t="s">
        <v>34</v>
      </c>
      <c r="L107" s="58" t="s">
        <v>38</v>
      </c>
      <c r="M107" s="119" t="str">
        <f t="shared" si="16"/>
        <v>岩手県いわちく検査室</v>
      </c>
      <c r="N107" s="120" t="str">
        <f t="shared" si="17"/>
        <v>NaI</v>
      </c>
      <c r="O107" s="121">
        <v>44041</v>
      </c>
      <c r="P107" s="122">
        <v>44042</v>
      </c>
      <c r="Q107" s="123" t="s">
        <v>169</v>
      </c>
      <c r="R107" s="124" t="s">
        <v>170</v>
      </c>
      <c r="S107" s="125" t="s">
        <v>171</v>
      </c>
      <c r="T107" s="66" t="str">
        <f t="shared" si="10"/>
        <v>&lt;15</v>
      </c>
      <c r="U107" s="66" t="str">
        <f t="shared" si="10"/>
        <v>&lt;10</v>
      </c>
      <c r="V107" s="67" t="str">
        <f t="shared" si="12"/>
        <v>&lt;25</v>
      </c>
      <c r="W107" s="126"/>
    </row>
    <row r="108" spans="1:23" x14ac:dyDescent="0.45">
      <c r="A108" s="69">
        <f t="shared" si="13"/>
        <v>102</v>
      </c>
      <c r="B108" s="51" t="str">
        <f t="shared" si="14"/>
        <v>岩手県</v>
      </c>
      <c r="C108" s="57" t="str">
        <f t="shared" si="14"/>
        <v>岩手県</v>
      </c>
      <c r="D108" s="53" t="str">
        <f t="shared" si="14"/>
        <v>岩手県</v>
      </c>
      <c r="E108" s="236" t="s">
        <v>172</v>
      </c>
      <c r="F108" s="54" t="str">
        <f t="shared" si="15"/>
        <v>-</v>
      </c>
      <c r="G108" s="247" t="s">
        <v>85</v>
      </c>
      <c r="H108" s="71" t="s">
        <v>36</v>
      </c>
      <c r="I108" s="115" t="s">
        <v>168</v>
      </c>
      <c r="J108" s="73" t="s">
        <v>34</v>
      </c>
      <c r="K108" s="73" t="s">
        <v>34</v>
      </c>
      <c r="L108" s="58" t="s">
        <v>38</v>
      </c>
      <c r="M108" s="119" t="str">
        <f t="shared" si="16"/>
        <v>岩手県いわちく検査室</v>
      </c>
      <c r="N108" s="120" t="str">
        <f t="shared" si="17"/>
        <v>NaI</v>
      </c>
      <c r="O108" s="121">
        <v>44041</v>
      </c>
      <c r="P108" s="122">
        <v>44042</v>
      </c>
      <c r="Q108" s="123" t="s">
        <v>169</v>
      </c>
      <c r="R108" s="124" t="s">
        <v>170</v>
      </c>
      <c r="S108" s="125" t="s">
        <v>171</v>
      </c>
      <c r="T108" s="66" t="str">
        <f t="shared" si="10"/>
        <v>&lt;15</v>
      </c>
      <c r="U108" s="66" t="str">
        <f t="shared" si="10"/>
        <v>&lt;10</v>
      </c>
      <c r="V108" s="67" t="str">
        <f t="shared" si="12"/>
        <v>&lt;25</v>
      </c>
      <c r="W108" s="126"/>
    </row>
    <row r="109" spans="1:23" x14ac:dyDescent="0.45">
      <c r="A109" s="69">
        <f t="shared" si="13"/>
        <v>103</v>
      </c>
      <c r="B109" s="51" t="str">
        <f t="shared" si="14"/>
        <v>岩手県</v>
      </c>
      <c r="C109" s="57" t="str">
        <f t="shared" si="14"/>
        <v>岩手県</v>
      </c>
      <c r="D109" s="53" t="str">
        <f t="shared" si="14"/>
        <v>岩手県</v>
      </c>
      <c r="E109" s="236" t="s">
        <v>178</v>
      </c>
      <c r="F109" s="54" t="str">
        <f t="shared" si="15"/>
        <v>-</v>
      </c>
      <c r="G109" s="247" t="s">
        <v>85</v>
      </c>
      <c r="H109" s="71" t="s">
        <v>36</v>
      </c>
      <c r="I109" s="115" t="s">
        <v>168</v>
      </c>
      <c r="J109" s="73" t="s">
        <v>34</v>
      </c>
      <c r="K109" s="73" t="s">
        <v>34</v>
      </c>
      <c r="L109" s="58" t="s">
        <v>38</v>
      </c>
      <c r="M109" s="119" t="str">
        <f t="shared" si="16"/>
        <v>岩手県いわちく検査室</v>
      </c>
      <c r="N109" s="120" t="str">
        <f t="shared" si="17"/>
        <v>NaI</v>
      </c>
      <c r="O109" s="121">
        <v>44041</v>
      </c>
      <c r="P109" s="122">
        <v>44042</v>
      </c>
      <c r="Q109" s="123" t="s">
        <v>169</v>
      </c>
      <c r="R109" s="124" t="s">
        <v>170</v>
      </c>
      <c r="S109" s="125" t="s">
        <v>171</v>
      </c>
      <c r="T109" s="66" t="str">
        <f t="shared" si="10"/>
        <v>&lt;15</v>
      </c>
      <c r="U109" s="66" t="str">
        <f t="shared" si="10"/>
        <v>&lt;10</v>
      </c>
      <c r="V109" s="67" t="str">
        <f t="shared" si="12"/>
        <v>&lt;25</v>
      </c>
      <c r="W109" s="126"/>
    </row>
    <row r="110" spans="1:23" x14ac:dyDescent="0.45">
      <c r="A110" s="69">
        <f t="shared" si="13"/>
        <v>104</v>
      </c>
      <c r="B110" s="51" t="str">
        <f t="shared" si="14"/>
        <v>岩手県</v>
      </c>
      <c r="C110" s="57" t="str">
        <f t="shared" si="14"/>
        <v>岩手県</v>
      </c>
      <c r="D110" s="53" t="str">
        <f t="shared" si="14"/>
        <v>岩手県</v>
      </c>
      <c r="E110" s="236" t="s">
        <v>178</v>
      </c>
      <c r="F110" s="54" t="str">
        <f t="shared" si="15"/>
        <v>-</v>
      </c>
      <c r="G110" s="247" t="s">
        <v>85</v>
      </c>
      <c r="H110" s="71" t="s">
        <v>36</v>
      </c>
      <c r="I110" s="115" t="s">
        <v>168</v>
      </c>
      <c r="J110" s="73" t="s">
        <v>34</v>
      </c>
      <c r="K110" s="73" t="s">
        <v>34</v>
      </c>
      <c r="L110" s="58" t="s">
        <v>38</v>
      </c>
      <c r="M110" s="119" t="str">
        <f t="shared" si="16"/>
        <v>岩手県いわちく検査室</v>
      </c>
      <c r="N110" s="120" t="str">
        <f t="shared" si="17"/>
        <v>NaI</v>
      </c>
      <c r="O110" s="121">
        <v>44041</v>
      </c>
      <c r="P110" s="122">
        <v>44042</v>
      </c>
      <c r="Q110" s="123" t="s">
        <v>169</v>
      </c>
      <c r="R110" s="124" t="s">
        <v>170</v>
      </c>
      <c r="S110" s="125" t="s">
        <v>171</v>
      </c>
      <c r="T110" s="66" t="str">
        <f t="shared" si="10"/>
        <v>&lt;15</v>
      </c>
      <c r="U110" s="66" t="str">
        <f t="shared" si="10"/>
        <v>&lt;10</v>
      </c>
      <c r="V110" s="67" t="str">
        <f t="shared" si="12"/>
        <v>&lt;25</v>
      </c>
      <c r="W110" s="126"/>
    </row>
    <row r="111" spans="1:23" x14ac:dyDescent="0.45">
      <c r="A111" s="69">
        <f t="shared" si="13"/>
        <v>105</v>
      </c>
      <c r="B111" s="51" t="str">
        <f t="shared" si="14"/>
        <v>岩手県</v>
      </c>
      <c r="C111" s="57" t="str">
        <f t="shared" si="14"/>
        <v>岩手県</v>
      </c>
      <c r="D111" s="53" t="str">
        <f t="shared" si="14"/>
        <v>岩手県</v>
      </c>
      <c r="E111" s="236" t="s">
        <v>178</v>
      </c>
      <c r="F111" s="54" t="str">
        <f t="shared" si="15"/>
        <v>-</v>
      </c>
      <c r="G111" s="247" t="s">
        <v>85</v>
      </c>
      <c r="H111" s="71" t="s">
        <v>36</v>
      </c>
      <c r="I111" s="115" t="s">
        <v>168</v>
      </c>
      <c r="J111" s="73" t="s">
        <v>34</v>
      </c>
      <c r="K111" s="73" t="s">
        <v>34</v>
      </c>
      <c r="L111" s="58" t="s">
        <v>38</v>
      </c>
      <c r="M111" s="119" t="str">
        <f t="shared" si="16"/>
        <v>岩手県いわちく検査室</v>
      </c>
      <c r="N111" s="120" t="str">
        <f t="shared" si="17"/>
        <v>NaI</v>
      </c>
      <c r="O111" s="121">
        <v>44041</v>
      </c>
      <c r="P111" s="122">
        <v>44042</v>
      </c>
      <c r="Q111" s="123" t="s">
        <v>169</v>
      </c>
      <c r="R111" s="124" t="s">
        <v>170</v>
      </c>
      <c r="S111" s="125" t="s">
        <v>171</v>
      </c>
      <c r="T111" s="66" t="str">
        <f t="shared" si="10"/>
        <v>&lt;15</v>
      </c>
      <c r="U111" s="66" t="str">
        <f t="shared" si="10"/>
        <v>&lt;10</v>
      </c>
      <c r="V111" s="67" t="str">
        <f t="shared" si="12"/>
        <v>&lt;25</v>
      </c>
      <c r="W111" s="126"/>
    </row>
    <row r="112" spans="1:23" x14ac:dyDescent="0.45">
      <c r="A112" s="69">
        <f t="shared" si="13"/>
        <v>106</v>
      </c>
      <c r="B112" s="51" t="str">
        <f t="shared" si="14"/>
        <v>岩手県</v>
      </c>
      <c r="C112" s="57" t="str">
        <f t="shared" si="14"/>
        <v>岩手県</v>
      </c>
      <c r="D112" s="53" t="str">
        <f t="shared" si="14"/>
        <v>岩手県</v>
      </c>
      <c r="E112" s="236" t="s">
        <v>177</v>
      </c>
      <c r="F112" s="54" t="str">
        <f t="shared" si="15"/>
        <v>-</v>
      </c>
      <c r="G112" s="247" t="s">
        <v>85</v>
      </c>
      <c r="H112" s="71" t="s">
        <v>36</v>
      </c>
      <c r="I112" s="115" t="s">
        <v>168</v>
      </c>
      <c r="J112" s="73" t="s">
        <v>34</v>
      </c>
      <c r="K112" s="73" t="s">
        <v>34</v>
      </c>
      <c r="L112" s="58" t="s">
        <v>38</v>
      </c>
      <c r="M112" s="119" t="str">
        <f t="shared" si="16"/>
        <v>岩手県いわちく検査室</v>
      </c>
      <c r="N112" s="120" t="str">
        <f t="shared" si="17"/>
        <v>NaI</v>
      </c>
      <c r="O112" s="121">
        <v>44041</v>
      </c>
      <c r="P112" s="122">
        <v>44042</v>
      </c>
      <c r="Q112" s="123" t="s">
        <v>169</v>
      </c>
      <c r="R112" s="124" t="s">
        <v>170</v>
      </c>
      <c r="S112" s="125" t="s">
        <v>171</v>
      </c>
      <c r="T112" s="66" t="str">
        <f t="shared" si="10"/>
        <v>&lt;15</v>
      </c>
      <c r="U112" s="66" t="str">
        <f t="shared" si="10"/>
        <v>&lt;10</v>
      </c>
      <c r="V112" s="67" t="str">
        <f t="shared" si="12"/>
        <v>&lt;25</v>
      </c>
      <c r="W112" s="126"/>
    </row>
    <row r="113" spans="1:23" x14ac:dyDescent="0.45">
      <c r="A113" s="69">
        <f t="shared" si="13"/>
        <v>107</v>
      </c>
      <c r="B113" s="51" t="str">
        <f t="shared" si="14"/>
        <v>岩手県</v>
      </c>
      <c r="C113" s="57" t="str">
        <f t="shared" si="14"/>
        <v>岩手県</v>
      </c>
      <c r="D113" s="53" t="str">
        <f t="shared" si="14"/>
        <v>岩手県</v>
      </c>
      <c r="E113" s="236" t="s">
        <v>177</v>
      </c>
      <c r="F113" s="54" t="str">
        <f t="shared" si="15"/>
        <v>-</v>
      </c>
      <c r="G113" s="247" t="s">
        <v>85</v>
      </c>
      <c r="H113" s="71" t="s">
        <v>36</v>
      </c>
      <c r="I113" s="115" t="s">
        <v>168</v>
      </c>
      <c r="J113" s="73" t="s">
        <v>34</v>
      </c>
      <c r="K113" s="73" t="s">
        <v>34</v>
      </c>
      <c r="L113" s="58" t="s">
        <v>38</v>
      </c>
      <c r="M113" s="119" t="str">
        <f t="shared" si="16"/>
        <v>岩手県いわちく検査室</v>
      </c>
      <c r="N113" s="120" t="str">
        <f t="shared" si="17"/>
        <v>NaI</v>
      </c>
      <c r="O113" s="121">
        <v>44041</v>
      </c>
      <c r="P113" s="122">
        <v>44042</v>
      </c>
      <c r="Q113" s="123" t="s">
        <v>169</v>
      </c>
      <c r="R113" s="124" t="s">
        <v>170</v>
      </c>
      <c r="S113" s="125" t="s">
        <v>171</v>
      </c>
      <c r="T113" s="66" t="str">
        <f t="shared" si="10"/>
        <v>&lt;15</v>
      </c>
      <c r="U113" s="66" t="str">
        <f t="shared" si="10"/>
        <v>&lt;10</v>
      </c>
      <c r="V113" s="67" t="str">
        <f t="shared" si="12"/>
        <v>&lt;25</v>
      </c>
      <c r="W113" s="126"/>
    </row>
    <row r="114" spans="1:23" x14ac:dyDescent="0.45">
      <c r="A114" s="69">
        <f t="shared" si="13"/>
        <v>108</v>
      </c>
      <c r="B114" s="51" t="str">
        <f t="shared" si="14"/>
        <v>岩手県</v>
      </c>
      <c r="C114" s="57" t="str">
        <f t="shared" si="14"/>
        <v>岩手県</v>
      </c>
      <c r="D114" s="53" t="str">
        <f t="shared" si="14"/>
        <v>岩手県</v>
      </c>
      <c r="E114" s="236" t="s">
        <v>177</v>
      </c>
      <c r="F114" s="54" t="str">
        <f t="shared" si="15"/>
        <v>-</v>
      </c>
      <c r="G114" s="247" t="s">
        <v>85</v>
      </c>
      <c r="H114" s="71" t="s">
        <v>36</v>
      </c>
      <c r="I114" s="115" t="s">
        <v>168</v>
      </c>
      <c r="J114" s="73" t="s">
        <v>34</v>
      </c>
      <c r="K114" s="73" t="s">
        <v>34</v>
      </c>
      <c r="L114" s="58" t="s">
        <v>38</v>
      </c>
      <c r="M114" s="119" t="str">
        <f t="shared" si="16"/>
        <v>岩手県いわちく検査室</v>
      </c>
      <c r="N114" s="120" t="str">
        <f t="shared" si="17"/>
        <v>NaI</v>
      </c>
      <c r="O114" s="121">
        <v>44041</v>
      </c>
      <c r="P114" s="122">
        <v>44042</v>
      </c>
      <c r="Q114" s="123" t="s">
        <v>169</v>
      </c>
      <c r="R114" s="124" t="s">
        <v>170</v>
      </c>
      <c r="S114" s="125" t="s">
        <v>171</v>
      </c>
      <c r="T114" s="66" t="str">
        <f t="shared" si="10"/>
        <v>&lt;15</v>
      </c>
      <c r="U114" s="66" t="str">
        <f t="shared" si="10"/>
        <v>&lt;10</v>
      </c>
      <c r="V114" s="67" t="str">
        <f t="shared" si="12"/>
        <v>&lt;25</v>
      </c>
      <c r="W114" s="126"/>
    </row>
    <row r="115" spans="1:23" x14ac:dyDescent="0.45">
      <c r="A115" s="69">
        <f t="shared" si="13"/>
        <v>109</v>
      </c>
      <c r="B115" s="51" t="str">
        <f t="shared" si="14"/>
        <v>岩手県</v>
      </c>
      <c r="C115" s="57" t="str">
        <f t="shared" si="14"/>
        <v>岩手県</v>
      </c>
      <c r="D115" s="53" t="str">
        <f t="shared" si="14"/>
        <v>岩手県</v>
      </c>
      <c r="E115" s="236" t="s">
        <v>181</v>
      </c>
      <c r="F115" s="54" t="str">
        <f t="shared" si="15"/>
        <v>-</v>
      </c>
      <c r="G115" s="247" t="s">
        <v>85</v>
      </c>
      <c r="H115" s="71" t="s">
        <v>36</v>
      </c>
      <c r="I115" s="115" t="s">
        <v>168</v>
      </c>
      <c r="J115" s="73" t="s">
        <v>34</v>
      </c>
      <c r="K115" s="73" t="s">
        <v>34</v>
      </c>
      <c r="L115" s="58" t="s">
        <v>38</v>
      </c>
      <c r="M115" s="119" t="str">
        <f t="shared" si="16"/>
        <v>岩手県いわちく検査室</v>
      </c>
      <c r="N115" s="120" t="str">
        <f t="shared" si="17"/>
        <v>NaI</v>
      </c>
      <c r="O115" s="121">
        <v>44041</v>
      </c>
      <c r="P115" s="122">
        <v>44042</v>
      </c>
      <c r="Q115" s="123" t="s">
        <v>169</v>
      </c>
      <c r="R115" s="124" t="s">
        <v>170</v>
      </c>
      <c r="S115" s="125" t="s">
        <v>171</v>
      </c>
      <c r="T115" s="66" t="str">
        <f t="shared" si="10"/>
        <v>&lt;15</v>
      </c>
      <c r="U115" s="66" t="str">
        <f t="shared" si="10"/>
        <v>&lt;10</v>
      </c>
      <c r="V115" s="67" t="str">
        <f t="shared" si="12"/>
        <v>&lt;25</v>
      </c>
      <c r="W115" s="126"/>
    </row>
    <row r="116" spans="1:23" x14ac:dyDescent="0.45">
      <c r="A116" s="69">
        <f t="shared" si="13"/>
        <v>110</v>
      </c>
      <c r="B116" s="51" t="str">
        <f t="shared" si="14"/>
        <v>岩手県</v>
      </c>
      <c r="C116" s="57" t="str">
        <f t="shared" si="14"/>
        <v>岩手県</v>
      </c>
      <c r="D116" s="53" t="str">
        <f t="shared" si="14"/>
        <v>岩手県</v>
      </c>
      <c r="E116" s="236" t="s">
        <v>181</v>
      </c>
      <c r="F116" s="54" t="str">
        <f t="shared" si="15"/>
        <v>-</v>
      </c>
      <c r="G116" s="247" t="s">
        <v>85</v>
      </c>
      <c r="H116" s="71" t="s">
        <v>36</v>
      </c>
      <c r="I116" s="115" t="s">
        <v>168</v>
      </c>
      <c r="J116" s="73" t="s">
        <v>34</v>
      </c>
      <c r="K116" s="73" t="s">
        <v>34</v>
      </c>
      <c r="L116" s="58" t="s">
        <v>38</v>
      </c>
      <c r="M116" s="119" t="str">
        <f t="shared" si="16"/>
        <v>岩手県いわちく検査室</v>
      </c>
      <c r="N116" s="120" t="str">
        <f t="shared" si="17"/>
        <v>NaI</v>
      </c>
      <c r="O116" s="121">
        <v>44041</v>
      </c>
      <c r="P116" s="122">
        <v>44042</v>
      </c>
      <c r="Q116" s="123" t="s">
        <v>169</v>
      </c>
      <c r="R116" s="124" t="s">
        <v>170</v>
      </c>
      <c r="S116" s="125" t="s">
        <v>171</v>
      </c>
      <c r="T116" s="66" t="str">
        <f t="shared" si="10"/>
        <v>&lt;15</v>
      </c>
      <c r="U116" s="66" t="str">
        <f t="shared" si="10"/>
        <v>&lt;10</v>
      </c>
      <c r="V116" s="67" t="str">
        <f t="shared" si="12"/>
        <v>&lt;25</v>
      </c>
      <c r="W116" s="126"/>
    </row>
    <row r="117" spans="1:23" x14ac:dyDescent="0.45">
      <c r="A117" s="69">
        <f t="shared" si="13"/>
        <v>111</v>
      </c>
      <c r="B117" s="51" t="str">
        <f t="shared" si="14"/>
        <v>岩手県</v>
      </c>
      <c r="C117" s="57" t="str">
        <f t="shared" si="14"/>
        <v>岩手県</v>
      </c>
      <c r="D117" s="53" t="str">
        <f t="shared" si="14"/>
        <v>岩手県</v>
      </c>
      <c r="E117" s="236" t="s">
        <v>181</v>
      </c>
      <c r="F117" s="54" t="str">
        <f t="shared" si="15"/>
        <v>-</v>
      </c>
      <c r="G117" s="247" t="s">
        <v>85</v>
      </c>
      <c r="H117" s="71" t="s">
        <v>36</v>
      </c>
      <c r="I117" s="115" t="s">
        <v>168</v>
      </c>
      <c r="J117" s="73" t="s">
        <v>34</v>
      </c>
      <c r="K117" s="73" t="s">
        <v>34</v>
      </c>
      <c r="L117" s="58" t="s">
        <v>38</v>
      </c>
      <c r="M117" s="119" t="str">
        <f t="shared" si="16"/>
        <v>岩手県いわちく検査室</v>
      </c>
      <c r="N117" s="120" t="str">
        <f t="shared" si="17"/>
        <v>NaI</v>
      </c>
      <c r="O117" s="121">
        <v>44041</v>
      </c>
      <c r="P117" s="122">
        <v>44042</v>
      </c>
      <c r="Q117" s="123" t="s">
        <v>169</v>
      </c>
      <c r="R117" s="124" t="s">
        <v>170</v>
      </c>
      <c r="S117" s="125" t="s">
        <v>171</v>
      </c>
      <c r="T117" s="66" t="str">
        <f t="shared" si="10"/>
        <v>&lt;15</v>
      </c>
      <c r="U117" s="66" t="str">
        <f t="shared" si="10"/>
        <v>&lt;10</v>
      </c>
      <c r="V117" s="67" t="str">
        <f t="shared" si="12"/>
        <v>&lt;25</v>
      </c>
      <c r="W117" s="126"/>
    </row>
    <row r="118" spans="1:23" x14ac:dyDescent="0.45">
      <c r="A118" s="69">
        <f t="shared" si="13"/>
        <v>112</v>
      </c>
      <c r="B118" s="51" t="str">
        <f t="shared" si="14"/>
        <v>岩手県</v>
      </c>
      <c r="C118" s="57" t="str">
        <f t="shared" si="14"/>
        <v>岩手県</v>
      </c>
      <c r="D118" s="53" t="str">
        <f t="shared" si="14"/>
        <v>岩手県</v>
      </c>
      <c r="E118" s="236" t="s">
        <v>181</v>
      </c>
      <c r="F118" s="54" t="str">
        <f t="shared" si="15"/>
        <v>-</v>
      </c>
      <c r="G118" s="247" t="s">
        <v>85</v>
      </c>
      <c r="H118" s="71" t="s">
        <v>36</v>
      </c>
      <c r="I118" s="115" t="s">
        <v>168</v>
      </c>
      <c r="J118" s="73" t="s">
        <v>34</v>
      </c>
      <c r="K118" s="73" t="s">
        <v>34</v>
      </c>
      <c r="L118" s="58" t="s">
        <v>38</v>
      </c>
      <c r="M118" s="119" t="str">
        <f t="shared" si="16"/>
        <v>岩手県いわちく検査室</v>
      </c>
      <c r="N118" s="120" t="str">
        <f t="shared" si="17"/>
        <v>NaI</v>
      </c>
      <c r="O118" s="121">
        <v>44041</v>
      </c>
      <c r="P118" s="122">
        <v>44042</v>
      </c>
      <c r="Q118" s="123" t="s">
        <v>169</v>
      </c>
      <c r="R118" s="124" t="s">
        <v>170</v>
      </c>
      <c r="S118" s="125" t="s">
        <v>171</v>
      </c>
      <c r="T118" s="66" t="str">
        <f t="shared" si="10"/>
        <v>&lt;15</v>
      </c>
      <c r="U118" s="66" t="str">
        <f t="shared" si="10"/>
        <v>&lt;10</v>
      </c>
      <c r="V118" s="67" t="str">
        <f t="shared" si="12"/>
        <v>&lt;25</v>
      </c>
      <c r="W118" s="126"/>
    </row>
    <row r="119" spans="1:23" x14ac:dyDescent="0.45">
      <c r="A119" s="69">
        <f t="shared" si="13"/>
        <v>113</v>
      </c>
      <c r="B119" s="51" t="str">
        <f t="shared" si="14"/>
        <v>岩手県</v>
      </c>
      <c r="C119" s="57" t="str">
        <f t="shared" si="14"/>
        <v>岩手県</v>
      </c>
      <c r="D119" s="53" t="str">
        <f t="shared" si="14"/>
        <v>岩手県</v>
      </c>
      <c r="E119" s="236" t="s">
        <v>167</v>
      </c>
      <c r="F119" s="54" t="str">
        <f t="shared" si="15"/>
        <v>-</v>
      </c>
      <c r="G119" s="247" t="s">
        <v>85</v>
      </c>
      <c r="H119" s="71" t="s">
        <v>36</v>
      </c>
      <c r="I119" s="115" t="s">
        <v>168</v>
      </c>
      <c r="J119" s="73" t="s">
        <v>34</v>
      </c>
      <c r="K119" s="73" t="s">
        <v>34</v>
      </c>
      <c r="L119" s="58" t="s">
        <v>38</v>
      </c>
      <c r="M119" s="119" t="str">
        <f t="shared" si="16"/>
        <v>岩手県いわちく検査室</v>
      </c>
      <c r="N119" s="120" t="str">
        <f t="shared" si="17"/>
        <v>NaI</v>
      </c>
      <c r="O119" s="121">
        <v>44041</v>
      </c>
      <c r="P119" s="122">
        <v>44042</v>
      </c>
      <c r="Q119" s="123" t="s">
        <v>169</v>
      </c>
      <c r="R119" s="124" t="s">
        <v>170</v>
      </c>
      <c r="S119" s="125" t="s">
        <v>171</v>
      </c>
      <c r="T119" s="66" t="str">
        <f t="shared" si="10"/>
        <v>&lt;15</v>
      </c>
      <c r="U119" s="66" t="str">
        <f t="shared" si="10"/>
        <v>&lt;10</v>
      </c>
      <c r="V119" s="67" t="str">
        <f t="shared" si="12"/>
        <v>&lt;25</v>
      </c>
      <c r="W119" s="126"/>
    </row>
    <row r="120" spans="1:23" x14ac:dyDescent="0.45">
      <c r="A120" s="69">
        <f t="shared" si="13"/>
        <v>114</v>
      </c>
      <c r="B120" s="51" t="str">
        <f t="shared" si="14"/>
        <v>岩手県</v>
      </c>
      <c r="C120" s="57" t="str">
        <f t="shared" si="14"/>
        <v>岩手県</v>
      </c>
      <c r="D120" s="53" t="str">
        <f t="shared" si="14"/>
        <v>岩手県</v>
      </c>
      <c r="E120" s="236" t="s">
        <v>167</v>
      </c>
      <c r="F120" s="54" t="str">
        <f t="shared" si="15"/>
        <v>-</v>
      </c>
      <c r="G120" s="247" t="s">
        <v>85</v>
      </c>
      <c r="H120" s="71" t="s">
        <v>36</v>
      </c>
      <c r="I120" s="115" t="s">
        <v>168</v>
      </c>
      <c r="J120" s="73" t="s">
        <v>34</v>
      </c>
      <c r="K120" s="73" t="s">
        <v>34</v>
      </c>
      <c r="L120" s="58" t="s">
        <v>38</v>
      </c>
      <c r="M120" s="119" t="str">
        <f t="shared" si="16"/>
        <v>岩手県いわちく検査室</v>
      </c>
      <c r="N120" s="120" t="str">
        <f t="shared" si="17"/>
        <v>NaI</v>
      </c>
      <c r="O120" s="121">
        <v>44041</v>
      </c>
      <c r="P120" s="122">
        <v>44042</v>
      </c>
      <c r="Q120" s="123" t="s">
        <v>169</v>
      </c>
      <c r="R120" s="124" t="s">
        <v>170</v>
      </c>
      <c r="S120" s="125" t="s">
        <v>171</v>
      </c>
      <c r="T120" s="66" t="str">
        <f t="shared" ref="T120:U233" si="18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&lt;15</v>
      </c>
      <c r="U120" s="66" t="str">
        <f t="shared" si="18"/>
        <v>&lt;10</v>
      </c>
      <c r="V120" s="67" t="str">
        <f t="shared" si="12"/>
        <v>&lt;25</v>
      </c>
      <c r="W120" s="126"/>
    </row>
    <row r="121" spans="1:23" x14ac:dyDescent="0.45">
      <c r="A121" s="69">
        <f t="shared" si="13"/>
        <v>115</v>
      </c>
      <c r="B121" s="51" t="str">
        <f t="shared" si="14"/>
        <v>岩手県</v>
      </c>
      <c r="C121" s="57" t="str">
        <f t="shared" si="14"/>
        <v>岩手県</v>
      </c>
      <c r="D121" s="53" t="str">
        <f t="shared" si="14"/>
        <v>岩手県</v>
      </c>
      <c r="E121" s="236" t="s">
        <v>167</v>
      </c>
      <c r="F121" s="54" t="str">
        <f t="shared" si="15"/>
        <v>-</v>
      </c>
      <c r="G121" s="247" t="s">
        <v>85</v>
      </c>
      <c r="H121" s="71" t="s">
        <v>36</v>
      </c>
      <c r="I121" s="115" t="s">
        <v>168</v>
      </c>
      <c r="J121" s="73" t="s">
        <v>34</v>
      </c>
      <c r="K121" s="73" t="s">
        <v>34</v>
      </c>
      <c r="L121" s="58" t="s">
        <v>38</v>
      </c>
      <c r="M121" s="119" t="str">
        <f t="shared" si="16"/>
        <v>岩手県いわちく検査室</v>
      </c>
      <c r="N121" s="120" t="str">
        <f t="shared" si="17"/>
        <v>NaI</v>
      </c>
      <c r="O121" s="121">
        <v>44041</v>
      </c>
      <c r="P121" s="122">
        <v>44042</v>
      </c>
      <c r="Q121" s="123" t="s">
        <v>169</v>
      </c>
      <c r="R121" s="124" t="s">
        <v>170</v>
      </c>
      <c r="S121" s="125" t="s">
        <v>171</v>
      </c>
      <c r="T121" s="66" t="str">
        <f t="shared" si="18"/>
        <v>&lt;15</v>
      </c>
      <c r="U121" s="66" t="str">
        <f t="shared" si="18"/>
        <v>&lt;10</v>
      </c>
      <c r="V121" s="67" t="str">
        <f t="shared" si="12"/>
        <v>&lt;25</v>
      </c>
      <c r="W121" s="126"/>
    </row>
    <row r="122" spans="1:23" x14ac:dyDescent="0.45">
      <c r="A122" s="69">
        <f t="shared" si="13"/>
        <v>116</v>
      </c>
      <c r="B122" s="51" t="str">
        <f t="shared" si="14"/>
        <v>岩手県</v>
      </c>
      <c r="C122" s="57" t="str">
        <f t="shared" si="14"/>
        <v>岩手県</v>
      </c>
      <c r="D122" s="53" t="str">
        <f t="shared" si="14"/>
        <v>岩手県</v>
      </c>
      <c r="E122" s="236" t="s">
        <v>167</v>
      </c>
      <c r="F122" s="54" t="str">
        <f t="shared" si="15"/>
        <v>-</v>
      </c>
      <c r="G122" s="247" t="s">
        <v>85</v>
      </c>
      <c r="H122" s="71" t="s">
        <v>36</v>
      </c>
      <c r="I122" s="115" t="s">
        <v>168</v>
      </c>
      <c r="J122" s="73" t="s">
        <v>34</v>
      </c>
      <c r="K122" s="73" t="s">
        <v>34</v>
      </c>
      <c r="L122" s="58" t="s">
        <v>38</v>
      </c>
      <c r="M122" s="119" t="str">
        <f t="shared" si="16"/>
        <v>岩手県いわちく検査室</v>
      </c>
      <c r="N122" s="120" t="str">
        <f t="shared" si="17"/>
        <v>NaI</v>
      </c>
      <c r="O122" s="121">
        <v>44041</v>
      </c>
      <c r="P122" s="122">
        <v>44042</v>
      </c>
      <c r="Q122" s="123" t="s">
        <v>169</v>
      </c>
      <c r="R122" s="124" t="s">
        <v>170</v>
      </c>
      <c r="S122" s="125" t="s">
        <v>171</v>
      </c>
      <c r="T122" s="66" t="str">
        <f t="shared" si="18"/>
        <v>&lt;15</v>
      </c>
      <c r="U122" s="66" t="str">
        <f t="shared" si="18"/>
        <v>&lt;10</v>
      </c>
      <c r="V122" s="67" t="str">
        <f t="shared" si="12"/>
        <v>&lt;25</v>
      </c>
      <c r="W122" s="126"/>
    </row>
    <row r="123" spans="1:23" x14ac:dyDescent="0.45">
      <c r="A123" s="69">
        <f t="shared" si="13"/>
        <v>117</v>
      </c>
      <c r="B123" s="51" t="str">
        <f t="shared" si="14"/>
        <v>岩手県</v>
      </c>
      <c r="C123" s="57" t="str">
        <f t="shared" si="14"/>
        <v>岩手県</v>
      </c>
      <c r="D123" s="53" t="str">
        <f t="shared" si="14"/>
        <v>岩手県</v>
      </c>
      <c r="E123" s="236" t="s">
        <v>182</v>
      </c>
      <c r="F123" s="54" t="str">
        <f t="shared" si="15"/>
        <v>-</v>
      </c>
      <c r="G123" s="247" t="s">
        <v>85</v>
      </c>
      <c r="H123" s="71" t="s">
        <v>36</v>
      </c>
      <c r="I123" s="115" t="s">
        <v>168</v>
      </c>
      <c r="J123" s="73" t="s">
        <v>34</v>
      </c>
      <c r="K123" s="73" t="s">
        <v>34</v>
      </c>
      <c r="L123" s="58" t="s">
        <v>38</v>
      </c>
      <c r="M123" s="119" t="str">
        <f t="shared" si="16"/>
        <v>岩手県いわちく検査室</v>
      </c>
      <c r="N123" s="120" t="str">
        <f t="shared" si="17"/>
        <v>NaI</v>
      </c>
      <c r="O123" s="121">
        <v>44041</v>
      </c>
      <c r="P123" s="122">
        <v>44042</v>
      </c>
      <c r="Q123" s="123" t="s">
        <v>169</v>
      </c>
      <c r="R123" s="124">
        <v>10.1</v>
      </c>
      <c r="S123" s="125">
        <v>10</v>
      </c>
      <c r="T123" s="66" t="str">
        <f t="shared" si="18"/>
        <v>&lt;15</v>
      </c>
      <c r="U123" s="66">
        <f t="shared" si="18"/>
        <v>10.1</v>
      </c>
      <c r="V123" s="67">
        <f t="shared" si="12"/>
        <v>10</v>
      </c>
      <c r="W123" s="126"/>
    </row>
    <row r="124" spans="1:23" x14ac:dyDescent="0.45">
      <c r="A124" s="69">
        <f t="shared" si="13"/>
        <v>118</v>
      </c>
      <c r="B124" s="51" t="str">
        <f t="shared" si="14"/>
        <v>岩手県</v>
      </c>
      <c r="C124" s="57" t="str">
        <f t="shared" si="14"/>
        <v>岩手県</v>
      </c>
      <c r="D124" s="53" t="str">
        <f t="shared" si="14"/>
        <v>岩手県</v>
      </c>
      <c r="E124" s="236" t="s">
        <v>182</v>
      </c>
      <c r="F124" s="54" t="str">
        <f t="shared" si="15"/>
        <v>-</v>
      </c>
      <c r="G124" s="247" t="s">
        <v>85</v>
      </c>
      <c r="H124" s="71" t="s">
        <v>36</v>
      </c>
      <c r="I124" s="115" t="s">
        <v>168</v>
      </c>
      <c r="J124" s="73" t="s">
        <v>34</v>
      </c>
      <c r="K124" s="73" t="s">
        <v>34</v>
      </c>
      <c r="L124" s="58" t="s">
        <v>38</v>
      </c>
      <c r="M124" s="119" t="str">
        <f t="shared" si="16"/>
        <v>岩手県いわちく検査室</v>
      </c>
      <c r="N124" s="120" t="str">
        <f t="shared" si="17"/>
        <v>NaI</v>
      </c>
      <c r="O124" s="121">
        <v>44041</v>
      </c>
      <c r="P124" s="122">
        <v>44042</v>
      </c>
      <c r="Q124" s="123" t="s">
        <v>169</v>
      </c>
      <c r="R124" s="124" t="s">
        <v>170</v>
      </c>
      <c r="S124" s="125" t="s">
        <v>171</v>
      </c>
      <c r="T124" s="66" t="str">
        <f t="shared" si="18"/>
        <v>&lt;15</v>
      </c>
      <c r="U124" s="66" t="str">
        <f t="shared" si="18"/>
        <v>&lt;10</v>
      </c>
      <c r="V124" s="67" t="str">
        <f t="shared" si="12"/>
        <v>&lt;25</v>
      </c>
      <c r="W124" s="126"/>
    </row>
    <row r="125" spans="1:23" x14ac:dyDescent="0.45">
      <c r="A125" s="69">
        <f t="shared" si="13"/>
        <v>119</v>
      </c>
      <c r="B125" s="51" t="str">
        <f t="shared" si="14"/>
        <v>岩手県</v>
      </c>
      <c r="C125" s="57" t="str">
        <f t="shared" si="14"/>
        <v>岩手県</v>
      </c>
      <c r="D125" s="53" t="str">
        <f t="shared" si="14"/>
        <v>岩手県</v>
      </c>
      <c r="E125" s="236" t="s">
        <v>182</v>
      </c>
      <c r="F125" s="54" t="str">
        <f t="shared" si="15"/>
        <v>-</v>
      </c>
      <c r="G125" s="247" t="s">
        <v>85</v>
      </c>
      <c r="H125" s="71" t="s">
        <v>36</v>
      </c>
      <c r="I125" s="115" t="s">
        <v>168</v>
      </c>
      <c r="J125" s="73" t="s">
        <v>34</v>
      </c>
      <c r="K125" s="73" t="s">
        <v>34</v>
      </c>
      <c r="L125" s="58" t="s">
        <v>38</v>
      </c>
      <c r="M125" s="119" t="str">
        <f t="shared" si="16"/>
        <v>岩手県いわちく検査室</v>
      </c>
      <c r="N125" s="120" t="str">
        <f t="shared" si="17"/>
        <v>NaI</v>
      </c>
      <c r="O125" s="121">
        <v>44041</v>
      </c>
      <c r="P125" s="122">
        <v>44042</v>
      </c>
      <c r="Q125" s="123" t="s">
        <v>169</v>
      </c>
      <c r="R125" s="124" t="s">
        <v>170</v>
      </c>
      <c r="S125" s="125" t="s">
        <v>171</v>
      </c>
      <c r="T125" s="66" t="str">
        <f t="shared" si="18"/>
        <v>&lt;15</v>
      </c>
      <c r="U125" s="66" t="str">
        <f t="shared" si="18"/>
        <v>&lt;10</v>
      </c>
      <c r="V125" s="67" t="str">
        <f t="shared" si="12"/>
        <v>&lt;25</v>
      </c>
      <c r="W125" s="126"/>
    </row>
    <row r="126" spans="1:23" x14ac:dyDescent="0.45">
      <c r="A126" s="69">
        <f t="shared" si="13"/>
        <v>120</v>
      </c>
      <c r="B126" s="51" t="str">
        <f t="shared" si="14"/>
        <v>岩手県</v>
      </c>
      <c r="C126" s="57" t="str">
        <f t="shared" si="14"/>
        <v>岩手県</v>
      </c>
      <c r="D126" s="53" t="str">
        <f t="shared" si="14"/>
        <v>岩手県</v>
      </c>
      <c r="E126" s="236" t="s">
        <v>182</v>
      </c>
      <c r="F126" s="54" t="str">
        <f t="shared" si="15"/>
        <v>-</v>
      </c>
      <c r="G126" s="247" t="s">
        <v>85</v>
      </c>
      <c r="H126" s="71" t="s">
        <v>36</v>
      </c>
      <c r="I126" s="115" t="s">
        <v>168</v>
      </c>
      <c r="J126" s="73" t="s">
        <v>34</v>
      </c>
      <c r="K126" s="73" t="s">
        <v>34</v>
      </c>
      <c r="L126" s="58" t="s">
        <v>38</v>
      </c>
      <c r="M126" s="119" t="str">
        <f t="shared" si="16"/>
        <v>岩手県いわちく検査室</v>
      </c>
      <c r="N126" s="120" t="str">
        <f t="shared" si="17"/>
        <v>NaI</v>
      </c>
      <c r="O126" s="121">
        <v>44041</v>
      </c>
      <c r="P126" s="122">
        <v>44042</v>
      </c>
      <c r="Q126" s="123" t="s">
        <v>169</v>
      </c>
      <c r="R126" s="124" t="s">
        <v>170</v>
      </c>
      <c r="S126" s="125" t="s">
        <v>171</v>
      </c>
      <c r="T126" s="66" t="str">
        <f t="shared" si="18"/>
        <v>&lt;15</v>
      </c>
      <c r="U126" s="66" t="str">
        <f t="shared" si="18"/>
        <v>&lt;10</v>
      </c>
      <c r="V126" s="67" t="str">
        <f t="shared" si="12"/>
        <v>&lt;25</v>
      </c>
      <c r="W126" s="126"/>
    </row>
    <row r="127" spans="1:23" x14ac:dyDescent="0.45">
      <c r="A127" s="69">
        <f t="shared" si="13"/>
        <v>121</v>
      </c>
      <c r="B127" s="51" t="str">
        <f t="shared" si="14"/>
        <v>岩手県</v>
      </c>
      <c r="C127" s="57" t="str">
        <f t="shared" si="14"/>
        <v>岩手県</v>
      </c>
      <c r="D127" s="53" t="str">
        <f t="shared" si="14"/>
        <v>岩手県</v>
      </c>
      <c r="E127" s="236" t="s">
        <v>182</v>
      </c>
      <c r="F127" s="54" t="str">
        <f t="shared" si="15"/>
        <v>-</v>
      </c>
      <c r="G127" s="247" t="s">
        <v>85</v>
      </c>
      <c r="H127" s="71" t="s">
        <v>36</v>
      </c>
      <c r="I127" s="115" t="s">
        <v>168</v>
      </c>
      <c r="J127" s="73" t="s">
        <v>34</v>
      </c>
      <c r="K127" s="73" t="s">
        <v>34</v>
      </c>
      <c r="L127" s="58" t="s">
        <v>38</v>
      </c>
      <c r="M127" s="119" t="str">
        <f t="shared" si="16"/>
        <v>岩手県いわちく検査室</v>
      </c>
      <c r="N127" s="120" t="str">
        <f t="shared" si="17"/>
        <v>NaI</v>
      </c>
      <c r="O127" s="121">
        <v>44041</v>
      </c>
      <c r="P127" s="122">
        <v>44042</v>
      </c>
      <c r="Q127" s="123" t="s">
        <v>169</v>
      </c>
      <c r="R127" s="124" t="s">
        <v>170</v>
      </c>
      <c r="S127" s="125" t="s">
        <v>171</v>
      </c>
      <c r="T127" s="66" t="str">
        <f t="shared" si="18"/>
        <v>&lt;15</v>
      </c>
      <c r="U127" s="66" t="str">
        <f t="shared" si="18"/>
        <v>&lt;10</v>
      </c>
      <c r="V127" s="67" t="str">
        <f t="shared" si="12"/>
        <v>&lt;25</v>
      </c>
      <c r="W127" s="126"/>
    </row>
    <row r="128" spans="1:23" x14ac:dyDescent="0.45">
      <c r="A128" s="69">
        <f t="shared" si="13"/>
        <v>122</v>
      </c>
      <c r="B128" s="51" t="str">
        <f t="shared" si="14"/>
        <v>岩手県</v>
      </c>
      <c r="C128" s="57" t="str">
        <f t="shared" si="14"/>
        <v>岩手県</v>
      </c>
      <c r="D128" s="53" t="str">
        <f t="shared" si="14"/>
        <v>岩手県</v>
      </c>
      <c r="E128" s="236" t="s">
        <v>182</v>
      </c>
      <c r="F128" s="54" t="str">
        <f t="shared" si="15"/>
        <v>-</v>
      </c>
      <c r="G128" s="247" t="s">
        <v>85</v>
      </c>
      <c r="H128" s="71" t="s">
        <v>36</v>
      </c>
      <c r="I128" s="115" t="s">
        <v>168</v>
      </c>
      <c r="J128" s="73" t="s">
        <v>34</v>
      </c>
      <c r="K128" s="73" t="s">
        <v>34</v>
      </c>
      <c r="L128" s="58" t="s">
        <v>38</v>
      </c>
      <c r="M128" s="119" t="str">
        <f t="shared" si="16"/>
        <v>岩手県いわちく検査室</v>
      </c>
      <c r="N128" s="120" t="str">
        <f t="shared" si="17"/>
        <v>NaI</v>
      </c>
      <c r="O128" s="121">
        <v>44041</v>
      </c>
      <c r="P128" s="122">
        <v>44042</v>
      </c>
      <c r="Q128" s="123" t="s">
        <v>169</v>
      </c>
      <c r="R128" s="124" t="s">
        <v>170</v>
      </c>
      <c r="S128" s="125" t="s">
        <v>171</v>
      </c>
      <c r="T128" s="66" t="str">
        <f t="shared" si="18"/>
        <v>&lt;15</v>
      </c>
      <c r="U128" s="66" t="str">
        <f t="shared" si="18"/>
        <v>&lt;10</v>
      </c>
      <c r="V128" s="67" t="str">
        <f t="shared" si="12"/>
        <v>&lt;25</v>
      </c>
      <c r="W128" s="126"/>
    </row>
    <row r="129" spans="1:23" x14ac:dyDescent="0.45">
      <c r="A129" s="69">
        <f t="shared" si="13"/>
        <v>123</v>
      </c>
      <c r="B129" s="51" t="str">
        <f t="shared" si="14"/>
        <v>岩手県</v>
      </c>
      <c r="C129" s="57" t="str">
        <f t="shared" si="14"/>
        <v>岩手県</v>
      </c>
      <c r="D129" s="53" t="str">
        <f t="shared" si="14"/>
        <v>岩手県</v>
      </c>
      <c r="E129" s="236" t="s">
        <v>183</v>
      </c>
      <c r="F129" s="54" t="str">
        <f t="shared" si="15"/>
        <v>-</v>
      </c>
      <c r="G129" s="247" t="s">
        <v>85</v>
      </c>
      <c r="H129" s="71" t="s">
        <v>36</v>
      </c>
      <c r="I129" s="115" t="s">
        <v>168</v>
      </c>
      <c r="J129" s="73" t="s">
        <v>34</v>
      </c>
      <c r="K129" s="73" t="s">
        <v>34</v>
      </c>
      <c r="L129" s="58" t="s">
        <v>38</v>
      </c>
      <c r="M129" s="119" t="str">
        <f t="shared" si="16"/>
        <v>岩手県いわちく検査室</v>
      </c>
      <c r="N129" s="120" t="str">
        <f t="shared" si="17"/>
        <v>NaI</v>
      </c>
      <c r="O129" s="121">
        <v>44041</v>
      </c>
      <c r="P129" s="122">
        <v>44042</v>
      </c>
      <c r="Q129" s="123" t="s">
        <v>169</v>
      </c>
      <c r="R129" s="124" t="s">
        <v>170</v>
      </c>
      <c r="S129" s="125" t="s">
        <v>171</v>
      </c>
      <c r="T129" s="66" t="str">
        <f t="shared" si="18"/>
        <v>&lt;15</v>
      </c>
      <c r="U129" s="66" t="str">
        <f t="shared" si="18"/>
        <v>&lt;10</v>
      </c>
      <c r="V129" s="67" t="str">
        <f t="shared" si="12"/>
        <v>&lt;25</v>
      </c>
      <c r="W129" s="126"/>
    </row>
    <row r="130" spans="1:23" x14ac:dyDescent="0.45">
      <c r="A130" s="69">
        <f t="shared" si="13"/>
        <v>124</v>
      </c>
      <c r="B130" s="51" t="str">
        <f t="shared" si="14"/>
        <v>岩手県</v>
      </c>
      <c r="C130" s="57" t="str">
        <f t="shared" si="14"/>
        <v>岩手県</v>
      </c>
      <c r="D130" s="53" t="str">
        <f t="shared" si="14"/>
        <v>岩手県</v>
      </c>
      <c r="E130" s="236" t="s">
        <v>172</v>
      </c>
      <c r="F130" s="54" t="str">
        <f t="shared" si="15"/>
        <v>-</v>
      </c>
      <c r="G130" s="247" t="s">
        <v>85</v>
      </c>
      <c r="H130" s="71" t="s">
        <v>36</v>
      </c>
      <c r="I130" s="115" t="s">
        <v>168</v>
      </c>
      <c r="J130" s="73" t="s">
        <v>34</v>
      </c>
      <c r="K130" s="73" t="s">
        <v>34</v>
      </c>
      <c r="L130" s="58" t="s">
        <v>38</v>
      </c>
      <c r="M130" s="119" t="str">
        <f t="shared" si="16"/>
        <v>岩手県いわちく検査室</v>
      </c>
      <c r="N130" s="120" t="str">
        <f t="shared" si="17"/>
        <v>NaI</v>
      </c>
      <c r="O130" s="121">
        <v>44041</v>
      </c>
      <c r="P130" s="122">
        <v>44042</v>
      </c>
      <c r="Q130" s="123" t="s">
        <v>169</v>
      </c>
      <c r="R130" s="124" t="s">
        <v>170</v>
      </c>
      <c r="S130" s="125" t="s">
        <v>171</v>
      </c>
      <c r="T130" s="66" t="str">
        <f t="shared" si="18"/>
        <v>&lt;15</v>
      </c>
      <c r="U130" s="66" t="str">
        <f t="shared" si="18"/>
        <v>&lt;10</v>
      </c>
      <c r="V130" s="67" t="str">
        <f t="shared" si="12"/>
        <v>&lt;25</v>
      </c>
      <c r="W130" s="126"/>
    </row>
    <row r="131" spans="1:23" x14ac:dyDescent="0.45">
      <c r="A131" s="69">
        <f t="shared" si="13"/>
        <v>125</v>
      </c>
      <c r="B131" s="51" t="str">
        <f t="shared" si="14"/>
        <v>岩手県</v>
      </c>
      <c r="C131" s="57" t="str">
        <f t="shared" si="14"/>
        <v>岩手県</v>
      </c>
      <c r="D131" s="53" t="str">
        <f t="shared" si="14"/>
        <v>岩手県</v>
      </c>
      <c r="E131" s="236" t="s">
        <v>185</v>
      </c>
      <c r="F131" s="54" t="str">
        <f t="shared" si="15"/>
        <v>-</v>
      </c>
      <c r="G131" s="247" t="s">
        <v>85</v>
      </c>
      <c r="H131" s="71" t="s">
        <v>36</v>
      </c>
      <c r="I131" s="115" t="s">
        <v>168</v>
      </c>
      <c r="J131" s="73" t="s">
        <v>34</v>
      </c>
      <c r="K131" s="73" t="s">
        <v>34</v>
      </c>
      <c r="L131" s="58" t="s">
        <v>38</v>
      </c>
      <c r="M131" s="119" t="str">
        <f t="shared" si="16"/>
        <v>岩手県いわちく検査室</v>
      </c>
      <c r="N131" s="120" t="str">
        <f t="shared" si="17"/>
        <v>NaI</v>
      </c>
      <c r="O131" s="121">
        <v>44041</v>
      </c>
      <c r="P131" s="122">
        <v>44042</v>
      </c>
      <c r="Q131" s="123" t="s">
        <v>169</v>
      </c>
      <c r="R131" s="124" t="s">
        <v>170</v>
      </c>
      <c r="S131" s="125" t="s">
        <v>171</v>
      </c>
      <c r="T131" s="66" t="str">
        <f t="shared" si="18"/>
        <v>&lt;15</v>
      </c>
      <c r="U131" s="66" t="str">
        <f t="shared" si="18"/>
        <v>&lt;10</v>
      </c>
      <c r="V131" s="67" t="str">
        <f t="shared" si="12"/>
        <v>&lt;25</v>
      </c>
      <c r="W131" s="126"/>
    </row>
    <row r="132" spans="1:23" x14ac:dyDescent="0.45">
      <c r="A132" s="69">
        <f t="shared" si="13"/>
        <v>126</v>
      </c>
      <c r="B132" s="51" t="str">
        <f t="shared" si="14"/>
        <v>岩手県</v>
      </c>
      <c r="C132" s="57" t="str">
        <f t="shared" si="14"/>
        <v>岩手県</v>
      </c>
      <c r="D132" s="53" t="str">
        <f t="shared" si="14"/>
        <v>岩手県</v>
      </c>
      <c r="E132" s="236" t="s">
        <v>182</v>
      </c>
      <c r="F132" s="54" t="str">
        <f t="shared" si="15"/>
        <v>-</v>
      </c>
      <c r="G132" s="247" t="s">
        <v>85</v>
      </c>
      <c r="H132" s="71" t="s">
        <v>36</v>
      </c>
      <c r="I132" s="115" t="s">
        <v>168</v>
      </c>
      <c r="J132" s="73" t="s">
        <v>34</v>
      </c>
      <c r="K132" s="73" t="s">
        <v>34</v>
      </c>
      <c r="L132" s="58" t="s">
        <v>38</v>
      </c>
      <c r="M132" s="119" t="str">
        <f t="shared" si="16"/>
        <v>岩手県いわちく検査室</v>
      </c>
      <c r="N132" s="120" t="str">
        <f t="shared" si="17"/>
        <v>NaI</v>
      </c>
      <c r="O132" s="121">
        <v>44041</v>
      </c>
      <c r="P132" s="122">
        <v>44042</v>
      </c>
      <c r="Q132" s="123" t="s">
        <v>169</v>
      </c>
      <c r="R132" s="124" t="s">
        <v>170</v>
      </c>
      <c r="S132" s="125" t="s">
        <v>171</v>
      </c>
      <c r="T132" s="66" t="str">
        <f t="shared" si="18"/>
        <v>&lt;15</v>
      </c>
      <c r="U132" s="66" t="str">
        <f t="shared" si="18"/>
        <v>&lt;10</v>
      </c>
      <c r="V132" s="67" t="str">
        <f t="shared" si="12"/>
        <v>&lt;25</v>
      </c>
      <c r="W132" s="126"/>
    </row>
    <row r="133" spans="1:23" x14ac:dyDescent="0.45">
      <c r="A133" s="69">
        <f t="shared" si="13"/>
        <v>127</v>
      </c>
      <c r="B133" s="51" t="str">
        <f t="shared" ref="B133:D190" si="19">IF($E133="","","岩手県")</f>
        <v>岩手県</v>
      </c>
      <c r="C133" s="57" t="str">
        <f t="shared" si="19"/>
        <v>岩手県</v>
      </c>
      <c r="D133" s="53" t="str">
        <f t="shared" si="19"/>
        <v>岩手県</v>
      </c>
      <c r="E133" s="236" t="s">
        <v>177</v>
      </c>
      <c r="F133" s="54" t="str">
        <f t="shared" si="15"/>
        <v>-</v>
      </c>
      <c r="G133" s="247" t="s">
        <v>85</v>
      </c>
      <c r="H133" s="71" t="s">
        <v>36</v>
      </c>
      <c r="I133" s="115" t="s">
        <v>168</v>
      </c>
      <c r="J133" s="73" t="s">
        <v>34</v>
      </c>
      <c r="K133" s="73" t="s">
        <v>34</v>
      </c>
      <c r="L133" s="58" t="s">
        <v>38</v>
      </c>
      <c r="M133" s="119" t="str">
        <f t="shared" si="16"/>
        <v>岩手県いわちく検査室</v>
      </c>
      <c r="N133" s="120" t="str">
        <f t="shared" si="17"/>
        <v>NaI</v>
      </c>
      <c r="O133" s="121">
        <v>44041</v>
      </c>
      <c r="P133" s="122">
        <v>44042</v>
      </c>
      <c r="Q133" s="123" t="s">
        <v>169</v>
      </c>
      <c r="R133" s="124" t="s">
        <v>170</v>
      </c>
      <c r="S133" s="125" t="s">
        <v>171</v>
      </c>
      <c r="T133" s="66" t="str">
        <f t="shared" si="18"/>
        <v>&lt;15</v>
      </c>
      <c r="U133" s="66" t="str">
        <f t="shared" si="18"/>
        <v>&lt;10</v>
      </c>
      <c r="V133" s="67" t="str">
        <f t="shared" si="12"/>
        <v>&lt;25</v>
      </c>
      <c r="W133" s="126"/>
    </row>
    <row r="134" spans="1:23" x14ac:dyDescent="0.45">
      <c r="A134" s="69">
        <f t="shared" si="13"/>
        <v>128</v>
      </c>
      <c r="B134" s="51" t="str">
        <f t="shared" si="19"/>
        <v>岩手県</v>
      </c>
      <c r="C134" s="57" t="str">
        <f t="shared" si="19"/>
        <v>岩手県</v>
      </c>
      <c r="D134" s="53" t="str">
        <f t="shared" si="19"/>
        <v>岩手県</v>
      </c>
      <c r="E134" s="236" t="s">
        <v>189</v>
      </c>
      <c r="F134" s="54" t="str">
        <f t="shared" si="15"/>
        <v>-</v>
      </c>
      <c r="G134" s="247" t="s">
        <v>85</v>
      </c>
      <c r="H134" s="71" t="s">
        <v>36</v>
      </c>
      <c r="I134" s="115" t="s">
        <v>168</v>
      </c>
      <c r="J134" s="73" t="s">
        <v>34</v>
      </c>
      <c r="K134" s="73" t="s">
        <v>34</v>
      </c>
      <c r="L134" s="58" t="s">
        <v>38</v>
      </c>
      <c r="M134" s="119" t="str">
        <f t="shared" si="16"/>
        <v>岩手県いわちく検査室</v>
      </c>
      <c r="N134" s="120" t="str">
        <f t="shared" si="17"/>
        <v>NaI</v>
      </c>
      <c r="O134" s="121">
        <v>44041</v>
      </c>
      <c r="P134" s="122">
        <v>44042</v>
      </c>
      <c r="Q134" s="123" t="s">
        <v>169</v>
      </c>
      <c r="R134" s="124" t="s">
        <v>170</v>
      </c>
      <c r="S134" s="125" t="s">
        <v>171</v>
      </c>
      <c r="T134" s="66" t="str">
        <f t="shared" si="18"/>
        <v>&lt;15</v>
      </c>
      <c r="U134" s="66" t="str">
        <f t="shared" si="18"/>
        <v>&lt;10</v>
      </c>
      <c r="V134" s="67" t="str">
        <f t="shared" si="12"/>
        <v>&lt;25</v>
      </c>
      <c r="W134" s="126"/>
    </row>
    <row r="135" spans="1:23" x14ac:dyDescent="0.45">
      <c r="A135" s="69">
        <f t="shared" si="13"/>
        <v>129</v>
      </c>
      <c r="B135" s="51" t="str">
        <f t="shared" si="19"/>
        <v>岩手県</v>
      </c>
      <c r="C135" s="57" t="str">
        <f t="shared" si="19"/>
        <v>岩手県</v>
      </c>
      <c r="D135" s="53" t="str">
        <f t="shared" si="19"/>
        <v>岩手県</v>
      </c>
      <c r="E135" s="236" t="s">
        <v>173</v>
      </c>
      <c r="F135" s="54" t="str">
        <f t="shared" si="15"/>
        <v>-</v>
      </c>
      <c r="G135" s="247" t="s">
        <v>85</v>
      </c>
      <c r="H135" s="71" t="s">
        <v>36</v>
      </c>
      <c r="I135" s="115" t="s">
        <v>168</v>
      </c>
      <c r="J135" s="73" t="s">
        <v>34</v>
      </c>
      <c r="K135" s="73" t="s">
        <v>34</v>
      </c>
      <c r="L135" s="58" t="s">
        <v>38</v>
      </c>
      <c r="M135" s="119" t="str">
        <f t="shared" si="16"/>
        <v>岩手県いわちく検査室</v>
      </c>
      <c r="N135" s="120" t="str">
        <f t="shared" si="17"/>
        <v>NaI</v>
      </c>
      <c r="O135" s="121">
        <v>44041</v>
      </c>
      <c r="P135" s="122">
        <v>44042</v>
      </c>
      <c r="Q135" s="123" t="s">
        <v>169</v>
      </c>
      <c r="R135" s="124" t="s">
        <v>170</v>
      </c>
      <c r="S135" s="125" t="s">
        <v>171</v>
      </c>
      <c r="T135" s="66" t="str">
        <f t="shared" si="18"/>
        <v>&lt;15</v>
      </c>
      <c r="U135" s="66" t="str">
        <f t="shared" si="18"/>
        <v>&lt;10</v>
      </c>
      <c r="V135" s="67" t="str">
        <f t="shared" ref="V135:V233" si="2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126"/>
    </row>
    <row r="136" spans="1:23" x14ac:dyDescent="0.45">
      <c r="A136" s="69">
        <f t="shared" si="13"/>
        <v>130</v>
      </c>
      <c r="B136" s="51" t="str">
        <f t="shared" si="19"/>
        <v>岩手県</v>
      </c>
      <c r="C136" s="57" t="str">
        <f t="shared" si="19"/>
        <v>岩手県</v>
      </c>
      <c r="D136" s="53" t="str">
        <f t="shared" si="19"/>
        <v>岩手県</v>
      </c>
      <c r="E136" s="236" t="s">
        <v>182</v>
      </c>
      <c r="F136" s="54" t="str">
        <f t="shared" si="15"/>
        <v>-</v>
      </c>
      <c r="G136" s="247" t="s">
        <v>85</v>
      </c>
      <c r="H136" s="71" t="s">
        <v>36</v>
      </c>
      <c r="I136" s="115" t="s">
        <v>168</v>
      </c>
      <c r="J136" s="73" t="s">
        <v>34</v>
      </c>
      <c r="K136" s="73" t="s">
        <v>34</v>
      </c>
      <c r="L136" s="58" t="s">
        <v>38</v>
      </c>
      <c r="M136" s="119" t="str">
        <f t="shared" si="16"/>
        <v>岩手県いわちく検査室</v>
      </c>
      <c r="N136" s="120" t="str">
        <f t="shared" si="17"/>
        <v>NaI</v>
      </c>
      <c r="O136" s="121">
        <v>44042</v>
      </c>
      <c r="P136" s="122">
        <v>44043</v>
      </c>
      <c r="Q136" s="123" t="s">
        <v>169</v>
      </c>
      <c r="R136" s="124" t="s">
        <v>170</v>
      </c>
      <c r="S136" s="125" t="s">
        <v>171</v>
      </c>
      <c r="T136" s="66" t="str">
        <f t="shared" si="18"/>
        <v>&lt;15</v>
      </c>
      <c r="U136" s="66" t="str">
        <f t="shared" si="18"/>
        <v>&lt;10</v>
      </c>
      <c r="V136" s="67" t="str">
        <f t="shared" si="20"/>
        <v>&lt;25</v>
      </c>
      <c r="W136" s="126"/>
    </row>
    <row r="137" spans="1:23" x14ac:dyDescent="0.45">
      <c r="A137" s="69">
        <f t="shared" ref="A137:A200" si="21">A136+1</f>
        <v>131</v>
      </c>
      <c r="B137" s="51" t="str">
        <f t="shared" si="19"/>
        <v>岩手県</v>
      </c>
      <c r="C137" s="57" t="str">
        <f t="shared" si="19"/>
        <v>岩手県</v>
      </c>
      <c r="D137" s="53" t="str">
        <f t="shared" si="19"/>
        <v>岩手県</v>
      </c>
      <c r="E137" s="236" t="s">
        <v>182</v>
      </c>
      <c r="F137" s="54" t="str">
        <f t="shared" si="15"/>
        <v>-</v>
      </c>
      <c r="G137" s="247" t="s">
        <v>85</v>
      </c>
      <c r="H137" s="71" t="s">
        <v>36</v>
      </c>
      <c r="I137" s="115" t="s">
        <v>168</v>
      </c>
      <c r="J137" s="73" t="s">
        <v>34</v>
      </c>
      <c r="K137" s="73" t="s">
        <v>34</v>
      </c>
      <c r="L137" s="58" t="s">
        <v>38</v>
      </c>
      <c r="M137" s="119" t="str">
        <f t="shared" si="16"/>
        <v>岩手県いわちく検査室</v>
      </c>
      <c r="N137" s="120" t="str">
        <f t="shared" si="17"/>
        <v>NaI</v>
      </c>
      <c r="O137" s="121">
        <v>44042</v>
      </c>
      <c r="P137" s="122">
        <v>44043</v>
      </c>
      <c r="Q137" s="123" t="s">
        <v>169</v>
      </c>
      <c r="R137" s="124" t="s">
        <v>170</v>
      </c>
      <c r="S137" s="125" t="s">
        <v>171</v>
      </c>
      <c r="T137" s="66" t="str">
        <f t="shared" si="18"/>
        <v>&lt;15</v>
      </c>
      <c r="U137" s="66" t="str">
        <f t="shared" si="18"/>
        <v>&lt;10</v>
      </c>
      <c r="V137" s="67" t="str">
        <f t="shared" si="20"/>
        <v>&lt;25</v>
      </c>
      <c r="W137" s="126"/>
    </row>
    <row r="138" spans="1:23" x14ac:dyDescent="0.45">
      <c r="A138" s="69">
        <f t="shared" si="21"/>
        <v>132</v>
      </c>
      <c r="B138" s="51" t="str">
        <f t="shared" si="19"/>
        <v>岩手県</v>
      </c>
      <c r="C138" s="57" t="str">
        <f t="shared" si="19"/>
        <v>岩手県</v>
      </c>
      <c r="D138" s="53" t="str">
        <f t="shared" si="19"/>
        <v>岩手県</v>
      </c>
      <c r="E138" s="236" t="s">
        <v>182</v>
      </c>
      <c r="F138" s="54" t="str">
        <f t="shared" si="15"/>
        <v>-</v>
      </c>
      <c r="G138" s="247" t="s">
        <v>85</v>
      </c>
      <c r="H138" s="71" t="s">
        <v>36</v>
      </c>
      <c r="I138" s="115" t="s">
        <v>168</v>
      </c>
      <c r="J138" s="73" t="s">
        <v>34</v>
      </c>
      <c r="K138" s="73" t="s">
        <v>34</v>
      </c>
      <c r="L138" s="58" t="s">
        <v>38</v>
      </c>
      <c r="M138" s="119" t="str">
        <f t="shared" si="16"/>
        <v>岩手県いわちく検査室</v>
      </c>
      <c r="N138" s="120" t="str">
        <f t="shared" si="17"/>
        <v>NaI</v>
      </c>
      <c r="O138" s="121">
        <v>44042</v>
      </c>
      <c r="P138" s="122">
        <v>44043</v>
      </c>
      <c r="Q138" s="123" t="s">
        <v>169</v>
      </c>
      <c r="R138" s="124" t="s">
        <v>170</v>
      </c>
      <c r="S138" s="125" t="s">
        <v>171</v>
      </c>
      <c r="T138" s="66" t="str">
        <f t="shared" si="18"/>
        <v>&lt;15</v>
      </c>
      <c r="U138" s="66" t="str">
        <f t="shared" si="18"/>
        <v>&lt;10</v>
      </c>
      <c r="V138" s="67" t="str">
        <f t="shared" si="20"/>
        <v>&lt;25</v>
      </c>
      <c r="W138" s="126"/>
    </row>
    <row r="139" spans="1:23" x14ac:dyDescent="0.45">
      <c r="A139" s="69">
        <f t="shared" si="21"/>
        <v>133</v>
      </c>
      <c r="B139" s="51" t="str">
        <f t="shared" si="19"/>
        <v>岩手県</v>
      </c>
      <c r="C139" s="57" t="str">
        <f t="shared" si="19"/>
        <v>岩手県</v>
      </c>
      <c r="D139" s="53" t="str">
        <f t="shared" si="19"/>
        <v>岩手県</v>
      </c>
      <c r="E139" s="236" t="s">
        <v>182</v>
      </c>
      <c r="F139" s="54" t="str">
        <f t="shared" si="15"/>
        <v>-</v>
      </c>
      <c r="G139" s="247" t="s">
        <v>85</v>
      </c>
      <c r="H139" s="71" t="s">
        <v>36</v>
      </c>
      <c r="I139" s="115" t="s">
        <v>168</v>
      </c>
      <c r="J139" s="73" t="s">
        <v>34</v>
      </c>
      <c r="K139" s="73" t="s">
        <v>34</v>
      </c>
      <c r="L139" s="58" t="s">
        <v>38</v>
      </c>
      <c r="M139" s="119" t="str">
        <f t="shared" si="16"/>
        <v>岩手県いわちく検査室</v>
      </c>
      <c r="N139" s="120" t="str">
        <f t="shared" si="17"/>
        <v>NaI</v>
      </c>
      <c r="O139" s="121">
        <v>44042</v>
      </c>
      <c r="P139" s="122">
        <v>44043</v>
      </c>
      <c r="Q139" s="123" t="s">
        <v>169</v>
      </c>
      <c r="R139" s="124" t="s">
        <v>170</v>
      </c>
      <c r="S139" s="125" t="s">
        <v>171</v>
      </c>
      <c r="T139" s="66" t="str">
        <f t="shared" si="18"/>
        <v>&lt;15</v>
      </c>
      <c r="U139" s="66" t="str">
        <f t="shared" si="18"/>
        <v>&lt;10</v>
      </c>
      <c r="V139" s="67" t="str">
        <f t="shared" si="20"/>
        <v>&lt;25</v>
      </c>
      <c r="W139" s="126"/>
    </row>
    <row r="140" spans="1:23" x14ac:dyDescent="0.45">
      <c r="A140" s="69">
        <f t="shared" si="21"/>
        <v>134</v>
      </c>
      <c r="B140" s="51" t="str">
        <f t="shared" si="19"/>
        <v>岩手県</v>
      </c>
      <c r="C140" s="57" t="str">
        <f t="shared" si="19"/>
        <v>岩手県</v>
      </c>
      <c r="D140" s="53" t="str">
        <f t="shared" si="19"/>
        <v>岩手県</v>
      </c>
      <c r="E140" s="236" t="s">
        <v>182</v>
      </c>
      <c r="F140" s="54" t="str">
        <f t="shared" si="15"/>
        <v>-</v>
      </c>
      <c r="G140" s="247" t="s">
        <v>85</v>
      </c>
      <c r="H140" s="71" t="s">
        <v>36</v>
      </c>
      <c r="I140" s="115" t="s">
        <v>168</v>
      </c>
      <c r="J140" s="73" t="s">
        <v>34</v>
      </c>
      <c r="K140" s="73" t="s">
        <v>34</v>
      </c>
      <c r="L140" s="58" t="s">
        <v>38</v>
      </c>
      <c r="M140" s="119" t="str">
        <f t="shared" si="16"/>
        <v>岩手県いわちく検査室</v>
      </c>
      <c r="N140" s="120" t="str">
        <f t="shared" si="17"/>
        <v>NaI</v>
      </c>
      <c r="O140" s="121">
        <v>44042</v>
      </c>
      <c r="P140" s="122">
        <v>44043</v>
      </c>
      <c r="Q140" s="123" t="s">
        <v>169</v>
      </c>
      <c r="R140" s="124">
        <v>12.8</v>
      </c>
      <c r="S140" s="125">
        <v>13</v>
      </c>
      <c r="T140" s="66" t="str">
        <f t="shared" si="18"/>
        <v>&lt;15</v>
      </c>
      <c r="U140" s="66">
        <f t="shared" si="18"/>
        <v>12.8</v>
      </c>
      <c r="V140" s="67">
        <f t="shared" si="20"/>
        <v>13</v>
      </c>
      <c r="W140" s="126"/>
    </row>
    <row r="141" spans="1:23" x14ac:dyDescent="0.45">
      <c r="A141" s="69">
        <f t="shared" si="21"/>
        <v>135</v>
      </c>
      <c r="B141" s="51" t="str">
        <f t="shared" si="19"/>
        <v>岩手県</v>
      </c>
      <c r="C141" s="57" t="str">
        <f t="shared" si="19"/>
        <v>岩手県</v>
      </c>
      <c r="D141" s="53" t="str">
        <f t="shared" si="19"/>
        <v>岩手県</v>
      </c>
      <c r="E141" s="236" t="s">
        <v>182</v>
      </c>
      <c r="F141" s="54" t="str">
        <f t="shared" si="15"/>
        <v>-</v>
      </c>
      <c r="G141" s="247" t="s">
        <v>85</v>
      </c>
      <c r="H141" s="71" t="s">
        <v>36</v>
      </c>
      <c r="I141" s="115" t="s">
        <v>168</v>
      </c>
      <c r="J141" s="73" t="s">
        <v>34</v>
      </c>
      <c r="K141" s="73" t="s">
        <v>34</v>
      </c>
      <c r="L141" s="58" t="s">
        <v>38</v>
      </c>
      <c r="M141" s="119" t="str">
        <f t="shared" si="16"/>
        <v>岩手県いわちく検査室</v>
      </c>
      <c r="N141" s="120" t="str">
        <f t="shared" si="17"/>
        <v>NaI</v>
      </c>
      <c r="O141" s="121">
        <v>44042</v>
      </c>
      <c r="P141" s="122">
        <v>44043</v>
      </c>
      <c r="Q141" s="123" t="s">
        <v>169</v>
      </c>
      <c r="R141" s="124">
        <v>10.7</v>
      </c>
      <c r="S141" s="125">
        <v>11</v>
      </c>
      <c r="T141" s="66" t="str">
        <f t="shared" si="18"/>
        <v>&lt;15</v>
      </c>
      <c r="U141" s="66">
        <f t="shared" si="18"/>
        <v>10.7</v>
      </c>
      <c r="V141" s="67">
        <f t="shared" si="20"/>
        <v>11</v>
      </c>
      <c r="W141" s="126"/>
    </row>
    <row r="142" spans="1:23" x14ac:dyDescent="0.45">
      <c r="A142" s="69">
        <f t="shared" si="21"/>
        <v>136</v>
      </c>
      <c r="B142" s="51" t="str">
        <f t="shared" si="19"/>
        <v>岩手県</v>
      </c>
      <c r="C142" s="57" t="str">
        <f t="shared" si="19"/>
        <v>岩手県</v>
      </c>
      <c r="D142" s="53" t="str">
        <f t="shared" si="19"/>
        <v>岩手県</v>
      </c>
      <c r="E142" s="236" t="s">
        <v>182</v>
      </c>
      <c r="F142" s="54" t="str">
        <f t="shared" si="15"/>
        <v>-</v>
      </c>
      <c r="G142" s="247" t="s">
        <v>85</v>
      </c>
      <c r="H142" s="71" t="s">
        <v>36</v>
      </c>
      <c r="I142" s="115" t="s">
        <v>168</v>
      </c>
      <c r="J142" s="73" t="s">
        <v>34</v>
      </c>
      <c r="K142" s="73" t="s">
        <v>34</v>
      </c>
      <c r="L142" s="58" t="s">
        <v>38</v>
      </c>
      <c r="M142" s="119" t="str">
        <f t="shared" si="16"/>
        <v>岩手県いわちく検査室</v>
      </c>
      <c r="N142" s="120" t="str">
        <f t="shared" si="17"/>
        <v>NaI</v>
      </c>
      <c r="O142" s="121">
        <v>44042</v>
      </c>
      <c r="P142" s="122">
        <v>44043</v>
      </c>
      <c r="Q142" s="123" t="s">
        <v>169</v>
      </c>
      <c r="R142" s="124" t="s">
        <v>170</v>
      </c>
      <c r="S142" s="125" t="s">
        <v>171</v>
      </c>
      <c r="T142" s="66" t="str">
        <f t="shared" si="18"/>
        <v>&lt;15</v>
      </c>
      <c r="U142" s="66" t="str">
        <f t="shared" si="18"/>
        <v>&lt;10</v>
      </c>
      <c r="V142" s="67" t="str">
        <f t="shared" si="20"/>
        <v>&lt;25</v>
      </c>
      <c r="W142" s="126"/>
    </row>
    <row r="143" spans="1:23" x14ac:dyDescent="0.45">
      <c r="A143" s="69">
        <f t="shared" si="21"/>
        <v>137</v>
      </c>
      <c r="B143" s="51" t="str">
        <f t="shared" si="19"/>
        <v>岩手県</v>
      </c>
      <c r="C143" s="57" t="str">
        <f t="shared" si="19"/>
        <v>岩手県</v>
      </c>
      <c r="D143" s="53" t="str">
        <f t="shared" si="19"/>
        <v>岩手県</v>
      </c>
      <c r="E143" s="236" t="s">
        <v>188</v>
      </c>
      <c r="F143" s="54" t="str">
        <f t="shared" si="15"/>
        <v>-</v>
      </c>
      <c r="G143" s="247" t="s">
        <v>85</v>
      </c>
      <c r="H143" s="71" t="s">
        <v>36</v>
      </c>
      <c r="I143" s="115" t="s">
        <v>168</v>
      </c>
      <c r="J143" s="73" t="s">
        <v>34</v>
      </c>
      <c r="K143" s="73" t="s">
        <v>34</v>
      </c>
      <c r="L143" s="58" t="s">
        <v>38</v>
      </c>
      <c r="M143" s="119" t="str">
        <f t="shared" si="16"/>
        <v>岩手県いわちく検査室</v>
      </c>
      <c r="N143" s="120" t="str">
        <f t="shared" si="17"/>
        <v>NaI</v>
      </c>
      <c r="O143" s="121">
        <v>44042</v>
      </c>
      <c r="P143" s="122">
        <v>44043</v>
      </c>
      <c r="Q143" s="123" t="s">
        <v>169</v>
      </c>
      <c r="R143" s="124" t="s">
        <v>170</v>
      </c>
      <c r="S143" s="125" t="s">
        <v>171</v>
      </c>
      <c r="T143" s="66" t="str">
        <f t="shared" si="18"/>
        <v>&lt;15</v>
      </c>
      <c r="U143" s="66" t="str">
        <f t="shared" si="18"/>
        <v>&lt;10</v>
      </c>
      <c r="V143" s="67" t="str">
        <f t="shared" si="20"/>
        <v>&lt;25</v>
      </c>
      <c r="W143" s="126"/>
    </row>
    <row r="144" spans="1:23" x14ac:dyDescent="0.45">
      <c r="A144" s="69">
        <f t="shared" si="21"/>
        <v>138</v>
      </c>
      <c r="B144" s="51" t="str">
        <f t="shared" si="19"/>
        <v>岩手県</v>
      </c>
      <c r="C144" s="57" t="str">
        <f t="shared" si="19"/>
        <v>岩手県</v>
      </c>
      <c r="D144" s="53" t="str">
        <f t="shared" si="19"/>
        <v>岩手県</v>
      </c>
      <c r="E144" s="236" t="s">
        <v>190</v>
      </c>
      <c r="F144" s="54" t="str">
        <f t="shared" si="15"/>
        <v>-</v>
      </c>
      <c r="G144" s="247" t="s">
        <v>85</v>
      </c>
      <c r="H144" s="71" t="s">
        <v>36</v>
      </c>
      <c r="I144" s="115" t="s">
        <v>168</v>
      </c>
      <c r="J144" s="73" t="s">
        <v>34</v>
      </c>
      <c r="K144" s="73" t="s">
        <v>34</v>
      </c>
      <c r="L144" s="58" t="s">
        <v>38</v>
      </c>
      <c r="M144" s="119" t="str">
        <f t="shared" si="16"/>
        <v>岩手県いわちく検査室</v>
      </c>
      <c r="N144" s="120" t="str">
        <f t="shared" si="17"/>
        <v>NaI</v>
      </c>
      <c r="O144" s="121">
        <v>44042</v>
      </c>
      <c r="P144" s="122">
        <v>44043</v>
      </c>
      <c r="Q144" s="123" t="s">
        <v>169</v>
      </c>
      <c r="R144" s="124" t="s">
        <v>170</v>
      </c>
      <c r="S144" s="125" t="s">
        <v>171</v>
      </c>
      <c r="T144" s="66" t="str">
        <f t="shared" si="18"/>
        <v>&lt;15</v>
      </c>
      <c r="U144" s="66" t="str">
        <f t="shared" si="18"/>
        <v>&lt;10</v>
      </c>
      <c r="V144" s="67" t="str">
        <f t="shared" si="20"/>
        <v>&lt;25</v>
      </c>
      <c r="W144" s="126"/>
    </row>
    <row r="145" spans="1:23" x14ac:dyDescent="0.45">
      <c r="A145" s="69">
        <f t="shared" si="21"/>
        <v>139</v>
      </c>
      <c r="B145" s="51" t="str">
        <f t="shared" si="19"/>
        <v>岩手県</v>
      </c>
      <c r="C145" s="57" t="str">
        <f t="shared" si="19"/>
        <v>岩手県</v>
      </c>
      <c r="D145" s="53" t="str">
        <f t="shared" si="19"/>
        <v>岩手県</v>
      </c>
      <c r="E145" s="236" t="s">
        <v>173</v>
      </c>
      <c r="F145" s="54" t="str">
        <f t="shared" si="15"/>
        <v>-</v>
      </c>
      <c r="G145" s="247" t="s">
        <v>85</v>
      </c>
      <c r="H145" s="71" t="s">
        <v>36</v>
      </c>
      <c r="I145" s="115" t="s">
        <v>168</v>
      </c>
      <c r="J145" s="73" t="s">
        <v>34</v>
      </c>
      <c r="K145" s="73" t="s">
        <v>34</v>
      </c>
      <c r="L145" s="58" t="s">
        <v>38</v>
      </c>
      <c r="M145" s="119" t="str">
        <f t="shared" si="16"/>
        <v>岩手県いわちく検査室</v>
      </c>
      <c r="N145" s="120" t="str">
        <f t="shared" si="17"/>
        <v>NaI</v>
      </c>
      <c r="O145" s="121">
        <v>44042</v>
      </c>
      <c r="P145" s="122">
        <v>44043</v>
      </c>
      <c r="Q145" s="123" t="s">
        <v>169</v>
      </c>
      <c r="R145" s="124" t="s">
        <v>170</v>
      </c>
      <c r="S145" s="125" t="s">
        <v>171</v>
      </c>
      <c r="T145" s="66" t="str">
        <f t="shared" si="18"/>
        <v>&lt;15</v>
      </c>
      <c r="U145" s="66" t="str">
        <f t="shared" si="18"/>
        <v>&lt;10</v>
      </c>
      <c r="V145" s="67" t="str">
        <f t="shared" si="20"/>
        <v>&lt;25</v>
      </c>
      <c r="W145" s="126"/>
    </row>
    <row r="146" spans="1:23" x14ac:dyDescent="0.45">
      <c r="A146" s="69">
        <f t="shared" si="21"/>
        <v>140</v>
      </c>
      <c r="B146" s="51" t="str">
        <f t="shared" si="19"/>
        <v>岩手県</v>
      </c>
      <c r="C146" s="57" t="str">
        <f t="shared" si="19"/>
        <v>岩手県</v>
      </c>
      <c r="D146" s="53" t="str">
        <f t="shared" si="19"/>
        <v>岩手県</v>
      </c>
      <c r="E146" s="236" t="s">
        <v>190</v>
      </c>
      <c r="F146" s="54" t="str">
        <f t="shared" si="15"/>
        <v>-</v>
      </c>
      <c r="G146" s="247" t="s">
        <v>85</v>
      </c>
      <c r="H146" s="71" t="s">
        <v>36</v>
      </c>
      <c r="I146" s="115" t="s">
        <v>168</v>
      </c>
      <c r="J146" s="73" t="s">
        <v>34</v>
      </c>
      <c r="K146" s="73" t="s">
        <v>34</v>
      </c>
      <c r="L146" s="58" t="s">
        <v>38</v>
      </c>
      <c r="M146" s="119" t="str">
        <f t="shared" si="16"/>
        <v>岩手県いわちく検査室</v>
      </c>
      <c r="N146" s="120" t="str">
        <f t="shared" si="17"/>
        <v>NaI</v>
      </c>
      <c r="O146" s="121">
        <v>44042</v>
      </c>
      <c r="P146" s="122">
        <v>44043</v>
      </c>
      <c r="Q146" s="123" t="s">
        <v>169</v>
      </c>
      <c r="R146" s="124" t="s">
        <v>170</v>
      </c>
      <c r="S146" s="125" t="s">
        <v>171</v>
      </c>
      <c r="T146" s="66" t="str">
        <f t="shared" si="18"/>
        <v>&lt;15</v>
      </c>
      <c r="U146" s="66" t="str">
        <f t="shared" si="18"/>
        <v>&lt;10</v>
      </c>
      <c r="V146" s="67" t="str">
        <f t="shared" si="20"/>
        <v>&lt;25</v>
      </c>
      <c r="W146" s="126"/>
    </row>
    <row r="147" spans="1:23" x14ac:dyDescent="0.45">
      <c r="A147" s="69">
        <f t="shared" si="21"/>
        <v>141</v>
      </c>
      <c r="B147" s="51" t="str">
        <f t="shared" si="19"/>
        <v>岩手県</v>
      </c>
      <c r="C147" s="57" t="str">
        <f t="shared" si="19"/>
        <v>岩手県</v>
      </c>
      <c r="D147" s="53" t="str">
        <f t="shared" si="19"/>
        <v>岩手県</v>
      </c>
      <c r="E147" s="236" t="s">
        <v>181</v>
      </c>
      <c r="F147" s="54" t="str">
        <f t="shared" si="15"/>
        <v>-</v>
      </c>
      <c r="G147" s="247" t="s">
        <v>85</v>
      </c>
      <c r="H147" s="71" t="s">
        <v>36</v>
      </c>
      <c r="I147" s="115" t="s">
        <v>168</v>
      </c>
      <c r="J147" s="73" t="s">
        <v>34</v>
      </c>
      <c r="K147" s="73" t="s">
        <v>34</v>
      </c>
      <c r="L147" s="58" t="s">
        <v>38</v>
      </c>
      <c r="M147" s="119" t="str">
        <f t="shared" si="16"/>
        <v>岩手県いわちく検査室</v>
      </c>
      <c r="N147" s="120" t="str">
        <f t="shared" si="17"/>
        <v>NaI</v>
      </c>
      <c r="O147" s="121">
        <v>44042</v>
      </c>
      <c r="P147" s="122">
        <v>44043</v>
      </c>
      <c r="Q147" s="123" t="s">
        <v>169</v>
      </c>
      <c r="R147" s="124" t="s">
        <v>170</v>
      </c>
      <c r="S147" s="125" t="s">
        <v>171</v>
      </c>
      <c r="T147" s="66" t="str">
        <f t="shared" si="18"/>
        <v>&lt;15</v>
      </c>
      <c r="U147" s="66" t="str">
        <f t="shared" si="18"/>
        <v>&lt;10</v>
      </c>
      <c r="V147" s="67" t="str">
        <f t="shared" si="20"/>
        <v>&lt;25</v>
      </c>
      <c r="W147" s="126"/>
    </row>
    <row r="148" spans="1:23" x14ac:dyDescent="0.45">
      <c r="A148" s="69">
        <f t="shared" si="21"/>
        <v>142</v>
      </c>
      <c r="B148" s="51" t="str">
        <f t="shared" si="19"/>
        <v>岩手県</v>
      </c>
      <c r="C148" s="57" t="str">
        <f t="shared" si="19"/>
        <v>岩手県</v>
      </c>
      <c r="D148" s="53" t="str">
        <f t="shared" si="19"/>
        <v>岩手県</v>
      </c>
      <c r="E148" s="236" t="s">
        <v>181</v>
      </c>
      <c r="F148" s="54" t="str">
        <f t="shared" si="15"/>
        <v>-</v>
      </c>
      <c r="G148" s="247" t="s">
        <v>85</v>
      </c>
      <c r="H148" s="71" t="s">
        <v>36</v>
      </c>
      <c r="I148" s="115" t="s">
        <v>168</v>
      </c>
      <c r="J148" s="73" t="s">
        <v>34</v>
      </c>
      <c r="K148" s="73" t="s">
        <v>34</v>
      </c>
      <c r="L148" s="58" t="s">
        <v>38</v>
      </c>
      <c r="M148" s="119" t="str">
        <f t="shared" si="16"/>
        <v>岩手県いわちく検査室</v>
      </c>
      <c r="N148" s="120" t="str">
        <f t="shared" si="17"/>
        <v>NaI</v>
      </c>
      <c r="O148" s="121">
        <v>44042</v>
      </c>
      <c r="P148" s="122">
        <v>44043</v>
      </c>
      <c r="Q148" s="123" t="s">
        <v>169</v>
      </c>
      <c r="R148" s="124" t="s">
        <v>170</v>
      </c>
      <c r="S148" s="125" t="s">
        <v>171</v>
      </c>
      <c r="T148" s="66" t="str">
        <f t="shared" si="18"/>
        <v>&lt;15</v>
      </c>
      <c r="U148" s="66" t="str">
        <f t="shared" si="18"/>
        <v>&lt;10</v>
      </c>
      <c r="V148" s="67" t="str">
        <f t="shared" si="20"/>
        <v>&lt;25</v>
      </c>
      <c r="W148" s="126"/>
    </row>
    <row r="149" spans="1:23" x14ac:dyDescent="0.45">
      <c r="A149" s="69">
        <f t="shared" si="21"/>
        <v>143</v>
      </c>
      <c r="B149" s="51" t="str">
        <f t="shared" si="19"/>
        <v>岩手県</v>
      </c>
      <c r="C149" s="57" t="str">
        <f t="shared" si="19"/>
        <v>岩手県</v>
      </c>
      <c r="D149" s="53" t="str">
        <f t="shared" si="19"/>
        <v>岩手県</v>
      </c>
      <c r="E149" s="236" t="s">
        <v>181</v>
      </c>
      <c r="F149" s="54" t="str">
        <f t="shared" si="15"/>
        <v>-</v>
      </c>
      <c r="G149" s="247" t="s">
        <v>85</v>
      </c>
      <c r="H149" s="71" t="s">
        <v>36</v>
      </c>
      <c r="I149" s="115" t="s">
        <v>168</v>
      </c>
      <c r="J149" s="73" t="s">
        <v>34</v>
      </c>
      <c r="K149" s="73" t="s">
        <v>34</v>
      </c>
      <c r="L149" s="58" t="s">
        <v>38</v>
      </c>
      <c r="M149" s="119" t="str">
        <f t="shared" si="16"/>
        <v>岩手県いわちく検査室</v>
      </c>
      <c r="N149" s="120" t="str">
        <f t="shared" si="17"/>
        <v>NaI</v>
      </c>
      <c r="O149" s="121">
        <v>44042</v>
      </c>
      <c r="P149" s="122">
        <v>44043</v>
      </c>
      <c r="Q149" s="123" t="s">
        <v>169</v>
      </c>
      <c r="R149" s="124" t="s">
        <v>170</v>
      </c>
      <c r="S149" s="125" t="s">
        <v>171</v>
      </c>
      <c r="T149" s="66" t="str">
        <f t="shared" si="18"/>
        <v>&lt;15</v>
      </c>
      <c r="U149" s="66" t="str">
        <f t="shared" si="18"/>
        <v>&lt;10</v>
      </c>
      <c r="V149" s="67" t="str">
        <f t="shared" si="20"/>
        <v>&lt;25</v>
      </c>
      <c r="W149" s="126"/>
    </row>
    <row r="150" spans="1:23" x14ac:dyDescent="0.45">
      <c r="A150" s="69">
        <f t="shared" si="21"/>
        <v>144</v>
      </c>
      <c r="B150" s="51" t="str">
        <f t="shared" si="19"/>
        <v>岩手県</v>
      </c>
      <c r="C150" s="57" t="str">
        <f t="shared" si="19"/>
        <v>岩手県</v>
      </c>
      <c r="D150" s="53" t="str">
        <f t="shared" si="19"/>
        <v>岩手県</v>
      </c>
      <c r="E150" s="236" t="s">
        <v>180</v>
      </c>
      <c r="F150" s="54" t="str">
        <f t="shared" si="15"/>
        <v>-</v>
      </c>
      <c r="G150" s="247" t="s">
        <v>85</v>
      </c>
      <c r="H150" s="71" t="s">
        <v>36</v>
      </c>
      <c r="I150" s="115" t="s">
        <v>168</v>
      </c>
      <c r="J150" s="73" t="s">
        <v>34</v>
      </c>
      <c r="K150" s="73" t="s">
        <v>34</v>
      </c>
      <c r="L150" s="58" t="s">
        <v>38</v>
      </c>
      <c r="M150" s="119" t="str">
        <f t="shared" si="16"/>
        <v>岩手県いわちく検査室</v>
      </c>
      <c r="N150" s="120" t="str">
        <f t="shared" si="17"/>
        <v>NaI</v>
      </c>
      <c r="O150" s="121">
        <v>44042</v>
      </c>
      <c r="P150" s="122">
        <v>44043</v>
      </c>
      <c r="Q150" s="123" t="s">
        <v>169</v>
      </c>
      <c r="R150" s="124" t="s">
        <v>170</v>
      </c>
      <c r="S150" s="125" t="s">
        <v>171</v>
      </c>
      <c r="T150" s="66" t="str">
        <f t="shared" si="18"/>
        <v>&lt;15</v>
      </c>
      <c r="U150" s="66" t="str">
        <f t="shared" si="18"/>
        <v>&lt;10</v>
      </c>
      <c r="V150" s="67" t="str">
        <f t="shared" si="20"/>
        <v>&lt;25</v>
      </c>
      <c r="W150" s="126"/>
    </row>
    <row r="151" spans="1:23" x14ac:dyDescent="0.45">
      <c r="A151" s="69">
        <f t="shared" si="21"/>
        <v>145</v>
      </c>
      <c r="B151" s="51" t="str">
        <f t="shared" si="19"/>
        <v>岩手県</v>
      </c>
      <c r="C151" s="57" t="str">
        <f t="shared" si="19"/>
        <v>岩手県</v>
      </c>
      <c r="D151" s="53" t="str">
        <f t="shared" si="19"/>
        <v>岩手県</v>
      </c>
      <c r="E151" s="236" t="s">
        <v>167</v>
      </c>
      <c r="F151" s="54" t="str">
        <f t="shared" si="15"/>
        <v>-</v>
      </c>
      <c r="G151" s="247" t="s">
        <v>85</v>
      </c>
      <c r="H151" s="71" t="s">
        <v>36</v>
      </c>
      <c r="I151" s="115" t="s">
        <v>168</v>
      </c>
      <c r="J151" s="73" t="s">
        <v>34</v>
      </c>
      <c r="K151" s="73" t="s">
        <v>34</v>
      </c>
      <c r="L151" s="58" t="s">
        <v>38</v>
      </c>
      <c r="M151" s="119" t="str">
        <f t="shared" si="16"/>
        <v>岩手県いわちく検査室</v>
      </c>
      <c r="N151" s="120" t="str">
        <f t="shared" si="17"/>
        <v>NaI</v>
      </c>
      <c r="O151" s="121">
        <v>44042</v>
      </c>
      <c r="P151" s="122">
        <v>44043</v>
      </c>
      <c r="Q151" s="123" t="s">
        <v>169</v>
      </c>
      <c r="R151" s="124" t="s">
        <v>170</v>
      </c>
      <c r="S151" s="125" t="s">
        <v>171</v>
      </c>
      <c r="T151" s="66" t="str">
        <f t="shared" si="18"/>
        <v>&lt;15</v>
      </c>
      <c r="U151" s="66" t="str">
        <f t="shared" si="18"/>
        <v>&lt;10</v>
      </c>
      <c r="V151" s="67" t="str">
        <f t="shared" si="20"/>
        <v>&lt;25</v>
      </c>
      <c r="W151" s="126"/>
    </row>
    <row r="152" spans="1:23" x14ac:dyDescent="0.45">
      <c r="A152" s="69">
        <f t="shared" si="21"/>
        <v>146</v>
      </c>
      <c r="B152" s="51" t="str">
        <f t="shared" si="19"/>
        <v>岩手県</v>
      </c>
      <c r="C152" s="57" t="str">
        <f t="shared" si="19"/>
        <v>岩手県</v>
      </c>
      <c r="D152" s="53" t="str">
        <f t="shared" si="19"/>
        <v>岩手県</v>
      </c>
      <c r="E152" s="236" t="s">
        <v>189</v>
      </c>
      <c r="F152" s="54" t="str">
        <f t="shared" si="15"/>
        <v>-</v>
      </c>
      <c r="G152" s="247" t="s">
        <v>85</v>
      </c>
      <c r="H152" s="71" t="s">
        <v>36</v>
      </c>
      <c r="I152" s="115" t="s">
        <v>168</v>
      </c>
      <c r="J152" s="73" t="s">
        <v>34</v>
      </c>
      <c r="K152" s="73" t="s">
        <v>34</v>
      </c>
      <c r="L152" s="58" t="s">
        <v>38</v>
      </c>
      <c r="M152" s="119" t="str">
        <f t="shared" si="16"/>
        <v>岩手県いわちく検査室</v>
      </c>
      <c r="N152" s="120" t="str">
        <f t="shared" si="17"/>
        <v>NaI</v>
      </c>
      <c r="O152" s="121">
        <v>44042</v>
      </c>
      <c r="P152" s="122">
        <v>44043</v>
      </c>
      <c r="Q152" s="123" t="s">
        <v>169</v>
      </c>
      <c r="R152" s="124" t="s">
        <v>170</v>
      </c>
      <c r="S152" s="125" t="s">
        <v>171</v>
      </c>
      <c r="T152" s="66" t="str">
        <f t="shared" si="18"/>
        <v>&lt;15</v>
      </c>
      <c r="U152" s="66" t="str">
        <f t="shared" si="18"/>
        <v>&lt;10</v>
      </c>
      <c r="V152" s="67" t="str">
        <f t="shared" si="20"/>
        <v>&lt;25</v>
      </c>
      <c r="W152" s="126"/>
    </row>
    <row r="153" spans="1:23" x14ac:dyDescent="0.45">
      <c r="A153" s="69">
        <f t="shared" si="21"/>
        <v>147</v>
      </c>
      <c r="B153" s="51" t="str">
        <f t="shared" si="19"/>
        <v>岩手県</v>
      </c>
      <c r="C153" s="57" t="str">
        <f t="shared" si="19"/>
        <v>岩手県</v>
      </c>
      <c r="D153" s="53" t="str">
        <f t="shared" si="19"/>
        <v>岩手県</v>
      </c>
      <c r="E153" s="236" t="s">
        <v>183</v>
      </c>
      <c r="F153" s="54" t="str">
        <f t="shared" si="15"/>
        <v>-</v>
      </c>
      <c r="G153" s="247" t="s">
        <v>85</v>
      </c>
      <c r="H153" s="71" t="s">
        <v>36</v>
      </c>
      <c r="I153" s="115" t="s">
        <v>168</v>
      </c>
      <c r="J153" s="73" t="s">
        <v>34</v>
      </c>
      <c r="K153" s="73" t="s">
        <v>34</v>
      </c>
      <c r="L153" s="58" t="s">
        <v>38</v>
      </c>
      <c r="M153" s="119" t="str">
        <f t="shared" si="16"/>
        <v>岩手県いわちく検査室</v>
      </c>
      <c r="N153" s="120" t="str">
        <f t="shared" si="17"/>
        <v>NaI</v>
      </c>
      <c r="O153" s="121">
        <v>44042</v>
      </c>
      <c r="P153" s="122">
        <v>44043</v>
      </c>
      <c r="Q153" s="123" t="s">
        <v>169</v>
      </c>
      <c r="R153" s="124" t="s">
        <v>170</v>
      </c>
      <c r="S153" s="125" t="s">
        <v>171</v>
      </c>
      <c r="T153" s="66" t="str">
        <f t="shared" si="18"/>
        <v>&lt;15</v>
      </c>
      <c r="U153" s="66" t="str">
        <f t="shared" si="18"/>
        <v>&lt;10</v>
      </c>
      <c r="V153" s="67" t="str">
        <f t="shared" si="20"/>
        <v>&lt;25</v>
      </c>
      <c r="W153" s="126"/>
    </row>
    <row r="154" spans="1:23" x14ac:dyDescent="0.45">
      <c r="A154" s="69">
        <f t="shared" si="21"/>
        <v>148</v>
      </c>
      <c r="B154" s="51" t="str">
        <f t="shared" si="19"/>
        <v>岩手県</v>
      </c>
      <c r="C154" s="57" t="str">
        <f t="shared" si="19"/>
        <v>岩手県</v>
      </c>
      <c r="D154" s="53" t="str">
        <f t="shared" si="19"/>
        <v>岩手県</v>
      </c>
      <c r="E154" s="236" t="s">
        <v>183</v>
      </c>
      <c r="F154" s="54" t="str">
        <f t="shared" si="15"/>
        <v>-</v>
      </c>
      <c r="G154" s="247" t="s">
        <v>85</v>
      </c>
      <c r="H154" s="71" t="s">
        <v>36</v>
      </c>
      <c r="I154" s="115" t="s">
        <v>168</v>
      </c>
      <c r="J154" s="73" t="s">
        <v>34</v>
      </c>
      <c r="K154" s="73" t="s">
        <v>34</v>
      </c>
      <c r="L154" s="58" t="s">
        <v>38</v>
      </c>
      <c r="M154" s="119" t="str">
        <f t="shared" si="16"/>
        <v>岩手県いわちく検査室</v>
      </c>
      <c r="N154" s="120" t="str">
        <f t="shared" si="17"/>
        <v>NaI</v>
      </c>
      <c r="O154" s="121">
        <v>44042</v>
      </c>
      <c r="P154" s="122">
        <v>44043</v>
      </c>
      <c r="Q154" s="123" t="s">
        <v>169</v>
      </c>
      <c r="R154" s="124">
        <v>11.5</v>
      </c>
      <c r="S154" s="125">
        <v>12</v>
      </c>
      <c r="T154" s="66" t="str">
        <f t="shared" si="18"/>
        <v>&lt;15</v>
      </c>
      <c r="U154" s="66">
        <f t="shared" si="18"/>
        <v>11.5</v>
      </c>
      <c r="V154" s="67">
        <f t="shared" si="20"/>
        <v>12</v>
      </c>
      <c r="W154" s="126"/>
    </row>
    <row r="155" spans="1:23" x14ac:dyDescent="0.45">
      <c r="A155" s="69">
        <f t="shared" si="21"/>
        <v>149</v>
      </c>
      <c r="B155" s="51" t="str">
        <f t="shared" si="19"/>
        <v>岩手県</v>
      </c>
      <c r="C155" s="57" t="str">
        <f t="shared" si="19"/>
        <v>岩手県</v>
      </c>
      <c r="D155" s="53" t="str">
        <f t="shared" si="19"/>
        <v>岩手県</v>
      </c>
      <c r="E155" s="236" t="s">
        <v>183</v>
      </c>
      <c r="F155" s="54" t="str">
        <f t="shared" si="15"/>
        <v>-</v>
      </c>
      <c r="G155" s="247" t="s">
        <v>85</v>
      </c>
      <c r="H155" s="71" t="s">
        <v>36</v>
      </c>
      <c r="I155" s="115" t="s">
        <v>168</v>
      </c>
      <c r="J155" s="73" t="s">
        <v>34</v>
      </c>
      <c r="K155" s="73" t="s">
        <v>34</v>
      </c>
      <c r="L155" s="58" t="s">
        <v>38</v>
      </c>
      <c r="M155" s="119" t="str">
        <f t="shared" si="16"/>
        <v>岩手県いわちく検査室</v>
      </c>
      <c r="N155" s="120" t="str">
        <f t="shared" si="17"/>
        <v>NaI</v>
      </c>
      <c r="O155" s="121">
        <v>44042</v>
      </c>
      <c r="P155" s="122">
        <v>44043</v>
      </c>
      <c r="Q155" s="123" t="s">
        <v>169</v>
      </c>
      <c r="R155" s="124" t="s">
        <v>170</v>
      </c>
      <c r="S155" s="125" t="s">
        <v>171</v>
      </c>
      <c r="T155" s="66" t="str">
        <f t="shared" si="18"/>
        <v>&lt;15</v>
      </c>
      <c r="U155" s="66" t="str">
        <f t="shared" si="18"/>
        <v>&lt;10</v>
      </c>
      <c r="V155" s="67" t="str">
        <f t="shared" si="20"/>
        <v>&lt;25</v>
      </c>
      <c r="W155" s="126"/>
    </row>
    <row r="156" spans="1:23" x14ac:dyDescent="0.45">
      <c r="A156" s="69">
        <f t="shared" si="21"/>
        <v>150</v>
      </c>
      <c r="B156" s="51" t="str">
        <f t="shared" si="19"/>
        <v>岩手県</v>
      </c>
      <c r="C156" s="57" t="str">
        <f t="shared" si="19"/>
        <v>岩手県</v>
      </c>
      <c r="D156" s="53" t="str">
        <f t="shared" si="19"/>
        <v>岩手県</v>
      </c>
      <c r="E156" s="236" t="s">
        <v>183</v>
      </c>
      <c r="F156" s="54" t="str">
        <f t="shared" si="15"/>
        <v>-</v>
      </c>
      <c r="G156" s="247" t="s">
        <v>85</v>
      </c>
      <c r="H156" s="71" t="s">
        <v>36</v>
      </c>
      <c r="I156" s="115" t="s">
        <v>168</v>
      </c>
      <c r="J156" s="73" t="s">
        <v>34</v>
      </c>
      <c r="K156" s="73" t="s">
        <v>34</v>
      </c>
      <c r="L156" s="58" t="s">
        <v>38</v>
      </c>
      <c r="M156" s="119" t="str">
        <f t="shared" si="16"/>
        <v>岩手県いわちく検査室</v>
      </c>
      <c r="N156" s="120" t="str">
        <f t="shared" si="17"/>
        <v>NaI</v>
      </c>
      <c r="O156" s="121">
        <v>44042</v>
      </c>
      <c r="P156" s="122">
        <v>44043</v>
      </c>
      <c r="Q156" s="123" t="s">
        <v>169</v>
      </c>
      <c r="R156" s="124" t="s">
        <v>170</v>
      </c>
      <c r="S156" s="125" t="s">
        <v>171</v>
      </c>
      <c r="T156" s="66" t="str">
        <f t="shared" si="18"/>
        <v>&lt;15</v>
      </c>
      <c r="U156" s="66" t="str">
        <f t="shared" si="18"/>
        <v>&lt;10</v>
      </c>
      <c r="V156" s="67" t="str">
        <f t="shared" si="20"/>
        <v>&lt;25</v>
      </c>
      <c r="W156" s="126"/>
    </row>
    <row r="157" spans="1:23" x14ac:dyDescent="0.45">
      <c r="A157" s="69">
        <f t="shared" si="21"/>
        <v>151</v>
      </c>
      <c r="B157" s="51" t="str">
        <f t="shared" si="19"/>
        <v>岩手県</v>
      </c>
      <c r="C157" s="57" t="str">
        <f t="shared" si="19"/>
        <v>岩手県</v>
      </c>
      <c r="D157" s="53" t="str">
        <f t="shared" si="19"/>
        <v>岩手県</v>
      </c>
      <c r="E157" s="236" t="s">
        <v>167</v>
      </c>
      <c r="F157" s="54" t="str">
        <f t="shared" si="15"/>
        <v>-</v>
      </c>
      <c r="G157" s="247" t="s">
        <v>85</v>
      </c>
      <c r="H157" s="71" t="s">
        <v>36</v>
      </c>
      <c r="I157" s="115" t="s">
        <v>168</v>
      </c>
      <c r="J157" s="73" t="s">
        <v>34</v>
      </c>
      <c r="K157" s="73" t="s">
        <v>34</v>
      </c>
      <c r="L157" s="58" t="s">
        <v>38</v>
      </c>
      <c r="M157" s="119" t="str">
        <f t="shared" si="16"/>
        <v>岩手県いわちく検査室</v>
      </c>
      <c r="N157" s="120" t="str">
        <f t="shared" si="17"/>
        <v>NaI</v>
      </c>
      <c r="O157" s="121">
        <v>44042</v>
      </c>
      <c r="P157" s="122">
        <v>44043</v>
      </c>
      <c r="Q157" s="123" t="s">
        <v>169</v>
      </c>
      <c r="R157" s="124" t="s">
        <v>170</v>
      </c>
      <c r="S157" s="125" t="s">
        <v>171</v>
      </c>
      <c r="T157" s="66" t="str">
        <f t="shared" si="18"/>
        <v>&lt;15</v>
      </c>
      <c r="U157" s="66" t="str">
        <f t="shared" si="18"/>
        <v>&lt;10</v>
      </c>
      <c r="V157" s="67" t="str">
        <f t="shared" si="20"/>
        <v>&lt;25</v>
      </c>
      <c r="W157" s="126"/>
    </row>
    <row r="158" spans="1:23" x14ac:dyDescent="0.45">
      <c r="A158" s="69">
        <f t="shared" si="21"/>
        <v>152</v>
      </c>
      <c r="B158" s="51" t="str">
        <f t="shared" si="19"/>
        <v>岩手県</v>
      </c>
      <c r="C158" s="57" t="str">
        <f t="shared" si="19"/>
        <v>岩手県</v>
      </c>
      <c r="D158" s="53" t="str">
        <f t="shared" si="19"/>
        <v>岩手県</v>
      </c>
      <c r="E158" s="236" t="s">
        <v>167</v>
      </c>
      <c r="F158" s="54" t="str">
        <f t="shared" si="15"/>
        <v>-</v>
      </c>
      <c r="G158" s="247" t="s">
        <v>85</v>
      </c>
      <c r="H158" s="71" t="s">
        <v>36</v>
      </c>
      <c r="I158" s="115" t="s">
        <v>168</v>
      </c>
      <c r="J158" s="73" t="s">
        <v>34</v>
      </c>
      <c r="K158" s="73" t="s">
        <v>34</v>
      </c>
      <c r="L158" s="58" t="s">
        <v>38</v>
      </c>
      <c r="M158" s="119" t="str">
        <f t="shared" si="16"/>
        <v>岩手県いわちく検査室</v>
      </c>
      <c r="N158" s="120" t="str">
        <f t="shared" si="17"/>
        <v>NaI</v>
      </c>
      <c r="O158" s="121">
        <v>44042</v>
      </c>
      <c r="P158" s="122">
        <v>44043</v>
      </c>
      <c r="Q158" s="123" t="s">
        <v>169</v>
      </c>
      <c r="R158" s="124" t="s">
        <v>170</v>
      </c>
      <c r="S158" s="125" t="s">
        <v>171</v>
      </c>
      <c r="T158" s="66" t="str">
        <f t="shared" si="18"/>
        <v>&lt;15</v>
      </c>
      <c r="U158" s="66" t="str">
        <f t="shared" si="18"/>
        <v>&lt;10</v>
      </c>
      <c r="V158" s="67" t="str">
        <f t="shared" si="20"/>
        <v>&lt;25</v>
      </c>
      <c r="W158" s="126"/>
    </row>
    <row r="159" spans="1:23" x14ac:dyDescent="0.45">
      <c r="A159" s="69">
        <f t="shared" si="21"/>
        <v>153</v>
      </c>
      <c r="B159" s="51" t="str">
        <f t="shared" si="19"/>
        <v>岩手県</v>
      </c>
      <c r="C159" s="57" t="str">
        <f t="shared" si="19"/>
        <v>岩手県</v>
      </c>
      <c r="D159" s="53" t="str">
        <f t="shared" si="19"/>
        <v>岩手県</v>
      </c>
      <c r="E159" s="236" t="s">
        <v>167</v>
      </c>
      <c r="F159" s="54" t="str">
        <f t="shared" si="15"/>
        <v>-</v>
      </c>
      <c r="G159" s="247" t="s">
        <v>85</v>
      </c>
      <c r="H159" s="71" t="s">
        <v>36</v>
      </c>
      <c r="I159" s="115" t="s">
        <v>168</v>
      </c>
      <c r="J159" s="73" t="s">
        <v>34</v>
      </c>
      <c r="K159" s="73" t="s">
        <v>34</v>
      </c>
      <c r="L159" s="58" t="s">
        <v>38</v>
      </c>
      <c r="M159" s="119" t="str">
        <f t="shared" si="16"/>
        <v>岩手県いわちく検査室</v>
      </c>
      <c r="N159" s="120" t="str">
        <f t="shared" si="17"/>
        <v>NaI</v>
      </c>
      <c r="O159" s="121">
        <v>44042</v>
      </c>
      <c r="P159" s="122">
        <v>44043</v>
      </c>
      <c r="Q159" s="123" t="s">
        <v>169</v>
      </c>
      <c r="R159" s="124" t="s">
        <v>170</v>
      </c>
      <c r="S159" s="125" t="s">
        <v>171</v>
      </c>
      <c r="T159" s="66" t="str">
        <f t="shared" si="18"/>
        <v>&lt;15</v>
      </c>
      <c r="U159" s="66" t="str">
        <f t="shared" si="18"/>
        <v>&lt;10</v>
      </c>
      <c r="V159" s="67" t="str">
        <f t="shared" si="20"/>
        <v>&lt;25</v>
      </c>
      <c r="W159" s="126"/>
    </row>
    <row r="160" spans="1:23" x14ac:dyDescent="0.45">
      <c r="A160" s="69">
        <f t="shared" si="21"/>
        <v>154</v>
      </c>
      <c r="B160" s="51" t="str">
        <f t="shared" si="19"/>
        <v>岩手県</v>
      </c>
      <c r="C160" s="57" t="str">
        <f t="shared" si="19"/>
        <v>岩手県</v>
      </c>
      <c r="D160" s="53" t="str">
        <f t="shared" si="19"/>
        <v>岩手県</v>
      </c>
      <c r="E160" s="236" t="s">
        <v>188</v>
      </c>
      <c r="F160" s="54" t="str">
        <f t="shared" si="15"/>
        <v>-</v>
      </c>
      <c r="G160" s="247" t="s">
        <v>85</v>
      </c>
      <c r="H160" s="71" t="s">
        <v>36</v>
      </c>
      <c r="I160" s="115" t="s">
        <v>168</v>
      </c>
      <c r="J160" s="73" t="s">
        <v>34</v>
      </c>
      <c r="K160" s="73" t="s">
        <v>34</v>
      </c>
      <c r="L160" s="58" t="s">
        <v>38</v>
      </c>
      <c r="M160" s="119" t="str">
        <f t="shared" si="16"/>
        <v>岩手県いわちく検査室</v>
      </c>
      <c r="N160" s="120" t="str">
        <f t="shared" si="17"/>
        <v>NaI</v>
      </c>
      <c r="O160" s="121">
        <v>44042</v>
      </c>
      <c r="P160" s="122">
        <v>44043</v>
      </c>
      <c r="Q160" s="123" t="s">
        <v>169</v>
      </c>
      <c r="R160" s="124" t="s">
        <v>170</v>
      </c>
      <c r="S160" s="125" t="s">
        <v>171</v>
      </c>
      <c r="T160" s="66" t="str">
        <f t="shared" si="18"/>
        <v>&lt;15</v>
      </c>
      <c r="U160" s="66" t="str">
        <f t="shared" si="18"/>
        <v>&lt;10</v>
      </c>
      <c r="V160" s="67" t="str">
        <f t="shared" si="20"/>
        <v>&lt;25</v>
      </c>
      <c r="W160" s="126"/>
    </row>
    <row r="161" spans="1:23" x14ac:dyDescent="0.45">
      <c r="A161" s="69">
        <f t="shared" si="21"/>
        <v>155</v>
      </c>
      <c r="B161" s="51" t="str">
        <f t="shared" si="19"/>
        <v>岩手県</v>
      </c>
      <c r="C161" s="57" t="str">
        <f t="shared" si="19"/>
        <v>岩手県</v>
      </c>
      <c r="D161" s="53" t="str">
        <f t="shared" si="19"/>
        <v>岩手県</v>
      </c>
      <c r="E161" s="236" t="s">
        <v>183</v>
      </c>
      <c r="F161" s="54" t="str">
        <f t="shared" si="15"/>
        <v>-</v>
      </c>
      <c r="G161" s="247" t="s">
        <v>85</v>
      </c>
      <c r="H161" s="71" t="s">
        <v>36</v>
      </c>
      <c r="I161" s="115" t="s">
        <v>168</v>
      </c>
      <c r="J161" s="73" t="s">
        <v>34</v>
      </c>
      <c r="K161" s="73" t="s">
        <v>34</v>
      </c>
      <c r="L161" s="58" t="s">
        <v>38</v>
      </c>
      <c r="M161" s="119" t="str">
        <f t="shared" si="16"/>
        <v>岩手県いわちく検査室</v>
      </c>
      <c r="N161" s="120" t="str">
        <f t="shared" si="17"/>
        <v>NaI</v>
      </c>
      <c r="O161" s="121">
        <v>44042</v>
      </c>
      <c r="P161" s="122">
        <v>44043</v>
      </c>
      <c r="Q161" s="123" t="s">
        <v>169</v>
      </c>
      <c r="R161" s="124" t="s">
        <v>170</v>
      </c>
      <c r="S161" s="125" t="s">
        <v>171</v>
      </c>
      <c r="T161" s="66" t="str">
        <f t="shared" si="18"/>
        <v>&lt;15</v>
      </c>
      <c r="U161" s="66" t="str">
        <f t="shared" si="18"/>
        <v>&lt;10</v>
      </c>
      <c r="V161" s="67" t="str">
        <f t="shared" si="20"/>
        <v>&lt;25</v>
      </c>
      <c r="W161" s="126"/>
    </row>
    <row r="162" spans="1:23" x14ac:dyDescent="0.45">
      <c r="A162" s="69">
        <f t="shared" si="21"/>
        <v>156</v>
      </c>
      <c r="B162" s="51" t="str">
        <f t="shared" si="19"/>
        <v>岩手県</v>
      </c>
      <c r="C162" s="57" t="str">
        <f t="shared" si="19"/>
        <v>岩手県</v>
      </c>
      <c r="D162" s="53" t="str">
        <f t="shared" si="19"/>
        <v>岩手県</v>
      </c>
      <c r="E162" s="236" t="s">
        <v>183</v>
      </c>
      <c r="F162" s="54" t="str">
        <f t="shared" si="15"/>
        <v>-</v>
      </c>
      <c r="G162" s="247" t="s">
        <v>85</v>
      </c>
      <c r="H162" s="71" t="s">
        <v>36</v>
      </c>
      <c r="I162" s="115" t="s">
        <v>168</v>
      </c>
      <c r="J162" s="73" t="s">
        <v>34</v>
      </c>
      <c r="K162" s="73" t="s">
        <v>34</v>
      </c>
      <c r="L162" s="58" t="s">
        <v>38</v>
      </c>
      <c r="M162" s="119" t="str">
        <f t="shared" si="16"/>
        <v>岩手県いわちく検査室</v>
      </c>
      <c r="N162" s="120" t="str">
        <f t="shared" si="17"/>
        <v>NaI</v>
      </c>
      <c r="O162" s="121">
        <v>44042</v>
      </c>
      <c r="P162" s="122">
        <v>44043</v>
      </c>
      <c r="Q162" s="123" t="s">
        <v>169</v>
      </c>
      <c r="R162" s="124" t="s">
        <v>170</v>
      </c>
      <c r="S162" s="125" t="s">
        <v>171</v>
      </c>
      <c r="T162" s="66" t="str">
        <f t="shared" si="18"/>
        <v>&lt;15</v>
      </c>
      <c r="U162" s="66" t="str">
        <f t="shared" si="18"/>
        <v>&lt;10</v>
      </c>
      <c r="V162" s="67" t="str">
        <f t="shared" si="20"/>
        <v>&lt;25</v>
      </c>
      <c r="W162" s="126"/>
    </row>
    <row r="163" spans="1:23" x14ac:dyDescent="0.45">
      <c r="A163" s="69">
        <f t="shared" si="21"/>
        <v>157</v>
      </c>
      <c r="B163" s="51" t="str">
        <f t="shared" si="19"/>
        <v>岩手県</v>
      </c>
      <c r="C163" s="57" t="str">
        <f t="shared" si="19"/>
        <v>岩手県</v>
      </c>
      <c r="D163" s="53" t="str">
        <f t="shared" si="19"/>
        <v>岩手県</v>
      </c>
      <c r="E163" s="236" t="s">
        <v>183</v>
      </c>
      <c r="F163" s="54" t="str">
        <f t="shared" si="15"/>
        <v>-</v>
      </c>
      <c r="G163" s="247" t="s">
        <v>85</v>
      </c>
      <c r="H163" s="71" t="s">
        <v>36</v>
      </c>
      <c r="I163" s="115" t="s">
        <v>168</v>
      </c>
      <c r="J163" s="73" t="s">
        <v>34</v>
      </c>
      <c r="K163" s="73" t="s">
        <v>34</v>
      </c>
      <c r="L163" s="58" t="s">
        <v>38</v>
      </c>
      <c r="M163" s="119" t="str">
        <f t="shared" si="16"/>
        <v>岩手県いわちく検査室</v>
      </c>
      <c r="N163" s="120" t="str">
        <f t="shared" si="17"/>
        <v>NaI</v>
      </c>
      <c r="O163" s="121">
        <v>44042</v>
      </c>
      <c r="P163" s="122">
        <v>44043</v>
      </c>
      <c r="Q163" s="123" t="s">
        <v>169</v>
      </c>
      <c r="R163" s="124" t="s">
        <v>170</v>
      </c>
      <c r="S163" s="125" t="s">
        <v>171</v>
      </c>
      <c r="T163" s="66" t="str">
        <f t="shared" si="18"/>
        <v>&lt;15</v>
      </c>
      <c r="U163" s="66" t="str">
        <f t="shared" si="18"/>
        <v>&lt;10</v>
      </c>
      <c r="V163" s="67" t="str">
        <f t="shared" si="20"/>
        <v>&lt;25</v>
      </c>
      <c r="W163" s="126"/>
    </row>
    <row r="164" spans="1:23" x14ac:dyDescent="0.45">
      <c r="A164" s="69">
        <f t="shared" si="21"/>
        <v>158</v>
      </c>
      <c r="B164" s="51" t="str">
        <f t="shared" si="19"/>
        <v>岩手県</v>
      </c>
      <c r="C164" s="57" t="str">
        <f t="shared" si="19"/>
        <v>岩手県</v>
      </c>
      <c r="D164" s="53" t="str">
        <f t="shared" si="19"/>
        <v>岩手県</v>
      </c>
      <c r="E164" s="236" t="s">
        <v>183</v>
      </c>
      <c r="F164" s="54" t="str">
        <f t="shared" si="15"/>
        <v>-</v>
      </c>
      <c r="G164" s="247" t="s">
        <v>85</v>
      </c>
      <c r="H164" s="71" t="s">
        <v>36</v>
      </c>
      <c r="I164" s="115" t="s">
        <v>168</v>
      </c>
      <c r="J164" s="73" t="s">
        <v>34</v>
      </c>
      <c r="K164" s="73" t="s">
        <v>34</v>
      </c>
      <c r="L164" s="58" t="s">
        <v>38</v>
      </c>
      <c r="M164" s="119" t="str">
        <f t="shared" si="16"/>
        <v>岩手県いわちく検査室</v>
      </c>
      <c r="N164" s="120" t="str">
        <f t="shared" si="17"/>
        <v>NaI</v>
      </c>
      <c r="O164" s="121">
        <v>44042</v>
      </c>
      <c r="P164" s="122">
        <v>44043</v>
      </c>
      <c r="Q164" s="123" t="s">
        <v>169</v>
      </c>
      <c r="R164" s="124" t="s">
        <v>170</v>
      </c>
      <c r="S164" s="125" t="s">
        <v>171</v>
      </c>
      <c r="T164" s="66" t="str">
        <f t="shared" si="18"/>
        <v>&lt;15</v>
      </c>
      <c r="U164" s="66" t="str">
        <f t="shared" si="18"/>
        <v>&lt;10</v>
      </c>
      <c r="V164" s="67" t="str">
        <f t="shared" si="20"/>
        <v>&lt;25</v>
      </c>
      <c r="W164" s="126"/>
    </row>
    <row r="165" spans="1:23" x14ac:dyDescent="0.45">
      <c r="A165" s="69">
        <f t="shared" si="21"/>
        <v>159</v>
      </c>
      <c r="B165" s="51" t="str">
        <f t="shared" si="19"/>
        <v>岩手県</v>
      </c>
      <c r="C165" s="57" t="str">
        <f t="shared" si="19"/>
        <v>岩手県</v>
      </c>
      <c r="D165" s="53" t="str">
        <f t="shared" si="19"/>
        <v>岩手県</v>
      </c>
      <c r="E165" s="236" t="s">
        <v>183</v>
      </c>
      <c r="F165" s="54" t="str">
        <f t="shared" si="15"/>
        <v>-</v>
      </c>
      <c r="G165" s="247" t="s">
        <v>85</v>
      </c>
      <c r="H165" s="71" t="s">
        <v>36</v>
      </c>
      <c r="I165" s="115" t="s">
        <v>168</v>
      </c>
      <c r="J165" s="73" t="s">
        <v>34</v>
      </c>
      <c r="K165" s="73" t="s">
        <v>34</v>
      </c>
      <c r="L165" s="58" t="s">
        <v>38</v>
      </c>
      <c r="M165" s="119" t="str">
        <f t="shared" si="16"/>
        <v>岩手県いわちく検査室</v>
      </c>
      <c r="N165" s="120" t="str">
        <f t="shared" si="17"/>
        <v>NaI</v>
      </c>
      <c r="O165" s="121">
        <v>44042</v>
      </c>
      <c r="P165" s="122">
        <v>44043</v>
      </c>
      <c r="Q165" s="123" t="s">
        <v>169</v>
      </c>
      <c r="R165" s="124" t="s">
        <v>170</v>
      </c>
      <c r="S165" s="125" t="s">
        <v>171</v>
      </c>
      <c r="T165" s="66" t="str">
        <f t="shared" si="18"/>
        <v>&lt;15</v>
      </c>
      <c r="U165" s="66" t="str">
        <f t="shared" si="18"/>
        <v>&lt;10</v>
      </c>
      <c r="V165" s="67" t="str">
        <f t="shared" si="20"/>
        <v>&lt;25</v>
      </c>
      <c r="W165" s="126"/>
    </row>
    <row r="166" spans="1:23" x14ac:dyDescent="0.45">
      <c r="A166" s="69">
        <f t="shared" si="21"/>
        <v>160</v>
      </c>
      <c r="B166" s="51" t="str">
        <f t="shared" si="19"/>
        <v>岩手県</v>
      </c>
      <c r="C166" s="57" t="str">
        <f t="shared" si="19"/>
        <v>岩手県</v>
      </c>
      <c r="D166" s="53" t="str">
        <f t="shared" si="19"/>
        <v>岩手県</v>
      </c>
      <c r="E166" s="236" t="s">
        <v>183</v>
      </c>
      <c r="F166" s="54" t="str">
        <f t="shared" ref="F166:F190" si="22">IF($E166="","","-")</f>
        <v>-</v>
      </c>
      <c r="G166" s="247" t="s">
        <v>85</v>
      </c>
      <c r="H166" s="71" t="s">
        <v>36</v>
      </c>
      <c r="I166" s="115" t="s">
        <v>168</v>
      </c>
      <c r="J166" s="73" t="s">
        <v>34</v>
      </c>
      <c r="K166" s="73" t="s">
        <v>34</v>
      </c>
      <c r="L166" s="58" t="s">
        <v>38</v>
      </c>
      <c r="M166" s="119" t="str">
        <f t="shared" ref="M166:M190" si="23">IF($E166="","","岩手県いわちく検査室")</f>
        <v>岩手県いわちく検査室</v>
      </c>
      <c r="N166" s="120" t="str">
        <f t="shared" ref="N166:N190" si="24">IF($E166="","","NaI")</f>
        <v>NaI</v>
      </c>
      <c r="O166" s="121">
        <v>44042</v>
      </c>
      <c r="P166" s="122">
        <v>44043</v>
      </c>
      <c r="Q166" s="123" t="s">
        <v>169</v>
      </c>
      <c r="R166" s="124" t="s">
        <v>170</v>
      </c>
      <c r="S166" s="125" t="s">
        <v>171</v>
      </c>
      <c r="T166" s="66" t="str">
        <f t="shared" si="18"/>
        <v>&lt;15</v>
      </c>
      <c r="U166" s="66" t="str">
        <f t="shared" si="18"/>
        <v>&lt;10</v>
      </c>
      <c r="V166" s="67" t="str">
        <f t="shared" si="20"/>
        <v>&lt;25</v>
      </c>
      <c r="W166" s="126"/>
    </row>
    <row r="167" spans="1:23" x14ac:dyDescent="0.45">
      <c r="A167" s="69">
        <f t="shared" si="21"/>
        <v>161</v>
      </c>
      <c r="B167" s="51" t="str">
        <f t="shared" si="19"/>
        <v>岩手県</v>
      </c>
      <c r="C167" s="57" t="str">
        <f t="shared" si="19"/>
        <v>岩手県</v>
      </c>
      <c r="D167" s="53" t="str">
        <f t="shared" si="19"/>
        <v>岩手県</v>
      </c>
      <c r="E167" s="236" t="s">
        <v>183</v>
      </c>
      <c r="F167" s="54" t="str">
        <f t="shared" si="22"/>
        <v>-</v>
      </c>
      <c r="G167" s="247" t="s">
        <v>85</v>
      </c>
      <c r="H167" s="71" t="s">
        <v>36</v>
      </c>
      <c r="I167" s="115" t="s">
        <v>168</v>
      </c>
      <c r="J167" s="73" t="s">
        <v>34</v>
      </c>
      <c r="K167" s="73" t="s">
        <v>34</v>
      </c>
      <c r="L167" s="58" t="s">
        <v>38</v>
      </c>
      <c r="M167" s="119" t="str">
        <f t="shared" si="23"/>
        <v>岩手県いわちく検査室</v>
      </c>
      <c r="N167" s="120" t="str">
        <f t="shared" si="24"/>
        <v>NaI</v>
      </c>
      <c r="O167" s="121">
        <v>44042</v>
      </c>
      <c r="P167" s="122">
        <v>44043</v>
      </c>
      <c r="Q167" s="123" t="s">
        <v>169</v>
      </c>
      <c r="R167" s="124" t="s">
        <v>170</v>
      </c>
      <c r="S167" s="125" t="s">
        <v>171</v>
      </c>
      <c r="T167" s="66" t="str">
        <f t="shared" si="18"/>
        <v>&lt;15</v>
      </c>
      <c r="U167" s="66" t="str">
        <f t="shared" si="18"/>
        <v>&lt;10</v>
      </c>
      <c r="V167" s="67" t="str">
        <f t="shared" si="20"/>
        <v>&lt;25</v>
      </c>
      <c r="W167" s="126"/>
    </row>
    <row r="168" spans="1:23" x14ac:dyDescent="0.45">
      <c r="A168" s="69">
        <f t="shared" si="21"/>
        <v>162</v>
      </c>
      <c r="B168" s="51" t="str">
        <f t="shared" si="19"/>
        <v>岩手県</v>
      </c>
      <c r="C168" s="57" t="str">
        <f t="shared" si="19"/>
        <v>岩手県</v>
      </c>
      <c r="D168" s="53" t="str">
        <f t="shared" si="19"/>
        <v>岩手県</v>
      </c>
      <c r="E168" s="236" t="s">
        <v>183</v>
      </c>
      <c r="F168" s="54" t="str">
        <f t="shared" si="22"/>
        <v>-</v>
      </c>
      <c r="G168" s="247" t="s">
        <v>85</v>
      </c>
      <c r="H168" s="71" t="s">
        <v>36</v>
      </c>
      <c r="I168" s="115" t="s">
        <v>168</v>
      </c>
      <c r="J168" s="73" t="s">
        <v>34</v>
      </c>
      <c r="K168" s="73" t="s">
        <v>34</v>
      </c>
      <c r="L168" s="58" t="s">
        <v>38</v>
      </c>
      <c r="M168" s="119" t="str">
        <f t="shared" si="23"/>
        <v>岩手県いわちく検査室</v>
      </c>
      <c r="N168" s="120" t="str">
        <f t="shared" si="24"/>
        <v>NaI</v>
      </c>
      <c r="O168" s="121">
        <v>44042</v>
      </c>
      <c r="P168" s="122">
        <v>44043</v>
      </c>
      <c r="Q168" s="123" t="s">
        <v>169</v>
      </c>
      <c r="R168" s="124" t="s">
        <v>170</v>
      </c>
      <c r="S168" s="125" t="s">
        <v>171</v>
      </c>
      <c r="T168" s="66" t="str">
        <f t="shared" si="18"/>
        <v>&lt;15</v>
      </c>
      <c r="U168" s="66" t="str">
        <f t="shared" si="18"/>
        <v>&lt;10</v>
      </c>
      <c r="V168" s="67" t="str">
        <f t="shared" si="20"/>
        <v>&lt;25</v>
      </c>
      <c r="W168" s="126"/>
    </row>
    <row r="169" spans="1:23" x14ac:dyDescent="0.45">
      <c r="A169" s="69">
        <f t="shared" si="21"/>
        <v>163</v>
      </c>
      <c r="B169" s="51" t="str">
        <f t="shared" si="19"/>
        <v>岩手県</v>
      </c>
      <c r="C169" s="57" t="str">
        <f t="shared" si="19"/>
        <v>岩手県</v>
      </c>
      <c r="D169" s="53" t="str">
        <f t="shared" si="19"/>
        <v>岩手県</v>
      </c>
      <c r="E169" s="236" t="s">
        <v>183</v>
      </c>
      <c r="F169" s="54" t="str">
        <f t="shared" si="22"/>
        <v>-</v>
      </c>
      <c r="G169" s="247" t="s">
        <v>85</v>
      </c>
      <c r="H169" s="71" t="s">
        <v>36</v>
      </c>
      <c r="I169" s="115" t="s">
        <v>168</v>
      </c>
      <c r="J169" s="73" t="s">
        <v>34</v>
      </c>
      <c r="K169" s="73" t="s">
        <v>34</v>
      </c>
      <c r="L169" s="58" t="s">
        <v>38</v>
      </c>
      <c r="M169" s="119" t="str">
        <f t="shared" si="23"/>
        <v>岩手県いわちく検査室</v>
      </c>
      <c r="N169" s="120" t="str">
        <f t="shared" si="24"/>
        <v>NaI</v>
      </c>
      <c r="O169" s="121">
        <v>44042</v>
      </c>
      <c r="P169" s="122">
        <v>44043</v>
      </c>
      <c r="Q169" s="123" t="s">
        <v>169</v>
      </c>
      <c r="R169" s="124" t="s">
        <v>170</v>
      </c>
      <c r="S169" s="125" t="s">
        <v>171</v>
      </c>
      <c r="T169" s="66" t="str">
        <f t="shared" si="18"/>
        <v>&lt;15</v>
      </c>
      <c r="U169" s="66" t="str">
        <f t="shared" si="18"/>
        <v>&lt;10</v>
      </c>
      <c r="V169" s="67" t="str">
        <f t="shared" si="20"/>
        <v>&lt;25</v>
      </c>
      <c r="W169" s="126"/>
    </row>
    <row r="170" spans="1:23" x14ac:dyDescent="0.45">
      <c r="A170" s="69">
        <f t="shared" si="21"/>
        <v>164</v>
      </c>
      <c r="B170" s="51" t="str">
        <f t="shared" si="19"/>
        <v>岩手県</v>
      </c>
      <c r="C170" s="57" t="str">
        <f t="shared" si="19"/>
        <v>岩手県</v>
      </c>
      <c r="D170" s="53" t="str">
        <f t="shared" si="19"/>
        <v>岩手県</v>
      </c>
      <c r="E170" s="236" t="s">
        <v>179</v>
      </c>
      <c r="F170" s="54" t="str">
        <f t="shared" si="22"/>
        <v>-</v>
      </c>
      <c r="G170" s="247" t="s">
        <v>85</v>
      </c>
      <c r="H170" s="71" t="s">
        <v>36</v>
      </c>
      <c r="I170" s="115" t="s">
        <v>168</v>
      </c>
      <c r="J170" s="73" t="s">
        <v>34</v>
      </c>
      <c r="K170" s="73" t="s">
        <v>34</v>
      </c>
      <c r="L170" s="58" t="s">
        <v>38</v>
      </c>
      <c r="M170" s="119" t="str">
        <f t="shared" si="23"/>
        <v>岩手県いわちく検査室</v>
      </c>
      <c r="N170" s="120" t="str">
        <f t="shared" si="24"/>
        <v>NaI</v>
      </c>
      <c r="O170" s="121">
        <v>44042</v>
      </c>
      <c r="P170" s="122">
        <v>44043</v>
      </c>
      <c r="Q170" s="123" t="s">
        <v>169</v>
      </c>
      <c r="R170" s="124" t="s">
        <v>170</v>
      </c>
      <c r="S170" s="125" t="s">
        <v>171</v>
      </c>
      <c r="T170" s="66" t="str">
        <f t="shared" si="18"/>
        <v>&lt;15</v>
      </c>
      <c r="U170" s="66" t="str">
        <f t="shared" si="18"/>
        <v>&lt;10</v>
      </c>
      <c r="V170" s="67" t="str">
        <f t="shared" si="20"/>
        <v>&lt;25</v>
      </c>
      <c r="W170" s="126"/>
    </row>
    <row r="171" spans="1:23" x14ac:dyDescent="0.45">
      <c r="A171" s="69">
        <f t="shared" si="21"/>
        <v>165</v>
      </c>
      <c r="B171" s="51" t="str">
        <f t="shared" si="19"/>
        <v>岩手県</v>
      </c>
      <c r="C171" s="57" t="str">
        <f t="shared" si="19"/>
        <v>岩手県</v>
      </c>
      <c r="D171" s="53" t="str">
        <f t="shared" si="19"/>
        <v>岩手県</v>
      </c>
      <c r="E171" s="236" t="s">
        <v>179</v>
      </c>
      <c r="F171" s="54" t="str">
        <f t="shared" si="22"/>
        <v>-</v>
      </c>
      <c r="G171" s="247" t="s">
        <v>85</v>
      </c>
      <c r="H171" s="71" t="s">
        <v>36</v>
      </c>
      <c r="I171" s="115" t="s">
        <v>168</v>
      </c>
      <c r="J171" s="73" t="s">
        <v>34</v>
      </c>
      <c r="K171" s="73" t="s">
        <v>34</v>
      </c>
      <c r="L171" s="58" t="s">
        <v>38</v>
      </c>
      <c r="M171" s="119" t="str">
        <f t="shared" si="23"/>
        <v>岩手県いわちく検査室</v>
      </c>
      <c r="N171" s="120" t="str">
        <f t="shared" si="24"/>
        <v>NaI</v>
      </c>
      <c r="O171" s="121">
        <v>44042</v>
      </c>
      <c r="P171" s="122">
        <v>44043</v>
      </c>
      <c r="Q171" s="123" t="s">
        <v>169</v>
      </c>
      <c r="R171" s="124" t="s">
        <v>170</v>
      </c>
      <c r="S171" s="125" t="s">
        <v>171</v>
      </c>
      <c r="T171" s="66" t="str">
        <f t="shared" si="18"/>
        <v>&lt;15</v>
      </c>
      <c r="U171" s="66" t="str">
        <f t="shared" si="18"/>
        <v>&lt;10</v>
      </c>
      <c r="V171" s="67" t="str">
        <f t="shared" si="20"/>
        <v>&lt;25</v>
      </c>
      <c r="W171" s="126"/>
    </row>
    <row r="172" spans="1:23" x14ac:dyDescent="0.45">
      <c r="A172" s="69">
        <f t="shared" si="21"/>
        <v>166</v>
      </c>
      <c r="B172" s="51" t="str">
        <f t="shared" si="19"/>
        <v>岩手県</v>
      </c>
      <c r="C172" s="57" t="str">
        <f t="shared" si="19"/>
        <v>岩手県</v>
      </c>
      <c r="D172" s="53" t="str">
        <f t="shared" si="19"/>
        <v>岩手県</v>
      </c>
      <c r="E172" s="236" t="s">
        <v>167</v>
      </c>
      <c r="F172" s="54" t="str">
        <f t="shared" si="22"/>
        <v>-</v>
      </c>
      <c r="G172" s="247" t="s">
        <v>85</v>
      </c>
      <c r="H172" s="71" t="s">
        <v>36</v>
      </c>
      <c r="I172" s="115" t="s">
        <v>168</v>
      </c>
      <c r="J172" s="73" t="s">
        <v>34</v>
      </c>
      <c r="K172" s="73" t="s">
        <v>34</v>
      </c>
      <c r="L172" s="58" t="s">
        <v>38</v>
      </c>
      <c r="M172" s="119" t="str">
        <f t="shared" si="23"/>
        <v>岩手県いわちく検査室</v>
      </c>
      <c r="N172" s="120" t="str">
        <f t="shared" si="24"/>
        <v>NaI</v>
      </c>
      <c r="O172" s="121">
        <v>44042</v>
      </c>
      <c r="P172" s="122">
        <v>44043</v>
      </c>
      <c r="Q172" s="123" t="s">
        <v>169</v>
      </c>
      <c r="R172" s="124" t="s">
        <v>170</v>
      </c>
      <c r="S172" s="125" t="s">
        <v>171</v>
      </c>
      <c r="T172" s="66" t="str">
        <f t="shared" si="18"/>
        <v>&lt;15</v>
      </c>
      <c r="U172" s="66" t="str">
        <f t="shared" si="18"/>
        <v>&lt;10</v>
      </c>
      <c r="V172" s="67" t="str">
        <f t="shared" si="20"/>
        <v>&lt;25</v>
      </c>
      <c r="W172" s="126"/>
    </row>
    <row r="173" spans="1:23" x14ac:dyDescent="0.45">
      <c r="A173" s="69">
        <f t="shared" si="21"/>
        <v>167</v>
      </c>
      <c r="B173" s="51" t="str">
        <f t="shared" si="19"/>
        <v>岩手県</v>
      </c>
      <c r="C173" s="57" t="str">
        <f t="shared" si="19"/>
        <v>岩手県</v>
      </c>
      <c r="D173" s="53" t="str">
        <f t="shared" si="19"/>
        <v>岩手県</v>
      </c>
      <c r="E173" s="236" t="s">
        <v>189</v>
      </c>
      <c r="F173" s="54" t="str">
        <f t="shared" si="22"/>
        <v>-</v>
      </c>
      <c r="G173" s="247" t="s">
        <v>85</v>
      </c>
      <c r="H173" s="71" t="s">
        <v>36</v>
      </c>
      <c r="I173" s="115" t="s">
        <v>168</v>
      </c>
      <c r="J173" s="73" t="s">
        <v>34</v>
      </c>
      <c r="K173" s="73" t="s">
        <v>34</v>
      </c>
      <c r="L173" s="58" t="s">
        <v>38</v>
      </c>
      <c r="M173" s="119" t="str">
        <f t="shared" si="23"/>
        <v>岩手県いわちく検査室</v>
      </c>
      <c r="N173" s="120" t="str">
        <f t="shared" si="24"/>
        <v>NaI</v>
      </c>
      <c r="O173" s="121">
        <v>44042</v>
      </c>
      <c r="P173" s="122">
        <v>44043</v>
      </c>
      <c r="Q173" s="123" t="s">
        <v>169</v>
      </c>
      <c r="R173" s="124" t="s">
        <v>170</v>
      </c>
      <c r="S173" s="125" t="s">
        <v>171</v>
      </c>
      <c r="T173" s="66" t="str">
        <f t="shared" si="18"/>
        <v>&lt;15</v>
      </c>
      <c r="U173" s="66" t="str">
        <f t="shared" si="18"/>
        <v>&lt;10</v>
      </c>
      <c r="V173" s="67" t="str">
        <f t="shared" si="20"/>
        <v>&lt;25</v>
      </c>
      <c r="W173" s="126"/>
    </row>
    <row r="174" spans="1:23" x14ac:dyDescent="0.45">
      <c r="A174" s="69">
        <f t="shared" si="21"/>
        <v>168</v>
      </c>
      <c r="B174" s="51" t="str">
        <f t="shared" si="19"/>
        <v>岩手県</v>
      </c>
      <c r="C174" s="57" t="str">
        <f t="shared" si="19"/>
        <v>岩手県</v>
      </c>
      <c r="D174" s="53" t="str">
        <f t="shared" si="19"/>
        <v>岩手県</v>
      </c>
      <c r="E174" s="236" t="s">
        <v>182</v>
      </c>
      <c r="F174" s="54" t="str">
        <f t="shared" si="22"/>
        <v>-</v>
      </c>
      <c r="G174" s="247" t="s">
        <v>85</v>
      </c>
      <c r="H174" s="71" t="s">
        <v>36</v>
      </c>
      <c r="I174" s="115" t="s">
        <v>168</v>
      </c>
      <c r="J174" s="73" t="s">
        <v>34</v>
      </c>
      <c r="K174" s="73" t="s">
        <v>34</v>
      </c>
      <c r="L174" s="58" t="s">
        <v>38</v>
      </c>
      <c r="M174" s="119" t="str">
        <f t="shared" si="23"/>
        <v>岩手県いわちく検査室</v>
      </c>
      <c r="N174" s="120" t="str">
        <f t="shared" si="24"/>
        <v>NaI</v>
      </c>
      <c r="O174" s="121">
        <v>44042</v>
      </c>
      <c r="P174" s="122">
        <v>44043</v>
      </c>
      <c r="Q174" s="123" t="s">
        <v>169</v>
      </c>
      <c r="R174" s="124" t="s">
        <v>170</v>
      </c>
      <c r="S174" s="125" t="s">
        <v>171</v>
      </c>
      <c r="T174" s="66" t="str">
        <f t="shared" si="18"/>
        <v>&lt;15</v>
      </c>
      <c r="U174" s="66" t="str">
        <f t="shared" si="18"/>
        <v>&lt;10</v>
      </c>
      <c r="V174" s="67" t="str">
        <f t="shared" si="20"/>
        <v>&lt;25</v>
      </c>
      <c r="W174" s="126"/>
    </row>
    <row r="175" spans="1:23" x14ac:dyDescent="0.45">
      <c r="A175" s="69">
        <f t="shared" si="21"/>
        <v>169</v>
      </c>
      <c r="B175" s="51" t="str">
        <f t="shared" si="19"/>
        <v>岩手県</v>
      </c>
      <c r="C175" s="57" t="str">
        <f t="shared" si="19"/>
        <v>岩手県</v>
      </c>
      <c r="D175" s="53" t="str">
        <f t="shared" si="19"/>
        <v>岩手県</v>
      </c>
      <c r="E175" s="236" t="s">
        <v>177</v>
      </c>
      <c r="F175" s="54" t="str">
        <f t="shared" si="22"/>
        <v>-</v>
      </c>
      <c r="G175" s="247" t="s">
        <v>85</v>
      </c>
      <c r="H175" s="71" t="s">
        <v>36</v>
      </c>
      <c r="I175" s="115" t="s">
        <v>168</v>
      </c>
      <c r="J175" s="73" t="s">
        <v>34</v>
      </c>
      <c r="K175" s="73" t="s">
        <v>34</v>
      </c>
      <c r="L175" s="58" t="s">
        <v>38</v>
      </c>
      <c r="M175" s="119" t="str">
        <f t="shared" si="23"/>
        <v>岩手県いわちく検査室</v>
      </c>
      <c r="N175" s="120" t="str">
        <f t="shared" si="24"/>
        <v>NaI</v>
      </c>
      <c r="O175" s="121">
        <v>44042</v>
      </c>
      <c r="P175" s="122">
        <v>44043</v>
      </c>
      <c r="Q175" s="123" t="s">
        <v>169</v>
      </c>
      <c r="R175" s="124" t="s">
        <v>170</v>
      </c>
      <c r="S175" s="125" t="s">
        <v>171</v>
      </c>
      <c r="T175" s="66" t="str">
        <f t="shared" si="18"/>
        <v>&lt;15</v>
      </c>
      <c r="U175" s="66" t="str">
        <f t="shared" si="18"/>
        <v>&lt;10</v>
      </c>
      <c r="V175" s="67" t="str">
        <f t="shared" si="20"/>
        <v>&lt;25</v>
      </c>
      <c r="W175" s="126"/>
    </row>
    <row r="176" spans="1:23" x14ac:dyDescent="0.45">
      <c r="A176" s="69">
        <f t="shared" si="21"/>
        <v>170</v>
      </c>
      <c r="B176" s="51" t="str">
        <f t="shared" si="19"/>
        <v>岩手県</v>
      </c>
      <c r="C176" s="57" t="str">
        <f t="shared" si="19"/>
        <v>岩手県</v>
      </c>
      <c r="D176" s="53" t="str">
        <f t="shared" si="19"/>
        <v>岩手県</v>
      </c>
      <c r="E176" s="236" t="s">
        <v>177</v>
      </c>
      <c r="F176" s="54" t="str">
        <f t="shared" si="22"/>
        <v>-</v>
      </c>
      <c r="G176" s="247" t="s">
        <v>85</v>
      </c>
      <c r="H176" s="71" t="s">
        <v>36</v>
      </c>
      <c r="I176" s="115" t="s">
        <v>168</v>
      </c>
      <c r="J176" s="73" t="s">
        <v>34</v>
      </c>
      <c r="K176" s="73" t="s">
        <v>34</v>
      </c>
      <c r="L176" s="58" t="s">
        <v>38</v>
      </c>
      <c r="M176" s="119" t="str">
        <f t="shared" si="23"/>
        <v>岩手県いわちく検査室</v>
      </c>
      <c r="N176" s="120" t="str">
        <f t="shared" si="24"/>
        <v>NaI</v>
      </c>
      <c r="O176" s="121">
        <v>44042</v>
      </c>
      <c r="P176" s="122">
        <v>44043</v>
      </c>
      <c r="Q176" s="123" t="s">
        <v>169</v>
      </c>
      <c r="R176" s="124" t="s">
        <v>170</v>
      </c>
      <c r="S176" s="125" t="s">
        <v>171</v>
      </c>
      <c r="T176" s="66" t="str">
        <f t="shared" si="18"/>
        <v>&lt;15</v>
      </c>
      <c r="U176" s="66" t="str">
        <f t="shared" si="18"/>
        <v>&lt;10</v>
      </c>
      <c r="V176" s="67" t="str">
        <f t="shared" si="20"/>
        <v>&lt;25</v>
      </c>
      <c r="W176" s="126"/>
    </row>
    <row r="177" spans="1:23" x14ac:dyDescent="0.45">
      <c r="A177" s="69">
        <f t="shared" si="21"/>
        <v>171</v>
      </c>
      <c r="B177" s="51" t="str">
        <f t="shared" si="19"/>
        <v>岩手県</v>
      </c>
      <c r="C177" s="57" t="str">
        <f t="shared" si="19"/>
        <v>岩手県</v>
      </c>
      <c r="D177" s="53" t="str">
        <f t="shared" si="19"/>
        <v>岩手県</v>
      </c>
      <c r="E177" s="236" t="s">
        <v>185</v>
      </c>
      <c r="F177" s="54" t="str">
        <f t="shared" si="22"/>
        <v>-</v>
      </c>
      <c r="G177" s="247" t="s">
        <v>85</v>
      </c>
      <c r="H177" s="71" t="s">
        <v>36</v>
      </c>
      <c r="I177" s="115" t="s">
        <v>168</v>
      </c>
      <c r="J177" s="73" t="s">
        <v>34</v>
      </c>
      <c r="K177" s="73" t="s">
        <v>34</v>
      </c>
      <c r="L177" s="58" t="s">
        <v>38</v>
      </c>
      <c r="M177" s="119" t="str">
        <f t="shared" si="23"/>
        <v>岩手県いわちく検査室</v>
      </c>
      <c r="N177" s="120" t="str">
        <f t="shared" si="24"/>
        <v>NaI</v>
      </c>
      <c r="O177" s="121">
        <v>44042</v>
      </c>
      <c r="P177" s="122">
        <v>44043</v>
      </c>
      <c r="Q177" s="123" t="s">
        <v>169</v>
      </c>
      <c r="R177" s="124" t="s">
        <v>170</v>
      </c>
      <c r="S177" s="125" t="s">
        <v>171</v>
      </c>
      <c r="T177" s="66" t="str">
        <f t="shared" si="18"/>
        <v>&lt;15</v>
      </c>
      <c r="U177" s="66" t="str">
        <f t="shared" si="18"/>
        <v>&lt;10</v>
      </c>
      <c r="V177" s="67" t="str">
        <f t="shared" si="20"/>
        <v>&lt;25</v>
      </c>
      <c r="W177" s="126"/>
    </row>
    <row r="178" spans="1:23" x14ac:dyDescent="0.45">
      <c r="A178" s="69">
        <f t="shared" si="21"/>
        <v>172</v>
      </c>
      <c r="B178" s="51" t="str">
        <f t="shared" si="19"/>
        <v>岩手県</v>
      </c>
      <c r="C178" s="57" t="str">
        <f t="shared" si="19"/>
        <v>岩手県</v>
      </c>
      <c r="D178" s="53" t="str">
        <f t="shared" si="19"/>
        <v>岩手県</v>
      </c>
      <c r="E178" s="236" t="s">
        <v>173</v>
      </c>
      <c r="F178" s="54" t="str">
        <f t="shared" si="22"/>
        <v>-</v>
      </c>
      <c r="G178" s="247" t="s">
        <v>85</v>
      </c>
      <c r="H178" s="71" t="s">
        <v>36</v>
      </c>
      <c r="I178" s="115" t="s">
        <v>168</v>
      </c>
      <c r="J178" s="73" t="s">
        <v>34</v>
      </c>
      <c r="K178" s="73" t="s">
        <v>34</v>
      </c>
      <c r="L178" s="58" t="s">
        <v>38</v>
      </c>
      <c r="M178" s="119" t="str">
        <f t="shared" si="23"/>
        <v>岩手県いわちく検査室</v>
      </c>
      <c r="N178" s="120" t="str">
        <f t="shared" si="24"/>
        <v>NaI</v>
      </c>
      <c r="O178" s="121">
        <v>44043</v>
      </c>
      <c r="P178" s="122">
        <v>44044</v>
      </c>
      <c r="Q178" s="123" t="s">
        <v>169</v>
      </c>
      <c r="R178" s="124" t="s">
        <v>170</v>
      </c>
      <c r="S178" s="125" t="s">
        <v>171</v>
      </c>
      <c r="T178" s="66" t="str">
        <f t="shared" si="18"/>
        <v>&lt;15</v>
      </c>
      <c r="U178" s="66" t="str">
        <f t="shared" si="18"/>
        <v>&lt;10</v>
      </c>
      <c r="V178" s="67" t="str">
        <f t="shared" si="20"/>
        <v>&lt;25</v>
      </c>
      <c r="W178" s="126"/>
    </row>
    <row r="179" spans="1:23" x14ac:dyDescent="0.45">
      <c r="A179" s="69">
        <f t="shared" si="21"/>
        <v>173</v>
      </c>
      <c r="B179" s="51" t="str">
        <f t="shared" si="19"/>
        <v>岩手県</v>
      </c>
      <c r="C179" s="57" t="str">
        <f t="shared" si="19"/>
        <v>岩手県</v>
      </c>
      <c r="D179" s="53" t="str">
        <f t="shared" si="19"/>
        <v>岩手県</v>
      </c>
      <c r="E179" s="236" t="s">
        <v>173</v>
      </c>
      <c r="F179" s="54" t="str">
        <f t="shared" si="22"/>
        <v>-</v>
      </c>
      <c r="G179" s="247" t="s">
        <v>85</v>
      </c>
      <c r="H179" s="71" t="s">
        <v>36</v>
      </c>
      <c r="I179" s="115" t="s">
        <v>168</v>
      </c>
      <c r="J179" s="73" t="s">
        <v>34</v>
      </c>
      <c r="K179" s="73" t="s">
        <v>34</v>
      </c>
      <c r="L179" s="58" t="s">
        <v>38</v>
      </c>
      <c r="M179" s="119" t="str">
        <f t="shared" si="23"/>
        <v>岩手県いわちく検査室</v>
      </c>
      <c r="N179" s="120" t="str">
        <f t="shared" si="24"/>
        <v>NaI</v>
      </c>
      <c r="O179" s="121">
        <v>44043</v>
      </c>
      <c r="P179" s="122">
        <v>44044</v>
      </c>
      <c r="Q179" s="123" t="s">
        <v>169</v>
      </c>
      <c r="R179" s="124" t="s">
        <v>170</v>
      </c>
      <c r="S179" s="125" t="s">
        <v>171</v>
      </c>
      <c r="T179" s="66" t="str">
        <f t="shared" si="18"/>
        <v>&lt;15</v>
      </c>
      <c r="U179" s="66" t="str">
        <f t="shared" si="18"/>
        <v>&lt;10</v>
      </c>
      <c r="V179" s="67" t="str">
        <f t="shared" si="20"/>
        <v>&lt;25</v>
      </c>
      <c r="W179" s="126"/>
    </row>
    <row r="180" spans="1:23" x14ac:dyDescent="0.45">
      <c r="A180" s="69">
        <f t="shared" si="21"/>
        <v>174</v>
      </c>
      <c r="B180" s="51" t="str">
        <f t="shared" si="19"/>
        <v>岩手県</v>
      </c>
      <c r="C180" s="57" t="str">
        <f t="shared" si="19"/>
        <v>岩手県</v>
      </c>
      <c r="D180" s="53" t="str">
        <f t="shared" si="19"/>
        <v>岩手県</v>
      </c>
      <c r="E180" s="236" t="s">
        <v>173</v>
      </c>
      <c r="F180" s="54" t="str">
        <f t="shared" si="22"/>
        <v>-</v>
      </c>
      <c r="G180" s="247" t="s">
        <v>85</v>
      </c>
      <c r="H180" s="71" t="s">
        <v>36</v>
      </c>
      <c r="I180" s="115" t="s">
        <v>168</v>
      </c>
      <c r="J180" s="73" t="s">
        <v>34</v>
      </c>
      <c r="K180" s="73" t="s">
        <v>34</v>
      </c>
      <c r="L180" s="58" t="s">
        <v>38</v>
      </c>
      <c r="M180" s="119" t="str">
        <f t="shared" si="23"/>
        <v>岩手県いわちく検査室</v>
      </c>
      <c r="N180" s="120" t="str">
        <f t="shared" si="24"/>
        <v>NaI</v>
      </c>
      <c r="O180" s="121">
        <v>44043</v>
      </c>
      <c r="P180" s="122">
        <v>44044</v>
      </c>
      <c r="Q180" s="123" t="s">
        <v>169</v>
      </c>
      <c r="R180" s="124" t="s">
        <v>170</v>
      </c>
      <c r="S180" s="125" t="s">
        <v>171</v>
      </c>
      <c r="T180" s="66" t="str">
        <f t="shared" si="18"/>
        <v>&lt;15</v>
      </c>
      <c r="U180" s="66" t="str">
        <f t="shared" si="18"/>
        <v>&lt;10</v>
      </c>
      <c r="V180" s="67" t="str">
        <f t="shared" si="20"/>
        <v>&lt;25</v>
      </c>
      <c r="W180" s="126"/>
    </row>
    <row r="181" spans="1:23" x14ac:dyDescent="0.45">
      <c r="A181" s="69">
        <f t="shared" si="21"/>
        <v>175</v>
      </c>
      <c r="B181" s="51" t="str">
        <f t="shared" si="19"/>
        <v>岩手県</v>
      </c>
      <c r="C181" s="57" t="str">
        <f t="shared" si="19"/>
        <v>岩手県</v>
      </c>
      <c r="D181" s="53" t="str">
        <f t="shared" si="19"/>
        <v>岩手県</v>
      </c>
      <c r="E181" s="236" t="s">
        <v>173</v>
      </c>
      <c r="F181" s="54" t="str">
        <f t="shared" si="22"/>
        <v>-</v>
      </c>
      <c r="G181" s="247" t="s">
        <v>85</v>
      </c>
      <c r="H181" s="71" t="s">
        <v>36</v>
      </c>
      <c r="I181" s="115" t="s">
        <v>168</v>
      </c>
      <c r="J181" s="73" t="s">
        <v>34</v>
      </c>
      <c r="K181" s="73" t="s">
        <v>34</v>
      </c>
      <c r="L181" s="58" t="s">
        <v>38</v>
      </c>
      <c r="M181" s="119" t="str">
        <f t="shared" si="23"/>
        <v>岩手県いわちく検査室</v>
      </c>
      <c r="N181" s="120" t="str">
        <f t="shared" si="24"/>
        <v>NaI</v>
      </c>
      <c r="O181" s="121">
        <v>44043</v>
      </c>
      <c r="P181" s="122">
        <v>44044</v>
      </c>
      <c r="Q181" s="123" t="s">
        <v>169</v>
      </c>
      <c r="R181" s="124" t="s">
        <v>170</v>
      </c>
      <c r="S181" s="125" t="s">
        <v>171</v>
      </c>
      <c r="T181" s="66" t="str">
        <f t="shared" si="18"/>
        <v>&lt;15</v>
      </c>
      <c r="U181" s="66" t="str">
        <f t="shared" si="18"/>
        <v>&lt;10</v>
      </c>
      <c r="V181" s="67" t="str">
        <f t="shared" si="20"/>
        <v>&lt;25</v>
      </c>
      <c r="W181" s="126"/>
    </row>
    <row r="182" spans="1:23" x14ac:dyDescent="0.45">
      <c r="A182" s="69">
        <f t="shared" si="21"/>
        <v>176</v>
      </c>
      <c r="B182" s="51" t="str">
        <f t="shared" si="19"/>
        <v>岩手県</v>
      </c>
      <c r="C182" s="57" t="str">
        <f t="shared" si="19"/>
        <v>岩手県</v>
      </c>
      <c r="D182" s="53" t="str">
        <f t="shared" si="19"/>
        <v>岩手県</v>
      </c>
      <c r="E182" s="236" t="s">
        <v>185</v>
      </c>
      <c r="F182" s="54" t="str">
        <f t="shared" si="22"/>
        <v>-</v>
      </c>
      <c r="G182" s="247" t="s">
        <v>85</v>
      </c>
      <c r="H182" s="71" t="s">
        <v>36</v>
      </c>
      <c r="I182" s="115" t="s">
        <v>168</v>
      </c>
      <c r="J182" s="73" t="s">
        <v>34</v>
      </c>
      <c r="K182" s="73" t="s">
        <v>34</v>
      </c>
      <c r="L182" s="58" t="s">
        <v>38</v>
      </c>
      <c r="M182" s="119" t="str">
        <f t="shared" si="23"/>
        <v>岩手県いわちく検査室</v>
      </c>
      <c r="N182" s="120" t="str">
        <f t="shared" si="24"/>
        <v>NaI</v>
      </c>
      <c r="O182" s="121">
        <v>44043</v>
      </c>
      <c r="P182" s="122">
        <v>44044</v>
      </c>
      <c r="Q182" s="123" t="s">
        <v>169</v>
      </c>
      <c r="R182" s="124" t="s">
        <v>170</v>
      </c>
      <c r="S182" s="125" t="s">
        <v>171</v>
      </c>
      <c r="T182" s="66" t="str">
        <f t="shared" si="18"/>
        <v>&lt;15</v>
      </c>
      <c r="U182" s="66" t="str">
        <f t="shared" si="18"/>
        <v>&lt;10</v>
      </c>
      <c r="V182" s="67" t="str">
        <f t="shared" si="20"/>
        <v>&lt;25</v>
      </c>
      <c r="W182" s="126"/>
    </row>
    <row r="183" spans="1:23" x14ac:dyDescent="0.45">
      <c r="A183" s="69">
        <f t="shared" si="21"/>
        <v>177</v>
      </c>
      <c r="B183" s="51" t="str">
        <f t="shared" si="19"/>
        <v>岩手県</v>
      </c>
      <c r="C183" s="57" t="str">
        <f t="shared" si="19"/>
        <v>岩手県</v>
      </c>
      <c r="D183" s="53" t="str">
        <f t="shared" si="19"/>
        <v>岩手県</v>
      </c>
      <c r="E183" s="236" t="s">
        <v>185</v>
      </c>
      <c r="F183" s="54" t="str">
        <f t="shared" si="22"/>
        <v>-</v>
      </c>
      <c r="G183" s="247" t="s">
        <v>85</v>
      </c>
      <c r="H183" s="71" t="s">
        <v>36</v>
      </c>
      <c r="I183" s="115" t="s">
        <v>168</v>
      </c>
      <c r="J183" s="73" t="s">
        <v>34</v>
      </c>
      <c r="K183" s="73" t="s">
        <v>34</v>
      </c>
      <c r="L183" s="58" t="s">
        <v>38</v>
      </c>
      <c r="M183" s="119" t="str">
        <f t="shared" si="23"/>
        <v>岩手県いわちく検査室</v>
      </c>
      <c r="N183" s="120" t="str">
        <f t="shared" si="24"/>
        <v>NaI</v>
      </c>
      <c r="O183" s="121">
        <v>44043</v>
      </c>
      <c r="P183" s="122">
        <v>44044</v>
      </c>
      <c r="Q183" s="123" t="s">
        <v>169</v>
      </c>
      <c r="R183" s="124" t="s">
        <v>170</v>
      </c>
      <c r="S183" s="125" t="s">
        <v>171</v>
      </c>
      <c r="T183" s="66" t="str">
        <f t="shared" si="18"/>
        <v>&lt;15</v>
      </c>
      <c r="U183" s="66" t="str">
        <f t="shared" si="18"/>
        <v>&lt;10</v>
      </c>
      <c r="V183" s="67" t="str">
        <f t="shared" si="20"/>
        <v>&lt;25</v>
      </c>
      <c r="W183" s="126"/>
    </row>
    <row r="184" spans="1:23" x14ac:dyDescent="0.45">
      <c r="A184" s="69">
        <f t="shared" si="21"/>
        <v>178</v>
      </c>
      <c r="B184" s="51" t="str">
        <f t="shared" si="19"/>
        <v>岩手県</v>
      </c>
      <c r="C184" s="57" t="str">
        <f t="shared" si="19"/>
        <v>岩手県</v>
      </c>
      <c r="D184" s="53" t="str">
        <f t="shared" si="19"/>
        <v>岩手県</v>
      </c>
      <c r="E184" s="236" t="s">
        <v>185</v>
      </c>
      <c r="F184" s="54" t="str">
        <f t="shared" si="22"/>
        <v>-</v>
      </c>
      <c r="G184" s="247" t="s">
        <v>85</v>
      </c>
      <c r="H184" s="71" t="s">
        <v>36</v>
      </c>
      <c r="I184" s="115" t="s">
        <v>168</v>
      </c>
      <c r="J184" s="73" t="s">
        <v>34</v>
      </c>
      <c r="K184" s="73" t="s">
        <v>34</v>
      </c>
      <c r="L184" s="58" t="s">
        <v>38</v>
      </c>
      <c r="M184" s="119" t="str">
        <f t="shared" si="23"/>
        <v>岩手県いわちく検査室</v>
      </c>
      <c r="N184" s="120" t="str">
        <f t="shared" si="24"/>
        <v>NaI</v>
      </c>
      <c r="O184" s="121">
        <v>44043</v>
      </c>
      <c r="P184" s="122">
        <v>44044</v>
      </c>
      <c r="Q184" s="123" t="s">
        <v>169</v>
      </c>
      <c r="R184" s="124" t="s">
        <v>170</v>
      </c>
      <c r="S184" s="125" t="s">
        <v>171</v>
      </c>
      <c r="T184" s="66" t="str">
        <f t="shared" si="18"/>
        <v>&lt;15</v>
      </c>
      <c r="U184" s="66" t="str">
        <f t="shared" si="18"/>
        <v>&lt;10</v>
      </c>
      <c r="V184" s="67" t="str">
        <f t="shared" si="20"/>
        <v>&lt;25</v>
      </c>
      <c r="W184" s="126"/>
    </row>
    <row r="185" spans="1:23" x14ac:dyDescent="0.45">
      <c r="A185" s="69">
        <f t="shared" si="21"/>
        <v>179</v>
      </c>
      <c r="B185" s="51" t="str">
        <f t="shared" si="19"/>
        <v>岩手県</v>
      </c>
      <c r="C185" s="57" t="str">
        <f t="shared" si="19"/>
        <v>岩手県</v>
      </c>
      <c r="D185" s="53" t="str">
        <f t="shared" si="19"/>
        <v>岩手県</v>
      </c>
      <c r="E185" s="236" t="s">
        <v>179</v>
      </c>
      <c r="F185" s="54" t="str">
        <f t="shared" si="22"/>
        <v>-</v>
      </c>
      <c r="G185" s="247" t="s">
        <v>85</v>
      </c>
      <c r="H185" s="71" t="s">
        <v>36</v>
      </c>
      <c r="I185" s="115" t="s">
        <v>168</v>
      </c>
      <c r="J185" s="73" t="s">
        <v>34</v>
      </c>
      <c r="K185" s="73" t="s">
        <v>34</v>
      </c>
      <c r="L185" s="58" t="s">
        <v>38</v>
      </c>
      <c r="M185" s="119" t="str">
        <f t="shared" si="23"/>
        <v>岩手県いわちく検査室</v>
      </c>
      <c r="N185" s="120" t="str">
        <f t="shared" si="24"/>
        <v>NaI</v>
      </c>
      <c r="O185" s="121">
        <v>44043</v>
      </c>
      <c r="P185" s="122">
        <v>44044</v>
      </c>
      <c r="Q185" s="123" t="s">
        <v>169</v>
      </c>
      <c r="R185" s="124" t="s">
        <v>170</v>
      </c>
      <c r="S185" s="125" t="s">
        <v>171</v>
      </c>
      <c r="T185" s="66" t="str">
        <f t="shared" si="18"/>
        <v>&lt;15</v>
      </c>
      <c r="U185" s="66" t="str">
        <f t="shared" si="18"/>
        <v>&lt;10</v>
      </c>
      <c r="V185" s="67" t="str">
        <f t="shared" si="20"/>
        <v>&lt;25</v>
      </c>
      <c r="W185" s="126"/>
    </row>
    <row r="186" spans="1:23" x14ac:dyDescent="0.45">
      <c r="A186" s="69">
        <f t="shared" si="21"/>
        <v>180</v>
      </c>
      <c r="B186" s="51" t="str">
        <f t="shared" si="19"/>
        <v>岩手県</v>
      </c>
      <c r="C186" s="57" t="str">
        <f t="shared" si="19"/>
        <v>岩手県</v>
      </c>
      <c r="D186" s="53" t="str">
        <f t="shared" si="19"/>
        <v>岩手県</v>
      </c>
      <c r="E186" s="236" t="s">
        <v>191</v>
      </c>
      <c r="F186" s="54" t="str">
        <f t="shared" si="22"/>
        <v>-</v>
      </c>
      <c r="G186" s="247" t="s">
        <v>85</v>
      </c>
      <c r="H186" s="71" t="s">
        <v>36</v>
      </c>
      <c r="I186" s="115" t="s">
        <v>168</v>
      </c>
      <c r="J186" s="73" t="s">
        <v>34</v>
      </c>
      <c r="K186" s="73" t="s">
        <v>34</v>
      </c>
      <c r="L186" s="58" t="s">
        <v>38</v>
      </c>
      <c r="M186" s="119" t="str">
        <f t="shared" si="23"/>
        <v>岩手県いわちく検査室</v>
      </c>
      <c r="N186" s="120" t="str">
        <f t="shared" si="24"/>
        <v>NaI</v>
      </c>
      <c r="O186" s="121">
        <v>44043</v>
      </c>
      <c r="P186" s="122">
        <v>44044</v>
      </c>
      <c r="Q186" s="123" t="s">
        <v>169</v>
      </c>
      <c r="R186" s="124" t="s">
        <v>170</v>
      </c>
      <c r="S186" s="125" t="s">
        <v>171</v>
      </c>
      <c r="T186" s="66" t="str">
        <f t="shared" si="18"/>
        <v>&lt;15</v>
      </c>
      <c r="U186" s="66" t="str">
        <f t="shared" si="18"/>
        <v>&lt;10</v>
      </c>
      <c r="V186" s="67" t="str">
        <f t="shared" si="20"/>
        <v>&lt;25</v>
      </c>
      <c r="W186" s="126"/>
    </row>
    <row r="187" spans="1:23" x14ac:dyDescent="0.45">
      <c r="A187" s="69">
        <f t="shared" si="21"/>
        <v>181</v>
      </c>
      <c r="B187" s="51" t="str">
        <f t="shared" si="19"/>
        <v>岩手県</v>
      </c>
      <c r="C187" s="57" t="str">
        <f t="shared" si="19"/>
        <v>岩手県</v>
      </c>
      <c r="D187" s="53" t="str">
        <f t="shared" si="19"/>
        <v>岩手県</v>
      </c>
      <c r="E187" s="236" t="s">
        <v>183</v>
      </c>
      <c r="F187" s="54" t="str">
        <f t="shared" si="22"/>
        <v>-</v>
      </c>
      <c r="G187" s="247" t="s">
        <v>85</v>
      </c>
      <c r="H187" s="71" t="s">
        <v>36</v>
      </c>
      <c r="I187" s="115" t="s">
        <v>168</v>
      </c>
      <c r="J187" s="73" t="s">
        <v>34</v>
      </c>
      <c r="K187" s="73" t="s">
        <v>34</v>
      </c>
      <c r="L187" s="58" t="s">
        <v>38</v>
      </c>
      <c r="M187" s="119" t="str">
        <f t="shared" si="23"/>
        <v>岩手県いわちく検査室</v>
      </c>
      <c r="N187" s="120" t="str">
        <f t="shared" si="24"/>
        <v>NaI</v>
      </c>
      <c r="O187" s="121">
        <v>44043</v>
      </c>
      <c r="P187" s="122">
        <v>44044</v>
      </c>
      <c r="Q187" s="123" t="s">
        <v>169</v>
      </c>
      <c r="R187" s="124" t="s">
        <v>170</v>
      </c>
      <c r="S187" s="125" t="s">
        <v>171</v>
      </c>
      <c r="T187" s="66" t="str">
        <f t="shared" si="18"/>
        <v>&lt;15</v>
      </c>
      <c r="U187" s="66" t="str">
        <f t="shared" si="18"/>
        <v>&lt;10</v>
      </c>
      <c r="V187" s="67" t="str">
        <f t="shared" si="20"/>
        <v>&lt;25</v>
      </c>
      <c r="W187" s="126"/>
    </row>
    <row r="188" spans="1:23" x14ac:dyDescent="0.45">
      <c r="A188" s="69">
        <f t="shared" si="21"/>
        <v>182</v>
      </c>
      <c r="B188" s="51" t="str">
        <f t="shared" si="19"/>
        <v>岩手県</v>
      </c>
      <c r="C188" s="57" t="str">
        <f t="shared" si="19"/>
        <v>岩手県</v>
      </c>
      <c r="D188" s="53" t="str">
        <f t="shared" si="19"/>
        <v>岩手県</v>
      </c>
      <c r="E188" s="236" t="s">
        <v>175</v>
      </c>
      <c r="F188" s="54" t="str">
        <f t="shared" si="22"/>
        <v>-</v>
      </c>
      <c r="G188" s="247" t="s">
        <v>85</v>
      </c>
      <c r="H188" s="71" t="s">
        <v>36</v>
      </c>
      <c r="I188" s="115" t="s">
        <v>168</v>
      </c>
      <c r="J188" s="73" t="s">
        <v>34</v>
      </c>
      <c r="K188" s="73" t="s">
        <v>34</v>
      </c>
      <c r="L188" s="58" t="s">
        <v>38</v>
      </c>
      <c r="M188" s="119" t="str">
        <f t="shared" si="23"/>
        <v>岩手県いわちく検査室</v>
      </c>
      <c r="N188" s="120" t="str">
        <f t="shared" si="24"/>
        <v>NaI</v>
      </c>
      <c r="O188" s="121">
        <v>44043</v>
      </c>
      <c r="P188" s="122">
        <v>44044</v>
      </c>
      <c r="Q188" s="123" t="s">
        <v>169</v>
      </c>
      <c r="R188" s="124" t="s">
        <v>170</v>
      </c>
      <c r="S188" s="125" t="s">
        <v>171</v>
      </c>
      <c r="T188" s="66" t="str">
        <f t="shared" si="18"/>
        <v>&lt;15</v>
      </c>
      <c r="U188" s="66" t="str">
        <f t="shared" si="18"/>
        <v>&lt;10</v>
      </c>
      <c r="V188" s="67" t="str">
        <f t="shared" si="20"/>
        <v>&lt;25</v>
      </c>
      <c r="W188" s="126"/>
    </row>
    <row r="189" spans="1:23" x14ac:dyDescent="0.45">
      <c r="A189" s="69">
        <f t="shared" si="21"/>
        <v>183</v>
      </c>
      <c r="B189" s="51" t="str">
        <f t="shared" si="19"/>
        <v>岩手県</v>
      </c>
      <c r="C189" s="57" t="str">
        <f t="shared" si="19"/>
        <v>岩手県</v>
      </c>
      <c r="D189" s="53" t="str">
        <f t="shared" si="19"/>
        <v>岩手県</v>
      </c>
      <c r="E189" s="236" t="s">
        <v>185</v>
      </c>
      <c r="F189" s="54" t="str">
        <f t="shared" si="22"/>
        <v>-</v>
      </c>
      <c r="G189" s="247" t="s">
        <v>85</v>
      </c>
      <c r="H189" s="71" t="s">
        <v>36</v>
      </c>
      <c r="I189" s="115" t="s">
        <v>168</v>
      </c>
      <c r="J189" s="73" t="s">
        <v>34</v>
      </c>
      <c r="K189" s="73" t="s">
        <v>34</v>
      </c>
      <c r="L189" s="58" t="s">
        <v>38</v>
      </c>
      <c r="M189" s="119" t="str">
        <f t="shared" si="23"/>
        <v>岩手県いわちく検査室</v>
      </c>
      <c r="N189" s="120" t="str">
        <f t="shared" si="24"/>
        <v>NaI</v>
      </c>
      <c r="O189" s="121">
        <v>44043</v>
      </c>
      <c r="P189" s="122">
        <v>44044</v>
      </c>
      <c r="Q189" s="123" t="s">
        <v>169</v>
      </c>
      <c r="R189" s="124" t="s">
        <v>170</v>
      </c>
      <c r="S189" s="125" t="s">
        <v>171</v>
      </c>
      <c r="T189" s="66" t="str">
        <f t="shared" si="18"/>
        <v>&lt;15</v>
      </c>
      <c r="U189" s="66" t="str">
        <f t="shared" si="18"/>
        <v>&lt;10</v>
      </c>
      <c r="V189" s="67" t="str">
        <f t="shared" si="20"/>
        <v>&lt;25</v>
      </c>
      <c r="W189" s="126"/>
    </row>
    <row r="190" spans="1:23" x14ac:dyDescent="0.45">
      <c r="A190" s="69">
        <f t="shared" si="21"/>
        <v>184</v>
      </c>
      <c r="B190" s="51" t="str">
        <f t="shared" si="19"/>
        <v>岩手県</v>
      </c>
      <c r="C190" s="57" t="str">
        <f t="shared" si="19"/>
        <v>岩手県</v>
      </c>
      <c r="D190" s="53" t="str">
        <f t="shared" si="19"/>
        <v>岩手県</v>
      </c>
      <c r="E190" s="236" t="s">
        <v>185</v>
      </c>
      <c r="F190" s="54" t="str">
        <f t="shared" si="22"/>
        <v>-</v>
      </c>
      <c r="G190" s="247" t="s">
        <v>85</v>
      </c>
      <c r="H190" s="71" t="s">
        <v>36</v>
      </c>
      <c r="I190" s="73" t="s">
        <v>168</v>
      </c>
      <c r="J190" s="73" t="s">
        <v>34</v>
      </c>
      <c r="K190" s="73" t="s">
        <v>34</v>
      </c>
      <c r="L190" s="58" t="s">
        <v>38</v>
      </c>
      <c r="M190" s="119" t="str">
        <f t="shared" si="23"/>
        <v>岩手県いわちく検査室</v>
      </c>
      <c r="N190" s="120" t="str">
        <f t="shared" si="24"/>
        <v>NaI</v>
      </c>
      <c r="O190" s="121">
        <v>44043</v>
      </c>
      <c r="P190" s="122">
        <v>44044</v>
      </c>
      <c r="Q190" s="123" t="s">
        <v>169</v>
      </c>
      <c r="R190" s="124" t="s">
        <v>170</v>
      </c>
      <c r="S190" s="125" t="s">
        <v>171</v>
      </c>
      <c r="T190" s="66" t="str">
        <f t="shared" si="18"/>
        <v>&lt;15</v>
      </c>
      <c r="U190" s="66" t="str">
        <f t="shared" si="18"/>
        <v>&lt;10</v>
      </c>
      <c r="V190" s="67" t="str">
        <f t="shared" si="20"/>
        <v>&lt;25</v>
      </c>
      <c r="W190" s="126"/>
    </row>
    <row r="191" spans="1:23" x14ac:dyDescent="0.45">
      <c r="A191" s="69">
        <f t="shared" si="21"/>
        <v>185</v>
      </c>
      <c r="B191" s="51" t="s">
        <v>192</v>
      </c>
      <c r="C191" s="54" t="s">
        <v>192</v>
      </c>
      <c r="D191" s="53" t="s">
        <v>192</v>
      </c>
      <c r="E191" s="57" t="str">
        <f>VLOOKUP(F191,[1]Sheet1!$B$4:$C$22,2,FALSE)</f>
        <v>-</v>
      </c>
      <c r="F191" s="54" t="s">
        <v>193</v>
      </c>
      <c r="G191" s="55" t="s">
        <v>85</v>
      </c>
      <c r="H191" s="71" t="s">
        <v>67</v>
      </c>
      <c r="I191" s="57" t="s">
        <v>194</v>
      </c>
      <c r="J191" s="57" t="s">
        <v>69</v>
      </c>
      <c r="K191" s="57" t="s">
        <v>34</v>
      </c>
      <c r="L191" s="58" t="s">
        <v>38</v>
      </c>
      <c r="M191" s="59" t="s">
        <v>195</v>
      </c>
      <c r="N191" s="60" t="s">
        <v>40</v>
      </c>
      <c r="O191" s="61">
        <v>44108</v>
      </c>
      <c r="P191" s="62">
        <v>44110</v>
      </c>
      <c r="Q191" s="63" t="s">
        <v>196</v>
      </c>
      <c r="R191" s="64" t="s">
        <v>197</v>
      </c>
      <c r="S191" s="65" t="s">
        <v>198</v>
      </c>
      <c r="T191" s="66" t="str">
        <f t="shared" si="18"/>
        <v>&lt;4.32</v>
      </c>
      <c r="U191" s="66" t="str">
        <f t="shared" si="18"/>
        <v>&lt;3.71</v>
      </c>
      <c r="V191" s="67" t="str">
        <f t="shared" si="20"/>
        <v>&lt;8</v>
      </c>
      <c r="W191" s="126"/>
    </row>
    <row r="192" spans="1:23" x14ac:dyDescent="0.45">
      <c r="A192" s="69">
        <f t="shared" si="21"/>
        <v>186</v>
      </c>
      <c r="B192" s="69" t="s">
        <v>192</v>
      </c>
      <c r="C192" s="72" t="s">
        <v>192</v>
      </c>
      <c r="D192" s="71" t="s">
        <v>192</v>
      </c>
      <c r="E192" s="57" t="str">
        <f>VLOOKUP(F192,[1]Sheet1!$B$4:$C$22,2,FALSE)</f>
        <v>-</v>
      </c>
      <c r="F192" s="72" t="s">
        <v>193</v>
      </c>
      <c r="G192" s="55" t="s">
        <v>85</v>
      </c>
      <c r="H192" s="71" t="s">
        <v>67</v>
      </c>
      <c r="I192" s="73" t="s">
        <v>194</v>
      </c>
      <c r="J192" s="73" t="s">
        <v>69</v>
      </c>
      <c r="K192" s="57" t="s">
        <v>34</v>
      </c>
      <c r="L192" s="58" t="s">
        <v>38</v>
      </c>
      <c r="M192" s="75" t="s">
        <v>199</v>
      </c>
      <c r="N192" s="60" t="s">
        <v>40</v>
      </c>
      <c r="O192" s="77">
        <v>44110</v>
      </c>
      <c r="P192" s="78">
        <v>44112</v>
      </c>
      <c r="Q192" s="79" t="s">
        <v>200</v>
      </c>
      <c r="R192" s="80" t="s">
        <v>201</v>
      </c>
      <c r="S192" s="65" t="s">
        <v>202</v>
      </c>
      <c r="T192" s="66" t="str">
        <f t="shared" si="18"/>
        <v>&lt;4.14</v>
      </c>
      <c r="U192" s="66" t="str">
        <f t="shared" si="18"/>
        <v>&lt;4.28</v>
      </c>
      <c r="V192" s="67" t="str">
        <f t="shared" si="20"/>
        <v>&lt;8.4</v>
      </c>
      <c r="W192" s="126"/>
    </row>
    <row r="193" spans="1:23" x14ac:dyDescent="0.45">
      <c r="A193" s="69">
        <f t="shared" si="21"/>
        <v>187</v>
      </c>
      <c r="B193" s="69" t="s">
        <v>192</v>
      </c>
      <c r="C193" s="72" t="s">
        <v>192</v>
      </c>
      <c r="D193" s="71" t="s">
        <v>192</v>
      </c>
      <c r="E193" s="57" t="str">
        <f>VLOOKUP(F193,[1]Sheet1!$B$4:$C$22,2,FALSE)</f>
        <v>-</v>
      </c>
      <c r="F193" s="72" t="s">
        <v>193</v>
      </c>
      <c r="G193" s="55" t="s">
        <v>85</v>
      </c>
      <c r="H193" s="71" t="s">
        <v>67</v>
      </c>
      <c r="I193" s="73" t="s">
        <v>194</v>
      </c>
      <c r="J193" s="73" t="s">
        <v>69</v>
      </c>
      <c r="K193" s="57" t="s">
        <v>34</v>
      </c>
      <c r="L193" s="58" t="s">
        <v>38</v>
      </c>
      <c r="M193" s="75" t="s">
        <v>199</v>
      </c>
      <c r="N193" s="60" t="s">
        <v>40</v>
      </c>
      <c r="O193" s="77">
        <v>44110</v>
      </c>
      <c r="P193" s="78">
        <v>44112</v>
      </c>
      <c r="Q193" s="79" t="s">
        <v>203</v>
      </c>
      <c r="R193" s="80" t="s">
        <v>204</v>
      </c>
      <c r="S193" s="65" t="s">
        <v>170</v>
      </c>
      <c r="T193" s="66" t="str">
        <f t="shared" si="18"/>
        <v>&lt;5.01</v>
      </c>
      <c r="U193" s="66" t="str">
        <f t="shared" si="18"/>
        <v>&lt;5.35</v>
      </c>
      <c r="V193" s="67" t="str">
        <f t="shared" si="20"/>
        <v>&lt;10</v>
      </c>
      <c r="W193" s="126"/>
    </row>
    <row r="194" spans="1:23" x14ac:dyDescent="0.45">
      <c r="A194" s="69">
        <f t="shared" si="21"/>
        <v>188</v>
      </c>
      <c r="B194" s="69" t="s">
        <v>192</v>
      </c>
      <c r="C194" s="72" t="s">
        <v>192</v>
      </c>
      <c r="D194" s="71" t="s">
        <v>192</v>
      </c>
      <c r="E194" s="57" t="str">
        <f>VLOOKUP(F194,[1]Sheet1!$B$4:$C$22,2,FALSE)</f>
        <v>久慈市</v>
      </c>
      <c r="F194" s="72" t="s">
        <v>205</v>
      </c>
      <c r="G194" s="55" t="s">
        <v>85</v>
      </c>
      <c r="H194" s="53" t="s">
        <v>67</v>
      </c>
      <c r="I194" s="73" t="s">
        <v>206</v>
      </c>
      <c r="J194" s="73" t="s">
        <v>69</v>
      </c>
      <c r="K194" s="57" t="s">
        <v>34</v>
      </c>
      <c r="L194" s="58" t="s">
        <v>38</v>
      </c>
      <c r="M194" s="75" t="s">
        <v>207</v>
      </c>
      <c r="N194" s="60" t="s">
        <v>40</v>
      </c>
      <c r="O194" s="77">
        <v>44110</v>
      </c>
      <c r="P194" s="78">
        <v>44112</v>
      </c>
      <c r="Q194" s="79" t="s">
        <v>208</v>
      </c>
      <c r="R194" s="80" t="s">
        <v>209</v>
      </c>
      <c r="S194" s="82" t="s">
        <v>170</v>
      </c>
      <c r="T194" s="66" t="str">
        <f t="shared" si="18"/>
        <v>&lt;5.13</v>
      </c>
      <c r="U194" s="66" t="str">
        <f t="shared" si="18"/>
        <v>&lt;4.86</v>
      </c>
      <c r="V194" s="67" t="str">
        <f t="shared" si="20"/>
        <v>&lt;10</v>
      </c>
      <c r="W194" s="126"/>
    </row>
    <row r="195" spans="1:23" x14ac:dyDescent="0.45">
      <c r="A195" s="69">
        <f t="shared" si="21"/>
        <v>189</v>
      </c>
      <c r="B195" s="69" t="s">
        <v>192</v>
      </c>
      <c r="C195" s="72" t="s">
        <v>192</v>
      </c>
      <c r="D195" s="71" t="s">
        <v>192</v>
      </c>
      <c r="E195" s="57" t="str">
        <f>VLOOKUP(F195,[1]Sheet1!$B$4:$C$22,2,FALSE)</f>
        <v>-</v>
      </c>
      <c r="F195" s="72" t="s">
        <v>193</v>
      </c>
      <c r="G195" s="55" t="s">
        <v>85</v>
      </c>
      <c r="H195" s="71" t="s">
        <v>67</v>
      </c>
      <c r="I195" s="73" t="s">
        <v>210</v>
      </c>
      <c r="J195" s="73" t="s">
        <v>69</v>
      </c>
      <c r="K195" s="57" t="s">
        <v>34</v>
      </c>
      <c r="L195" s="58" t="s">
        <v>38</v>
      </c>
      <c r="M195" s="75" t="s">
        <v>195</v>
      </c>
      <c r="N195" s="60" t="s">
        <v>40</v>
      </c>
      <c r="O195" s="77">
        <v>44108</v>
      </c>
      <c r="P195" s="78">
        <v>44110</v>
      </c>
      <c r="Q195" s="79" t="s">
        <v>211</v>
      </c>
      <c r="R195" s="80" t="s">
        <v>212</v>
      </c>
      <c r="S195" s="82" t="s">
        <v>213</v>
      </c>
      <c r="T195" s="66" t="str">
        <f t="shared" si="18"/>
        <v>&lt;3.87</v>
      </c>
      <c r="U195" s="66" t="str">
        <f t="shared" si="18"/>
        <v>&lt;3.46</v>
      </c>
      <c r="V195" s="67" t="str">
        <f t="shared" si="20"/>
        <v>&lt;7.3</v>
      </c>
      <c r="W195" s="126"/>
    </row>
    <row r="196" spans="1:23" x14ac:dyDescent="0.45">
      <c r="A196" s="69">
        <f t="shared" si="21"/>
        <v>190</v>
      </c>
      <c r="B196" s="69" t="s">
        <v>192</v>
      </c>
      <c r="C196" s="72" t="s">
        <v>192</v>
      </c>
      <c r="D196" s="71" t="s">
        <v>192</v>
      </c>
      <c r="E196" s="57" t="str">
        <f>VLOOKUP(F196,[1]Sheet1!$B$4:$C$22,2,FALSE)</f>
        <v>釜石市</v>
      </c>
      <c r="F196" s="72" t="s">
        <v>214</v>
      </c>
      <c r="G196" s="55" t="s">
        <v>85</v>
      </c>
      <c r="H196" s="71" t="s">
        <v>67</v>
      </c>
      <c r="I196" s="73" t="s">
        <v>215</v>
      </c>
      <c r="J196" s="73" t="s">
        <v>69</v>
      </c>
      <c r="K196" s="57" t="s">
        <v>34</v>
      </c>
      <c r="L196" s="58" t="s">
        <v>38</v>
      </c>
      <c r="M196" s="75" t="s">
        <v>216</v>
      </c>
      <c r="N196" s="60" t="s">
        <v>40</v>
      </c>
      <c r="O196" s="77">
        <v>44109</v>
      </c>
      <c r="P196" s="78">
        <v>44111</v>
      </c>
      <c r="Q196" s="79" t="s">
        <v>217</v>
      </c>
      <c r="R196" s="80" t="s">
        <v>218</v>
      </c>
      <c r="S196" s="85" t="s">
        <v>219</v>
      </c>
      <c r="T196" s="66" t="str">
        <f t="shared" si="18"/>
        <v>&lt;4.04</v>
      </c>
      <c r="U196" s="66" t="str">
        <f t="shared" si="18"/>
        <v>&lt;3.7</v>
      </c>
      <c r="V196" s="67" t="str">
        <f t="shared" si="20"/>
        <v>&lt;7.7</v>
      </c>
      <c r="W196" s="126"/>
    </row>
    <row r="197" spans="1:23" x14ac:dyDescent="0.45">
      <c r="A197" s="69">
        <f t="shared" si="21"/>
        <v>191</v>
      </c>
      <c r="B197" s="69" t="s">
        <v>192</v>
      </c>
      <c r="C197" s="72" t="s">
        <v>192</v>
      </c>
      <c r="D197" s="71" t="s">
        <v>192</v>
      </c>
      <c r="E197" s="57" t="str">
        <f>VLOOKUP(F197,[1]Sheet1!$B$4:$C$22,2,FALSE)</f>
        <v>久慈市</v>
      </c>
      <c r="F197" s="72" t="s">
        <v>205</v>
      </c>
      <c r="G197" s="55" t="s">
        <v>85</v>
      </c>
      <c r="H197" s="53" t="s">
        <v>67</v>
      </c>
      <c r="I197" s="73" t="s">
        <v>215</v>
      </c>
      <c r="J197" s="73" t="s">
        <v>69</v>
      </c>
      <c r="K197" s="57" t="s">
        <v>34</v>
      </c>
      <c r="L197" s="58" t="s">
        <v>38</v>
      </c>
      <c r="M197" s="75" t="s">
        <v>207</v>
      </c>
      <c r="N197" s="60" t="s">
        <v>40</v>
      </c>
      <c r="O197" s="77">
        <v>44110</v>
      </c>
      <c r="P197" s="78">
        <v>44112</v>
      </c>
      <c r="Q197" s="79" t="s">
        <v>220</v>
      </c>
      <c r="R197" s="80" t="s">
        <v>220</v>
      </c>
      <c r="S197" s="85" t="s">
        <v>221</v>
      </c>
      <c r="T197" s="66" t="str">
        <f t="shared" si="18"/>
        <v>&lt;4.58</v>
      </c>
      <c r="U197" s="66" t="str">
        <f t="shared" si="18"/>
        <v>&lt;4.58</v>
      </c>
      <c r="V197" s="67" t="str">
        <f t="shared" si="20"/>
        <v>&lt;9.2</v>
      </c>
      <c r="W197" s="126"/>
    </row>
    <row r="198" spans="1:23" x14ac:dyDescent="0.45">
      <c r="A198" s="69">
        <f t="shared" si="21"/>
        <v>192</v>
      </c>
      <c r="B198" s="69" t="s">
        <v>192</v>
      </c>
      <c r="C198" s="72" t="s">
        <v>192</v>
      </c>
      <c r="D198" s="71" t="s">
        <v>192</v>
      </c>
      <c r="E198" s="57" t="str">
        <f>VLOOKUP(F198,[1]Sheet1!$B$4:$C$22,2,FALSE)</f>
        <v>-</v>
      </c>
      <c r="F198" s="72" t="s">
        <v>193</v>
      </c>
      <c r="G198" s="55" t="s">
        <v>85</v>
      </c>
      <c r="H198" s="71" t="s">
        <v>67</v>
      </c>
      <c r="I198" s="73" t="s">
        <v>222</v>
      </c>
      <c r="J198" s="73" t="s">
        <v>69</v>
      </c>
      <c r="K198" s="57" t="s">
        <v>34</v>
      </c>
      <c r="L198" s="58" t="s">
        <v>38</v>
      </c>
      <c r="M198" s="75" t="s">
        <v>195</v>
      </c>
      <c r="N198" s="60" t="s">
        <v>40</v>
      </c>
      <c r="O198" s="77">
        <v>44108</v>
      </c>
      <c r="P198" s="78">
        <v>44110</v>
      </c>
      <c r="Q198" s="79" t="s">
        <v>223</v>
      </c>
      <c r="R198" s="80" t="s">
        <v>224</v>
      </c>
      <c r="S198" s="85" t="s">
        <v>225</v>
      </c>
      <c r="T198" s="66" t="str">
        <f t="shared" si="18"/>
        <v>&lt;3.08</v>
      </c>
      <c r="U198" s="66" t="str">
        <f t="shared" si="18"/>
        <v>&lt;4.16</v>
      </c>
      <c r="V198" s="67" t="str">
        <f t="shared" si="20"/>
        <v>&lt;7.2</v>
      </c>
      <c r="W198" s="126"/>
    </row>
    <row r="199" spans="1:23" x14ac:dyDescent="0.45">
      <c r="A199" s="69">
        <f t="shared" si="21"/>
        <v>193</v>
      </c>
      <c r="B199" s="69" t="s">
        <v>192</v>
      </c>
      <c r="C199" s="72" t="s">
        <v>192</v>
      </c>
      <c r="D199" s="71" t="s">
        <v>192</v>
      </c>
      <c r="E199" s="57" t="str">
        <f>VLOOKUP(F199,[1]Sheet1!$B$4:$C$22,2,FALSE)</f>
        <v>釜石市</v>
      </c>
      <c r="F199" s="72" t="s">
        <v>214</v>
      </c>
      <c r="G199" s="55" t="s">
        <v>85</v>
      </c>
      <c r="H199" s="71" t="s">
        <v>67</v>
      </c>
      <c r="I199" s="73" t="s">
        <v>226</v>
      </c>
      <c r="J199" s="73" t="s">
        <v>69</v>
      </c>
      <c r="K199" s="57" t="s">
        <v>34</v>
      </c>
      <c r="L199" s="58" t="s">
        <v>38</v>
      </c>
      <c r="M199" s="75" t="s">
        <v>216</v>
      </c>
      <c r="N199" s="60" t="s">
        <v>40</v>
      </c>
      <c r="O199" s="77">
        <v>44109</v>
      </c>
      <c r="P199" s="78">
        <v>44111</v>
      </c>
      <c r="Q199" s="79" t="s">
        <v>227</v>
      </c>
      <c r="R199" s="80" t="s">
        <v>228</v>
      </c>
      <c r="S199" s="85" t="s">
        <v>229</v>
      </c>
      <c r="T199" s="66" t="str">
        <f t="shared" si="18"/>
        <v>&lt;0.439</v>
      </c>
      <c r="U199" s="66" t="str">
        <f t="shared" si="18"/>
        <v>&lt;0.474</v>
      </c>
      <c r="V199" s="67" t="str">
        <f t="shared" si="20"/>
        <v>&lt;0.91</v>
      </c>
      <c r="W199" s="126"/>
    </row>
    <row r="200" spans="1:23" x14ac:dyDescent="0.45">
      <c r="A200" s="69">
        <f t="shared" si="21"/>
        <v>194</v>
      </c>
      <c r="B200" s="69" t="s">
        <v>192</v>
      </c>
      <c r="C200" s="72" t="s">
        <v>192</v>
      </c>
      <c r="D200" s="71" t="s">
        <v>192</v>
      </c>
      <c r="E200" s="57" t="str">
        <f>VLOOKUP(F200,[1]Sheet1!$B$4:$C$22,2,FALSE)</f>
        <v>釜石市</v>
      </c>
      <c r="F200" s="72" t="s">
        <v>214</v>
      </c>
      <c r="G200" s="55" t="s">
        <v>85</v>
      </c>
      <c r="H200" s="53" t="s">
        <v>67</v>
      </c>
      <c r="I200" s="73" t="s">
        <v>230</v>
      </c>
      <c r="J200" s="73" t="s">
        <v>69</v>
      </c>
      <c r="K200" s="57" t="s">
        <v>34</v>
      </c>
      <c r="L200" s="58" t="s">
        <v>38</v>
      </c>
      <c r="M200" s="75" t="s">
        <v>216</v>
      </c>
      <c r="N200" s="60" t="s">
        <v>40</v>
      </c>
      <c r="O200" s="77">
        <v>44109</v>
      </c>
      <c r="P200" s="78">
        <v>44111</v>
      </c>
      <c r="Q200" s="79" t="s">
        <v>231</v>
      </c>
      <c r="R200" s="80" t="s">
        <v>232</v>
      </c>
      <c r="S200" s="85" t="s">
        <v>233</v>
      </c>
      <c r="T200" s="66" t="str">
        <f t="shared" si="18"/>
        <v>&lt;0.379</v>
      </c>
      <c r="U200" s="66" t="str">
        <f t="shared" si="18"/>
        <v>&lt;0.401</v>
      </c>
      <c r="V200" s="67" t="str">
        <f t="shared" si="20"/>
        <v>&lt;0.78</v>
      </c>
      <c r="W200" s="126"/>
    </row>
    <row r="201" spans="1:23" x14ac:dyDescent="0.45">
      <c r="A201" s="69">
        <f t="shared" ref="A201:A264" si="25">A200+1</f>
        <v>195</v>
      </c>
      <c r="B201" s="69" t="s">
        <v>192</v>
      </c>
      <c r="C201" s="72" t="s">
        <v>192</v>
      </c>
      <c r="D201" s="71" t="s">
        <v>192</v>
      </c>
      <c r="E201" s="57" t="str">
        <f>VLOOKUP(F201,[1]Sheet1!$B$4:$C$22,2,FALSE)</f>
        <v>久慈市</v>
      </c>
      <c r="F201" s="72" t="s">
        <v>205</v>
      </c>
      <c r="G201" s="55" t="s">
        <v>85</v>
      </c>
      <c r="H201" s="71" t="s">
        <v>67</v>
      </c>
      <c r="I201" s="73" t="s">
        <v>230</v>
      </c>
      <c r="J201" s="73" t="s">
        <v>69</v>
      </c>
      <c r="K201" s="57" t="s">
        <v>34</v>
      </c>
      <c r="L201" s="58" t="s">
        <v>38</v>
      </c>
      <c r="M201" s="75" t="s">
        <v>207</v>
      </c>
      <c r="N201" s="60" t="s">
        <v>40</v>
      </c>
      <c r="O201" s="77">
        <v>44110</v>
      </c>
      <c r="P201" s="78">
        <v>44112</v>
      </c>
      <c r="Q201" s="79" t="s">
        <v>234</v>
      </c>
      <c r="R201" s="80" t="s">
        <v>235</v>
      </c>
      <c r="S201" s="85" t="s">
        <v>236</v>
      </c>
      <c r="T201" s="66" t="str">
        <f t="shared" si="18"/>
        <v>&lt;0.449</v>
      </c>
      <c r="U201" s="66" t="str">
        <f t="shared" si="18"/>
        <v>&lt;0.433</v>
      </c>
      <c r="V201" s="67" t="str">
        <f t="shared" si="20"/>
        <v>&lt;0.88</v>
      </c>
      <c r="W201" s="126"/>
    </row>
    <row r="202" spans="1:23" x14ac:dyDescent="0.45">
      <c r="A202" s="69">
        <f t="shared" si="25"/>
        <v>196</v>
      </c>
      <c r="B202" s="69" t="s">
        <v>192</v>
      </c>
      <c r="C202" s="72" t="s">
        <v>192</v>
      </c>
      <c r="D202" s="71" t="s">
        <v>192</v>
      </c>
      <c r="E202" s="57" t="str">
        <f>VLOOKUP(F202,[1]Sheet1!$B$4:$C$22,2,FALSE)</f>
        <v>釜石市</v>
      </c>
      <c r="F202" s="72" t="s">
        <v>214</v>
      </c>
      <c r="G202" s="55" t="s">
        <v>85</v>
      </c>
      <c r="H202" s="53" t="s">
        <v>67</v>
      </c>
      <c r="I202" s="73" t="s">
        <v>230</v>
      </c>
      <c r="J202" s="73" t="s">
        <v>69</v>
      </c>
      <c r="K202" s="57" t="s">
        <v>237</v>
      </c>
      <c r="L202" s="58" t="s">
        <v>38</v>
      </c>
      <c r="M202" s="75" t="s">
        <v>216</v>
      </c>
      <c r="N202" s="60" t="s">
        <v>40</v>
      </c>
      <c r="O202" s="77">
        <v>44109</v>
      </c>
      <c r="P202" s="78">
        <v>44111</v>
      </c>
      <c r="Q202" s="79" t="s">
        <v>238</v>
      </c>
      <c r="R202" s="80" t="s">
        <v>239</v>
      </c>
      <c r="S202" s="85" t="s">
        <v>240</v>
      </c>
      <c r="T202" s="66" t="str">
        <f t="shared" si="18"/>
        <v>&lt;4.44</v>
      </c>
      <c r="U202" s="66" t="str">
        <f t="shared" si="18"/>
        <v>&lt;3.79</v>
      </c>
      <c r="V202" s="67" t="str">
        <f t="shared" si="20"/>
        <v>&lt;8.2</v>
      </c>
      <c r="W202" s="126"/>
    </row>
    <row r="203" spans="1:23" x14ac:dyDescent="0.45">
      <c r="A203" s="69">
        <f t="shared" si="25"/>
        <v>197</v>
      </c>
      <c r="B203" s="69" t="s">
        <v>192</v>
      </c>
      <c r="C203" s="72" t="s">
        <v>192</v>
      </c>
      <c r="D203" s="99" t="s">
        <v>192</v>
      </c>
      <c r="E203" s="57" t="str">
        <f>VLOOKUP(F203,[1]Sheet1!$B$4:$C$22,2,FALSE)</f>
        <v>久慈市</v>
      </c>
      <c r="F203" s="98" t="s">
        <v>205</v>
      </c>
      <c r="G203" s="55" t="s">
        <v>85</v>
      </c>
      <c r="H203" s="53" t="s">
        <v>67</v>
      </c>
      <c r="I203" s="115" t="s">
        <v>230</v>
      </c>
      <c r="J203" s="115" t="s">
        <v>69</v>
      </c>
      <c r="K203" s="57" t="s">
        <v>237</v>
      </c>
      <c r="L203" s="58" t="s">
        <v>38</v>
      </c>
      <c r="M203" s="128" t="s">
        <v>207</v>
      </c>
      <c r="N203" s="60" t="s">
        <v>40</v>
      </c>
      <c r="O203" s="104">
        <v>44110</v>
      </c>
      <c r="P203" s="105">
        <v>44112</v>
      </c>
      <c r="Q203" s="79" t="s">
        <v>241</v>
      </c>
      <c r="R203" s="129" t="s">
        <v>242</v>
      </c>
      <c r="S203" s="130" t="s">
        <v>243</v>
      </c>
      <c r="T203" s="66" t="str">
        <f t="shared" si="18"/>
        <v>&lt;6.51</v>
      </c>
      <c r="U203" s="66" t="str">
        <f t="shared" si="18"/>
        <v>&lt;6.91</v>
      </c>
      <c r="V203" s="67" t="str">
        <f t="shared" si="20"/>
        <v>&lt;13</v>
      </c>
      <c r="W203" s="126"/>
    </row>
    <row r="204" spans="1:23" x14ac:dyDescent="0.45">
      <c r="A204" s="69">
        <f t="shared" si="25"/>
        <v>198</v>
      </c>
      <c r="B204" s="69" t="s">
        <v>192</v>
      </c>
      <c r="C204" s="72" t="s">
        <v>192</v>
      </c>
      <c r="D204" s="99" t="s">
        <v>192</v>
      </c>
      <c r="E204" s="57" t="str">
        <f>VLOOKUP(F204,[1]Sheet1!$B$4:$C$22,2,FALSE)</f>
        <v>釜石市</v>
      </c>
      <c r="F204" s="98" t="s">
        <v>214</v>
      </c>
      <c r="G204" s="55" t="s">
        <v>85</v>
      </c>
      <c r="H204" s="71" t="s">
        <v>67</v>
      </c>
      <c r="I204" s="115" t="s">
        <v>244</v>
      </c>
      <c r="J204" s="115" t="s">
        <v>69</v>
      </c>
      <c r="K204" s="57" t="s">
        <v>34</v>
      </c>
      <c r="L204" s="58" t="s">
        <v>38</v>
      </c>
      <c r="M204" s="128" t="s">
        <v>216</v>
      </c>
      <c r="N204" s="60" t="s">
        <v>40</v>
      </c>
      <c r="O204" s="104">
        <v>44109</v>
      </c>
      <c r="P204" s="105">
        <v>44111</v>
      </c>
      <c r="Q204" s="79" t="s">
        <v>245</v>
      </c>
      <c r="R204" s="129" t="s">
        <v>246</v>
      </c>
      <c r="S204" s="130" t="s">
        <v>170</v>
      </c>
      <c r="T204" s="66" t="str">
        <f t="shared" si="18"/>
        <v>&lt;5.39</v>
      </c>
      <c r="U204" s="66" t="str">
        <f t="shared" si="18"/>
        <v>&lt;4.56</v>
      </c>
      <c r="V204" s="67" t="str">
        <f t="shared" si="20"/>
        <v>&lt;10</v>
      </c>
      <c r="W204" s="126"/>
    </row>
    <row r="205" spans="1:23" x14ac:dyDescent="0.45">
      <c r="A205" s="69">
        <f t="shared" si="25"/>
        <v>199</v>
      </c>
      <c r="B205" s="69" t="s">
        <v>192</v>
      </c>
      <c r="C205" s="72" t="s">
        <v>192</v>
      </c>
      <c r="D205" s="99" t="s">
        <v>192</v>
      </c>
      <c r="E205" s="57" t="str">
        <f>VLOOKUP(F205,[1]Sheet1!$B$4:$C$22,2,FALSE)</f>
        <v>-</v>
      </c>
      <c r="F205" s="98" t="s">
        <v>193</v>
      </c>
      <c r="G205" s="55" t="s">
        <v>85</v>
      </c>
      <c r="H205" s="71" t="s">
        <v>67</v>
      </c>
      <c r="I205" s="115" t="s">
        <v>247</v>
      </c>
      <c r="J205" s="115" t="s">
        <v>69</v>
      </c>
      <c r="K205" s="57" t="s">
        <v>34</v>
      </c>
      <c r="L205" s="58" t="s">
        <v>38</v>
      </c>
      <c r="M205" s="128" t="s">
        <v>248</v>
      </c>
      <c r="N205" s="60" t="s">
        <v>40</v>
      </c>
      <c r="O205" s="104">
        <v>44109</v>
      </c>
      <c r="P205" s="105">
        <v>44111</v>
      </c>
      <c r="Q205" s="79" t="s">
        <v>249</v>
      </c>
      <c r="R205" s="80" t="s">
        <v>250</v>
      </c>
      <c r="S205" s="130" t="s">
        <v>251</v>
      </c>
      <c r="T205" s="66" t="str">
        <f t="shared" si="18"/>
        <v>&lt;5.12</v>
      </c>
      <c r="U205" s="66" t="str">
        <f t="shared" si="18"/>
        <v>&lt;4.55</v>
      </c>
      <c r="V205" s="67" t="str">
        <f t="shared" si="20"/>
        <v>&lt;9.7</v>
      </c>
      <c r="W205" s="126"/>
    </row>
    <row r="206" spans="1:23" x14ac:dyDescent="0.45">
      <c r="A206" s="69">
        <f t="shared" si="25"/>
        <v>200</v>
      </c>
      <c r="B206" s="69" t="s">
        <v>192</v>
      </c>
      <c r="C206" s="72" t="s">
        <v>192</v>
      </c>
      <c r="D206" s="99" t="s">
        <v>192</v>
      </c>
      <c r="E206" s="57" t="str">
        <f>VLOOKUP(F206,[1]Sheet1!$B$4:$C$22,2,FALSE)</f>
        <v>釜石市</v>
      </c>
      <c r="F206" s="98" t="s">
        <v>214</v>
      </c>
      <c r="G206" s="55" t="s">
        <v>85</v>
      </c>
      <c r="H206" s="53" t="s">
        <v>67</v>
      </c>
      <c r="I206" s="115" t="s">
        <v>247</v>
      </c>
      <c r="J206" s="115" t="s">
        <v>69</v>
      </c>
      <c r="K206" s="57" t="s">
        <v>34</v>
      </c>
      <c r="L206" s="58" t="s">
        <v>38</v>
      </c>
      <c r="M206" s="128" t="s">
        <v>216</v>
      </c>
      <c r="N206" s="60" t="s">
        <v>40</v>
      </c>
      <c r="O206" s="104">
        <v>44109</v>
      </c>
      <c r="P206" s="105">
        <v>44111</v>
      </c>
      <c r="Q206" s="79" t="s">
        <v>252</v>
      </c>
      <c r="R206" s="80" t="s">
        <v>234</v>
      </c>
      <c r="S206" s="131" t="s">
        <v>253</v>
      </c>
      <c r="T206" s="66" t="str">
        <f t="shared" si="18"/>
        <v>&lt;0.442</v>
      </c>
      <c r="U206" s="66" t="str">
        <f t="shared" si="18"/>
        <v>&lt;0.449</v>
      </c>
      <c r="V206" s="67" t="str">
        <f t="shared" si="20"/>
        <v>&lt;0.89</v>
      </c>
      <c r="W206" s="126"/>
    </row>
    <row r="207" spans="1:23" x14ac:dyDescent="0.45">
      <c r="A207" s="69">
        <f t="shared" si="25"/>
        <v>201</v>
      </c>
      <c r="B207" s="69" t="s">
        <v>192</v>
      </c>
      <c r="C207" s="72" t="s">
        <v>192</v>
      </c>
      <c r="D207" s="99" t="s">
        <v>192</v>
      </c>
      <c r="E207" s="57" t="str">
        <f>VLOOKUP(F207,[1]Sheet1!$B$4:$C$22,2,FALSE)</f>
        <v>-</v>
      </c>
      <c r="F207" s="98" t="s">
        <v>193</v>
      </c>
      <c r="G207" s="55" t="s">
        <v>85</v>
      </c>
      <c r="H207" s="71" t="s">
        <v>67</v>
      </c>
      <c r="I207" s="115" t="s">
        <v>254</v>
      </c>
      <c r="J207" s="115" t="s">
        <v>69</v>
      </c>
      <c r="K207" s="57" t="s">
        <v>34</v>
      </c>
      <c r="L207" s="58" t="s">
        <v>38</v>
      </c>
      <c r="M207" s="128" t="s">
        <v>248</v>
      </c>
      <c r="N207" s="60" t="s">
        <v>40</v>
      </c>
      <c r="O207" s="104">
        <v>44109</v>
      </c>
      <c r="P207" s="105">
        <v>44111</v>
      </c>
      <c r="Q207" s="79" t="s">
        <v>255</v>
      </c>
      <c r="R207" s="80" t="s">
        <v>256</v>
      </c>
      <c r="S207" s="130" t="s">
        <v>257</v>
      </c>
      <c r="T207" s="66" t="str">
        <f t="shared" si="18"/>
        <v>&lt;0.537</v>
      </c>
      <c r="U207" s="66" t="str">
        <f t="shared" si="18"/>
        <v>&lt;0.568</v>
      </c>
      <c r="V207" s="67" t="str">
        <f t="shared" si="20"/>
        <v>&lt;1.1</v>
      </c>
      <c r="W207" s="126"/>
    </row>
    <row r="208" spans="1:23" x14ac:dyDescent="0.45">
      <c r="A208" s="69">
        <f t="shared" si="25"/>
        <v>202</v>
      </c>
      <c r="B208" s="69" t="s">
        <v>192</v>
      </c>
      <c r="C208" s="72" t="s">
        <v>192</v>
      </c>
      <c r="D208" s="99" t="s">
        <v>192</v>
      </c>
      <c r="E208" s="57" t="str">
        <f>VLOOKUP(F208,[1]Sheet1!$B$4:$C$22,2,FALSE)</f>
        <v>釜石市</v>
      </c>
      <c r="F208" s="98" t="s">
        <v>214</v>
      </c>
      <c r="G208" s="55" t="s">
        <v>85</v>
      </c>
      <c r="H208" s="71" t="s">
        <v>67</v>
      </c>
      <c r="I208" s="115" t="s">
        <v>254</v>
      </c>
      <c r="J208" s="115" t="s">
        <v>69</v>
      </c>
      <c r="K208" s="57" t="s">
        <v>34</v>
      </c>
      <c r="L208" s="58" t="s">
        <v>38</v>
      </c>
      <c r="M208" s="128" t="s">
        <v>216</v>
      </c>
      <c r="N208" s="60" t="s">
        <v>40</v>
      </c>
      <c r="O208" s="104">
        <v>44109</v>
      </c>
      <c r="P208" s="105">
        <v>44111</v>
      </c>
      <c r="Q208" s="79" t="s">
        <v>258</v>
      </c>
      <c r="R208" s="80" t="s">
        <v>259</v>
      </c>
      <c r="S208" s="130" t="s">
        <v>233</v>
      </c>
      <c r="T208" s="66" t="str">
        <f t="shared" si="18"/>
        <v>&lt;0.373</v>
      </c>
      <c r="U208" s="66" t="str">
        <f t="shared" si="18"/>
        <v>&lt;0.405</v>
      </c>
      <c r="V208" s="67" t="str">
        <f t="shared" si="20"/>
        <v>&lt;0.78</v>
      </c>
      <c r="W208" s="126"/>
    </row>
    <row r="209" spans="1:23" x14ac:dyDescent="0.45">
      <c r="A209" s="69">
        <f t="shared" si="25"/>
        <v>203</v>
      </c>
      <c r="B209" s="69" t="s">
        <v>192</v>
      </c>
      <c r="C209" s="72" t="s">
        <v>192</v>
      </c>
      <c r="D209" s="99" t="s">
        <v>192</v>
      </c>
      <c r="E209" s="57" t="str">
        <f>VLOOKUP(F209,[1]Sheet1!$B$4:$C$22,2,FALSE)</f>
        <v>久慈市</v>
      </c>
      <c r="F209" s="98" t="s">
        <v>205</v>
      </c>
      <c r="G209" s="55" t="s">
        <v>85</v>
      </c>
      <c r="H209" s="99" t="s">
        <v>67</v>
      </c>
      <c r="I209" s="115" t="s">
        <v>254</v>
      </c>
      <c r="J209" s="115" t="s">
        <v>69</v>
      </c>
      <c r="K209" s="57" t="s">
        <v>34</v>
      </c>
      <c r="L209" s="58" t="s">
        <v>38</v>
      </c>
      <c r="M209" s="128" t="s">
        <v>207</v>
      </c>
      <c r="N209" s="60" t="s">
        <v>40</v>
      </c>
      <c r="O209" s="104">
        <v>44110</v>
      </c>
      <c r="P209" s="105">
        <v>44112</v>
      </c>
      <c r="Q209" s="79" t="s">
        <v>260</v>
      </c>
      <c r="R209" s="80" t="s">
        <v>261</v>
      </c>
      <c r="S209" s="130" t="s">
        <v>262</v>
      </c>
      <c r="T209" s="66" t="str">
        <f t="shared" si="18"/>
        <v>&lt;4.39</v>
      </c>
      <c r="U209" s="66" t="str">
        <f t="shared" si="18"/>
        <v>&lt;4.94</v>
      </c>
      <c r="V209" s="67" t="str">
        <f t="shared" si="20"/>
        <v>&lt;9.3</v>
      </c>
      <c r="W209" s="126"/>
    </row>
    <row r="210" spans="1:23" x14ac:dyDescent="0.45">
      <c r="A210" s="69">
        <f t="shared" si="25"/>
        <v>204</v>
      </c>
      <c r="B210" s="69" t="s">
        <v>192</v>
      </c>
      <c r="C210" s="72" t="s">
        <v>192</v>
      </c>
      <c r="D210" s="71" t="s">
        <v>192</v>
      </c>
      <c r="E210" s="57" t="str">
        <f>VLOOKUP(F210,[1]Sheet1!$B$4:$C$22,2,FALSE)</f>
        <v>-</v>
      </c>
      <c r="F210" s="72" t="s">
        <v>193</v>
      </c>
      <c r="G210" s="55" t="s">
        <v>85</v>
      </c>
      <c r="H210" s="71" t="s">
        <v>67</v>
      </c>
      <c r="I210" s="73" t="s">
        <v>263</v>
      </c>
      <c r="J210" s="73" t="s">
        <v>69</v>
      </c>
      <c r="K210" s="57" t="s">
        <v>34</v>
      </c>
      <c r="L210" s="58" t="s">
        <v>38</v>
      </c>
      <c r="M210" s="75" t="s">
        <v>195</v>
      </c>
      <c r="N210" s="60" t="s">
        <v>40</v>
      </c>
      <c r="O210" s="77">
        <v>44109</v>
      </c>
      <c r="P210" s="78">
        <v>44110</v>
      </c>
      <c r="Q210" s="79" t="s">
        <v>264</v>
      </c>
      <c r="R210" s="80" t="s">
        <v>265</v>
      </c>
      <c r="S210" s="85" t="s">
        <v>266</v>
      </c>
      <c r="T210" s="66" t="str">
        <f t="shared" si="18"/>
        <v>&lt;4.56</v>
      </c>
      <c r="U210" s="66" t="str">
        <f t="shared" si="18"/>
        <v>&lt;3.77</v>
      </c>
      <c r="V210" s="67" t="str">
        <f t="shared" si="20"/>
        <v>&lt;8.3</v>
      </c>
      <c r="W210" s="126"/>
    </row>
    <row r="211" spans="1:23" x14ac:dyDescent="0.45">
      <c r="A211" s="69">
        <f t="shared" si="25"/>
        <v>205</v>
      </c>
      <c r="B211" s="69" t="s">
        <v>192</v>
      </c>
      <c r="C211" s="72" t="s">
        <v>192</v>
      </c>
      <c r="D211" s="71" t="s">
        <v>192</v>
      </c>
      <c r="E211" s="57" t="str">
        <f>VLOOKUP(F211,[1]Sheet1!$B$4:$C$22,2,FALSE)</f>
        <v>久慈市</v>
      </c>
      <c r="F211" s="72" t="s">
        <v>205</v>
      </c>
      <c r="G211" s="55" t="s">
        <v>85</v>
      </c>
      <c r="H211" s="71" t="s">
        <v>67</v>
      </c>
      <c r="I211" s="73" t="s">
        <v>263</v>
      </c>
      <c r="J211" s="73" t="s">
        <v>69</v>
      </c>
      <c r="K211" s="57" t="s">
        <v>34</v>
      </c>
      <c r="L211" s="58" t="s">
        <v>38</v>
      </c>
      <c r="M211" s="75" t="s">
        <v>207</v>
      </c>
      <c r="N211" s="60" t="s">
        <v>40</v>
      </c>
      <c r="O211" s="77">
        <v>44110</v>
      </c>
      <c r="P211" s="78">
        <v>44112</v>
      </c>
      <c r="Q211" s="79" t="s">
        <v>267</v>
      </c>
      <c r="R211" s="80" t="s">
        <v>268</v>
      </c>
      <c r="S211" s="85" t="s">
        <v>269</v>
      </c>
      <c r="T211" s="66" t="str">
        <f t="shared" si="18"/>
        <v>&lt;4.69</v>
      </c>
      <c r="U211" s="66" t="str">
        <f t="shared" si="18"/>
        <v>&lt;5.09</v>
      </c>
      <c r="V211" s="67" t="str">
        <f t="shared" si="20"/>
        <v>&lt;9.8</v>
      </c>
      <c r="W211" s="126"/>
    </row>
    <row r="212" spans="1:23" x14ac:dyDescent="0.45">
      <c r="A212" s="69">
        <f t="shared" si="25"/>
        <v>206</v>
      </c>
      <c r="B212" s="69" t="s">
        <v>192</v>
      </c>
      <c r="C212" s="72" t="s">
        <v>192</v>
      </c>
      <c r="D212" s="71" t="s">
        <v>192</v>
      </c>
      <c r="E212" s="57" t="str">
        <f>VLOOKUP(F212,[1]Sheet1!$B$4:$C$22,2,FALSE)</f>
        <v>-</v>
      </c>
      <c r="F212" s="72" t="s">
        <v>193</v>
      </c>
      <c r="G212" s="55" t="s">
        <v>85</v>
      </c>
      <c r="H212" s="71" t="s">
        <v>67</v>
      </c>
      <c r="I212" s="73" t="s">
        <v>270</v>
      </c>
      <c r="J212" s="73" t="s">
        <v>69</v>
      </c>
      <c r="K212" s="57" t="s">
        <v>34</v>
      </c>
      <c r="L212" s="58" t="s">
        <v>38</v>
      </c>
      <c r="M212" s="75" t="s">
        <v>248</v>
      </c>
      <c r="N212" s="60" t="s">
        <v>40</v>
      </c>
      <c r="O212" s="77">
        <v>44109</v>
      </c>
      <c r="P212" s="78">
        <v>44111</v>
      </c>
      <c r="Q212" s="79" t="s">
        <v>271</v>
      </c>
      <c r="R212" s="80" t="s">
        <v>260</v>
      </c>
      <c r="S212" s="85" t="s">
        <v>262</v>
      </c>
      <c r="T212" s="66" t="str">
        <f t="shared" si="18"/>
        <v>&lt;4.88</v>
      </c>
      <c r="U212" s="66" t="str">
        <f t="shared" si="18"/>
        <v>&lt;4.39</v>
      </c>
      <c r="V212" s="67" t="str">
        <f t="shared" si="20"/>
        <v>&lt;9.3</v>
      </c>
      <c r="W212" s="126"/>
    </row>
    <row r="213" spans="1:23" x14ac:dyDescent="0.45">
      <c r="A213" s="69">
        <f t="shared" si="25"/>
        <v>207</v>
      </c>
      <c r="B213" s="69" t="s">
        <v>192</v>
      </c>
      <c r="C213" s="72" t="s">
        <v>192</v>
      </c>
      <c r="D213" s="71" t="s">
        <v>192</v>
      </c>
      <c r="E213" s="57" t="str">
        <f>VLOOKUP(F213,[1]Sheet1!$B$4:$C$22,2,FALSE)</f>
        <v>-</v>
      </c>
      <c r="F213" s="72" t="s">
        <v>193</v>
      </c>
      <c r="G213" s="55" t="s">
        <v>85</v>
      </c>
      <c r="H213" s="71" t="s">
        <v>67</v>
      </c>
      <c r="I213" s="73" t="s">
        <v>79</v>
      </c>
      <c r="J213" s="73" t="s">
        <v>69</v>
      </c>
      <c r="K213" s="57" t="s">
        <v>34</v>
      </c>
      <c r="L213" s="58" t="s">
        <v>38</v>
      </c>
      <c r="M213" s="75" t="s">
        <v>248</v>
      </c>
      <c r="N213" s="60" t="s">
        <v>40</v>
      </c>
      <c r="O213" s="77">
        <v>44109</v>
      </c>
      <c r="P213" s="78">
        <v>44111</v>
      </c>
      <c r="Q213" s="79" t="s">
        <v>272</v>
      </c>
      <c r="R213" s="80" t="s">
        <v>273</v>
      </c>
      <c r="S213" s="85" t="s">
        <v>274</v>
      </c>
      <c r="T213" s="66" t="str">
        <f t="shared" si="18"/>
        <v>&lt;0.606</v>
      </c>
      <c r="U213" s="66" t="str">
        <f t="shared" si="18"/>
        <v>&lt;0.601</v>
      </c>
      <c r="V213" s="67" t="str">
        <f t="shared" si="20"/>
        <v>&lt;1.2</v>
      </c>
      <c r="W213" s="126"/>
    </row>
    <row r="214" spans="1:23" x14ac:dyDescent="0.45">
      <c r="A214" s="69">
        <f t="shared" si="25"/>
        <v>208</v>
      </c>
      <c r="B214" s="69" t="s">
        <v>192</v>
      </c>
      <c r="C214" s="72" t="s">
        <v>192</v>
      </c>
      <c r="D214" s="71" t="s">
        <v>192</v>
      </c>
      <c r="E214" s="57" t="str">
        <f>VLOOKUP(F214,[1]Sheet1!$B$4:$C$22,2,FALSE)</f>
        <v>-</v>
      </c>
      <c r="F214" s="72" t="s">
        <v>193</v>
      </c>
      <c r="G214" s="55" t="s">
        <v>85</v>
      </c>
      <c r="H214" s="71" t="s">
        <v>67</v>
      </c>
      <c r="I214" s="73" t="s">
        <v>275</v>
      </c>
      <c r="J214" s="73" t="s">
        <v>69</v>
      </c>
      <c r="K214" s="57" t="s">
        <v>34</v>
      </c>
      <c r="L214" s="58" t="s">
        <v>38</v>
      </c>
      <c r="M214" s="75" t="s">
        <v>195</v>
      </c>
      <c r="N214" s="60" t="s">
        <v>40</v>
      </c>
      <c r="O214" s="77">
        <v>44109</v>
      </c>
      <c r="P214" s="78">
        <v>44110</v>
      </c>
      <c r="Q214" s="79" t="s">
        <v>276</v>
      </c>
      <c r="R214" s="80" t="s">
        <v>277</v>
      </c>
      <c r="S214" s="85" t="s">
        <v>278</v>
      </c>
      <c r="T214" s="66" t="str">
        <f t="shared" si="18"/>
        <v>&lt;3.35</v>
      </c>
      <c r="U214" s="66" t="str">
        <f t="shared" si="18"/>
        <v>&lt;2.78</v>
      </c>
      <c r="V214" s="67" t="str">
        <f t="shared" si="20"/>
        <v>&lt;6.1</v>
      </c>
      <c r="W214" s="126"/>
    </row>
    <row r="215" spans="1:23" x14ac:dyDescent="0.45">
      <c r="A215" s="69">
        <f t="shared" si="25"/>
        <v>209</v>
      </c>
      <c r="B215" s="69" t="s">
        <v>192</v>
      </c>
      <c r="C215" s="72" t="s">
        <v>192</v>
      </c>
      <c r="D215" s="71" t="s">
        <v>192</v>
      </c>
      <c r="E215" s="57" t="str">
        <f>VLOOKUP(F215,[1]Sheet1!$B$4:$C$22,2,FALSE)</f>
        <v>久慈市</v>
      </c>
      <c r="F215" s="72" t="s">
        <v>205</v>
      </c>
      <c r="G215" s="55" t="s">
        <v>85</v>
      </c>
      <c r="H215" s="71" t="s">
        <v>67</v>
      </c>
      <c r="I215" s="73" t="s">
        <v>275</v>
      </c>
      <c r="J215" s="73" t="s">
        <v>69</v>
      </c>
      <c r="K215" s="57" t="s">
        <v>34</v>
      </c>
      <c r="L215" s="58" t="s">
        <v>38</v>
      </c>
      <c r="M215" s="75" t="s">
        <v>207</v>
      </c>
      <c r="N215" s="60" t="s">
        <v>40</v>
      </c>
      <c r="O215" s="77">
        <v>44110</v>
      </c>
      <c r="P215" s="78">
        <v>44112</v>
      </c>
      <c r="Q215" s="79" t="s">
        <v>279</v>
      </c>
      <c r="R215" s="80" t="s">
        <v>280</v>
      </c>
      <c r="S215" s="85" t="s">
        <v>266</v>
      </c>
      <c r="T215" s="66" t="str">
        <f t="shared" si="18"/>
        <v>&lt;4.79</v>
      </c>
      <c r="U215" s="66" t="str">
        <f t="shared" si="18"/>
        <v>&lt;3.51</v>
      </c>
      <c r="V215" s="67" t="str">
        <f t="shared" si="20"/>
        <v>&lt;8.3</v>
      </c>
      <c r="W215" s="126"/>
    </row>
    <row r="216" spans="1:23" x14ac:dyDescent="0.45">
      <c r="A216" s="69">
        <f t="shared" si="25"/>
        <v>210</v>
      </c>
      <c r="B216" s="69" t="s">
        <v>192</v>
      </c>
      <c r="C216" s="72" t="s">
        <v>192</v>
      </c>
      <c r="D216" s="71" t="s">
        <v>192</v>
      </c>
      <c r="E216" s="57" t="str">
        <f>VLOOKUP(F216,[1]Sheet1!$B$4:$C$22,2,FALSE)</f>
        <v>-</v>
      </c>
      <c r="F216" s="72" t="s">
        <v>193</v>
      </c>
      <c r="G216" s="55" t="s">
        <v>85</v>
      </c>
      <c r="H216" s="71" t="s">
        <v>67</v>
      </c>
      <c r="I216" s="73" t="s">
        <v>281</v>
      </c>
      <c r="J216" s="73" t="s">
        <v>69</v>
      </c>
      <c r="K216" s="57" t="s">
        <v>34</v>
      </c>
      <c r="L216" s="58" t="s">
        <v>38</v>
      </c>
      <c r="M216" s="75" t="s">
        <v>195</v>
      </c>
      <c r="N216" s="60" t="s">
        <v>40</v>
      </c>
      <c r="O216" s="77">
        <v>44109</v>
      </c>
      <c r="P216" s="78">
        <v>44110</v>
      </c>
      <c r="Q216" s="79" t="s">
        <v>282</v>
      </c>
      <c r="R216" s="80" t="s">
        <v>283</v>
      </c>
      <c r="S216" s="85" t="s">
        <v>202</v>
      </c>
      <c r="T216" s="66" t="str">
        <f t="shared" si="18"/>
        <v>&lt;4.34</v>
      </c>
      <c r="U216" s="66" t="str">
        <f t="shared" si="18"/>
        <v>&lt;4.08</v>
      </c>
      <c r="V216" s="67" t="str">
        <f t="shared" si="20"/>
        <v>&lt;8.4</v>
      </c>
      <c r="W216" s="126"/>
    </row>
    <row r="217" spans="1:23" x14ac:dyDescent="0.45">
      <c r="A217" s="69">
        <f t="shared" si="25"/>
        <v>211</v>
      </c>
      <c r="B217" s="69" t="s">
        <v>192</v>
      </c>
      <c r="C217" s="72" t="s">
        <v>192</v>
      </c>
      <c r="D217" s="71" t="s">
        <v>192</v>
      </c>
      <c r="E217" s="57" t="str">
        <f>VLOOKUP(F217,[1]Sheet1!$B$4:$C$22,2,FALSE)</f>
        <v>-</v>
      </c>
      <c r="F217" s="72" t="s">
        <v>193</v>
      </c>
      <c r="G217" s="55" t="s">
        <v>85</v>
      </c>
      <c r="H217" s="71" t="s">
        <v>67</v>
      </c>
      <c r="I217" s="73" t="s">
        <v>284</v>
      </c>
      <c r="J217" s="73" t="s">
        <v>69</v>
      </c>
      <c r="K217" s="57" t="s">
        <v>34</v>
      </c>
      <c r="L217" s="58" t="s">
        <v>38</v>
      </c>
      <c r="M217" s="75" t="s">
        <v>195</v>
      </c>
      <c r="N217" s="60" t="s">
        <v>40</v>
      </c>
      <c r="O217" s="77">
        <v>44109</v>
      </c>
      <c r="P217" s="78">
        <v>44110</v>
      </c>
      <c r="Q217" s="79" t="s">
        <v>285</v>
      </c>
      <c r="R217" s="80" t="s">
        <v>212</v>
      </c>
      <c r="S217" s="85" t="s">
        <v>286</v>
      </c>
      <c r="T217" s="66" t="str">
        <f t="shared" si="18"/>
        <v>&lt;2.95</v>
      </c>
      <c r="U217" s="66" t="str">
        <f t="shared" si="18"/>
        <v>&lt;3.46</v>
      </c>
      <c r="V217" s="67" t="str">
        <f t="shared" si="20"/>
        <v>&lt;6.4</v>
      </c>
      <c r="W217" s="126"/>
    </row>
    <row r="218" spans="1:23" x14ac:dyDescent="0.45">
      <c r="A218" s="69">
        <f t="shared" si="25"/>
        <v>212</v>
      </c>
      <c r="B218" s="69" t="s">
        <v>192</v>
      </c>
      <c r="C218" s="72" t="s">
        <v>192</v>
      </c>
      <c r="D218" s="71" t="s">
        <v>192</v>
      </c>
      <c r="E218" s="57" t="str">
        <f>VLOOKUP(F218,[1]Sheet1!$B$4:$C$22,2,FALSE)</f>
        <v>-</v>
      </c>
      <c r="F218" s="72" t="s">
        <v>193</v>
      </c>
      <c r="G218" s="55" t="s">
        <v>85</v>
      </c>
      <c r="H218" s="71" t="s">
        <v>67</v>
      </c>
      <c r="I218" s="73" t="s">
        <v>287</v>
      </c>
      <c r="J218" s="73" t="s">
        <v>69</v>
      </c>
      <c r="K218" s="57" t="s">
        <v>34</v>
      </c>
      <c r="L218" s="58" t="s">
        <v>38</v>
      </c>
      <c r="M218" s="75" t="s">
        <v>195</v>
      </c>
      <c r="N218" s="60" t="s">
        <v>40</v>
      </c>
      <c r="O218" s="77">
        <v>44108</v>
      </c>
      <c r="P218" s="78">
        <v>44110</v>
      </c>
      <c r="Q218" s="79" t="s">
        <v>288</v>
      </c>
      <c r="R218" s="80" t="s">
        <v>289</v>
      </c>
      <c r="S218" s="85" t="s">
        <v>240</v>
      </c>
      <c r="T218" s="66" t="str">
        <f t="shared" si="18"/>
        <v>&lt;3.75</v>
      </c>
      <c r="U218" s="66" t="str">
        <f t="shared" si="18"/>
        <v>&lt;4.4</v>
      </c>
      <c r="V218" s="67" t="str">
        <f t="shared" si="20"/>
        <v>&lt;8.2</v>
      </c>
      <c r="W218" s="126"/>
    </row>
    <row r="219" spans="1:23" x14ac:dyDescent="0.45">
      <c r="A219" s="69">
        <f t="shared" si="25"/>
        <v>213</v>
      </c>
      <c r="B219" s="69" t="s">
        <v>192</v>
      </c>
      <c r="C219" s="72" t="s">
        <v>192</v>
      </c>
      <c r="D219" s="71" t="s">
        <v>192</v>
      </c>
      <c r="E219" s="57" t="str">
        <f>VLOOKUP(F219,[1]Sheet1!$B$4:$C$22,2,FALSE)</f>
        <v>-</v>
      </c>
      <c r="F219" s="72" t="s">
        <v>193</v>
      </c>
      <c r="G219" s="55" t="s">
        <v>85</v>
      </c>
      <c r="H219" s="71" t="s">
        <v>67</v>
      </c>
      <c r="I219" s="73" t="s">
        <v>290</v>
      </c>
      <c r="J219" s="73" t="s">
        <v>69</v>
      </c>
      <c r="K219" s="57" t="s">
        <v>34</v>
      </c>
      <c r="L219" s="58" t="s">
        <v>38</v>
      </c>
      <c r="M219" s="75" t="s">
        <v>195</v>
      </c>
      <c r="N219" s="60" t="s">
        <v>40</v>
      </c>
      <c r="O219" s="77">
        <v>44108</v>
      </c>
      <c r="P219" s="78">
        <v>44110</v>
      </c>
      <c r="Q219" s="79" t="s">
        <v>220</v>
      </c>
      <c r="R219" s="80" t="s">
        <v>291</v>
      </c>
      <c r="S219" s="85" t="s">
        <v>292</v>
      </c>
      <c r="T219" s="66" t="str">
        <f t="shared" si="18"/>
        <v>&lt;4.58</v>
      </c>
      <c r="U219" s="66" t="str">
        <f t="shared" si="18"/>
        <v>&lt;4.41</v>
      </c>
      <c r="V219" s="67" t="str">
        <f t="shared" si="20"/>
        <v>&lt;9</v>
      </c>
      <c r="W219" s="126"/>
    </row>
    <row r="220" spans="1:23" x14ac:dyDescent="0.45">
      <c r="A220" s="69">
        <f t="shared" si="25"/>
        <v>214</v>
      </c>
      <c r="B220" s="69" t="s">
        <v>192</v>
      </c>
      <c r="C220" s="72" t="s">
        <v>192</v>
      </c>
      <c r="D220" s="71" t="s">
        <v>192</v>
      </c>
      <c r="E220" s="57" t="str">
        <f>VLOOKUP(F220,[1]Sheet1!$B$4:$C$22,2,FALSE)</f>
        <v>-</v>
      </c>
      <c r="F220" s="72" t="s">
        <v>193</v>
      </c>
      <c r="G220" s="55" t="s">
        <v>85</v>
      </c>
      <c r="H220" s="71" t="s">
        <v>67</v>
      </c>
      <c r="I220" s="73" t="s">
        <v>293</v>
      </c>
      <c r="J220" s="73" t="s">
        <v>69</v>
      </c>
      <c r="K220" s="57" t="s">
        <v>34</v>
      </c>
      <c r="L220" s="58" t="s">
        <v>38</v>
      </c>
      <c r="M220" s="75" t="s">
        <v>199</v>
      </c>
      <c r="N220" s="60" t="s">
        <v>40</v>
      </c>
      <c r="O220" s="77">
        <v>44110</v>
      </c>
      <c r="P220" s="78">
        <v>44112</v>
      </c>
      <c r="Q220" s="79" t="s">
        <v>204</v>
      </c>
      <c r="R220" s="80" t="s">
        <v>294</v>
      </c>
      <c r="S220" s="85" t="s">
        <v>170</v>
      </c>
      <c r="T220" s="66" t="str">
        <f t="shared" si="18"/>
        <v>&lt;5.35</v>
      </c>
      <c r="U220" s="66" t="str">
        <f t="shared" si="18"/>
        <v>&lt;4.6</v>
      </c>
      <c r="V220" s="67" t="str">
        <f t="shared" si="20"/>
        <v>&lt;10</v>
      </c>
      <c r="W220" s="126"/>
    </row>
    <row r="221" spans="1:23" x14ac:dyDescent="0.45">
      <c r="A221" s="69">
        <f t="shared" si="25"/>
        <v>215</v>
      </c>
      <c r="B221" s="69" t="s">
        <v>192</v>
      </c>
      <c r="C221" s="72" t="s">
        <v>192</v>
      </c>
      <c r="D221" s="71" t="s">
        <v>192</v>
      </c>
      <c r="E221" s="57" t="str">
        <f>VLOOKUP(F221,[1]Sheet1!$B$4:$C$22,2,FALSE)</f>
        <v>-</v>
      </c>
      <c r="F221" s="72" t="s">
        <v>193</v>
      </c>
      <c r="G221" s="55" t="s">
        <v>85</v>
      </c>
      <c r="H221" s="71" t="s">
        <v>67</v>
      </c>
      <c r="I221" s="73" t="s">
        <v>293</v>
      </c>
      <c r="J221" s="73" t="s">
        <v>69</v>
      </c>
      <c r="K221" s="57" t="s">
        <v>34</v>
      </c>
      <c r="L221" s="58" t="s">
        <v>38</v>
      </c>
      <c r="M221" s="75" t="s">
        <v>199</v>
      </c>
      <c r="N221" s="60" t="s">
        <v>40</v>
      </c>
      <c r="O221" s="77">
        <v>44110</v>
      </c>
      <c r="P221" s="78">
        <v>44112</v>
      </c>
      <c r="Q221" s="79" t="s">
        <v>295</v>
      </c>
      <c r="R221" s="80" t="s">
        <v>200</v>
      </c>
      <c r="S221" s="85" t="s">
        <v>262</v>
      </c>
      <c r="T221" s="66" t="str">
        <f t="shared" si="18"/>
        <v>&lt;5.19</v>
      </c>
      <c r="U221" s="66" t="str">
        <f t="shared" si="18"/>
        <v>&lt;4.14</v>
      </c>
      <c r="V221" s="67" t="str">
        <f t="shared" si="20"/>
        <v>&lt;9.3</v>
      </c>
      <c r="W221" s="126"/>
    </row>
    <row r="222" spans="1:23" x14ac:dyDescent="0.45">
      <c r="A222" s="69">
        <f t="shared" si="25"/>
        <v>216</v>
      </c>
      <c r="B222" s="69" t="s">
        <v>192</v>
      </c>
      <c r="C222" s="72" t="s">
        <v>192</v>
      </c>
      <c r="D222" s="71" t="s">
        <v>192</v>
      </c>
      <c r="E222" s="57" t="str">
        <f>VLOOKUP(F222,[1]Sheet1!$B$4:$C$22,2,FALSE)</f>
        <v>釜石市</v>
      </c>
      <c r="F222" s="72" t="s">
        <v>214</v>
      </c>
      <c r="G222" s="55" t="s">
        <v>85</v>
      </c>
      <c r="H222" s="71" t="s">
        <v>67</v>
      </c>
      <c r="I222" s="73" t="s">
        <v>293</v>
      </c>
      <c r="J222" s="73" t="s">
        <v>69</v>
      </c>
      <c r="K222" s="57" t="s">
        <v>34</v>
      </c>
      <c r="L222" s="58" t="s">
        <v>38</v>
      </c>
      <c r="M222" s="75" t="s">
        <v>216</v>
      </c>
      <c r="N222" s="60" t="s">
        <v>40</v>
      </c>
      <c r="O222" s="77">
        <v>44109</v>
      </c>
      <c r="P222" s="78">
        <v>44111</v>
      </c>
      <c r="Q222" s="79" t="s">
        <v>296</v>
      </c>
      <c r="R222" s="80" t="s">
        <v>297</v>
      </c>
      <c r="S222" s="85" t="s">
        <v>298</v>
      </c>
      <c r="T222" s="66" t="str">
        <f t="shared" si="18"/>
        <v>&lt;0.412</v>
      </c>
      <c r="U222" s="66" t="str">
        <f t="shared" si="18"/>
        <v>&lt;0.3</v>
      </c>
      <c r="V222" s="67" t="str">
        <f t="shared" si="20"/>
        <v>&lt;0.71</v>
      </c>
      <c r="W222" s="126"/>
    </row>
    <row r="223" spans="1:23" x14ac:dyDescent="0.45">
      <c r="A223" s="69">
        <f t="shared" si="25"/>
        <v>217</v>
      </c>
      <c r="B223" s="69" t="s">
        <v>192</v>
      </c>
      <c r="C223" s="72" t="s">
        <v>192</v>
      </c>
      <c r="D223" s="71" t="s">
        <v>192</v>
      </c>
      <c r="E223" s="57" t="str">
        <f>VLOOKUP(F223,[1]Sheet1!$B$4:$C$22,2,FALSE)</f>
        <v>久慈市</v>
      </c>
      <c r="F223" s="72" t="s">
        <v>205</v>
      </c>
      <c r="G223" s="55" t="s">
        <v>85</v>
      </c>
      <c r="H223" s="71" t="s">
        <v>67</v>
      </c>
      <c r="I223" s="73" t="s">
        <v>293</v>
      </c>
      <c r="J223" s="73" t="s">
        <v>69</v>
      </c>
      <c r="K223" s="57" t="s">
        <v>34</v>
      </c>
      <c r="L223" s="58" t="s">
        <v>38</v>
      </c>
      <c r="M223" s="75" t="s">
        <v>207</v>
      </c>
      <c r="N223" s="60" t="s">
        <v>40</v>
      </c>
      <c r="O223" s="77">
        <v>44110</v>
      </c>
      <c r="P223" s="78">
        <v>44112</v>
      </c>
      <c r="Q223" s="79" t="s">
        <v>299</v>
      </c>
      <c r="R223" s="80" t="s">
        <v>289</v>
      </c>
      <c r="S223" s="85" t="s">
        <v>300</v>
      </c>
      <c r="T223" s="66" t="str">
        <f t="shared" si="18"/>
        <v>&lt;4.72</v>
      </c>
      <c r="U223" s="66" t="str">
        <f t="shared" si="18"/>
        <v>&lt;4.4</v>
      </c>
      <c r="V223" s="67" t="str">
        <f t="shared" si="20"/>
        <v>&lt;9.1</v>
      </c>
      <c r="W223" s="126"/>
    </row>
    <row r="224" spans="1:23" x14ac:dyDescent="0.45">
      <c r="A224" s="69">
        <f t="shared" si="25"/>
        <v>218</v>
      </c>
      <c r="B224" s="69" t="s">
        <v>192</v>
      </c>
      <c r="C224" s="72" t="s">
        <v>192</v>
      </c>
      <c r="D224" s="71" t="s">
        <v>192</v>
      </c>
      <c r="E224" s="57" t="str">
        <f>VLOOKUP(F224,[1]Sheet1!$B$4:$C$22,2,FALSE)</f>
        <v>釜石市</v>
      </c>
      <c r="F224" s="72" t="s">
        <v>214</v>
      </c>
      <c r="G224" s="55" t="s">
        <v>85</v>
      </c>
      <c r="H224" s="71" t="s">
        <v>67</v>
      </c>
      <c r="I224" s="73" t="s">
        <v>301</v>
      </c>
      <c r="J224" s="73" t="s">
        <v>69</v>
      </c>
      <c r="K224" s="57" t="s">
        <v>34</v>
      </c>
      <c r="L224" s="58" t="s">
        <v>38</v>
      </c>
      <c r="M224" s="75" t="s">
        <v>216</v>
      </c>
      <c r="N224" s="60" t="s">
        <v>40</v>
      </c>
      <c r="O224" s="77">
        <v>44109</v>
      </c>
      <c r="P224" s="78">
        <v>44111</v>
      </c>
      <c r="Q224" s="79" t="s">
        <v>302</v>
      </c>
      <c r="R224" s="80" t="s">
        <v>303</v>
      </c>
      <c r="S224" s="85" t="s">
        <v>236</v>
      </c>
      <c r="T224" s="66" t="str">
        <f t="shared" si="18"/>
        <v>&lt;0.488</v>
      </c>
      <c r="U224" s="66" t="str">
        <f t="shared" si="18"/>
        <v>&lt;0.39</v>
      </c>
      <c r="V224" s="67" t="str">
        <f t="shared" si="20"/>
        <v>&lt;0.88</v>
      </c>
      <c r="W224" s="126"/>
    </row>
    <row r="225" spans="1:23" x14ac:dyDescent="0.45">
      <c r="A225" s="69">
        <f t="shared" si="25"/>
        <v>219</v>
      </c>
      <c r="B225" s="69" t="s">
        <v>192</v>
      </c>
      <c r="C225" s="72" t="s">
        <v>192</v>
      </c>
      <c r="D225" s="71" t="s">
        <v>192</v>
      </c>
      <c r="E225" s="57" t="str">
        <f>VLOOKUP(F225,[1]Sheet1!$B$4:$C$22,2,FALSE)</f>
        <v>-</v>
      </c>
      <c r="F225" s="72" t="s">
        <v>193</v>
      </c>
      <c r="G225" s="55" t="s">
        <v>85</v>
      </c>
      <c r="H225" s="71" t="s">
        <v>67</v>
      </c>
      <c r="I225" s="73" t="s">
        <v>304</v>
      </c>
      <c r="J225" s="73" t="s">
        <v>69</v>
      </c>
      <c r="K225" s="57" t="s">
        <v>34</v>
      </c>
      <c r="L225" s="58" t="s">
        <v>38</v>
      </c>
      <c r="M225" s="75" t="s">
        <v>248</v>
      </c>
      <c r="N225" s="60" t="s">
        <v>40</v>
      </c>
      <c r="O225" s="77">
        <v>44109</v>
      </c>
      <c r="P225" s="78">
        <v>44111</v>
      </c>
      <c r="Q225" s="79" t="s">
        <v>305</v>
      </c>
      <c r="R225" s="80" t="s">
        <v>306</v>
      </c>
      <c r="S225" s="85" t="s">
        <v>274</v>
      </c>
      <c r="T225" s="66" t="str">
        <f t="shared" si="18"/>
        <v>&lt;0.529</v>
      </c>
      <c r="U225" s="66" t="str">
        <f t="shared" si="18"/>
        <v>&lt;0.626</v>
      </c>
      <c r="V225" s="67" t="str">
        <f t="shared" si="20"/>
        <v>&lt;1.2</v>
      </c>
      <c r="W225" s="126"/>
    </row>
    <row r="226" spans="1:23" x14ac:dyDescent="0.45">
      <c r="A226" s="69">
        <f t="shared" si="25"/>
        <v>220</v>
      </c>
      <c r="B226" s="69" t="s">
        <v>192</v>
      </c>
      <c r="C226" s="72" t="s">
        <v>192</v>
      </c>
      <c r="D226" s="71" t="s">
        <v>192</v>
      </c>
      <c r="E226" s="57" t="str">
        <f>VLOOKUP(F226,[1]Sheet1!$B$4:$C$22,2,FALSE)</f>
        <v>-</v>
      </c>
      <c r="F226" s="72" t="s">
        <v>193</v>
      </c>
      <c r="G226" s="55" t="s">
        <v>85</v>
      </c>
      <c r="H226" s="71" t="s">
        <v>67</v>
      </c>
      <c r="I226" s="73" t="s">
        <v>307</v>
      </c>
      <c r="J226" s="73" t="s">
        <v>69</v>
      </c>
      <c r="K226" s="57" t="s">
        <v>34</v>
      </c>
      <c r="L226" s="58" t="s">
        <v>38</v>
      </c>
      <c r="M226" s="75" t="s">
        <v>195</v>
      </c>
      <c r="N226" s="60" t="s">
        <v>40</v>
      </c>
      <c r="O226" s="77">
        <v>44108</v>
      </c>
      <c r="P226" s="78">
        <v>44110</v>
      </c>
      <c r="Q226" s="79" t="s">
        <v>308</v>
      </c>
      <c r="R226" s="80" t="s">
        <v>309</v>
      </c>
      <c r="S226" s="85" t="s">
        <v>170</v>
      </c>
      <c r="T226" s="66" t="str">
        <f t="shared" si="18"/>
        <v>&lt;4.99</v>
      </c>
      <c r="U226" s="66" t="str">
        <f t="shared" si="18"/>
        <v>&lt;5.15</v>
      </c>
      <c r="V226" s="67" t="str">
        <f t="shared" si="20"/>
        <v>&lt;10</v>
      </c>
      <c r="W226" s="126"/>
    </row>
    <row r="227" spans="1:23" x14ac:dyDescent="0.45">
      <c r="A227" s="69">
        <f t="shared" si="25"/>
        <v>221</v>
      </c>
      <c r="B227" s="69" t="s">
        <v>192</v>
      </c>
      <c r="C227" s="72" t="s">
        <v>192</v>
      </c>
      <c r="D227" s="71" t="s">
        <v>192</v>
      </c>
      <c r="E227" s="57" t="str">
        <f>VLOOKUP(F227,[1]Sheet1!$B$4:$C$22,2,FALSE)</f>
        <v>大船渡市</v>
      </c>
      <c r="F227" s="72" t="s">
        <v>310</v>
      </c>
      <c r="G227" s="55" t="s">
        <v>85</v>
      </c>
      <c r="H227" s="71" t="s">
        <v>67</v>
      </c>
      <c r="I227" s="73" t="s">
        <v>311</v>
      </c>
      <c r="J227" s="73" t="s">
        <v>312</v>
      </c>
      <c r="K227" s="57" t="s">
        <v>34</v>
      </c>
      <c r="L227" s="58" t="s">
        <v>38</v>
      </c>
      <c r="M227" s="75" t="s">
        <v>195</v>
      </c>
      <c r="N227" s="60" t="s">
        <v>40</v>
      </c>
      <c r="O227" s="77">
        <v>44110</v>
      </c>
      <c r="P227" s="78">
        <v>44112</v>
      </c>
      <c r="Q227" s="79" t="s">
        <v>313</v>
      </c>
      <c r="R227" s="80" t="s">
        <v>314</v>
      </c>
      <c r="S227" s="85" t="s">
        <v>315</v>
      </c>
      <c r="T227" s="66" t="str">
        <f t="shared" si="18"/>
        <v>&lt;0.304</v>
      </c>
      <c r="U227" s="66" t="str">
        <f t="shared" si="18"/>
        <v>&lt;0.32</v>
      </c>
      <c r="V227" s="67" t="str">
        <f t="shared" si="20"/>
        <v>&lt;0.62</v>
      </c>
      <c r="W227" s="126"/>
    </row>
    <row r="228" spans="1:23" x14ac:dyDescent="0.45">
      <c r="A228" s="69">
        <f t="shared" si="25"/>
        <v>222</v>
      </c>
      <c r="B228" s="69" t="s">
        <v>192</v>
      </c>
      <c r="C228" s="72" t="s">
        <v>192</v>
      </c>
      <c r="D228" s="71" t="s">
        <v>192</v>
      </c>
      <c r="E228" s="57" t="str">
        <f>VLOOKUP(F228,[1]Sheet1!$B$4:$C$22,2,FALSE)</f>
        <v>大船渡市</v>
      </c>
      <c r="F228" s="72" t="s">
        <v>310</v>
      </c>
      <c r="G228" s="55" t="s">
        <v>85</v>
      </c>
      <c r="H228" s="71" t="s">
        <v>67</v>
      </c>
      <c r="I228" s="73" t="s">
        <v>311</v>
      </c>
      <c r="J228" s="73" t="s">
        <v>312</v>
      </c>
      <c r="K228" s="57" t="s">
        <v>34</v>
      </c>
      <c r="L228" s="58" t="s">
        <v>38</v>
      </c>
      <c r="M228" s="75" t="s">
        <v>195</v>
      </c>
      <c r="N228" s="60" t="s">
        <v>40</v>
      </c>
      <c r="O228" s="77">
        <v>44110</v>
      </c>
      <c r="P228" s="78">
        <v>44112</v>
      </c>
      <c r="Q228" s="79" t="s">
        <v>316</v>
      </c>
      <c r="R228" s="80" t="s">
        <v>317</v>
      </c>
      <c r="S228" s="85" t="s">
        <v>318</v>
      </c>
      <c r="T228" s="66" t="str">
        <f t="shared" si="18"/>
        <v>&lt;0.399</v>
      </c>
      <c r="U228" s="66" t="str">
        <f t="shared" si="18"/>
        <v>&lt;0.556</v>
      </c>
      <c r="V228" s="67" t="str">
        <f t="shared" si="20"/>
        <v>&lt;0.96</v>
      </c>
      <c r="W228" s="126"/>
    </row>
    <row r="229" spans="1:23" x14ac:dyDescent="0.45">
      <c r="A229" s="69">
        <f t="shared" si="25"/>
        <v>223</v>
      </c>
      <c r="B229" s="69" t="s">
        <v>192</v>
      </c>
      <c r="C229" s="72" t="s">
        <v>192</v>
      </c>
      <c r="D229" s="71" t="s">
        <v>192</v>
      </c>
      <c r="E229" s="57" t="str">
        <f>VLOOKUP(F229,[1]Sheet1!$B$4:$C$22,2,FALSE)</f>
        <v>大船渡市</v>
      </c>
      <c r="F229" s="72" t="s">
        <v>310</v>
      </c>
      <c r="G229" s="55" t="s">
        <v>85</v>
      </c>
      <c r="H229" s="71" t="s">
        <v>67</v>
      </c>
      <c r="I229" s="73" t="s">
        <v>311</v>
      </c>
      <c r="J229" s="73" t="s">
        <v>312</v>
      </c>
      <c r="K229" s="57" t="s">
        <v>34</v>
      </c>
      <c r="L229" s="58" t="s">
        <v>38</v>
      </c>
      <c r="M229" s="75" t="s">
        <v>195</v>
      </c>
      <c r="N229" s="60" t="s">
        <v>40</v>
      </c>
      <c r="O229" s="77">
        <v>44110</v>
      </c>
      <c r="P229" s="78">
        <v>44112</v>
      </c>
      <c r="Q229" s="79" t="s">
        <v>319</v>
      </c>
      <c r="R229" s="80" t="s">
        <v>320</v>
      </c>
      <c r="S229" s="85" t="s">
        <v>321</v>
      </c>
      <c r="T229" s="66" t="str">
        <f t="shared" si="18"/>
        <v>&lt;0.419</v>
      </c>
      <c r="U229" s="66" t="str">
        <f t="shared" si="18"/>
        <v>&lt;0.501</v>
      </c>
      <c r="V229" s="67" t="str">
        <f t="shared" si="20"/>
        <v>&lt;0.92</v>
      </c>
      <c r="W229" s="126"/>
    </row>
    <row r="230" spans="1:23" x14ac:dyDescent="0.45">
      <c r="A230" s="69">
        <f t="shared" si="25"/>
        <v>224</v>
      </c>
      <c r="B230" s="69" t="s">
        <v>192</v>
      </c>
      <c r="C230" s="72" t="s">
        <v>192</v>
      </c>
      <c r="D230" s="71" t="s">
        <v>192</v>
      </c>
      <c r="E230" s="57" t="str">
        <f>VLOOKUP(F230,[1]Sheet1!$B$4:$C$22,2,FALSE)</f>
        <v>大船渡市</v>
      </c>
      <c r="F230" s="72" t="s">
        <v>310</v>
      </c>
      <c r="G230" s="55" t="s">
        <v>85</v>
      </c>
      <c r="H230" s="71" t="s">
        <v>67</v>
      </c>
      <c r="I230" s="73" t="s">
        <v>311</v>
      </c>
      <c r="J230" s="73" t="s">
        <v>312</v>
      </c>
      <c r="K230" s="57" t="s">
        <v>34</v>
      </c>
      <c r="L230" s="58" t="s">
        <v>38</v>
      </c>
      <c r="M230" s="75" t="s">
        <v>195</v>
      </c>
      <c r="N230" s="60" t="s">
        <v>40</v>
      </c>
      <c r="O230" s="77">
        <v>44110</v>
      </c>
      <c r="P230" s="78">
        <v>44112</v>
      </c>
      <c r="Q230" s="79" t="s">
        <v>322</v>
      </c>
      <c r="R230" s="80" t="s">
        <v>323</v>
      </c>
      <c r="S230" s="85" t="s">
        <v>324</v>
      </c>
      <c r="T230" s="66" t="str">
        <f t="shared" si="18"/>
        <v>&lt;0.277</v>
      </c>
      <c r="U230" s="66" t="str">
        <f t="shared" si="18"/>
        <v>&lt;0.282</v>
      </c>
      <c r="V230" s="67" t="str">
        <f t="shared" si="20"/>
        <v>&lt;0.56</v>
      </c>
      <c r="W230" s="126"/>
    </row>
    <row r="231" spans="1:23" x14ac:dyDescent="0.45">
      <c r="A231" s="69">
        <f t="shared" si="25"/>
        <v>225</v>
      </c>
      <c r="B231" s="69" t="s">
        <v>192</v>
      </c>
      <c r="C231" s="72" t="s">
        <v>192</v>
      </c>
      <c r="D231" s="71" t="s">
        <v>192</v>
      </c>
      <c r="E231" s="57" t="str">
        <f>VLOOKUP(F231,[1]Sheet1!$B$4:$C$22,2,FALSE)</f>
        <v>盛岡市</v>
      </c>
      <c r="F231" s="72" t="s">
        <v>325</v>
      </c>
      <c r="G231" s="55" t="s">
        <v>85</v>
      </c>
      <c r="H231" s="71" t="s">
        <v>67</v>
      </c>
      <c r="I231" s="73" t="s">
        <v>326</v>
      </c>
      <c r="J231" s="73" t="s">
        <v>69</v>
      </c>
      <c r="K231" s="57" t="s">
        <v>34</v>
      </c>
      <c r="L231" s="58" t="s">
        <v>38</v>
      </c>
      <c r="M231" s="75" t="s">
        <v>195</v>
      </c>
      <c r="N231" s="60" t="s">
        <v>40</v>
      </c>
      <c r="O231" s="77">
        <v>44108</v>
      </c>
      <c r="P231" s="78">
        <v>44109</v>
      </c>
      <c r="Q231" s="79" t="s">
        <v>327</v>
      </c>
      <c r="R231" s="80" t="s">
        <v>328</v>
      </c>
      <c r="S231" s="85" t="s">
        <v>213</v>
      </c>
      <c r="T231" s="66" t="str">
        <f t="shared" si="18"/>
        <v>&lt;4.05</v>
      </c>
      <c r="U231" s="66" t="str">
        <f t="shared" si="18"/>
        <v>&lt;3.28</v>
      </c>
      <c r="V231" s="67" t="str">
        <f t="shared" si="20"/>
        <v>&lt;7.3</v>
      </c>
      <c r="W231" s="126"/>
    </row>
    <row r="232" spans="1:23" x14ac:dyDescent="0.45">
      <c r="A232" s="69">
        <f t="shared" si="25"/>
        <v>226</v>
      </c>
      <c r="B232" s="69" t="s">
        <v>192</v>
      </c>
      <c r="C232" s="72" t="s">
        <v>192</v>
      </c>
      <c r="D232" s="71" t="s">
        <v>192</v>
      </c>
      <c r="E232" s="57" t="str">
        <f>VLOOKUP(F232,[1]Sheet1!$B$4:$C$22,2,FALSE)</f>
        <v>一関市</v>
      </c>
      <c r="F232" s="72" t="s">
        <v>329</v>
      </c>
      <c r="G232" s="247" t="s">
        <v>132</v>
      </c>
      <c r="H232" s="71" t="s">
        <v>67</v>
      </c>
      <c r="I232" s="73" t="s">
        <v>330</v>
      </c>
      <c r="J232" s="73" t="s">
        <v>69</v>
      </c>
      <c r="K232" s="57" t="s">
        <v>34</v>
      </c>
      <c r="L232" s="74" t="s">
        <v>331</v>
      </c>
      <c r="M232" s="75" t="s">
        <v>195</v>
      </c>
      <c r="N232" s="60" t="s">
        <v>40</v>
      </c>
      <c r="O232" s="77">
        <v>44096</v>
      </c>
      <c r="P232" s="78">
        <v>44106</v>
      </c>
      <c r="Q232" s="79" t="s">
        <v>332</v>
      </c>
      <c r="R232" s="80">
        <v>11.5</v>
      </c>
      <c r="S232" s="85">
        <v>12</v>
      </c>
      <c r="T232" s="66" t="str">
        <f t="shared" si="18"/>
        <v>&lt;3.36</v>
      </c>
      <c r="U232" s="66">
        <f t="shared" si="18"/>
        <v>11.5</v>
      </c>
      <c r="V232" s="67">
        <f t="shared" si="20"/>
        <v>12</v>
      </c>
      <c r="W232" s="126"/>
    </row>
    <row r="233" spans="1:23" x14ac:dyDescent="0.45">
      <c r="A233" s="69">
        <f t="shared" si="25"/>
        <v>227</v>
      </c>
      <c r="B233" s="69" t="s">
        <v>192</v>
      </c>
      <c r="C233" s="72" t="s">
        <v>192</v>
      </c>
      <c r="D233" s="71" t="s">
        <v>192</v>
      </c>
      <c r="E233" s="57" t="str">
        <f>VLOOKUP(F233,[1]Sheet1!$B$4:$C$22,2,FALSE)</f>
        <v>一関市</v>
      </c>
      <c r="F233" s="72" t="s">
        <v>329</v>
      </c>
      <c r="G233" s="247" t="s">
        <v>132</v>
      </c>
      <c r="H233" s="71" t="s">
        <v>67</v>
      </c>
      <c r="I233" s="73" t="s">
        <v>330</v>
      </c>
      <c r="J233" s="73" t="s">
        <v>69</v>
      </c>
      <c r="K233" s="57" t="s">
        <v>34</v>
      </c>
      <c r="L233" s="74" t="s">
        <v>331</v>
      </c>
      <c r="M233" s="75" t="s">
        <v>195</v>
      </c>
      <c r="N233" s="60" t="s">
        <v>40</v>
      </c>
      <c r="O233" s="77">
        <v>44101</v>
      </c>
      <c r="P233" s="78">
        <v>44106</v>
      </c>
      <c r="Q233" s="79" t="s">
        <v>308</v>
      </c>
      <c r="R233" s="80">
        <v>16.600000000000001</v>
      </c>
      <c r="S233" s="85">
        <v>17</v>
      </c>
      <c r="T233" s="66" t="str">
        <f t="shared" si="18"/>
        <v>&lt;4.99</v>
      </c>
      <c r="U233" s="66">
        <f t="shared" si="18"/>
        <v>16.600000000000001</v>
      </c>
      <c r="V233" s="67">
        <f t="shared" si="20"/>
        <v>17</v>
      </c>
      <c r="W233" s="126"/>
    </row>
    <row r="234" spans="1:23" x14ac:dyDescent="0.45">
      <c r="A234" s="69">
        <f t="shared" si="25"/>
        <v>228</v>
      </c>
      <c r="B234" s="51" t="s">
        <v>333</v>
      </c>
      <c r="C234" s="54" t="s">
        <v>333</v>
      </c>
      <c r="D234" s="53" t="s">
        <v>333</v>
      </c>
      <c r="E234" s="57" t="s">
        <v>334</v>
      </c>
      <c r="F234" s="54" t="s">
        <v>335</v>
      </c>
      <c r="G234" s="55" t="s">
        <v>35</v>
      </c>
      <c r="H234" s="71" t="s">
        <v>86</v>
      </c>
      <c r="I234" s="57" t="s">
        <v>336</v>
      </c>
      <c r="J234" s="57" t="s">
        <v>153</v>
      </c>
      <c r="K234" s="57" t="s">
        <v>337</v>
      </c>
      <c r="L234" s="58" t="s">
        <v>38</v>
      </c>
      <c r="M234" s="59" t="s">
        <v>338</v>
      </c>
      <c r="N234" s="60" t="s">
        <v>40</v>
      </c>
      <c r="O234" s="61">
        <v>44110</v>
      </c>
      <c r="P234" s="62">
        <v>44113</v>
      </c>
      <c r="Q234" s="132" t="s">
        <v>339</v>
      </c>
      <c r="R234" s="80">
        <v>28</v>
      </c>
      <c r="S234" s="82">
        <v>28</v>
      </c>
      <c r="T234" s="66" t="str">
        <f t="shared" ref="T234:U235" si="26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&lt;9</v>
      </c>
      <c r="U234" s="66">
        <f t="shared" si="26"/>
        <v>28</v>
      </c>
      <c r="V234" s="67">
        <f t="shared" ref="V234:V235" si="27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28</v>
      </c>
      <c r="W234" s="68" t="str">
        <f t="shared" ref="W234:W235" si="28">IF(ISERROR(V234*1),"",IF(AND(H234="飲料水",V234&gt;=11),"○",IF(AND(H234="牛乳・乳児用食品",V234&gt;=51),"○",IF(AND(H234&lt;&gt;"",V234&gt;=110),"○",""))))</f>
        <v/>
      </c>
    </row>
    <row r="235" spans="1:23" x14ac:dyDescent="0.45">
      <c r="A235" s="69">
        <f t="shared" si="25"/>
        <v>229</v>
      </c>
      <c r="B235" s="51" t="s">
        <v>333</v>
      </c>
      <c r="C235" s="54" t="s">
        <v>333</v>
      </c>
      <c r="D235" s="53" t="s">
        <v>333</v>
      </c>
      <c r="E235" s="57" t="s">
        <v>340</v>
      </c>
      <c r="F235" s="54" t="s">
        <v>341</v>
      </c>
      <c r="G235" s="55" t="s">
        <v>35</v>
      </c>
      <c r="H235" s="71" t="s">
        <v>86</v>
      </c>
      <c r="I235" s="57" t="s">
        <v>164</v>
      </c>
      <c r="J235" s="57" t="s">
        <v>153</v>
      </c>
      <c r="K235" s="57" t="s">
        <v>337</v>
      </c>
      <c r="L235" s="58" t="s">
        <v>38</v>
      </c>
      <c r="M235" s="59" t="s">
        <v>338</v>
      </c>
      <c r="N235" s="60" t="s">
        <v>40</v>
      </c>
      <c r="O235" s="61">
        <v>44112</v>
      </c>
      <c r="P235" s="62">
        <v>44116</v>
      </c>
      <c r="Q235" s="132" t="s">
        <v>342</v>
      </c>
      <c r="R235" s="64" t="s">
        <v>343</v>
      </c>
      <c r="S235" s="65" t="s">
        <v>344</v>
      </c>
      <c r="T235" s="66" t="str">
        <f t="shared" si="26"/>
        <v>&lt;8.6</v>
      </c>
      <c r="U235" s="66" t="str">
        <f t="shared" si="26"/>
        <v>&lt;6.7</v>
      </c>
      <c r="V235" s="67" t="str">
        <f t="shared" si="27"/>
        <v>&lt;15</v>
      </c>
      <c r="W235" s="68" t="str">
        <f t="shared" si="28"/>
        <v/>
      </c>
    </row>
    <row r="236" spans="1:23" x14ac:dyDescent="0.45">
      <c r="A236" s="69">
        <f t="shared" si="25"/>
        <v>230</v>
      </c>
      <c r="B236" s="133" t="s">
        <v>345</v>
      </c>
      <c r="C236" s="136" t="s">
        <v>345</v>
      </c>
      <c r="D236" s="134" t="s">
        <v>346</v>
      </c>
      <c r="E236" s="138" t="s">
        <v>345</v>
      </c>
      <c r="F236" s="136"/>
      <c r="G236" s="55" t="s">
        <v>347</v>
      </c>
      <c r="H236" s="137" t="s">
        <v>348</v>
      </c>
      <c r="I236" s="138" t="s">
        <v>349</v>
      </c>
      <c r="J236" s="234"/>
      <c r="K236" s="234"/>
      <c r="L236" s="139" t="s">
        <v>350</v>
      </c>
      <c r="M236" s="59" t="s">
        <v>351</v>
      </c>
      <c r="N236" s="140" t="s">
        <v>40</v>
      </c>
      <c r="O236" s="141">
        <v>44109</v>
      </c>
      <c r="P236" s="142">
        <v>44112</v>
      </c>
      <c r="Q236" s="134" t="s">
        <v>352</v>
      </c>
      <c r="R236" s="133" t="s">
        <v>353</v>
      </c>
      <c r="S236" s="143" t="s">
        <v>354</v>
      </c>
      <c r="T236" s="144" t="s">
        <v>352</v>
      </c>
      <c r="U236" s="144" t="s">
        <v>353</v>
      </c>
      <c r="V236" s="145" t="s">
        <v>354</v>
      </c>
      <c r="W236" s="146"/>
    </row>
    <row r="237" spans="1:23" x14ac:dyDescent="0.45">
      <c r="A237" s="69">
        <f t="shared" si="25"/>
        <v>231</v>
      </c>
      <c r="B237" s="51" t="s">
        <v>355</v>
      </c>
      <c r="C237" s="58" t="s">
        <v>356</v>
      </c>
      <c r="D237" s="148" t="s">
        <v>357</v>
      </c>
      <c r="E237" s="54" t="s">
        <v>34</v>
      </c>
      <c r="F237" s="58" t="s">
        <v>34</v>
      </c>
      <c r="G237" s="55" t="s">
        <v>35</v>
      </c>
      <c r="H237" s="53" t="s">
        <v>67</v>
      </c>
      <c r="I237" s="54" t="s">
        <v>358</v>
      </c>
      <c r="J237" s="57" t="s">
        <v>34</v>
      </c>
      <c r="K237" s="57" t="s">
        <v>34</v>
      </c>
      <c r="L237" s="58" t="s">
        <v>38</v>
      </c>
      <c r="M237" s="59" t="s">
        <v>359</v>
      </c>
      <c r="N237" s="60" t="s">
        <v>360</v>
      </c>
      <c r="O237" s="61">
        <v>44075</v>
      </c>
      <c r="P237" s="62">
        <v>44075</v>
      </c>
      <c r="Q237" s="65" t="s">
        <v>34</v>
      </c>
      <c r="R237" s="64" t="s">
        <v>34</v>
      </c>
      <c r="S237" s="65" t="s">
        <v>361</v>
      </c>
      <c r="T237" s="66" t="str">
        <f t="shared" ref="T237:U252" si="29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-</v>
      </c>
      <c r="U237" s="66" t="str">
        <f t="shared" si="29"/>
        <v>-</v>
      </c>
      <c r="V237" s="66" t="str">
        <f t="shared" ref="V237:V258" si="30"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&lt;25</v>
      </c>
      <c r="W237" s="149"/>
    </row>
    <row r="238" spans="1:23" x14ac:dyDescent="0.45">
      <c r="A238" s="69">
        <f t="shared" si="25"/>
        <v>232</v>
      </c>
      <c r="B238" s="51" t="s">
        <v>355</v>
      </c>
      <c r="C238" s="58" t="s">
        <v>356</v>
      </c>
      <c r="D238" s="148" t="s">
        <v>357</v>
      </c>
      <c r="E238" s="57" t="s">
        <v>34</v>
      </c>
      <c r="F238" s="58" t="s">
        <v>34</v>
      </c>
      <c r="G238" s="55" t="s">
        <v>35</v>
      </c>
      <c r="H238" s="53" t="s">
        <v>67</v>
      </c>
      <c r="I238" s="57" t="s">
        <v>362</v>
      </c>
      <c r="J238" s="57" t="s">
        <v>34</v>
      </c>
      <c r="K238" s="57" t="s">
        <v>34</v>
      </c>
      <c r="L238" s="58" t="s">
        <v>38</v>
      </c>
      <c r="M238" s="59" t="s">
        <v>359</v>
      </c>
      <c r="N238" s="60" t="s">
        <v>360</v>
      </c>
      <c r="O238" s="61">
        <v>44075</v>
      </c>
      <c r="P238" s="62">
        <v>44075</v>
      </c>
      <c r="Q238" s="65" t="s">
        <v>34</v>
      </c>
      <c r="R238" s="80" t="s">
        <v>34</v>
      </c>
      <c r="S238" s="65" t="s">
        <v>361</v>
      </c>
      <c r="T238" s="66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-</v>
      </c>
      <c r="U238" s="66" t="str">
        <f>IF(R238="","",IF(NOT(ISERROR(R238*1)),ROUNDDOWN(R238*1,2-INT(LOG(ABS(R238*1)))),IFERROR("&lt;"&amp;ROUNDDOWN(IF(SUBSTITUTE(R238,"&lt;","")*1&lt;=50,SUBSTITUTE(R238,"&lt;","")*1,""),2-INT(LOG(ABS(SUBSTITUTE(R238,"&lt;","")*1)))),IF(R238="-",R238,"入力形式が間違っています"))))</f>
        <v>-</v>
      </c>
      <c r="V238" s="67" t="str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&lt;25</v>
      </c>
      <c r="W238" s="68" t="str">
        <f>IF(ISERROR(V238*1),"",IF(AND(H238="飲料水",V238&gt;=11),"○",IF(AND(H238="牛乳・乳児用食品",V238&gt;=51),"○",IF(AND(H238&lt;&gt;"",V238&gt;=110),"○",""))))</f>
        <v/>
      </c>
    </row>
    <row r="239" spans="1:23" x14ac:dyDescent="0.45">
      <c r="A239" s="69">
        <f t="shared" si="25"/>
        <v>233</v>
      </c>
      <c r="B239" s="69" t="s">
        <v>355</v>
      </c>
      <c r="C239" s="74" t="s">
        <v>356</v>
      </c>
      <c r="D239" s="148" t="s">
        <v>363</v>
      </c>
      <c r="E239" s="57" t="s">
        <v>34</v>
      </c>
      <c r="F239" s="58" t="s">
        <v>34</v>
      </c>
      <c r="G239" s="55" t="s">
        <v>35</v>
      </c>
      <c r="H239" s="53" t="s">
        <v>67</v>
      </c>
      <c r="I239" s="57" t="s">
        <v>364</v>
      </c>
      <c r="J239" s="73" t="s">
        <v>34</v>
      </c>
      <c r="K239" s="73" t="s">
        <v>34</v>
      </c>
      <c r="L239" s="58" t="s">
        <v>38</v>
      </c>
      <c r="M239" s="59" t="s">
        <v>359</v>
      </c>
      <c r="N239" s="60" t="s">
        <v>360</v>
      </c>
      <c r="O239" s="61">
        <v>44075</v>
      </c>
      <c r="P239" s="62">
        <v>44075</v>
      </c>
      <c r="Q239" s="65" t="s">
        <v>34</v>
      </c>
      <c r="R239" s="80" t="s">
        <v>34</v>
      </c>
      <c r="S239" s="65" t="s">
        <v>361</v>
      </c>
      <c r="T239" s="66" t="str">
        <f t="shared" si="29"/>
        <v>-</v>
      </c>
      <c r="U239" s="66" t="str">
        <f t="shared" si="29"/>
        <v>-</v>
      </c>
      <c r="V239" s="67" t="str">
        <f t="shared" si="30"/>
        <v>&lt;25</v>
      </c>
      <c r="W239" s="68" t="str">
        <f>IF(ISERROR(V239*1),"",IF(AND(H239="飲料水",V239&gt;=11),"○",IF(AND(H239="牛乳・乳児用食品",V239&gt;=51),"○",IF(AND(H239&lt;&gt;"",V239&gt;=110),"○",""))))</f>
        <v/>
      </c>
    </row>
    <row r="240" spans="1:23" x14ac:dyDescent="0.45">
      <c r="A240" s="69">
        <f t="shared" si="25"/>
        <v>234</v>
      </c>
      <c r="B240" s="69" t="s">
        <v>355</v>
      </c>
      <c r="C240" s="74" t="s">
        <v>356</v>
      </c>
      <c r="D240" s="148" t="s">
        <v>365</v>
      </c>
      <c r="E240" s="255" t="s">
        <v>34</v>
      </c>
      <c r="F240" s="58" t="s">
        <v>34</v>
      </c>
      <c r="G240" s="55" t="s">
        <v>35</v>
      </c>
      <c r="H240" s="53" t="s">
        <v>67</v>
      </c>
      <c r="I240" s="57" t="s">
        <v>366</v>
      </c>
      <c r="J240" s="73" t="s">
        <v>34</v>
      </c>
      <c r="K240" s="73" t="s">
        <v>34</v>
      </c>
      <c r="L240" s="58" t="s">
        <v>38</v>
      </c>
      <c r="M240" s="59" t="s">
        <v>359</v>
      </c>
      <c r="N240" s="60" t="s">
        <v>360</v>
      </c>
      <c r="O240" s="61">
        <v>44075</v>
      </c>
      <c r="P240" s="62">
        <v>44075</v>
      </c>
      <c r="Q240" s="65" t="s">
        <v>34</v>
      </c>
      <c r="R240" s="80" t="s">
        <v>34</v>
      </c>
      <c r="S240" s="65" t="s">
        <v>361</v>
      </c>
      <c r="T240" s="66" t="str">
        <f t="shared" si="29"/>
        <v>-</v>
      </c>
      <c r="U240" s="66" t="str">
        <f t="shared" si="29"/>
        <v>-</v>
      </c>
      <c r="V240" s="67" t="str">
        <f t="shared" si="30"/>
        <v>&lt;25</v>
      </c>
      <c r="W240" s="68" t="str">
        <f t="shared" ref="W240:W252" si="31">IF(ISERROR(V240*1),"",IF(AND(H240="飲料水",V240&gt;=11),"○",IF(AND(H240="牛乳・乳児用食品",V240&gt;=51),"○",IF(AND(H240&lt;&gt;"",V240&gt;=110),"○",""))))</f>
        <v/>
      </c>
    </row>
    <row r="241" spans="1:23" x14ac:dyDescent="0.45">
      <c r="A241" s="69">
        <f t="shared" si="25"/>
        <v>235</v>
      </c>
      <c r="B241" s="69" t="s">
        <v>355</v>
      </c>
      <c r="C241" s="74" t="s">
        <v>356</v>
      </c>
      <c r="D241" s="148" t="s">
        <v>367</v>
      </c>
      <c r="E241" s="255" t="s">
        <v>34</v>
      </c>
      <c r="F241" s="58" t="s">
        <v>34</v>
      </c>
      <c r="G241" s="55" t="s">
        <v>35</v>
      </c>
      <c r="H241" s="53" t="s">
        <v>67</v>
      </c>
      <c r="I241" s="57" t="s">
        <v>368</v>
      </c>
      <c r="J241" s="73" t="s">
        <v>34</v>
      </c>
      <c r="K241" s="73" t="s">
        <v>34</v>
      </c>
      <c r="L241" s="58" t="s">
        <v>38</v>
      </c>
      <c r="M241" s="59" t="s">
        <v>359</v>
      </c>
      <c r="N241" s="60" t="s">
        <v>360</v>
      </c>
      <c r="O241" s="61">
        <v>44075</v>
      </c>
      <c r="P241" s="62">
        <v>44075</v>
      </c>
      <c r="Q241" s="65" t="s">
        <v>34</v>
      </c>
      <c r="R241" s="80" t="s">
        <v>34</v>
      </c>
      <c r="S241" s="80" t="s">
        <v>361</v>
      </c>
      <c r="T241" s="66" t="str">
        <f t="shared" si="29"/>
        <v>-</v>
      </c>
      <c r="U241" s="66" t="str">
        <f t="shared" si="29"/>
        <v>-</v>
      </c>
      <c r="V241" s="67" t="str">
        <f t="shared" si="30"/>
        <v>&lt;25</v>
      </c>
      <c r="W241" s="68" t="str">
        <f t="shared" si="31"/>
        <v/>
      </c>
    </row>
    <row r="242" spans="1:23" x14ac:dyDescent="0.45">
      <c r="A242" s="69">
        <f t="shared" si="25"/>
        <v>236</v>
      </c>
      <c r="B242" s="69" t="s">
        <v>356</v>
      </c>
      <c r="C242" s="74" t="s">
        <v>356</v>
      </c>
      <c r="D242" s="148" t="s">
        <v>32</v>
      </c>
      <c r="E242" s="255" t="s">
        <v>34</v>
      </c>
      <c r="F242" s="58" t="s">
        <v>34</v>
      </c>
      <c r="G242" s="55" t="s">
        <v>35</v>
      </c>
      <c r="H242" s="53" t="s">
        <v>67</v>
      </c>
      <c r="I242" s="57" t="s">
        <v>369</v>
      </c>
      <c r="J242" s="73" t="s">
        <v>34</v>
      </c>
      <c r="K242" s="73" t="s">
        <v>34</v>
      </c>
      <c r="L242" s="58" t="s">
        <v>38</v>
      </c>
      <c r="M242" s="59" t="s">
        <v>359</v>
      </c>
      <c r="N242" s="60" t="s">
        <v>360</v>
      </c>
      <c r="O242" s="61">
        <v>44075</v>
      </c>
      <c r="P242" s="62">
        <v>44075</v>
      </c>
      <c r="Q242" s="65" t="s">
        <v>34</v>
      </c>
      <c r="R242" s="80" t="s">
        <v>34</v>
      </c>
      <c r="S242" s="80" t="s">
        <v>361</v>
      </c>
      <c r="T242" s="66" t="str">
        <f t="shared" si="29"/>
        <v>-</v>
      </c>
      <c r="U242" s="66" t="str">
        <f t="shared" si="29"/>
        <v>-</v>
      </c>
      <c r="V242" s="67" t="str">
        <f t="shared" si="30"/>
        <v>&lt;25</v>
      </c>
      <c r="W242" s="68" t="str">
        <f t="shared" si="31"/>
        <v/>
      </c>
    </row>
    <row r="243" spans="1:23" x14ac:dyDescent="0.45">
      <c r="A243" s="69">
        <f t="shared" si="25"/>
        <v>237</v>
      </c>
      <c r="B243" s="69" t="s">
        <v>355</v>
      </c>
      <c r="C243" s="74" t="s">
        <v>356</v>
      </c>
      <c r="D243" s="148" t="s">
        <v>32</v>
      </c>
      <c r="E243" s="255" t="s">
        <v>34</v>
      </c>
      <c r="F243" s="58" t="s">
        <v>34</v>
      </c>
      <c r="G243" s="55" t="s">
        <v>35</v>
      </c>
      <c r="H243" s="53" t="s">
        <v>67</v>
      </c>
      <c r="I243" s="57" t="s">
        <v>370</v>
      </c>
      <c r="J243" s="73" t="s">
        <v>34</v>
      </c>
      <c r="K243" s="73" t="s">
        <v>34</v>
      </c>
      <c r="L243" s="58" t="s">
        <v>38</v>
      </c>
      <c r="M243" s="59" t="s">
        <v>359</v>
      </c>
      <c r="N243" s="60" t="s">
        <v>360</v>
      </c>
      <c r="O243" s="61">
        <v>44075</v>
      </c>
      <c r="P243" s="62">
        <v>44075</v>
      </c>
      <c r="Q243" s="65" t="s">
        <v>34</v>
      </c>
      <c r="R243" s="80" t="s">
        <v>34</v>
      </c>
      <c r="S243" s="80" t="s">
        <v>361</v>
      </c>
      <c r="T243" s="66" t="str">
        <f t="shared" si="29"/>
        <v>-</v>
      </c>
      <c r="U243" s="66" t="str">
        <f t="shared" si="29"/>
        <v>-</v>
      </c>
      <c r="V243" s="67" t="str">
        <f t="shared" si="30"/>
        <v>&lt;25</v>
      </c>
      <c r="W243" s="68" t="str">
        <f t="shared" si="31"/>
        <v/>
      </c>
    </row>
    <row r="244" spans="1:23" x14ac:dyDescent="0.45">
      <c r="A244" s="69">
        <f t="shared" si="25"/>
        <v>238</v>
      </c>
      <c r="B244" s="69" t="s">
        <v>355</v>
      </c>
      <c r="C244" s="74" t="s">
        <v>356</v>
      </c>
      <c r="D244" s="148" t="s">
        <v>34</v>
      </c>
      <c r="E244" s="255" t="s">
        <v>34</v>
      </c>
      <c r="F244" s="58" t="s">
        <v>371</v>
      </c>
      <c r="G244" s="55" t="s">
        <v>35</v>
      </c>
      <c r="H244" s="53" t="s">
        <v>372</v>
      </c>
      <c r="I244" s="57" t="s">
        <v>373</v>
      </c>
      <c r="J244" s="73" t="s">
        <v>34</v>
      </c>
      <c r="K244" s="73" t="s">
        <v>34</v>
      </c>
      <c r="L244" s="58" t="s">
        <v>38</v>
      </c>
      <c r="M244" s="59" t="s">
        <v>374</v>
      </c>
      <c r="N244" s="60" t="s">
        <v>40</v>
      </c>
      <c r="O244" s="61">
        <v>44074</v>
      </c>
      <c r="P244" s="62">
        <v>44075</v>
      </c>
      <c r="Q244" s="65" t="s">
        <v>141</v>
      </c>
      <c r="R244" s="80" t="s">
        <v>146</v>
      </c>
      <c r="S244" s="80" t="s">
        <v>42</v>
      </c>
      <c r="T244" s="66" t="str">
        <f t="shared" si="29"/>
        <v>&lt;1.9</v>
      </c>
      <c r="U244" s="66" t="str">
        <f t="shared" si="29"/>
        <v>&lt;1.7</v>
      </c>
      <c r="V244" s="67" t="str">
        <f t="shared" si="30"/>
        <v>&lt;3.6</v>
      </c>
      <c r="W244" s="68" t="str">
        <f t="shared" si="31"/>
        <v/>
      </c>
    </row>
    <row r="245" spans="1:23" x14ac:dyDescent="0.45">
      <c r="A245" s="69">
        <f t="shared" si="25"/>
        <v>239</v>
      </c>
      <c r="B245" s="69" t="s">
        <v>355</v>
      </c>
      <c r="C245" s="74" t="s">
        <v>356</v>
      </c>
      <c r="D245" s="148" t="s">
        <v>34</v>
      </c>
      <c r="E245" s="255" t="s">
        <v>34</v>
      </c>
      <c r="F245" s="58" t="s">
        <v>375</v>
      </c>
      <c r="G245" s="55" t="s">
        <v>35</v>
      </c>
      <c r="H245" s="53" t="s">
        <v>372</v>
      </c>
      <c r="I245" s="57" t="s">
        <v>376</v>
      </c>
      <c r="J245" s="73" t="s">
        <v>34</v>
      </c>
      <c r="K245" s="73" t="s">
        <v>34</v>
      </c>
      <c r="L245" s="58" t="s">
        <v>38</v>
      </c>
      <c r="M245" s="59" t="s">
        <v>374</v>
      </c>
      <c r="N245" s="60" t="s">
        <v>40</v>
      </c>
      <c r="O245" s="61">
        <v>44074</v>
      </c>
      <c r="P245" s="62">
        <v>44075</v>
      </c>
      <c r="Q245" s="79" t="s">
        <v>377</v>
      </c>
      <c r="R245" s="80" t="s">
        <v>146</v>
      </c>
      <c r="S245" s="80" t="s">
        <v>378</v>
      </c>
      <c r="T245" s="66" t="str">
        <f t="shared" si="29"/>
        <v>&lt;1.5</v>
      </c>
      <c r="U245" s="66" t="str">
        <f t="shared" si="29"/>
        <v>&lt;1.7</v>
      </c>
      <c r="V245" s="67" t="str">
        <f t="shared" si="30"/>
        <v>&lt;3.2</v>
      </c>
      <c r="W245" s="68" t="str">
        <f t="shared" si="31"/>
        <v/>
      </c>
    </row>
    <row r="246" spans="1:23" x14ac:dyDescent="0.45">
      <c r="A246" s="69">
        <f t="shared" si="25"/>
        <v>240</v>
      </c>
      <c r="B246" s="127" t="s">
        <v>355</v>
      </c>
      <c r="C246" s="156" t="s">
        <v>356</v>
      </c>
      <c r="D246" s="148" t="s">
        <v>34</v>
      </c>
      <c r="E246" s="255" t="s">
        <v>34</v>
      </c>
      <c r="F246" s="58" t="s">
        <v>379</v>
      </c>
      <c r="G246" s="55" t="s">
        <v>35</v>
      </c>
      <c r="H246" s="53" t="s">
        <v>372</v>
      </c>
      <c r="I246" s="57" t="s">
        <v>380</v>
      </c>
      <c r="J246" s="73" t="s">
        <v>34</v>
      </c>
      <c r="K246" s="73" t="s">
        <v>34</v>
      </c>
      <c r="L246" s="58" t="s">
        <v>38</v>
      </c>
      <c r="M246" s="59" t="s">
        <v>374</v>
      </c>
      <c r="N246" s="60" t="s">
        <v>40</v>
      </c>
      <c r="O246" s="61">
        <v>44074</v>
      </c>
      <c r="P246" s="62">
        <v>44075</v>
      </c>
      <c r="Q246" s="65" t="s">
        <v>146</v>
      </c>
      <c r="R246" s="80" t="s">
        <v>136</v>
      </c>
      <c r="S246" s="80" t="s">
        <v>147</v>
      </c>
      <c r="T246" s="66" t="str">
        <f t="shared" si="29"/>
        <v>&lt;1.7</v>
      </c>
      <c r="U246" s="66" t="str">
        <f t="shared" si="29"/>
        <v>&lt;1.4</v>
      </c>
      <c r="V246" s="67" t="str">
        <f t="shared" si="30"/>
        <v>&lt;3.1</v>
      </c>
      <c r="W246" s="68" t="str">
        <f t="shared" si="31"/>
        <v/>
      </c>
    </row>
    <row r="247" spans="1:23" x14ac:dyDescent="0.45">
      <c r="A247" s="69">
        <f t="shared" si="25"/>
        <v>241</v>
      </c>
      <c r="B247" s="127" t="s">
        <v>355</v>
      </c>
      <c r="C247" s="156" t="s">
        <v>356</v>
      </c>
      <c r="D247" s="148" t="s">
        <v>34</v>
      </c>
      <c r="E247" s="255" t="s">
        <v>34</v>
      </c>
      <c r="F247" s="58" t="s">
        <v>381</v>
      </c>
      <c r="G247" s="55" t="s">
        <v>35</v>
      </c>
      <c r="H247" s="53" t="s">
        <v>372</v>
      </c>
      <c r="I247" s="57" t="s">
        <v>382</v>
      </c>
      <c r="J247" s="73" t="s">
        <v>34</v>
      </c>
      <c r="K247" s="73" t="s">
        <v>34</v>
      </c>
      <c r="L247" s="58" t="s">
        <v>38</v>
      </c>
      <c r="M247" s="59" t="s">
        <v>374</v>
      </c>
      <c r="N247" s="60" t="s">
        <v>40</v>
      </c>
      <c r="O247" s="61">
        <v>44076</v>
      </c>
      <c r="P247" s="62">
        <v>44076</v>
      </c>
      <c r="Q247" s="65" t="s">
        <v>115</v>
      </c>
      <c r="R247" s="80" t="s">
        <v>383</v>
      </c>
      <c r="S247" s="80" t="s">
        <v>137</v>
      </c>
      <c r="T247" s="66" t="str">
        <f t="shared" si="29"/>
        <v>&lt;1.3</v>
      </c>
      <c r="U247" s="66" t="str">
        <f t="shared" si="29"/>
        <v>&lt;1.4</v>
      </c>
      <c r="V247" s="67" t="str">
        <f t="shared" si="30"/>
        <v>&lt;2.7</v>
      </c>
      <c r="W247" s="68"/>
    </row>
    <row r="248" spans="1:23" x14ac:dyDescent="0.45">
      <c r="A248" s="69">
        <f t="shared" si="25"/>
        <v>242</v>
      </c>
      <c r="B248" s="127" t="s">
        <v>355</v>
      </c>
      <c r="C248" s="156" t="s">
        <v>356</v>
      </c>
      <c r="D248" s="148" t="s">
        <v>34</v>
      </c>
      <c r="E248" s="255" t="s">
        <v>34</v>
      </c>
      <c r="F248" s="58" t="s">
        <v>375</v>
      </c>
      <c r="G248" s="55" t="s">
        <v>35</v>
      </c>
      <c r="H248" s="53" t="s">
        <v>372</v>
      </c>
      <c r="I248" s="57" t="s">
        <v>384</v>
      </c>
      <c r="J248" s="73" t="s">
        <v>34</v>
      </c>
      <c r="K248" s="73" t="s">
        <v>34</v>
      </c>
      <c r="L248" s="58" t="s">
        <v>38</v>
      </c>
      <c r="M248" s="59" t="s">
        <v>374</v>
      </c>
      <c r="N248" s="60" t="s">
        <v>40</v>
      </c>
      <c r="O248" s="61">
        <v>44076</v>
      </c>
      <c r="P248" s="62">
        <v>44076</v>
      </c>
      <c r="Q248" s="65" t="s">
        <v>115</v>
      </c>
      <c r="R248" s="80" t="s">
        <v>385</v>
      </c>
      <c r="S248" s="80" t="s">
        <v>386</v>
      </c>
      <c r="T248" s="66" t="str">
        <f t="shared" si="29"/>
        <v>&lt;1.3</v>
      </c>
      <c r="U248" s="66" t="str">
        <f t="shared" si="29"/>
        <v>&lt;1.5</v>
      </c>
      <c r="V248" s="67" t="str">
        <f t="shared" si="30"/>
        <v>&lt;2.8</v>
      </c>
      <c r="W248" s="68"/>
    </row>
    <row r="249" spans="1:23" x14ac:dyDescent="0.45">
      <c r="A249" s="69">
        <f t="shared" si="25"/>
        <v>243</v>
      </c>
      <c r="B249" s="69" t="s">
        <v>355</v>
      </c>
      <c r="C249" s="74" t="s">
        <v>356</v>
      </c>
      <c r="D249" s="148" t="s">
        <v>387</v>
      </c>
      <c r="E249" s="255" t="s">
        <v>388</v>
      </c>
      <c r="F249" s="58" t="s">
        <v>34</v>
      </c>
      <c r="G249" s="55" t="s">
        <v>35</v>
      </c>
      <c r="H249" s="71" t="s">
        <v>86</v>
      </c>
      <c r="I249" s="57" t="s">
        <v>389</v>
      </c>
      <c r="J249" s="73" t="s">
        <v>34</v>
      </c>
      <c r="K249" s="73" t="s">
        <v>34</v>
      </c>
      <c r="L249" s="58" t="s">
        <v>38</v>
      </c>
      <c r="M249" s="59" t="s">
        <v>374</v>
      </c>
      <c r="N249" s="60" t="s">
        <v>40</v>
      </c>
      <c r="O249" s="61">
        <v>44077</v>
      </c>
      <c r="P249" s="62">
        <v>44077</v>
      </c>
      <c r="Q249" s="65" t="s">
        <v>115</v>
      </c>
      <c r="R249" s="80" t="s">
        <v>115</v>
      </c>
      <c r="S249" s="80" t="s">
        <v>390</v>
      </c>
      <c r="T249" s="66" t="str">
        <f t="shared" si="29"/>
        <v>&lt;1.3</v>
      </c>
      <c r="U249" s="66" t="str">
        <f t="shared" si="29"/>
        <v>&lt;1.3</v>
      </c>
      <c r="V249" s="67" t="str">
        <f t="shared" si="30"/>
        <v>&lt;2.6</v>
      </c>
      <c r="W249" s="68"/>
    </row>
    <row r="250" spans="1:23" x14ac:dyDescent="0.45">
      <c r="A250" s="69">
        <f t="shared" si="25"/>
        <v>244</v>
      </c>
      <c r="B250" s="69" t="s">
        <v>355</v>
      </c>
      <c r="C250" s="74" t="s">
        <v>356</v>
      </c>
      <c r="D250" s="148" t="s">
        <v>365</v>
      </c>
      <c r="E250" s="57" t="s">
        <v>391</v>
      </c>
      <c r="F250" s="58" t="s">
        <v>34</v>
      </c>
      <c r="G250" s="55" t="s">
        <v>35</v>
      </c>
      <c r="H250" s="71" t="s">
        <v>86</v>
      </c>
      <c r="I250" s="57" t="s">
        <v>392</v>
      </c>
      <c r="J250" s="73" t="s">
        <v>34</v>
      </c>
      <c r="K250" s="73" t="s">
        <v>34</v>
      </c>
      <c r="L250" s="58" t="s">
        <v>38</v>
      </c>
      <c r="M250" s="59" t="s">
        <v>374</v>
      </c>
      <c r="N250" s="60" t="s">
        <v>40</v>
      </c>
      <c r="O250" s="61">
        <v>44077</v>
      </c>
      <c r="P250" s="62">
        <v>44077</v>
      </c>
      <c r="Q250" s="65" t="s">
        <v>377</v>
      </c>
      <c r="R250" s="80" t="s">
        <v>115</v>
      </c>
      <c r="S250" s="80" t="s">
        <v>386</v>
      </c>
      <c r="T250" s="66" t="str">
        <f t="shared" si="29"/>
        <v>&lt;1.5</v>
      </c>
      <c r="U250" s="66" t="str">
        <f t="shared" si="29"/>
        <v>&lt;1.3</v>
      </c>
      <c r="V250" s="67" t="str">
        <f t="shared" si="30"/>
        <v>&lt;2.8</v>
      </c>
      <c r="W250" s="68"/>
    </row>
    <row r="251" spans="1:23" x14ac:dyDescent="0.45">
      <c r="A251" s="69">
        <f t="shared" si="25"/>
        <v>245</v>
      </c>
      <c r="B251" s="69" t="s">
        <v>355</v>
      </c>
      <c r="C251" s="74" t="s">
        <v>356</v>
      </c>
      <c r="D251" s="148" t="s">
        <v>34</v>
      </c>
      <c r="E251" s="57" t="s">
        <v>34</v>
      </c>
      <c r="F251" s="58" t="s">
        <v>393</v>
      </c>
      <c r="G251" s="55" t="s">
        <v>35</v>
      </c>
      <c r="H251" s="71" t="s">
        <v>372</v>
      </c>
      <c r="I251" s="57" t="s">
        <v>394</v>
      </c>
      <c r="J251" s="73" t="s">
        <v>34</v>
      </c>
      <c r="K251" s="73" t="s">
        <v>34</v>
      </c>
      <c r="L251" s="58" t="s">
        <v>38</v>
      </c>
      <c r="M251" s="59" t="s">
        <v>374</v>
      </c>
      <c r="N251" s="60" t="s">
        <v>40</v>
      </c>
      <c r="O251" s="61">
        <v>44078</v>
      </c>
      <c r="P251" s="62">
        <v>44078</v>
      </c>
      <c r="Q251" s="65" t="s">
        <v>115</v>
      </c>
      <c r="R251" s="80" t="s">
        <v>115</v>
      </c>
      <c r="S251" s="80" t="s">
        <v>390</v>
      </c>
      <c r="T251" s="66" t="str">
        <f t="shared" si="29"/>
        <v>&lt;1.3</v>
      </c>
      <c r="U251" s="66" t="str">
        <f t="shared" si="29"/>
        <v>&lt;1.3</v>
      </c>
      <c r="V251" s="67" t="str">
        <f t="shared" si="30"/>
        <v>&lt;2.6</v>
      </c>
      <c r="W251" s="68"/>
    </row>
    <row r="252" spans="1:23" x14ac:dyDescent="0.45">
      <c r="A252" s="69">
        <f t="shared" si="25"/>
        <v>246</v>
      </c>
      <c r="B252" s="69" t="s">
        <v>355</v>
      </c>
      <c r="C252" s="74" t="s">
        <v>356</v>
      </c>
      <c r="D252" s="148" t="s">
        <v>34</v>
      </c>
      <c r="E252" s="73" t="s">
        <v>34</v>
      </c>
      <c r="F252" s="58" t="s">
        <v>395</v>
      </c>
      <c r="G252" s="55" t="s">
        <v>35</v>
      </c>
      <c r="H252" s="71" t="s">
        <v>372</v>
      </c>
      <c r="I252" s="73" t="s">
        <v>396</v>
      </c>
      <c r="J252" s="73" t="s">
        <v>34</v>
      </c>
      <c r="K252" s="73" t="s">
        <v>34</v>
      </c>
      <c r="L252" s="58" t="s">
        <v>38</v>
      </c>
      <c r="M252" s="59" t="s">
        <v>374</v>
      </c>
      <c r="N252" s="60" t="s">
        <v>40</v>
      </c>
      <c r="O252" s="61">
        <v>44078</v>
      </c>
      <c r="P252" s="62">
        <v>44078</v>
      </c>
      <c r="Q252" s="65" t="s">
        <v>397</v>
      </c>
      <c r="R252" s="80" t="s">
        <v>385</v>
      </c>
      <c r="S252" s="80" t="s">
        <v>378</v>
      </c>
      <c r="T252" s="66" t="str">
        <f t="shared" si="29"/>
        <v>&lt;1.7</v>
      </c>
      <c r="U252" s="66" t="str">
        <f t="shared" si="29"/>
        <v>&lt;1.5</v>
      </c>
      <c r="V252" s="150" t="str">
        <f t="shared" si="30"/>
        <v>&lt;3.2</v>
      </c>
      <c r="W252" s="68" t="str">
        <f t="shared" si="31"/>
        <v/>
      </c>
    </row>
    <row r="253" spans="1:23" x14ac:dyDescent="0.45">
      <c r="A253" s="69">
        <f t="shared" si="25"/>
        <v>247</v>
      </c>
      <c r="B253" s="51" t="s">
        <v>355</v>
      </c>
      <c r="C253" s="58" t="s">
        <v>356</v>
      </c>
      <c r="D253" s="148" t="s">
        <v>34</v>
      </c>
      <c r="E253" s="54" t="s">
        <v>34</v>
      </c>
      <c r="F253" s="58" t="s">
        <v>393</v>
      </c>
      <c r="G253" s="55" t="s">
        <v>35</v>
      </c>
      <c r="H253" s="53" t="s">
        <v>372</v>
      </c>
      <c r="I253" s="54" t="s">
        <v>398</v>
      </c>
      <c r="J253" s="57" t="s">
        <v>34</v>
      </c>
      <c r="K253" s="57" t="s">
        <v>34</v>
      </c>
      <c r="L253" s="58" t="s">
        <v>38</v>
      </c>
      <c r="M253" s="59" t="s">
        <v>374</v>
      </c>
      <c r="N253" s="60" t="s">
        <v>40</v>
      </c>
      <c r="O253" s="61">
        <v>44081</v>
      </c>
      <c r="P253" s="62">
        <v>44083</v>
      </c>
      <c r="Q253" s="65" t="s">
        <v>399</v>
      </c>
      <c r="R253" s="64" t="s">
        <v>146</v>
      </c>
      <c r="S253" s="65" t="s">
        <v>400</v>
      </c>
      <c r="T253" s="66" t="str">
        <f t="shared" ref="T253:U268" si="32"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&lt;1.6</v>
      </c>
      <c r="U253" s="66" t="str">
        <f t="shared" si="32"/>
        <v>&lt;1.7</v>
      </c>
      <c r="V253" s="66" t="str">
        <f t="shared" si="30"/>
        <v>&lt;3.3</v>
      </c>
      <c r="W253" s="151"/>
    </row>
    <row r="254" spans="1:23" x14ac:dyDescent="0.45">
      <c r="A254" s="69">
        <f t="shared" si="25"/>
        <v>248</v>
      </c>
      <c r="B254" s="51" t="s">
        <v>355</v>
      </c>
      <c r="C254" s="58" t="s">
        <v>356</v>
      </c>
      <c r="D254" s="148" t="s">
        <v>34</v>
      </c>
      <c r="E254" s="57" t="s">
        <v>34</v>
      </c>
      <c r="F254" s="58" t="s">
        <v>401</v>
      </c>
      <c r="G254" s="55" t="s">
        <v>35</v>
      </c>
      <c r="H254" s="53" t="s">
        <v>372</v>
      </c>
      <c r="I254" s="57" t="s">
        <v>402</v>
      </c>
      <c r="J254" s="57" t="s">
        <v>34</v>
      </c>
      <c r="K254" s="57" t="s">
        <v>34</v>
      </c>
      <c r="L254" s="58" t="s">
        <v>38</v>
      </c>
      <c r="M254" s="59" t="s">
        <v>374</v>
      </c>
      <c r="N254" s="60" t="s">
        <v>40</v>
      </c>
      <c r="O254" s="61">
        <v>44081</v>
      </c>
      <c r="P254" s="62">
        <v>44083</v>
      </c>
      <c r="Q254" s="65" t="s">
        <v>397</v>
      </c>
      <c r="R254" s="64" t="s">
        <v>136</v>
      </c>
      <c r="S254" s="65" t="s">
        <v>147</v>
      </c>
      <c r="T254" s="66" t="str">
        <f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&lt;1.7</v>
      </c>
      <c r="U254" s="66" t="str">
        <f>IF(R254="","",IF(NOT(ISERROR(R254*1)),ROUNDDOWN(R254*1,2-INT(LOG(ABS(R254*1)))),IFERROR("&lt;"&amp;ROUNDDOWN(IF(SUBSTITUTE(R254,"&lt;","")*1&lt;=50,SUBSTITUTE(R254,"&lt;","")*1,""),2-INT(LOG(ABS(SUBSTITUTE(R254,"&lt;","")*1)))),IF(R254="-",R254,"入力形式が間違っています"))))</f>
        <v>&lt;1.4</v>
      </c>
      <c r="V254" s="67" t="str">
        <f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&lt;3.1</v>
      </c>
      <c r="W254" s="151"/>
    </row>
    <row r="255" spans="1:23" x14ac:dyDescent="0.45">
      <c r="A255" s="69">
        <f t="shared" si="25"/>
        <v>249</v>
      </c>
      <c r="B255" s="69" t="s">
        <v>355</v>
      </c>
      <c r="C255" s="74" t="s">
        <v>356</v>
      </c>
      <c r="D255" s="148" t="s">
        <v>34</v>
      </c>
      <c r="E255" s="57" t="s">
        <v>34</v>
      </c>
      <c r="F255" s="58" t="s">
        <v>401</v>
      </c>
      <c r="G255" s="55" t="s">
        <v>35</v>
      </c>
      <c r="H255" s="53" t="s">
        <v>372</v>
      </c>
      <c r="I255" s="57" t="s">
        <v>403</v>
      </c>
      <c r="J255" s="73" t="s">
        <v>34</v>
      </c>
      <c r="K255" s="73" t="s">
        <v>34</v>
      </c>
      <c r="L255" s="58" t="s">
        <v>38</v>
      </c>
      <c r="M255" s="59" t="s">
        <v>374</v>
      </c>
      <c r="N255" s="60" t="s">
        <v>40</v>
      </c>
      <c r="O255" s="61">
        <v>44081</v>
      </c>
      <c r="P255" s="62">
        <v>44083</v>
      </c>
      <c r="Q255" s="65" t="s">
        <v>146</v>
      </c>
      <c r="R255" s="64" t="s">
        <v>399</v>
      </c>
      <c r="S255" s="65" t="s">
        <v>400</v>
      </c>
      <c r="T255" s="66" t="str">
        <f t="shared" si="32"/>
        <v>&lt;1.7</v>
      </c>
      <c r="U255" s="66" t="str">
        <f t="shared" si="32"/>
        <v>&lt;1.6</v>
      </c>
      <c r="V255" s="67" t="str">
        <f t="shared" si="30"/>
        <v>&lt;3.3</v>
      </c>
      <c r="W255" s="151"/>
    </row>
    <row r="256" spans="1:23" x14ac:dyDescent="0.45">
      <c r="A256" s="69">
        <f t="shared" si="25"/>
        <v>250</v>
      </c>
      <c r="B256" s="69" t="s">
        <v>355</v>
      </c>
      <c r="C256" s="74" t="s">
        <v>356</v>
      </c>
      <c r="D256" s="148" t="s">
        <v>34</v>
      </c>
      <c r="E256" s="255" t="s">
        <v>34</v>
      </c>
      <c r="F256" s="58" t="s">
        <v>404</v>
      </c>
      <c r="G256" s="55" t="s">
        <v>35</v>
      </c>
      <c r="H256" s="53" t="s">
        <v>372</v>
      </c>
      <c r="I256" s="57" t="s">
        <v>402</v>
      </c>
      <c r="J256" s="73" t="s">
        <v>34</v>
      </c>
      <c r="K256" s="73" t="s">
        <v>34</v>
      </c>
      <c r="L256" s="58" t="s">
        <v>38</v>
      </c>
      <c r="M256" s="59" t="s">
        <v>374</v>
      </c>
      <c r="N256" s="60" t="s">
        <v>40</v>
      </c>
      <c r="O256" s="61">
        <v>44081</v>
      </c>
      <c r="P256" s="62">
        <v>44083</v>
      </c>
      <c r="Q256" s="65" t="s">
        <v>136</v>
      </c>
      <c r="R256" s="64" t="s">
        <v>405</v>
      </c>
      <c r="S256" s="65" t="s">
        <v>406</v>
      </c>
      <c r="T256" s="66" t="str">
        <f t="shared" si="32"/>
        <v>&lt;1.4</v>
      </c>
      <c r="U256" s="66" t="str">
        <f t="shared" si="32"/>
        <v>&lt;0.9</v>
      </c>
      <c r="V256" s="67" t="str">
        <f t="shared" si="30"/>
        <v>&lt;2.3</v>
      </c>
      <c r="W256" s="151"/>
    </row>
    <row r="257" spans="1:23" x14ac:dyDescent="0.45">
      <c r="A257" s="69">
        <f t="shared" si="25"/>
        <v>251</v>
      </c>
      <c r="B257" s="69" t="s">
        <v>355</v>
      </c>
      <c r="C257" s="74" t="s">
        <v>356</v>
      </c>
      <c r="D257" s="99" t="s">
        <v>407</v>
      </c>
      <c r="E257" s="115" t="s">
        <v>408</v>
      </c>
      <c r="F257" s="58" t="s">
        <v>34</v>
      </c>
      <c r="G257" s="55" t="s">
        <v>35</v>
      </c>
      <c r="H257" s="71" t="s">
        <v>86</v>
      </c>
      <c r="I257" s="115" t="s">
        <v>392</v>
      </c>
      <c r="J257" s="73" t="s">
        <v>34</v>
      </c>
      <c r="K257" s="73" t="s">
        <v>34</v>
      </c>
      <c r="L257" s="58" t="s">
        <v>38</v>
      </c>
      <c r="M257" s="59" t="s">
        <v>374</v>
      </c>
      <c r="N257" s="60" t="s">
        <v>40</v>
      </c>
      <c r="O257" s="61">
        <v>44084</v>
      </c>
      <c r="P257" s="62">
        <v>44084</v>
      </c>
      <c r="Q257" s="65" t="s">
        <v>409</v>
      </c>
      <c r="R257" s="64" t="s">
        <v>399</v>
      </c>
      <c r="S257" s="65" t="s">
        <v>386</v>
      </c>
      <c r="T257" s="66" t="str">
        <f t="shared" si="32"/>
        <v>&lt;1.2</v>
      </c>
      <c r="U257" s="66" t="str">
        <f t="shared" si="32"/>
        <v>&lt;1.6</v>
      </c>
      <c r="V257" s="67" t="str">
        <f t="shared" si="30"/>
        <v>&lt;2.8</v>
      </c>
      <c r="W257" s="151"/>
    </row>
    <row r="258" spans="1:23" x14ac:dyDescent="0.45">
      <c r="A258" s="69">
        <f t="shared" si="25"/>
        <v>252</v>
      </c>
      <c r="B258" s="69" t="s">
        <v>356</v>
      </c>
      <c r="C258" s="74" t="s">
        <v>356</v>
      </c>
      <c r="D258" s="71" t="s">
        <v>410</v>
      </c>
      <c r="E258" s="73" t="s">
        <v>411</v>
      </c>
      <c r="F258" s="58" t="s">
        <v>34</v>
      </c>
      <c r="G258" s="55" t="s">
        <v>35</v>
      </c>
      <c r="H258" s="71" t="s">
        <v>86</v>
      </c>
      <c r="I258" s="73" t="s">
        <v>412</v>
      </c>
      <c r="J258" s="73" t="s">
        <v>34</v>
      </c>
      <c r="K258" s="73" t="s">
        <v>34</v>
      </c>
      <c r="L258" s="58" t="s">
        <v>38</v>
      </c>
      <c r="M258" s="59" t="s">
        <v>374</v>
      </c>
      <c r="N258" s="60" t="s">
        <v>40</v>
      </c>
      <c r="O258" s="61">
        <v>44084</v>
      </c>
      <c r="P258" s="62">
        <v>44084</v>
      </c>
      <c r="Q258" s="65" t="s">
        <v>413</v>
      </c>
      <c r="R258" s="64" t="s">
        <v>414</v>
      </c>
      <c r="S258" s="65" t="s">
        <v>415</v>
      </c>
      <c r="T258" s="66" t="str">
        <f t="shared" si="32"/>
        <v>&lt;1.6</v>
      </c>
      <c r="U258" s="66" t="str">
        <f t="shared" si="32"/>
        <v>&lt;2.2</v>
      </c>
      <c r="V258" s="150" t="str">
        <f t="shared" si="30"/>
        <v>&lt;3.8</v>
      </c>
      <c r="W258" s="151"/>
    </row>
    <row r="259" spans="1:23" x14ac:dyDescent="0.45">
      <c r="A259" s="69">
        <f t="shared" si="25"/>
        <v>253</v>
      </c>
      <c r="B259" s="148" t="s">
        <v>355</v>
      </c>
      <c r="C259" s="58" t="s">
        <v>356</v>
      </c>
      <c r="D259" s="148" t="s">
        <v>34</v>
      </c>
      <c r="E259" s="54" t="s">
        <v>34</v>
      </c>
      <c r="F259" s="58" t="s">
        <v>416</v>
      </c>
      <c r="G259" s="55" t="s">
        <v>35</v>
      </c>
      <c r="H259" s="53" t="s">
        <v>372</v>
      </c>
      <c r="I259" s="54" t="s">
        <v>417</v>
      </c>
      <c r="J259" s="57" t="s">
        <v>34</v>
      </c>
      <c r="K259" s="57" t="s">
        <v>34</v>
      </c>
      <c r="L259" s="58" t="s">
        <v>38</v>
      </c>
      <c r="M259" s="59" t="s">
        <v>418</v>
      </c>
      <c r="N259" s="60" t="s">
        <v>360</v>
      </c>
      <c r="O259" s="61">
        <v>44089</v>
      </c>
      <c r="P259" s="62">
        <v>44090</v>
      </c>
      <c r="Q259" s="65" t="s">
        <v>34</v>
      </c>
      <c r="R259" s="64" t="s">
        <v>34</v>
      </c>
      <c r="S259" s="65" t="s">
        <v>361</v>
      </c>
      <c r="T259" s="66" t="str">
        <f t="shared" si="32"/>
        <v>-</v>
      </c>
      <c r="U259" s="66" t="str">
        <f t="shared" si="32"/>
        <v>-</v>
      </c>
      <c r="V259" s="66" t="s">
        <v>361</v>
      </c>
      <c r="W259" s="149"/>
    </row>
    <row r="260" spans="1:23" x14ac:dyDescent="0.45">
      <c r="A260" s="69">
        <f t="shared" si="25"/>
        <v>254</v>
      </c>
      <c r="B260" s="51" t="s">
        <v>355</v>
      </c>
      <c r="C260" s="58" t="s">
        <v>356</v>
      </c>
      <c r="D260" s="148" t="s">
        <v>34</v>
      </c>
      <c r="E260" s="57" t="s">
        <v>34</v>
      </c>
      <c r="F260" s="58" t="s">
        <v>416</v>
      </c>
      <c r="G260" s="55" t="s">
        <v>35</v>
      </c>
      <c r="H260" s="53" t="s">
        <v>372</v>
      </c>
      <c r="I260" s="57" t="s">
        <v>417</v>
      </c>
      <c r="J260" s="57" t="s">
        <v>34</v>
      </c>
      <c r="K260" s="57" t="s">
        <v>34</v>
      </c>
      <c r="L260" s="58" t="s">
        <v>38</v>
      </c>
      <c r="M260" s="59" t="s">
        <v>418</v>
      </c>
      <c r="N260" s="60" t="s">
        <v>360</v>
      </c>
      <c r="O260" s="61">
        <v>44089</v>
      </c>
      <c r="P260" s="62">
        <v>44090</v>
      </c>
      <c r="Q260" s="65" t="s">
        <v>34</v>
      </c>
      <c r="R260" s="64" t="s">
        <v>34</v>
      </c>
      <c r="S260" s="65" t="s">
        <v>361</v>
      </c>
      <c r="T260" s="66" t="str">
        <f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-</v>
      </c>
      <c r="U260" s="66" t="str">
        <f>IF(R260="","",IF(NOT(ISERROR(R260*1)),ROUNDDOWN(R260*1,2-INT(LOG(ABS(R260*1)))),IFERROR("&lt;"&amp;ROUNDDOWN(IF(SUBSTITUTE(R260,"&lt;","")*1&lt;=50,SUBSTITUTE(R260,"&lt;","")*1,""),2-INT(LOG(ABS(SUBSTITUTE(R260,"&lt;","")*1)))),IF(R260="-",R260,"入力形式が間違っています"))))</f>
        <v>-</v>
      </c>
      <c r="V260" s="67" t="s">
        <v>361</v>
      </c>
      <c r="W260" s="68" t="str">
        <f>IF(ISERROR(V260*1),"",IF(AND(H260="飲料水",V260&gt;=11),"○",IF(AND(H260="牛乳・乳児用食品",V260&gt;=51),"○",IF(AND(H260&lt;&gt;"",V260&gt;=110),"○",""))))</f>
        <v/>
      </c>
    </row>
    <row r="261" spans="1:23" x14ac:dyDescent="0.45">
      <c r="A261" s="69">
        <f t="shared" si="25"/>
        <v>255</v>
      </c>
      <c r="B261" s="69" t="s">
        <v>355</v>
      </c>
      <c r="C261" s="74" t="s">
        <v>356</v>
      </c>
      <c r="D261" s="148" t="s">
        <v>34</v>
      </c>
      <c r="E261" s="57" t="s">
        <v>34</v>
      </c>
      <c r="F261" s="58" t="s">
        <v>419</v>
      </c>
      <c r="G261" s="55" t="s">
        <v>35</v>
      </c>
      <c r="H261" s="53" t="s">
        <v>372</v>
      </c>
      <c r="I261" s="57" t="s">
        <v>420</v>
      </c>
      <c r="J261" s="73" t="s">
        <v>34</v>
      </c>
      <c r="K261" s="73" t="s">
        <v>34</v>
      </c>
      <c r="L261" s="58" t="s">
        <v>38</v>
      </c>
      <c r="M261" s="59" t="s">
        <v>418</v>
      </c>
      <c r="N261" s="60" t="s">
        <v>360</v>
      </c>
      <c r="O261" s="61">
        <v>44089</v>
      </c>
      <c r="P261" s="62">
        <v>44090</v>
      </c>
      <c r="Q261" s="65" t="s">
        <v>34</v>
      </c>
      <c r="R261" s="64" t="s">
        <v>34</v>
      </c>
      <c r="S261" s="65" t="s">
        <v>361</v>
      </c>
      <c r="T261" s="66" t="str">
        <f t="shared" si="32"/>
        <v>-</v>
      </c>
      <c r="U261" s="66" t="str">
        <f t="shared" si="32"/>
        <v>-</v>
      </c>
      <c r="V261" s="67" t="s">
        <v>361</v>
      </c>
      <c r="W261" s="68" t="str">
        <f>IF(ISERROR(V261*1),"",IF(AND(H261="飲料水",V261&gt;=11),"○",IF(AND(H261="牛乳・乳児用食品",V261&gt;=51),"○",IF(AND(H261&lt;&gt;"",V261&gt;=110),"○",""))))</f>
        <v/>
      </c>
    </row>
    <row r="262" spans="1:23" x14ac:dyDescent="0.45">
      <c r="A262" s="69">
        <f t="shared" si="25"/>
        <v>256</v>
      </c>
      <c r="B262" s="69" t="s">
        <v>355</v>
      </c>
      <c r="C262" s="74" t="s">
        <v>356</v>
      </c>
      <c r="D262" s="148" t="s">
        <v>34</v>
      </c>
      <c r="E262" s="73" t="s">
        <v>34</v>
      </c>
      <c r="F262" s="58" t="s">
        <v>421</v>
      </c>
      <c r="G262" s="55" t="s">
        <v>35</v>
      </c>
      <c r="H262" s="53" t="s">
        <v>67</v>
      </c>
      <c r="I262" s="73" t="s">
        <v>422</v>
      </c>
      <c r="J262" s="73" t="s">
        <v>34</v>
      </c>
      <c r="K262" s="73" t="s">
        <v>34</v>
      </c>
      <c r="L262" s="58" t="s">
        <v>38</v>
      </c>
      <c r="M262" s="59" t="s">
        <v>418</v>
      </c>
      <c r="N262" s="60" t="s">
        <v>360</v>
      </c>
      <c r="O262" s="61">
        <v>44089</v>
      </c>
      <c r="P262" s="62">
        <v>44090</v>
      </c>
      <c r="Q262" s="65" t="s">
        <v>34</v>
      </c>
      <c r="R262" s="64" t="s">
        <v>34</v>
      </c>
      <c r="S262" s="65" t="s">
        <v>361</v>
      </c>
      <c r="T262" s="66" t="str">
        <f t="shared" si="32"/>
        <v>-</v>
      </c>
      <c r="U262" s="66" t="str">
        <f t="shared" si="32"/>
        <v>-</v>
      </c>
      <c r="V262" s="67" t="s">
        <v>361</v>
      </c>
      <c r="W262" s="126" t="str">
        <f t="shared" ref="W262" si="33">IF(ISERROR(V262*1),"",IF(AND(H262="飲料水",V262&gt;=11),"○",IF(AND(H262="牛乳・乳児用食品",V262&gt;=51),"○",IF(AND(H262&lt;&gt;"",V262&gt;=110),"○",""))))</f>
        <v/>
      </c>
    </row>
    <row r="263" spans="1:23" x14ac:dyDescent="0.45">
      <c r="A263" s="69">
        <f t="shared" si="25"/>
        <v>257</v>
      </c>
      <c r="B263" s="51" t="s">
        <v>355</v>
      </c>
      <c r="C263" s="58" t="s">
        <v>356</v>
      </c>
      <c r="D263" s="148" t="s">
        <v>130</v>
      </c>
      <c r="E263" s="54" t="s">
        <v>423</v>
      </c>
      <c r="F263" s="58" t="s">
        <v>34</v>
      </c>
      <c r="G263" s="55" t="s">
        <v>35</v>
      </c>
      <c r="H263" s="53" t="s">
        <v>86</v>
      </c>
      <c r="I263" s="54" t="s">
        <v>424</v>
      </c>
      <c r="J263" s="57" t="s">
        <v>34</v>
      </c>
      <c r="K263" s="57" t="s">
        <v>34</v>
      </c>
      <c r="L263" s="58" t="s">
        <v>38</v>
      </c>
      <c r="M263" s="59" t="s">
        <v>374</v>
      </c>
      <c r="N263" s="60" t="s">
        <v>40</v>
      </c>
      <c r="O263" s="61">
        <v>44098</v>
      </c>
      <c r="P263" s="62">
        <v>44098</v>
      </c>
      <c r="Q263" s="65" t="s">
        <v>141</v>
      </c>
      <c r="R263" s="64" t="s">
        <v>425</v>
      </c>
      <c r="S263" s="65" t="s">
        <v>426</v>
      </c>
      <c r="T263" s="66" t="str">
        <f t="shared" si="32"/>
        <v>&lt;1.9</v>
      </c>
      <c r="U263" s="66" t="str">
        <f t="shared" si="32"/>
        <v>&lt;1.8</v>
      </c>
      <c r="V263" s="67" t="str">
        <f t="shared" ref="V263:V270" si="3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&lt;3.7</v>
      </c>
      <c r="W263" s="149"/>
    </row>
    <row r="264" spans="1:23" x14ac:dyDescent="0.45">
      <c r="A264" s="69">
        <f t="shared" si="25"/>
        <v>258</v>
      </c>
      <c r="B264" s="51" t="s">
        <v>355</v>
      </c>
      <c r="C264" s="58" t="s">
        <v>356</v>
      </c>
      <c r="D264" s="148" t="s">
        <v>34</v>
      </c>
      <c r="E264" s="57" t="s">
        <v>34</v>
      </c>
      <c r="F264" s="58" t="s">
        <v>427</v>
      </c>
      <c r="G264" s="55" t="s">
        <v>35</v>
      </c>
      <c r="H264" s="53" t="s">
        <v>372</v>
      </c>
      <c r="I264" s="57" t="s">
        <v>428</v>
      </c>
      <c r="J264" s="57" t="s">
        <v>34</v>
      </c>
      <c r="K264" s="57" t="s">
        <v>34</v>
      </c>
      <c r="L264" s="58" t="s">
        <v>38</v>
      </c>
      <c r="M264" s="59" t="s">
        <v>374</v>
      </c>
      <c r="N264" s="60" t="s">
        <v>40</v>
      </c>
      <c r="O264" s="61">
        <v>44098</v>
      </c>
      <c r="P264" s="62">
        <v>44098</v>
      </c>
      <c r="Q264" s="65" t="s">
        <v>377</v>
      </c>
      <c r="R264" s="64" t="s">
        <v>143</v>
      </c>
      <c r="S264" s="65" t="s">
        <v>390</v>
      </c>
      <c r="T264" s="66" t="str">
        <f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&lt;1.5</v>
      </c>
      <c r="U264" s="66" t="str">
        <f>IF(R264="","",IF(NOT(ISERROR(R264*1)),ROUNDDOWN(R264*1,2-INT(LOG(ABS(R264*1)))),IFERROR("&lt;"&amp;ROUNDDOWN(IF(SUBSTITUTE(R264,"&lt;","")*1&lt;=50,SUBSTITUTE(R264,"&lt;","")*1,""),2-INT(LOG(ABS(SUBSTITUTE(R264,"&lt;","")*1)))),IF(R264="-",R264,"入力形式が間違っています"))))</f>
        <v>&lt;1.1</v>
      </c>
      <c r="V264" s="67" t="str">
        <f t="shared" si="34"/>
        <v>&lt;2.6</v>
      </c>
      <c r="W264" s="68" t="str">
        <f>IF(ISERROR(V264*1),"",IF(AND(H264="飲料水",V264&gt;=11),"○",IF(AND(H264="牛乳・乳児用食品",V264&gt;=51),"○",IF(AND(H264&lt;&gt;"",V264&gt;=110),"○",""))))</f>
        <v/>
      </c>
    </row>
    <row r="265" spans="1:23" x14ac:dyDescent="0.45">
      <c r="A265" s="69">
        <f t="shared" ref="A265:A328" si="35">A264+1</f>
        <v>259</v>
      </c>
      <c r="B265" s="69" t="s">
        <v>355</v>
      </c>
      <c r="C265" s="74" t="s">
        <v>356</v>
      </c>
      <c r="D265" s="148" t="s">
        <v>34</v>
      </c>
      <c r="E265" s="57" t="s">
        <v>34</v>
      </c>
      <c r="F265" s="58" t="s">
        <v>429</v>
      </c>
      <c r="G265" s="55" t="s">
        <v>35</v>
      </c>
      <c r="H265" s="53" t="s">
        <v>372</v>
      </c>
      <c r="I265" s="57" t="s">
        <v>394</v>
      </c>
      <c r="J265" s="73" t="s">
        <v>34</v>
      </c>
      <c r="K265" s="73" t="s">
        <v>34</v>
      </c>
      <c r="L265" s="58" t="s">
        <v>38</v>
      </c>
      <c r="M265" s="59" t="s">
        <v>374</v>
      </c>
      <c r="N265" s="60" t="s">
        <v>40</v>
      </c>
      <c r="O265" s="61">
        <v>44098</v>
      </c>
      <c r="P265" s="62">
        <v>44098</v>
      </c>
      <c r="Q265" s="65" t="s">
        <v>136</v>
      </c>
      <c r="R265" s="64" t="s">
        <v>143</v>
      </c>
      <c r="S265" s="65" t="s">
        <v>430</v>
      </c>
      <c r="T265" s="66" t="str">
        <f t="shared" si="32"/>
        <v>&lt;1.4</v>
      </c>
      <c r="U265" s="66" t="str">
        <f t="shared" si="32"/>
        <v>&lt;1.1</v>
      </c>
      <c r="V265" s="67" t="str">
        <f t="shared" si="34"/>
        <v>&lt;2.5</v>
      </c>
      <c r="W265" s="68" t="str">
        <f>IF(ISERROR(V265*1),"",IF(AND(H265="飲料水",V265&gt;=11),"○",IF(AND(H265="牛乳・乳児用食品",V265&gt;=51),"○",IF(AND(H265&lt;&gt;"",V265&gt;=110),"○",""))))</f>
        <v/>
      </c>
    </row>
    <row r="266" spans="1:23" x14ac:dyDescent="0.45">
      <c r="A266" s="69">
        <f t="shared" si="35"/>
        <v>260</v>
      </c>
      <c r="B266" s="69" t="s">
        <v>355</v>
      </c>
      <c r="C266" s="74" t="s">
        <v>356</v>
      </c>
      <c r="D266" s="148" t="s">
        <v>34</v>
      </c>
      <c r="E266" s="255" t="s">
        <v>34</v>
      </c>
      <c r="F266" s="58" t="s">
        <v>393</v>
      </c>
      <c r="G266" s="55" t="s">
        <v>35</v>
      </c>
      <c r="H266" s="53" t="s">
        <v>372</v>
      </c>
      <c r="I266" s="57" t="s">
        <v>431</v>
      </c>
      <c r="J266" s="73" t="s">
        <v>34</v>
      </c>
      <c r="K266" s="73" t="s">
        <v>34</v>
      </c>
      <c r="L266" s="58" t="s">
        <v>38</v>
      </c>
      <c r="M266" s="59" t="s">
        <v>374</v>
      </c>
      <c r="N266" s="60" t="s">
        <v>40</v>
      </c>
      <c r="O266" s="61">
        <v>44098</v>
      </c>
      <c r="P266" s="62">
        <v>44098</v>
      </c>
      <c r="Q266" s="65" t="s">
        <v>385</v>
      </c>
      <c r="R266" s="64" t="s">
        <v>136</v>
      </c>
      <c r="S266" s="65" t="s">
        <v>432</v>
      </c>
      <c r="T266" s="66" t="str">
        <f t="shared" si="32"/>
        <v>&lt;1.5</v>
      </c>
      <c r="U266" s="66" t="str">
        <f t="shared" si="32"/>
        <v>&lt;1.4</v>
      </c>
      <c r="V266" s="67" t="str">
        <f t="shared" si="34"/>
        <v>&lt;2.9</v>
      </c>
      <c r="W266" s="68" t="str">
        <f t="shared" ref="W266:W268" si="36">IF(ISERROR(V266*1),"",IF(AND(H266="飲料水",V266&gt;=11),"○",IF(AND(H266="牛乳・乳児用食品",V266&gt;=51),"○",IF(AND(H266&lt;&gt;"",V266&gt;=110),"○",""))))</f>
        <v/>
      </c>
    </row>
    <row r="267" spans="1:23" x14ac:dyDescent="0.45">
      <c r="A267" s="69">
        <f t="shared" si="35"/>
        <v>261</v>
      </c>
      <c r="B267" s="69" t="s">
        <v>355</v>
      </c>
      <c r="C267" s="74" t="s">
        <v>356</v>
      </c>
      <c r="D267" s="148" t="s">
        <v>34</v>
      </c>
      <c r="E267" s="255" t="s">
        <v>34</v>
      </c>
      <c r="F267" s="58" t="s">
        <v>393</v>
      </c>
      <c r="G267" s="55" t="s">
        <v>35</v>
      </c>
      <c r="H267" s="53" t="s">
        <v>372</v>
      </c>
      <c r="I267" s="115" t="s">
        <v>433</v>
      </c>
      <c r="J267" s="73" t="s">
        <v>34</v>
      </c>
      <c r="K267" s="73" t="s">
        <v>34</v>
      </c>
      <c r="L267" s="58" t="s">
        <v>38</v>
      </c>
      <c r="M267" s="59" t="s">
        <v>374</v>
      </c>
      <c r="N267" s="60" t="s">
        <v>40</v>
      </c>
      <c r="O267" s="61">
        <v>44099</v>
      </c>
      <c r="P267" s="62">
        <v>44099</v>
      </c>
      <c r="Q267" s="65" t="s">
        <v>413</v>
      </c>
      <c r="R267" s="64" t="s">
        <v>136</v>
      </c>
      <c r="S267" s="65" t="s">
        <v>434</v>
      </c>
      <c r="T267" s="66" t="str">
        <f t="shared" si="32"/>
        <v>&lt;1.6</v>
      </c>
      <c r="U267" s="66" t="str">
        <f t="shared" si="32"/>
        <v>&lt;1.4</v>
      </c>
      <c r="V267" s="67" t="str">
        <f t="shared" si="34"/>
        <v>&lt;3</v>
      </c>
      <c r="W267" s="68" t="str">
        <f t="shared" si="36"/>
        <v/>
      </c>
    </row>
    <row r="268" spans="1:23" x14ac:dyDescent="0.45">
      <c r="A268" s="69">
        <f t="shared" si="35"/>
        <v>262</v>
      </c>
      <c r="B268" s="69" t="s">
        <v>356</v>
      </c>
      <c r="C268" s="74" t="s">
        <v>356</v>
      </c>
      <c r="D268" s="148" t="s">
        <v>34</v>
      </c>
      <c r="E268" s="255" t="s">
        <v>34</v>
      </c>
      <c r="F268" s="58" t="s">
        <v>435</v>
      </c>
      <c r="G268" s="55" t="s">
        <v>35</v>
      </c>
      <c r="H268" s="53" t="s">
        <v>372</v>
      </c>
      <c r="I268" s="115" t="s">
        <v>436</v>
      </c>
      <c r="J268" s="73" t="s">
        <v>34</v>
      </c>
      <c r="K268" s="73" t="s">
        <v>34</v>
      </c>
      <c r="L268" s="58" t="s">
        <v>38</v>
      </c>
      <c r="M268" s="59" t="s">
        <v>374</v>
      </c>
      <c r="N268" s="60" t="s">
        <v>40</v>
      </c>
      <c r="O268" s="61">
        <v>44099</v>
      </c>
      <c r="P268" s="62">
        <v>44099</v>
      </c>
      <c r="Q268" s="65" t="s">
        <v>409</v>
      </c>
      <c r="R268" s="64" t="s">
        <v>409</v>
      </c>
      <c r="S268" s="65" t="s">
        <v>144</v>
      </c>
      <c r="T268" s="66" t="str">
        <f t="shared" si="32"/>
        <v>&lt;1.2</v>
      </c>
      <c r="U268" s="66" t="str">
        <f t="shared" si="32"/>
        <v>&lt;1.2</v>
      </c>
      <c r="V268" s="67" t="str">
        <f t="shared" si="34"/>
        <v>&lt;2.4</v>
      </c>
      <c r="W268" s="126" t="str">
        <f t="shared" si="36"/>
        <v/>
      </c>
    </row>
    <row r="269" spans="1:23" x14ac:dyDescent="0.45">
      <c r="A269" s="69">
        <f t="shared" si="35"/>
        <v>263</v>
      </c>
      <c r="B269" s="148" t="s">
        <v>355</v>
      </c>
      <c r="C269" s="58" t="s">
        <v>356</v>
      </c>
      <c r="D269" s="148" t="s">
        <v>34</v>
      </c>
      <c r="E269" s="255" t="s">
        <v>34</v>
      </c>
      <c r="F269" s="58" t="s">
        <v>437</v>
      </c>
      <c r="G269" s="55" t="s">
        <v>35</v>
      </c>
      <c r="H269" s="53" t="s">
        <v>372</v>
      </c>
      <c r="I269" s="115" t="s">
        <v>438</v>
      </c>
      <c r="J269" s="73" t="s">
        <v>34</v>
      </c>
      <c r="K269" s="73" t="s">
        <v>34</v>
      </c>
      <c r="L269" s="58" t="s">
        <v>38</v>
      </c>
      <c r="M269" s="59" t="s">
        <v>374</v>
      </c>
      <c r="N269" s="60" t="s">
        <v>40</v>
      </c>
      <c r="O269" s="61">
        <v>44102</v>
      </c>
      <c r="P269" s="62">
        <v>44102</v>
      </c>
      <c r="Q269" s="65" t="s">
        <v>439</v>
      </c>
      <c r="R269" s="64" t="s">
        <v>377</v>
      </c>
      <c r="S269" s="65" t="s">
        <v>400</v>
      </c>
      <c r="T269" s="66" t="str">
        <f t="shared" ref="T269:U284" si="37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&lt;1.8</v>
      </c>
      <c r="U269" s="66" t="str">
        <f t="shared" si="37"/>
        <v>&lt;1.5</v>
      </c>
      <c r="V269" s="67" t="str">
        <f t="shared" si="34"/>
        <v>&lt;3.3</v>
      </c>
      <c r="W269" s="149"/>
    </row>
    <row r="270" spans="1:23" x14ac:dyDescent="0.45">
      <c r="A270" s="69">
        <f t="shared" si="35"/>
        <v>264</v>
      </c>
      <c r="B270" s="51" t="s">
        <v>355</v>
      </c>
      <c r="C270" s="58" t="s">
        <v>356</v>
      </c>
      <c r="D270" s="148" t="s">
        <v>34</v>
      </c>
      <c r="E270" s="255" t="s">
        <v>34</v>
      </c>
      <c r="F270" s="58" t="s">
        <v>427</v>
      </c>
      <c r="G270" s="55" t="s">
        <v>35</v>
      </c>
      <c r="H270" s="53" t="s">
        <v>372</v>
      </c>
      <c r="I270" s="115" t="s">
        <v>440</v>
      </c>
      <c r="J270" s="73" t="s">
        <v>34</v>
      </c>
      <c r="K270" s="73" t="s">
        <v>34</v>
      </c>
      <c r="L270" s="58" t="s">
        <v>38</v>
      </c>
      <c r="M270" s="59" t="s">
        <v>374</v>
      </c>
      <c r="N270" s="60" t="s">
        <v>40</v>
      </c>
      <c r="O270" s="61">
        <v>44102</v>
      </c>
      <c r="P270" s="62">
        <v>44102</v>
      </c>
      <c r="Q270" s="65" t="s">
        <v>115</v>
      </c>
      <c r="R270" s="64" t="s">
        <v>399</v>
      </c>
      <c r="S270" s="65" t="s">
        <v>432</v>
      </c>
      <c r="T270" s="66" t="str">
        <f t="shared" si="37"/>
        <v>&lt;1.3</v>
      </c>
      <c r="U270" s="66" t="str">
        <f t="shared" si="37"/>
        <v>&lt;1.6</v>
      </c>
      <c r="V270" s="67" t="str">
        <f t="shared" si="34"/>
        <v>&lt;2.9</v>
      </c>
      <c r="W270" s="68" t="str">
        <f>IF(ISERROR(V270*1),"",IF(AND(H270="飲料水",V270&gt;=11),"○",IF(AND(H270="牛乳・乳児用食品",V270&gt;=51),"○",IF(AND(H270&lt;&gt;"",V270&gt;=110),"○",""))))</f>
        <v/>
      </c>
    </row>
    <row r="271" spans="1:23" x14ac:dyDescent="0.45">
      <c r="A271" s="69">
        <f t="shared" si="35"/>
        <v>265</v>
      </c>
      <c r="B271" s="69" t="s">
        <v>355</v>
      </c>
      <c r="C271" s="74" t="s">
        <v>356</v>
      </c>
      <c r="D271" s="148" t="s">
        <v>34</v>
      </c>
      <c r="E271" s="255" t="s">
        <v>34</v>
      </c>
      <c r="F271" s="58" t="s">
        <v>427</v>
      </c>
      <c r="G271" s="55" t="s">
        <v>35</v>
      </c>
      <c r="H271" s="53" t="s">
        <v>372</v>
      </c>
      <c r="I271" s="73" t="s">
        <v>441</v>
      </c>
      <c r="J271" s="73" t="s">
        <v>34</v>
      </c>
      <c r="K271" s="73" t="s">
        <v>34</v>
      </c>
      <c r="L271" s="58" t="s">
        <v>38</v>
      </c>
      <c r="M271" s="59" t="s">
        <v>374</v>
      </c>
      <c r="N271" s="60" t="s">
        <v>40</v>
      </c>
      <c r="O271" s="61">
        <v>44102</v>
      </c>
      <c r="P271" s="62">
        <v>44102</v>
      </c>
      <c r="Q271" s="65" t="s">
        <v>409</v>
      </c>
      <c r="R271" s="64" t="s">
        <v>377</v>
      </c>
      <c r="S271" s="65" t="s">
        <v>137</v>
      </c>
      <c r="T271" s="66" t="str">
        <f t="shared" si="37"/>
        <v>&lt;1.2</v>
      </c>
      <c r="U271" s="66" t="str">
        <f t="shared" si="37"/>
        <v>&lt;1.5</v>
      </c>
      <c r="V271" s="67" t="str">
        <f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&lt;2.7</v>
      </c>
      <c r="W271" s="68" t="str">
        <f>IF(ISERROR(V271*1),"",IF(AND(H271="飲料水",V271&gt;=11),"○",IF(AND(H271="牛乳・乳児用食品",V271&gt;=51),"○",IF(AND(H271&lt;&gt;"",V271&gt;=110),"○",""))))</f>
        <v/>
      </c>
    </row>
    <row r="272" spans="1:23" x14ac:dyDescent="0.45">
      <c r="A272" s="69">
        <f t="shared" si="35"/>
        <v>266</v>
      </c>
      <c r="B272" s="69" t="s">
        <v>355</v>
      </c>
      <c r="C272" s="74" t="s">
        <v>356</v>
      </c>
      <c r="D272" s="148" t="s">
        <v>34</v>
      </c>
      <c r="E272" s="255" t="s">
        <v>34</v>
      </c>
      <c r="F272" s="58" t="s">
        <v>442</v>
      </c>
      <c r="G272" s="55" t="s">
        <v>35</v>
      </c>
      <c r="H272" s="53" t="s">
        <v>111</v>
      </c>
      <c r="I272" s="115" t="s">
        <v>443</v>
      </c>
      <c r="J272" s="73" t="s">
        <v>34</v>
      </c>
      <c r="K272" s="73" t="s">
        <v>34</v>
      </c>
      <c r="L272" s="58" t="s">
        <v>38</v>
      </c>
      <c r="M272" s="59" t="s">
        <v>374</v>
      </c>
      <c r="N272" s="60" t="s">
        <v>40</v>
      </c>
      <c r="O272" s="61">
        <v>44102</v>
      </c>
      <c r="P272" s="62">
        <v>44103</v>
      </c>
      <c r="Q272" s="65" t="s">
        <v>377</v>
      </c>
      <c r="R272" s="64" t="s">
        <v>413</v>
      </c>
      <c r="S272" s="65" t="s">
        <v>147</v>
      </c>
      <c r="T272" s="66" t="str">
        <f t="shared" si="37"/>
        <v>&lt;1.5</v>
      </c>
      <c r="U272" s="66" t="str">
        <f t="shared" si="37"/>
        <v>&lt;1.6</v>
      </c>
      <c r="V272" s="67" t="str">
        <f t="shared" ref="V272:V274" si="38"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&lt;3.1</v>
      </c>
      <c r="W272" s="68"/>
    </row>
    <row r="273" spans="1:23" x14ac:dyDescent="0.45">
      <c r="A273" s="69">
        <f t="shared" si="35"/>
        <v>267</v>
      </c>
      <c r="B273" s="69" t="s">
        <v>355</v>
      </c>
      <c r="C273" s="74" t="s">
        <v>356</v>
      </c>
      <c r="D273" s="148" t="s">
        <v>444</v>
      </c>
      <c r="E273" s="255" t="s">
        <v>34</v>
      </c>
      <c r="F273" s="58" t="s">
        <v>34</v>
      </c>
      <c r="G273" s="55" t="s">
        <v>35</v>
      </c>
      <c r="H273" s="53" t="s">
        <v>111</v>
      </c>
      <c r="I273" s="115" t="s">
        <v>402</v>
      </c>
      <c r="J273" s="73" t="s">
        <v>34</v>
      </c>
      <c r="K273" s="73" t="s">
        <v>34</v>
      </c>
      <c r="L273" s="58" t="s">
        <v>38</v>
      </c>
      <c r="M273" s="59" t="s">
        <v>374</v>
      </c>
      <c r="N273" s="60" t="s">
        <v>40</v>
      </c>
      <c r="O273" s="61">
        <v>44102</v>
      </c>
      <c r="P273" s="62">
        <v>44103</v>
      </c>
      <c r="Q273" s="65" t="s">
        <v>399</v>
      </c>
      <c r="R273" s="64" t="s">
        <v>399</v>
      </c>
      <c r="S273" s="65" t="s">
        <v>378</v>
      </c>
      <c r="T273" s="66" t="str">
        <f t="shared" si="37"/>
        <v>&lt;1.6</v>
      </c>
      <c r="U273" s="66" t="str">
        <f t="shared" si="37"/>
        <v>&lt;1.6</v>
      </c>
      <c r="V273" s="67" t="str">
        <f t="shared" si="38"/>
        <v>&lt;3.2</v>
      </c>
      <c r="W273" s="68"/>
    </row>
    <row r="274" spans="1:23" x14ac:dyDescent="0.45">
      <c r="A274" s="69">
        <f t="shared" si="35"/>
        <v>268</v>
      </c>
      <c r="B274" s="69" t="s">
        <v>355</v>
      </c>
      <c r="C274" s="74" t="s">
        <v>356</v>
      </c>
      <c r="D274" s="148" t="s">
        <v>34</v>
      </c>
      <c r="E274" s="255" t="s">
        <v>34</v>
      </c>
      <c r="F274" s="58" t="s">
        <v>445</v>
      </c>
      <c r="G274" s="55" t="s">
        <v>35</v>
      </c>
      <c r="H274" s="53" t="s">
        <v>111</v>
      </c>
      <c r="I274" s="115" t="s">
        <v>402</v>
      </c>
      <c r="J274" s="73" t="s">
        <v>34</v>
      </c>
      <c r="K274" s="73" t="s">
        <v>34</v>
      </c>
      <c r="L274" s="58" t="s">
        <v>38</v>
      </c>
      <c r="M274" s="59" t="s">
        <v>374</v>
      </c>
      <c r="N274" s="60" t="s">
        <v>40</v>
      </c>
      <c r="O274" s="61">
        <v>44102</v>
      </c>
      <c r="P274" s="62">
        <v>44103</v>
      </c>
      <c r="Q274" s="65" t="s">
        <v>146</v>
      </c>
      <c r="R274" s="64" t="s">
        <v>399</v>
      </c>
      <c r="S274" s="65" t="s">
        <v>400</v>
      </c>
      <c r="T274" s="66" t="str">
        <f t="shared" si="37"/>
        <v>&lt;1.7</v>
      </c>
      <c r="U274" s="66" t="str">
        <f t="shared" si="37"/>
        <v>&lt;1.6</v>
      </c>
      <c r="V274" s="67" t="str">
        <f t="shared" si="38"/>
        <v>&lt;3.3</v>
      </c>
      <c r="W274" s="68"/>
    </row>
    <row r="275" spans="1:23" x14ac:dyDescent="0.45">
      <c r="A275" s="69">
        <f t="shared" si="35"/>
        <v>269</v>
      </c>
      <c r="B275" s="69" t="s">
        <v>355</v>
      </c>
      <c r="C275" s="74" t="s">
        <v>356</v>
      </c>
      <c r="D275" s="148" t="s">
        <v>387</v>
      </c>
      <c r="E275" s="255" t="s">
        <v>446</v>
      </c>
      <c r="F275" s="58" t="s">
        <v>34</v>
      </c>
      <c r="G275" s="55" t="s">
        <v>35</v>
      </c>
      <c r="H275" s="71" t="s">
        <v>86</v>
      </c>
      <c r="I275" s="115" t="s">
        <v>447</v>
      </c>
      <c r="J275" s="73" t="s">
        <v>34</v>
      </c>
      <c r="K275" s="73" t="s">
        <v>34</v>
      </c>
      <c r="L275" s="58" t="s">
        <v>38</v>
      </c>
      <c r="M275" s="59" t="s">
        <v>359</v>
      </c>
      <c r="N275" s="60" t="s">
        <v>360</v>
      </c>
      <c r="O275" s="61">
        <v>44105</v>
      </c>
      <c r="P275" s="62">
        <v>44105</v>
      </c>
      <c r="Q275" s="65" t="s">
        <v>34</v>
      </c>
      <c r="R275" s="64" t="s">
        <v>34</v>
      </c>
      <c r="S275" s="65" t="s">
        <v>361</v>
      </c>
      <c r="T275" s="66" t="str">
        <f t="shared" si="37"/>
        <v>-</v>
      </c>
      <c r="U275" s="66" t="str">
        <f t="shared" si="37"/>
        <v>-</v>
      </c>
      <c r="V275" s="67" t="s">
        <v>361</v>
      </c>
      <c r="W275" s="68" t="str">
        <f t="shared" ref="W275:W302" si="39">IF(ISERROR(V275*1),"",IF(AND(H275="飲料水",V275&gt;=11),"○",IF(AND(H275="牛乳・乳児用食品",V275&gt;=51),"○",IF(AND(H275&lt;&gt;"",V275&gt;=110),"○",""))))</f>
        <v/>
      </c>
    </row>
    <row r="276" spans="1:23" x14ac:dyDescent="0.45">
      <c r="A276" s="69">
        <f t="shared" si="35"/>
        <v>270</v>
      </c>
      <c r="B276" s="69" t="s">
        <v>355</v>
      </c>
      <c r="C276" s="74" t="s">
        <v>356</v>
      </c>
      <c r="D276" s="148" t="s">
        <v>387</v>
      </c>
      <c r="E276" s="255" t="s">
        <v>448</v>
      </c>
      <c r="F276" s="58" t="s">
        <v>34</v>
      </c>
      <c r="G276" s="55" t="s">
        <v>35</v>
      </c>
      <c r="H276" s="71" t="s">
        <v>86</v>
      </c>
      <c r="I276" s="115" t="s">
        <v>449</v>
      </c>
      <c r="J276" s="73" t="s">
        <v>34</v>
      </c>
      <c r="K276" s="73" t="s">
        <v>34</v>
      </c>
      <c r="L276" s="58" t="s">
        <v>38</v>
      </c>
      <c r="M276" s="59" t="s">
        <v>359</v>
      </c>
      <c r="N276" s="60" t="s">
        <v>360</v>
      </c>
      <c r="O276" s="61">
        <v>44105</v>
      </c>
      <c r="P276" s="62">
        <v>44105</v>
      </c>
      <c r="Q276" s="65" t="s">
        <v>34</v>
      </c>
      <c r="R276" s="64" t="s">
        <v>34</v>
      </c>
      <c r="S276" s="65" t="s">
        <v>361</v>
      </c>
      <c r="T276" s="66" t="str">
        <f t="shared" si="37"/>
        <v>-</v>
      </c>
      <c r="U276" s="66" t="str">
        <f t="shared" si="37"/>
        <v>-</v>
      </c>
      <c r="V276" s="67" t="s">
        <v>361</v>
      </c>
      <c r="W276" s="68" t="str">
        <f t="shared" si="39"/>
        <v/>
      </c>
    </row>
    <row r="277" spans="1:23" x14ac:dyDescent="0.45">
      <c r="A277" s="69">
        <f t="shared" si="35"/>
        <v>271</v>
      </c>
      <c r="B277" s="69" t="s">
        <v>356</v>
      </c>
      <c r="C277" s="74" t="s">
        <v>356</v>
      </c>
      <c r="D277" s="148" t="s">
        <v>444</v>
      </c>
      <c r="E277" s="255" t="s">
        <v>408</v>
      </c>
      <c r="F277" s="58" t="s">
        <v>34</v>
      </c>
      <c r="G277" s="55" t="s">
        <v>35</v>
      </c>
      <c r="H277" s="71" t="s">
        <v>86</v>
      </c>
      <c r="I277" s="73" t="s">
        <v>392</v>
      </c>
      <c r="J277" s="73" t="s">
        <v>34</v>
      </c>
      <c r="K277" s="73" t="s">
        <v>34</v>
      </c>
      <c r="L277" s="58" t="s">
        <v>38</v>
      </c>
      <c r="M277" s="59" t="s">
        <v>359</v>
      </c>
      <c r="N277" s="60" t="s">
        <v>360</v>
      </c>
      <c r="O277" s="61">
        <v>44105</v>
      </c>
      <c r="P277" s="62">
        <v>44105</v>
      </c>
      <c r="Q277" s="65" t="s">
        <v>34</v>
      </c>
      <c r="R277" s="64" t="s">
        <v>34</v>
      </c>
      <c r="S277" s="65" t="s">
        <v>361</v>
      </c>
      <c r="T277" s="66" t="str">
        <f t="shared" si="37"/>
        <v>-</v>
      </c>
      <c r="U277" s="66" t="str">
        <f t="shared" si="37"/>
        <v>-</v>
      </c>
      <c r="V277" s="67" t="s">
        <v>361</v>
      </c>
      <c r="W277" s="68" t="str">
        <f t="shared" si="39"/>
        <v/>
      </c>
    </row>
    <row r="278" spans="1:23" x14ac:dyDescent="0.45">
      <c r="A278" s="69">
        <f t="shared" si="35"/>
        <v>272</v>
      </c>
      <c r="B278" s="51" t="s">
        <v>450</v>
      </c>
      <c r="C278" s="54" t="s">
        <v>450</v>
      </c>
      <c r="D278" s="53" t="s">
        <v>451</v>
      </c>
      <c r="E278" s="57" t="s">
        <v>452</v>
      </c>
      <c r="F278" s="52"/>
      <c r="G278" s="55" t="s">
        <v>453</v>
      </c>
      <c r="H278" s="71" t="s">
        <v>86</v>
      </c>
      <c r="I278" s="69" t="s">
        <v>454</v>
      </c>
      <c r="J278" s="57"/>
      <c r="K278" s="57"/>
      <c r="L278" s="58" t="s">
        <v>38</v>
      </c>
      <c r="M278" s="59" t="s">
        <v>455</v>
      </c>
      <c r="N278" s="60" t="s">
        <v>456</v>
      </c>
      <c r="O278" s="61">
        <v>44081</v>
      </c>
      <c r="P278" s="62">
        <v>44089</v>
      </c>
      <c r="Q278" s="63" t="s">
        <v>34</v>
      </c>
      <c r="R278" s="64" t="s">
        <v>34</v>
      </c>
      <c r="S278" s="65" t="s">
        <v>361</v>
      </c>
      <c r="T278" s="66" t="str">
        <f t="shared" si="37"/>
        <v>-</v>
      </c>
      <c r="U278" s="66" t="str">
        <f t="shared" si="37"/>
        <v>-</v>
      </c>
      <c r="V278" s="67" t="str">
        <f t="shared" ref="V278:V333" si="40"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&lt;25</v>
      </c>
      <c r="W278" s="68" t="str">
        <f t="shared" si="39"/>
        <v/>
      </c>
    </row>
    <row r="279" spans="1:23" x14ac:dyDescent="0.45">
      <c r="A279" s="69">
        <f t="shared" si="35"/>
        <v>273</v>
      </c>
      <c r="B279" s="51" t="s">
        <v>450</v>
      </c>
      <c r="C279" s="54" t="s">
        <v>450</v>
      </c>
      <c r="D279" s="53" t="s">
        <v>451</v>
      </c>
      <c r="E279" s="57" t="s">
        <v>452</v>
      </c>
      <c r="F279" s="70"/>
      <c r="G279" s="55" t="s">
        <v>35</v>
      </c>
      <c r="H279" s="71" t="s">
        <v>86</v>
      </c>
      <c r="I279" s="69" t="s">
        <v>457</v>
      </c>
      <c r="J279" s="73"/>
      <c r="K279" s="73"/>
      <c r="L279" s="58" t="s">
        <v>38</v>
      </c>
      <c r="M279" s="59" t="s">
        <v>455</v>
      </c>
      <c r="N279" s="60" t="s">
        <v>456</v>
      </c>
      <c r="O279" s="77">
        <v>44081</v>
      </c>
      <c r="P279" s="78">
        <v>44089</v>
      </c>
      <c r="Q279" s="79" t="s">
        <v>34</v>
      </c>
      <c r="R279" s="80" t="s">
        <v>34</v>
      </c>
      <c r="S279" s="65" t="s">
        <v>361</v>
      </c>
      <c r="T279" s="66" t="str">
        <f t="shared" si="37"/>
        <v>-</v>
      </c>
      <c r="U279" s="66" t="str">
        <f t="shared" si="37"/>
        <v>-</v>
      </c>
      <c r="V279" s="67" t="str">
        <f t="shared" si="40"/>
        <v>&lt;25</v>
      </c>
      <c r="W279" s="68" t="str">
        <f t="shared" si="39"/>
        <v/>
      </c>
    </row>
    <row r="280" spans="1:23" x14ac:dyDescent="0.45">
      <c r="A280" s="69">
        <f t="shared" si="35"/>
        <v>274</v>
      </c>
      <c r="B280" s="51" t="s">
        <v>450</v>
      </c>
      <c r="C280" s="54" t="s">
        <v>450</v>
      </c>
      <c r="D280" s="53" t="s">
        <v>451</v>
      </c>
      <c r="E280" s="57" t="s">
        <v>452</v>
      </c>
      <c r="F280" s="70"/>
      <c r="G280" s="55" t="s">
        <v>35</v>
      </c>
      <c r="H280" s="71" t="s">
        <v>86</v>
      </c>
      <c r="I280" s="69" t="s">
        <v>458</v>
      </c>
      <c r="J280" s="73"/>
      <c r="K280" s="73"/>
      <c r="L280" s="58" t="s">
        <v>38</v>
      </c>
      <c r="M280" s="59" t="s">
        <v>455</v>
      </c>
      <c r="N280" s="60" t="s">
        <v>456</v>
      </c>
      <c r="O280" s="77">
        <v>44081</v>
      </c>
      <c r="P280" s="78">
        <v>44089</v>
      </c>
      <c r="Q280" s="79" t="s">
        <v>34</v>
      </c>
      <c r="R280" s="80" t="s">
        <v>34</v>
      </c>
      <c r="S280" s="65" t="s">
        <v>171</v>
      </c>
      <c r="T280" s="66" t="str">
        <f t="shared" si="37"/>
        <v>-</v>
      </c>
      <c r="U280" s="66" t="str">
        <f t="shared" si="37"/>
        <v>-</v>
      </c>
      <c r="V280" s="67" t="str">
        <f t="shared" si="40"/>
        <v>&lt;25</v>
      </c>
      <c r="W280" s="68" t="str">
        <f t="shared" si="39"/>
        <v/>
      </c>
    </row>
    <row r="281" spans="1:23" x14ac:dyDescent="0.45">
      <c r="A281" s="69">
        <f t="shared" si="35"/>
        <v>275</v>
      </c>
      <c r="B281" s="51" t="s">
        <v>450</v>
      </c>
      <c r="C281" s="54" t="s">
        <v>450</v>
      </c>
      <c r="D281" s="53" t="s">
        <v>451</v>
      </c>
      <c r="E281" s="57" t="s">
        <v>452</v>
      </c>
      <c r="F281" s="70"/>
      <c r="G281" s="55" t="s">
        <v>35</v>
      </c>
      <c r="H281" s="71" t="s">
        <v>86</v>
      </c>
      <c r="I281" s="69" t="s">
        <v>459</v>
      </c>
      <c r="J281" s="73"/>
      <c r="K281" s="73"/>
      <c r="L281" s="58" t="s">
        <v>38</v>
      </c>
      <c r="M281" s="59" t="s">
        <v>455</v>
      </c>
      <c r="N281" s="60" t="s">
        <v>456</v>
      </c>
      <c r="O281" s="77">
        <v>44081</v>
      </c>
      <c r="P281" s="78">
        <v>44089</v>
      </c>
      <c r="Q281" s="79" t="s">
        <v>34</v>
      </c>
      <c r="R281" s="80" t="s">
        <v>34</v>
      </c>
      <c r="S281" s="82" t="s">
        <v>171</v>
      </c>
      <c r="T281" s="66" t="str">
        <f t="shared" si="37"/>
        <v>-</v>
      </c>
      <c r="U281" s="66" t="str">
        <f t="shared" si="37"/>
        <v>-</v>
      </c>
      <c r="V281" s="67" t="str">
        <f t="shared" si="40"/>
        <v>&lt;25</v>
      </c>
      <c r="W281" s="68" t="str">
        <f t="shared" si="39"/>
        <v/>
      </c>
    </row>
    <row r="282" spans="1:23" x14ac:dyDescent="0.45">
      <c r="A282" s="69">
        <f t="shared" si="35"/>
        <v>276</v>
      </c>
      <c r="B282" s="51" t="s">
        <v>450</v>
      </c>
      <c r="C282" s="54" t="s">
        <v>450</v>
      </c>
      <c r="D282" s="53" t="s">
        <v>451</v>
      </c>
      <c r="E282" s="57" t="s">
        <v>452</v>
      </c>
      <c r="F282" s="70"/>
      <c r="G282" s="55" t="s">
        <v>35</v>
      </c>
      <c r="H282" s="71" t="s">
        <v>86</v>
      </c>
      <c r="I282" s="69" t="s">
        <v>460</v>
      </c>
      <c r="J282" s="73"/>
      <c r="K282" s="73"/>
      <c r="L282" s="58" t="s">
        <v>38</v>
      </c>
      <c r="M282" s="59" t="s">
        <v>455</v>
      </c>
      <c r="N282" s="60" t="s">
        <v>456</v>
      </c>
      <c r="O282" s="77">
        <v>44081</v>
      </c>
      <c r="P282" s="78">
        <v>44089</v>
      </c>
      <c r="Q282" s="79" t="s">
        <v>34</v>
      </c>
      <c r="R282" s="80" t="s">
        <v>34</v>
      </c>
      <c r="S282" s="82" t="s">
        <v>171</v>
      </c>
      <c r="T282" s="66" t="str">
        <f t="shared" si="37"/>
        <v>-</v>
      </c>
      <c r="U282" s="66" t="str">
        <f t="shared" si="37"/>
        <v>-</v>
      </c>
      <c r="V282" s="67" t="str">
        <f t="shared" si="40"/>
        <v>&lt;25</v>
      </c>
      <c r="W282" s="68" t="str">
        <f t="shared" si="39"/>
        <v/>
      </c>
    </row>
    <row r="283" spans="1:23" x14ac:dyDescent="0.45">
      <c r="A283" s="69">
        <f t="shared" si="35"/>
        <v>277</v>
      </c>
      <c r="B283" s="51" t="s">
        <v>461</v>
      </c>
      <c r="C283" s="54" t="s">
        <v>461</v>
      </c>
      <c r="D283" s="53" t="s">
        <v>461</v>
      </c>
      <c r="E283" s="57" t="s">
        <v>34</v>
      </c>
      <c r="F283" s="52" t="s">
        <v>462</v>
      </c>
      <c r="G283" s="55" t="s">
        <v>132</v>
      </c>
      <c r="H283" s="71" t="s">
        <v>67</v>
      </c>
      <c r="I283" s="51" t="s">
        <v>463</v>
      </c>
      <c r="J283" s="57" t="s">
        <v>464</v>
      </c>
      <c r="K283" s="57" t="s">
        <v>34</v>
      </c>
      <c r="L283" s="58" t="s">
        <v>331</v>
      </c>
      <c r="M283" s="59" t="s">
        <v>465</v>
      </c>
      <c r="N283" s="60" t="s">
        <v>40</v>
      </c>
      <c r="O283" s="61">
        <v>44088</v>
      </c>
      <c r="P283" s="62">
        <v>44112</v>
      </c>
      <c r="Q283" s="63" t="s">
        <v>466</v>
      </c>
      <c r="R283" s="124">
        <v>31.7</v>
      </c>
      <c r="S283" s="65">
        <v>32</v>
      </c>
      <c r="T283" s="66" t="str">
        <f t="shared" si="37"/>
        <v>&lt;4.69</v>
      </c>
      <c r="U283" s="66">
        <f t="shared" si="37"/>
        <v>31.7</v>
      </c>
      <c r="V283" s="67">
        <f t="shared" si="40"/>
        <v>32</v>
      </c>
      <c r="W283" s="68" t="str">
        <f t="shared" si="39"/>
        <v/>
      </c>
    </row>
    <row r="284" spans="1:23" x14ac:dyDescent="0.45">
      <c r="A284" s="69">
        <f t="shared" si="35"/>
        <v>278</v>
      </c>
      <c r="B284" s="69" t="s">
        <v>461</v>
      </c>
      <c r="C284" s="72" t="s">
        <v>461</v>
      </c>
      <c r="D284" s="71" t="s">
        <v>461</v>
      </c>
      <c r="E284" s="73" t="s">
        <v>467</v>
      </c>
      <c r="F284" s="70" t="s">
        <v>468</v>
      </c>
      <c r="G284" s="55" t="s">
        <v>132</v>
      </c>
      <c r="H284" s="71" t="s">
        <v>67</v>
      </c>
      <c r="I284" s="69" t="s">
        <v>463</v>
      </c>
      <c r="J284" s="73" t="s">
        <v>69</v>
      </c>
      <c r="K284" s="73" t="s">
        <v>34</v>
      </c>
      <c r="L284" s="74" t="s">
        <v>331</v>
      </c>
      <c r="M284" s="75" t="s">
        <v>465</v>
      </c>
      <c r="N284" s="76" t="s">
        <v>40</v>
      </c>
      <c r="O284" s="77">
        <v>44096</v>
      </c>
      <c r="P284" s="78">
        <v>44112</v>
      </c>
      <c r="Q284" s="79" t="s">
        <v>469</v>
      </c>
      <c r="R284" s="152">
        <v>13.8</v>
      </c>
      <c r="S284" s="65">
        <v>14</v>
      </c>
      <c r="T284" s="66" t="str">
        <f t="shared" si="37"/>
        <v>&lt;4.92</v>
      </c>
      <c r="U284" s="66">
        <f t="shared" si="37"/>
        <v>13.8</v>
      </c>
      <c r="V284" s="67">
        <f t="shared" si="40"/>
        <v>14</v>
      </c>
      <c r="W284" s="68" t="str">
        <f t="shared" si="39"/>
        <v/>
      </c>
    </row>
    <row r="285" spans="1:23" x14ac:dyDescent="0.45">
      <c r="A285" s="69">
        <f t="shared" si="35"/>
        <v>279</v>
      </c>
      <c r="B285" s="69" t="s">
        <v>461</v>
      </c>
      <c r="C285" s="72" t="s">
        <v>461</v>
      </c>
      <c r="D285" s="71" t="s">
        <v>461</v>
      </c>
      <c r="E285" s="73" t="s">
        <v>470</v>
      </c>
      <c r="F285" s="70" t="s">
        <v>471</v>
      </c>
      <c r="G285" s="55" t="s">
        <v>132</v>
      </c>
      <c r="H285" s="71" t="s">
        <v>67</v>
      </c>
      <c r="I285" s="69" t="s">
        <v>463</v>
      </c>
      <c r="J285" s="73" t="s">
        <v>69</v>
      </c>
      <c r="K285" s="73" t="s">
        <v>34</v>
      </c>
      <c r="L285" s="74" t="s">
        <v>331</v>
      </c>
      <c r="M285" s="75" t="s">
        <v>465</v>
      </c>
      <c r="N285" s="76" t="s">
        <v>40</v>
      </c>
      <c r="O285" s="77">
        <v>44102</v>
      </c>
      <c r="P285" s="78">
        <v>44112</v>
      </c>
      <c r="Q285" s="79" t="s">
        <v>472</v>
      </c>
      <c r="R285" s="152">
        <v>22.6</v>
      </c>
      <c r="S285" s="65">
        <v>23</v>
      </c>
      <c r="T285" s="66" t="str">
        <f t="shared" ref="T285:U301" si="41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&lt;5.19</v>
      </c>
      <c r="U285" s="66">
        <f t="shared" si="41"/>
        <v>22.6</v>
      </c>
      <c r="V285" s="67">
        <f t="shared" si="40"/>
        <v>23</v>
      </c>
      <c r="W285" s="68" t="str">
        <f t="shared" si="39"/>
        <v/>
      </c>
    </row>
    <row r="286" spans="1:23" x14ac:dyDescent="0.45">
      <c r="A286" s="69">
        <f t="shared" si="35"/>
        <v>280</v>
      </c>
      <c r="B286" s="69" t="s">
        <v>461</v>
      </c>
      <c r="C286" s="72" t="s">
        <v>461</v>
      </c>
      <c r="D286" s="71" t="s">
        <v>461</v>
      </c>
      <c r="E286" s="73" t="s">
        <v>473</v>
      </c>
      <c r="F286" s="70" t="s">
        <v>471</v>
      </c>
      <c r="G286" s="55" t="s">
        <v>132</v>
      </c>
      <c r="H286" s="53" t="s">
        <v>67</v>
      </c>
      <c r="I286" s="69" t="s">
        <v>463</v>
      </c>
      <c r="J286" s="73" t="s">
        <v>69</v>
      </c>
      <c r="K286" s="73" t="s">
        <v>34</v>
      </c>
      <c r="L286" s="74" t="s">
        <v>331</v>
      </c>
      <c r="M286" s="75" t="s">
        <v>465</v>
      </c>
      <c r="N286" s="76" t="s">
        <v>40</v>
      </c>
      <c r="O286" s="77">
        <v>44108</v>
      </c>
      <c r="P286" s="78">
        <v>44112</v>
      </c>
      <c r="Q286" s="79" t="s">
        <v>474</v>
      </c>
      <c r="R286" s="152">
        <v>26.5</v>
      </c>
      <c r="S286" s="82">
        <v>27</v>
      </c>
      <c r="T286" s="66" t="str">
        <f t="shared" si="41"/>
        <v>&lt;4.03</v>
      </c>
      <c r="U286" s="66">
        <f t="shared" si="41"/>
        <v>26.5</v>
      </c>
      <c r="V286" s="67">
        <f t="shared" si="40"/>
        <v>27</v>
      </c>
      <c r="W286" s="68" t="str">
        <f t="shared" si="39"/>
        <v/>
      </c>
    </row>
    <row r="287" spans="1:23" x14ac:dyDescent="0.45">
      <c r="A287" s="69">
        <f t="shared" si="35"/>
        <v>281</v>
      </c>
      <c r="B287" s="69" t="s">
        <v>461</v>
      </c>
      <c r="C287" s="72" t="s">
        <v>461</v>
      </c>
      <c r="D287" s="71" t="s">
        <v>461</v>
      </c>
      <c r="E287" s="73" t="s">
        <v>475</v>
      </c>
      <c r="F287" s="70" t="s">
        <v>476</v>
      </c>
      <c r="G287" s="55" t="s">
        <v>132</v>
      </c>
      <c r="H287" s="71" t="s">
        <v>67</v>
      </c>
      <c r="I287" s="69" t="s">
        <v>463</v>
      </c>
      <c r="J287" s="73" t="s">
        <v>69</v>
      </c>
      <c r="K287" s="73" t="s">
        <v>34</v>
      </c>
      <c r="L287" s="74" t="s">
        <v>331</v>
      </c>
      <c r="M287" s="75" t="s">
        <v>465</v>
      </c>
      <c r="N287" s="76" t="s">
        <v>40</v>
      </c>
      <c r="O287" s="77">
        <v>44083</v>
      </c>
      <c r="P287" s="78">
        <v>44112</v>
      </c>
      <c r="Q287" s="79" t="s">
        <v>477</v>
      </c>
      <c r="R287" s="152">
        <v>20.2</v>
      </c>
      <c r="S287" s="82">
        <v>20</v>
      </c>
      <c r="T287" s="66" t="str">
        <f t="shared" si="41"/>
        <v>&lt;4.78</v>
      </c>
      <c r="U287" s="66">
        <f t="shared" si="41"/>
        <v>20.2</v>
      </c>
      <c r="V287" s="67">
        <f t="shared" si="40"/>
        <v>20</v>
      </c>
      <c r="W287" s="68" t="str">
        <f t="shared" si="39"/>
        <v/>
      </c>
    </row>
    <row r="288" spans="1:23" x14ac:dyDescent="0.45">
      <c r="A288" s="69">
        <f t="shared" si="35"/>
        <v>282</v>
      </c>
      <c r="B288" s="69" t="s">
        <v>461</v>
      </c>
      <c r="C288" s="72" t="s">
        <v>461</v>
      </c>
      <c r="D288" s="71" t="s">
        <v>461</v>
      </c>
      <c r="E288" s="73" t="s">
        <v>475</v>
      </c>
      <c r="F288" s="70" t="s">
        <v>478</v>
      </c>
      <c r="G288" s="55" t="s">
        <v>132</v>
      </c>
      <c r="H288" s="71" t="s">
        <v>67</v>
      </c>
      <c r="I288" s="69" t="s">
        <v>463</v>
      </c>
      <c r="J288" s="73" t="s">
        <v>69</v>
      </c>
      <c r="K288" s="73" t="s">
        <v>34</v>
      </c>
      <c r="L288" s="74" t="s">
        <v>331</v>
      </c>
      <c r="M288" s="75" t="s">
        <v>465</v>
      </c>
      <c r="N288" s="76" t="s">
        <v>40</v>
      </c>
      <c r="O288" s="77">
        <v>44103</v>
      </c>
      <c r="P288" s="78">
        <v>44112</v>
      </c>
      <c r="Q288" s="79" t="s">
        <v>479</v>
      </c>
      <c r="R288" s="152">
        <v>19.2</v>
      </c>
      <c r="S288" s="85">
        <v>19</v>
      </c>
      <c r="T288" s="66" t="str">
        <f t="shared" si="41"/>
        <v>&lt;2.48</v>
      </c>
      <c r="U288" s="66">
        <f t="shared" si="41"/>
        <v>19.2</v>
      </c>
      <c r="V288" s="67">
        <f t="shared" si="40"/>
        <v>19</v>
      </c>
      <c r="W288" s="68" t="str">
        <f t="shared" si="39"/>
        <v/>
      </c>
    </row>
    <row r="289" spans="1:23" x14ac:dyDescent="0.45">
      <c r="A289" s="69">
        <f t="shared" si="35"/>
        <v>283</v>
      </c>
      <c r="B289" s="69" t="s">
        <v>461</v>
      </c>
      <c r="C289" s="72" t="s">
        <v>461</v>
      </c>
      <c r="D289" s="71" t="s">
        <v>461</v>
      </c>
      <c r="E289" s="73" t="s">
        <v>480</v>
      </c>
      <c r="F289" s="70" t="s">
        <v>481</v>
      </c>
      <c r="G289" s="55" t="s">
        <v>132</v>
      </c>
      <c r="H289" s="53" t="s">
        <v>67</v>
      </c>
      <c r="I289" s="69" t="s">
        <v>463</v>
      </c>
      <c r="J289" s="73" t="s">
        <v>69</v>
      </c>
      <c r="K289" s="73" t="s">
        <v>34</v>
      </c>
      <c r="L289" s="74" t="s">
        <v>331</v>
      </c>
      <c r="M289" s="75" t="s">
        <v>465</v>
      </c>
      <c r="N289" s="76" t="s">
        <v>40</v>
      </c>
      <c r="O289" s="77">
        <v>44104</v>
      </c>
      <c r="P289" s="78">
        <v>44112</v>
      </c>
      <c r="Q289" s="79" t="s">
        <v>482</v>
      </c>
      <c r="R289" s="152">
        <v>17.7</v>
      </c>
      <c r="S289" s="85">
        <v>18</v>
      </c>
      <c r="T289" s="66" t="str">
        <f t="shared" si="41"/>
        <v>&lt;3.35</v>
      </c>
      <c r="U289" s="66">
        <f t="shared" si="41"/>
        <v>17.7</v>
      </c>
      <c r="V289" s="67">
        <f t="shared" si="40"/>
        <v>18</v>
      </c>
      <c r="W289" s="68" t="str">
        <f t="shared" si="39"/>
        <v/>
      </c>
    </row>
    <row r="290" spans="1:23" x14ac:dyDescent="0.45">
      <c r="A290" s="69">
        <f t="shared" si="35"/>
        <v>284</v>
      </c>
      <c r="B290" s="69" t="s">
        <v>461</v>
      </c>
      <c r="C290" s="72" t="s">
        <v>461</v>
      </c>
      <c r="D290" s="71" t="s">
        <v>461</v>
      </c>
      <c r="E290" s="73" t="s">
        <v>480</v>
      </c>
      <c r="F290" s="70" t="s">
        <v>481</v>
      </c>
      <c r="G290" s="55" t="s">
        <v>132</v>
      </c>
      <c r="H290" s="71" t="s">
        <v>67</v>
      </c>
      <c r="I290" s="69" t="s">
        <v>463</v>
      </c>
      <c r="J290" s="73" t="s">
        <v>69</v>
      </c>
      <c r="K290" s="73" t="s">
        <v>34</v>
      </c>
      <c r="L290" s="74" t="s">
        <v>331</v>
      </c>
      <c r="M290" s="75" t="s">
        <v>465</v>
      </c>
      <c r="N290" s="76" t="s">
        <v>40</v>
      </c>
      <c r="O290" s="77">
        <v>44104</v>
      </c>
      <c r="P290" s="78">
        <v>44112</v>
      </c>
      <c r="Q290" s="79" t="s">
        <v>483</v>
      </c>
      <c r="R290" s="152">
        <v>15</v>
      </c>
      <c r="S290" s="85">
        <v>15</v>
      </c>
      <c r="T290" s="66" t="str">
        <f t="shared" si="41"/>
        <v>&lt;3.33</v>
      </c>
      <c r="U290" s="66">
        <f t="shared" si="41"/>
        <v>15</v>
      </c>
      <c r="V290" s="67">
        <f t="shared" si="40"/>
        <v>15</v>
      </c>
      <c r="W290" s="68" t="str">
        <f t="shared" si="39"/>
        <v/>
      </c>
    </row>
    <row r="291" spans="1:23" x14ac:dyDescent="0.45">
      <c r="A291" s="69">
        <f t="shared" si="35"/>
        <v>285</v>
      </c>
      <c r="B291" s="69" t="s">
        <v>461</v>
      </c>
      <c r="C291" s="72" t="s">
        <v>461</v>
      </c>
      <c r="D291" s="71" t="s">
        <v>461</v>
      </c>
      <c r="E291" s="73" t="s">
        <v>484</v>
      </c>
      <c r="F291" s="70" t="s">
        <v>485</v>
      </c>
      <c r="G291" s="55" t="s">
        <v>132</v>
      </c>
      <c r="H291" s="71" t="s">
        <v>67</v>
      </c>
      <c r="I291" s="69" t="s">
        <v>486</v>
      </c>
      <c r="J291" s="73" t="s">
        <v>464</v>
      </c>
      <c r="K291" s="73" t="s">
        <v>34</v>
      </c>
      <c r="L291" s="74" t="s">
        <v>331</v>
      </c>
      <c r="M291" s="75" t="s">
        <v>465</v>
      </c>
      <c r="N291" s="76" t="s">
        <v>40</v>
      </c>
      <c r="O291" s="77">
        <v>44090</v>
      </c>
      <c r="P291" s="78">
        <v>44112</v>
      </c>
      <c r="Q291" s="79" t="s">
        <v>487</v>
      </c>
      <c r="R291" s="152" t="s">
        <v>488</v>
      </c>
      <c r="S291" s="85" t="s">
        <v>489</v>
      </c>
      <c r="T291" s="66" t="str">
        <f t="shared" si="41"/>
        <v>&lt;2.84</v>
      </c>
      <c r="U291" s="66" t="str">
        <f t="shared" si="41"/>
        <v>&lt;2.15</v>
      </c>
      <c r="V291" s="67" t="str">
        <f t="shared" si="40"/>
        <v>&lt;5</v>
      </c>
      <c r="W291" s="68" t="str">
        <f t="shared" si="39"/>
        <v/>
      </c>
    </row>
    <row r="292" spans="1:23" x14ac:dyDescent="0.45">
      <c r="A292" s="69">
        <f t="shared" si="35"/>
        <v>286</v>
      </c>
      <c r="B292" s="69" t="s">
        <v>461</v>
      </c>
      <c r="C292" s="72" t="s">
        <v>461</v>
      </c>
      <c r="D292" s="71" t="s">
        <v>461</v>
      </c>
      <c r="E292" s="73" t="s">
        <v>490</v>
      </c>
      <c r="F292" s="70" t="s">
        <v>491</v>
      </c>
      <c r="G292" s="55" t="s">
        <v>132</v>
      </c>
      <c r="H292" s="53" t="s">
        <v>67</v>
      </c>
      <c r="I292" s="69" t="s">
        <v>486</v>
      </c>
      <c r="J292" s="73" t="s">
        <v>464</v>
      </c>
      <c r="K292" s="73" t="s">
        <v>34</v>
      </c>
      <c r="L292" s="74" t="s">
        <v>331</v>
      </c>
      <c r="M292" s="75" t="s">
        <v>465</v>
      </c>
      <c r="N292" s="76" t="s">
        <v>40</v>
      </c>
      <c r="O292" s="77">
        <v>44091</v>
      </c>
      <c r="P292" s="78">
        <v>44112</v>
      </c>
      <c r="Q292" s="79" t="s">
        <v>492</v>
      </c>
      <c r="R292" s="152" t="s">
        <v>493</v>
      </c>
      <c r="S292" s="85" t="s">
        <v>494</v>
      </c>
      <c r="T292" s="66" t="str">
        <f t="shared" si="41"/>
        <v>&lt;2.87</v>
      </c>
      <c r="U292" s="66" t="str">
        <f t="shared" si="41"/>
        <v>&lt;2.32</v>
      </c>
      <c r="V292" s="67" t="str">
        <f t="shared" si="40"/>
        <v>&lt;5.2</v>
      </c>
      <c r="W292" s="68" t="str">
        <f t="shared" si="39"/>
        <v/>
      </c>
    </row>
    <row r="293" spans="1:23" x14ac:dyDescent="0.45">
      <c r="A293" s="69">
        <f t="shared" si="35"/>
        <v>287</v>
      </c>
      <c r="B293" s="69" t="s">
        <v>461</v>
      </c>
      <c r="C293" s="72" t="s">
        <v>461</v>
      </c>
      <c r="D293" s="71" t="s">
        <v>461</v>
      </c>
      <c r="E293" s="73" t="s">
        <v>495</v>
      </c>
      <c r="F293" s="70" t="s">
        <v>496</v>
      </c>
      <c r="G293" s="55" t="s">
        <v>132</v>
      </c>
      <c r="H293" s="71" t="s">
        <v>67</v>
      </c>
      <c r="I293" s="69" t="s">
        <v>486</v>
      </c>
      <c r="J293" s="73" t="s">
        <v>464</v>
      </c>
      <c r="K293" s="73" t="s">
        <v>34</v>
      </c>
      <c r="L293" s="74" t="s">
        <v>331</v>
      </c>
      <c r="M293" s="75" t="s">
        <v>465</v>
      </c>
      <c r="N293" s="76" t="s">
        <v>40</v>
      </c>
      <c r="O293" s="77">
        <v>44092</v>
      </c>
      <c r="P293" s="78">
        <v>44112</v>
      </c>
      <c r="Q293" s="79" t="s">
        <v>497</v>
      </c>
      <c r="R293" s="152" t="s">
        <v>498</v>
      </c>
      <c r="S293" s="85" t="s">
        <v>170</v>
      </c>
      <c r="T293" s="66" t="str">
        <f t="shared" si="41"/>
        <v>&lt;5.36</v>
      </c>
      <c r="U293" s="66" t="str">
        <f t="shared" si="41"/>
        <v>&lt;4.75</v>
      </c>
      <c r="V293" s="67" t="str">
        <f t="shared" si="40"/>
        <v>&lt;10</v>
      </c>
      <c r="W293" s="68" t="str">
        <f t="shared" si="39"/>
        <v/>
      </c>
    </row>
    <row r="294" spans="1:23" x14ac:dyDescent="0.45">
      <c r="A294" s="69">
        <f t="shared" si="35"/>
        <v>288</v>
      </c>
      <c r="B294" s="69" t="s">
        <v>461</v>
      </c>
      <c r="C294" s="72" t="s">
        <v>461</v>
      </c>
      <c r="D294" s="71" t="s">
        <v>461</v>
      </c>
      <c r="E294" s="73" t="s">
        <v>499</v>
      </c>
      <c r="F294" s="70" t="s">
        <v>500</v>
      </c>
      <c r="G294" s="55" t="s">
        <v>132</v>
      </c>
      <c r="H294" s="53" t="s">
        <v>67</v>
      </c>
      <c r="I294" s="69" t="s">
        <v>486</v>
      </c>
      <c r="J294" s="73" t="s">
        <v>464</v>
      </c>
      <c r="K294" s="73" t="s">
        <v>34</v>
      </c>
      <c r="L294" s="74" t="s">
        <v>331</v>
      </c>
      <c r="M294" s="75" t="s">
        <v>465</v>
      </c>
      <c r="N294" s="76" t="s">
        <v>40</v>
      </c>
      <c r="O294" s="77">
        <v>44091</v>
      </c>
      <c r="P294" s="78">
        <v>44112</v>
      </c>
      <c r="Q294" s="79" t="s">
        <v>386</v>
      </c>
      <c r="R294" s="152" t="s">
        <v>147</v>
      </c>
      <c r="S294" s="85" t="s">
        <v>501</v>
      </c>
      <c r="T294" s="66" t="str">
        <f t="shared" si="41"/>
        <v>&lt;2.8</v>
      </c>
      <c r="U294" s="66" t="str">
        <f t="shared" si="41"/>
        <v>&lt;3.1</v>
      </c>
      <c r="V294" s="67" t="str">
        <f t="shared" si="40"/>
        <v>&lt;5.9</v>
      </c>
      <c r="W294" s="68" t="str">
        <f t="shared" si="39"/>
        <v/>
      </c>
    </row>
    <row r="295" spans="1:23" x14ac:dyDescent="0.45">
      <c r="A295" s="69">
        <f t="shared" si="35"/>
        <v>289</v>
      </c>
      <c r="B295" s="69" t="s">
        <v>461</v>
      </c>
      <c r="C295" s="72" t="s">
        <v>461</v>
      </c>
      <c r="D295" s="99" t="s">
        <v>461</v>
      </c>
      <c r="E295" s="115" t="s">
        <v>502</v>
      </c>
      <c r="F295" s="153" t="s">
        <v>503</v>
      </c>
      <c r="G295" s="55" t="s">
        <v>132</v>
      </c>
      <c r="H295" s="53" t="s">
        <v>67</v>
      </c>
      <c r="I295" s="69" t="s">
        <v>486</v>
      </c>
      <c r="J295" s="73" t="s">
        <v>464</v>
      </c>
      <c r="K295" s="73" t="s">
        <v>34</v>
      </c>
      <c r="L295" s="74" t="s">
        <v>331</v>
      </c>
      <c r="M295" s="128" t="s">
        <v>465</v>
      </c>
      <c r="N295" s="154" t="s">
        <v>40</v>
      </c>
      <c r="O295" s="104">
        <v>44091</v>
      </c>
      <c r="P295" s="105">
        <v>44112</v>
      </c>
      <c r="Q295" s="79" t="s">
        <v>479</v>
      </c>
      <c r="R295" s="155" t="s">
        <v>432</v>
      </c>
      <c r="S295" s="130" t="s">
        <v>504</v>
      </c>
      <c r="T295" s="66" t="str">
        <f t="shared" si="41"/>
        <v>&lt;2.48</v>
      </c>
      <c r="U295" s="66" t="str">
        <f t="shared" si="41"/>
        <v>&lt;2.9</v>
      </c>
      <c r="V295" s="67" t="str">
        <f t="shared" si="40"/>
        <v>&lt;5.4</v>
      </c>
      <c r="W295" s="68" t="str">
        <f t="shared" si="39"/>
        <v/>
      </c>
    </row>
    <row r="296" spans="1:23" x14ac:dyDescent="0.45">
      <c r="A296" s="69">
        <f t="shared" si="35"/>
        <v>290</v>
      </c>
      <c r="B296" s="69" t="s">
        <v>461</v>
      </c>
      <c r="C296" s="72" t="s">
        <v>461</v>
      </c>
      <c r="D296" s="99" t="s">
        <v>461</v>
      </c>
      <c r="E296" s="115" t="s">
        <v>502</v>
      </c>
      <c r="F296" s="153" t="s">
        <v>505</v>
      </c>
      <c r="G296" s="55" t="s">
        <v>132</v>
      </c>
      <c r="H296" s="71" t="s">
        <v>67</v>
      </c>
      <c r="I296" s="69" t="s">
        <v>486</v>
      </c>
      <c r="J296" s="73" t="s">
        <v>464</v>
      </c>
      <c r="K296" s="73" t="s">
        <v>34</v>
      </c>
      <c r="L296" s="74" t="s">
        <v>331</v>
      </c>
      <c r="M296" s="128" t="s">
        <v>465</v>
      </c>
      <c r="N296" s="154" t="s">
        <v>40</v>
      </c>
      <c r="O296" s="104">
        <v>44093</v>
      </c>
      <c r="P296" s="105">
        <v>44112</v>
      </c>
      <c r="Q296" s="79" t="s">
        <v>506</v>
      </c>
      <c r="R296" s="152" t="s">
        <v>507</v>
      </c>
      <c r="S296" s="130" t="s">
        <v>508</v>
      </c>
      <c r="T296" s="66" t="str">
        <f t="shared" si="41"/>
        <v>&lt;2.64</v>
      </c>
      <c r="U296" s="66" t="str">
        <f t="shared" si="41"/>
        <v>&lt;3.08</v>
      </c>
      <c r="V296" s="67" t="str">
        <f t="shared" si="40"/>
        <v>&lt;5.7</v>
      </c>
      <c r="W296" s="68" t="str">
        <f t="shared" si="39"/>
        <v/>
      </c>
    </row>
    <row r="297" spans="1:23" x14ac:dyDescent="0.45">
      <c r="A297" s="69">
        <f t="shared" si="35"/>
        <v>291</v>
      </c>
      <c r="B297" s="69" t="s">
        <v>461</v>
      </c>
      <c r="C297" s="72" t="s">
        <v>461</v>
      </c>
      <c r="D297" s="99" t="s">
        <v>461</v>
      </c>
      <c r="E297" s="115" t="s">
        <v>502</v>
      </c>
      <c r="F297" s="153" t="s">
        <v>509</v>
      </c>
      <c r="G297" s="55" t="s">
        <v>132</v>
      </c>
      <c r="H297" s="71" t="s">
        <v>67</v>
      </c>
      <c r="I297" s="69" t="s">
        <v>486</v>
      </c>
      <c r="J297" s="73" t="s">
        <v>464</v>
      </c>
      <c r="K297" s="73" t="s">
        <v>34</v>
      </c>
      <c r="L297" s="74" t="s">
        <v>331</v>
      </c>
      <c r="M297" s="128" t="s">
        <v>465</v>
      </c>
      <c r="N297" s="154" t="s">
        <v>40</v>
      </c>
      <c r="O297" s="104">
        <v>44093</v>
      </c>
      <c r="P297" s="105">
        <v>44112</v>
      </c>
      <c r="Q297" s="79" t="s">
        <v>510</v>
      </c>
      <c r="R297" s="152" t="s">
        <v>511</v>
      </c>
      <c r="S297" s="130" t="s">
        <v>508</v>
      </c>
      <c r="T297" s="66" t="str">
        <f t="shared" si="41"/>
        <v>&lt;3.17</v>
      </c>
      <c r="U297" s="66" t="str">
        <f t="shared" si="41"/>
        <v>&lt;2.57</v>
      </c>
      <c r="V297" s="67" t="str">
        <f t="shared" si="40"/>
        <v>&lt;5.7</v>
      </c>
      <c r="W297" s="68" t="str">
        <f t="shared" si="39"/>
        <v/>
      </c>
    </row>
    <row r="298" spans="1:23" x14ac:dyDescent="0.45">
      <c r="A298" s="69">
        <f t="shared" si="35"/>
        <v>292</v>
      </c>
      <c r="B298" s="69" t="s">
        <v>461</v>
      </c>
      <c r="C298" s="72" t="s">
        <v>461</v>
      </c>
      <c r="D298" s="99" t="s">
        <v>461</v>
      </c>
      <c r="E298" s="115" t="s">
        <v>512</v>
      </c>
      <c r="F298" s="153" t="s">
        <v>513</v>
      </c>
      <c r="G298" s="55" t="s">
        <v>132</v>
      </c>
      <c r="H298" s="53" t="s">
        <v>67</v>
      </c>
      <c r="I298" s="69" t="s">
        <v>486</v>
      </c>
      <c r="J298" s="73" t="s">
        <v>464</v>
      </c>
      <c r="K298" s="73" t="s">
        <v>34</v>
      </c>
      <c r="L298" s="74" t="s">
        <v>331</v>
      </c>
      <c r="M298" s="128" t="s">
        <v>465</v>
      </c>
      <c r="N298" s="154" t="s">
        <v>40</v>
      </c>
      <c r="O298" s="104">
        <v>44077</v>
      </c>
      <c r="P298" s="105">
        <v>44112</v>
      </c>
      <c r="Q298" s="79" t="s">
        <v>514</v>
      </c>
      <c r="R298" s="152">
        <v>8.83</v>
      </c>
      <c r="S298" s="130">
        <v>8.8000000000000007</v>
      </c>
      <c r="T298" s="66" t="str">
        <f t="shared" si="41"/>
        <v>&lt;5.66</v>
      </c>
      <c r="U298" s="66">
        <f t="shared" si="41"/>
        <v>8.83</v>
      </c>
      <c r="V298" s="67">
        <f t="shared" si="40"/>
        <v>8.8000000000000007</v>
      </c>
      <c r="W298" s="68" t="str">
        <f t="shared" si="39"/>
        <v/>
      </c>
    </row>
    <row r="299" spans="1:23" x14ac:dyDescent="0.45">
      <c r="A299" s="69">
        <f t="shared" si="35"/>
        <v>293</v>
      </c>
      <c r="B299" s="69" t="s">
        <v>461</v>
      </c>
      <c r="C299" s="72" t="s">
        <v>461</v>
      </c>
      <c r="D299" s="99" t="s">
        <v>461</v>
      </c>
      <c r="E299" s="115" t="s">
        <v>515</v>
      </c>
      <c r="F299" s="153" t="s">
        <v>516</v>
      </c>
      <c r="G299" s="247" t="s">
        <v>85</v>
      </c>
      <c r="H299" s="71" t="s">
        <v>67</v>
      </c>
      <c r="I299" s="127" t="s">
        <v>517</v>
      </c>
      <c r="J299" s="73" t="s">
        <v>464</v>
      </c>
      <c r="K299" s="73" t="s">
        <v>34</v>
      </c>
      <c r="L299" s="156" t="s">
        <v>38</v>
      </c>
      <c r="M299" s="128" t="s">
        <v>465</v>
      </c>
      <c r="N299" s="154" t="s">
        <v>40</v>
      </c>
      <c r="O299" s="104">
        <v>44105</v>
      </c>
      <c r="P299" s="105">
        <v>44112</v>
      </c>
      <c r="Q299" s="79" t="s">
        <v>518</v>
      </c>
      <c r="R299" s="152" t="s">
        <v>519</v>
      </c>
      <c r="S299" s="130" t="s">
        <v>520</v>
      </c>
      <c r="T299" s="66" t="str">
        <f t="shared" si="41"/>
        <v>&lt;0.346</v>
      </c>
      <c r="U299" s="66" t="str">
        <f t="shared" si="41"/>
        <v>&lt;0.39</v>
      </c>
      <c r="V299" s="67" t="str">
        <f t="shared" si="40"/>
        <v>&lt;0.74</v>
      </c>
      <c r="W299" s="68" t="str">
        <f t="shared" si="39"/>
        <v/>
      </c>
    </row>
    <row r="300" spans="1:23" x14ac:dyDescent="0.45">
      <c r="A300" s="69">
        <f t="shared" si="35"/>
        <v>294</v>
      </c>
      <c r="B300" s="69" t="s">
        <v>461</v>
      </c>
      <c r="C300" s="72" t="s">
        <v>461</v>
      </c>
      <c r="D300" s="99" t="s">
        <v>461</v>
      </c>
      <c r="E300" s="115" t="s">
        <v>521</v>
      </c>
      <c r="F300" s="153" t="s">
        <v>516</v>
      </c>
      <c r="G300" s="247" t="s">
        <v>85</v>
      </c>
      <c r="H300" s="71" t="s">
        <v>67</v>
      </c>
      <c r="I300" s="127" t="s">
        <v>522</v>
      </c>
      <c r="J300" s="73" t="s">
        <v>464</v>
      </c>
      <c r="K300" s="73" t="s">
        <v>34</v>
      </c>
      <c r="L300" s="156" t="s">
        <v>38</v>
      </c>
      <c r="M300" s="128" t="s">
        <v>465</v>
      </c>
      <c r="N300" s="154" t="s">
        <v>40</v>
      </c>
      <c r="O300" s="104">
        <v>44105</v>
      </c>
      <c r="P300" s="105">
        <v>44112</v>
      </c>
      <c r="Q300" s="79" t="s">
        <v>523</v>
      </c>
      <c r="R300" s="152" t="s">
        <v>524</v>
      </c>
      <c r="S300" s="130" t="s">
        <v>525</v>
      </c>
      <c r="T300" s="66" t="str">
        <f t="shared" si="41"/>
        <v>&lt;0.44</v>
      </c>
      <c r="U300" s="66" t="str">
        <f t="shared" si="41"/>
        <v>&lt;0.497</v>
      </c>
      <c r="V300" s="67" t="str">
        <f t="shared" si="40"/>
        <v>&lt;0.94</v>
      </c>
      <c r="W300" s="68" t="str">
        <f t="shared" si="39"/>
        <v/>
      </c>
    </row>
    <row r="301" spans="1:23" x14ac:dyDescent="0.45">
      <c r="A301" s="69">
        <f t="shared" si="35"/>
        <v>295</v>
      </c>
      <c r="B301" s="69" t="s">
        <v>461</v>
      </c>
      <c r="C301" s="72" t="s">
        <v>461</v>
      </c>
      <c r="D301" s="99" t="s">
        <v>461</v>
      </c>
      <c r="E301" s="115" t="s">
        <v>526</v>
      </c>
      <c r="F301" s="153" t="s">
        <v>527</v>
      </c>
      <c r="G301" s="247" t="s">
        <v>85</v>
      </c>
      <c r="H301" s="99" t="s">
        <v>67</v>
      </c>
      <c r="I301" s="127" t="s">
        <v>528</v>
      </c>
      <c r="J301" s="73" t="s">
        <v>464</v>
      </c>
      <c r="K301" s="73" t="s">
        <v>34</v>
      </c>
      <c r="L301" s="156" t="s">
        <v>38</v>
      </c>
      <c r="M301" s="128" t="s">
        <v>465</v>
      </c>
      <c r="N301" s="154" t="s">
        <v>40</v>
      </c>
      <c r="O301" s="104">
        <v>44103</v>
      </c>
      <c r="P301" s="105">
        <v>44112</v>
      </c>
      <c r="Q301" s="79" t="s">
        <v>529</v>
      </c>
      <c r="R301" s="152" t="s">
        <v>530</v>
      </c>
      <c r="S301" s="130" t="s">
        <v>531</v>
      </c>
      <c r="T301" s="66" t="str">
        <f t="shared" si="41"/>
        <v>&lt;4.97</v>
      </c>
      <c r="U301" s="66" t="str">
        <f t="shared" si="41"/>
        <v>&lt;4.91</v>
      </c>
      <c r="V301" s="67" t="str">
        <f t="shared" si="40"/>
        <v>&lt;9.9</v>
      </c>
      <c r="W301" s="68" t="str">
        <f t="shared" si="39"/>
        <v/>
      </c>
    </row>
    <row r="302" spans="1:23" x14ac:dyDescent="0.45">
      <c r="A302" s="69">
        <f t="shared" si="35"/>
        <v>296</v>
      </c>
      <c r="B302" s="69" t="s">
        <v>461</v>
      </c>
      <c r="C302" s="72" t="s">
        <v>461</v>
      </c>
      <c r="D302" s="71" t="s">
        <v>461</v>
      </c>
      <c r="E302" s="73" t="s">
        <v>515</v>
      </c>
      <c r="F302" s="70" t="s">
        <v>516</v>
      </c>
      <c r="G302" s="247" t="s">
        <v>85</v>
      </c>
      <c r="H302" s="71" t="s">
        <v>67</v>
      </c>
      <c r="I302" s="69" t="s">
        <v>532</v>
      </c>
      <c r="J302" s="73" t="s">
        <v>464</v>
      </c>
      <c r="K302" s="73" t="s">
        <v>34</v>
      </c>
      <c r="L302" s="156" t="s">
        <v>38</v>
      </c>
      <c r="M302" s="75" t="s">
        <v>465</v>
      </c>
      <c r="N302" s="76" t="s">
        <v>40</v>
      </c>
      <c r="O302" s="77">
        <v>44078</v>
      </c>
      <c r="P302" s="78">
        <v>44112</v>
      </c>
      <c r="Q302" s="79" t="s">
        <v>483</v>
      </c>
      <c r="R302" s="152" t="s">
        <v>533</v>
      </c>
      <c r="S302" s="85" t="s">
        <v>534</v>
      </c>
      <c r="T302" s="66" t="str">
        <f t="shared" ref="T302:U319" si="42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&lt;3.33</v>
      </c>
      <c r="U302" s="66" t="str">
        <f t="shared" si="42"/>
        <v>&lt;2.69</v>
      </c>
      <c r="V302" s="67" t="str">
        <f t="shared" si="40"/>
        <v>&lt;6</v>
      </c>
      <c r="W302" s="68" t="str">
        <f t="shared" si="39"/>
        <v/>
      </c>
    </row>
    <row r="303" spans="1:23" x14ac:dyDescent="0.45">
      <c r="A303" s="69">
        <f t="shared" si="35"/>
        <v>297</v>
      </c>
      <c r="B303" s="69" t="s">
        <v>461</v>
      </c>
      <c r="C303" s="72" t="s">
        <v>461</v>
      </c>
      <c r="D303" s="71" t="s">
        <v>461</v>
      </c>
      <c r="E303" s="73" t="s">
        <v>535</v>
      </c>
      <c r="F303" s="70" t="s">
        <v>536</v>
      </c>
      <c r="G303" s="247" t="s">
        <v>85</v>
      </c>
      <c r="H303" s="71" t="s">
        <v>67</v>
      </c>
      <c r="I303" s="69" t="s">
        <v>537</v>
      </c>
      <c r="J303" s="73" t="s">
        <v>464</v>
      </c>
      <c r="K303" s="73" t="s">
        <v>34</v>
      </c>
      <c r="L303" s="156" t="s">
        <v>38</v>
      </c>
      <c r="M303" s="75" t="s">
        <v>465</v>
      </c>
      <c r="N303" s="76" t="s">
        <v>40</v>
      </c>
      <c r="O303" s="77">
        <v>44103</v>
      </c>
      <c r="P303" s="78">
        <v>44112</v>
      </c>
      <c r="Q303" s="79" t="s">
        <v>538</v>
      </c>
      <c r="R303" s="152" t="s">
        <v>539</v>
      </c>
      <c r="S303" s="85" t="s">
        <v>540</v>
      </c>
      <c r="T303" s="66" t="str">
        <f t="shared" si="42"/>
        <v>&lt;4.04</v>
      </c>
      <c r="U303" s="66" t="str">
        <f t="shared" si="42"/>
        <v>&lt;3.74</v>
      </c>
      <c r="V303" s="67" t="str">
        <f t="shared" si="40"/>
        <v>&lt;7.8</v>
      </c>
      <c r="W303" s="126"/>
    </row>
    <row r="304" spans="1:23" x14ac:dyDescent="0.45">
      <c r="A304" s="69">
        <f t="shared" si="35"/>
        <v>298</v>
      </c>
      <c r="B304" s="69" t="s">
        <v>461</v>
      </c>
      <c r="C304" s="72" t="s">
        <v>461</v>
      </c>
      <c r="D304" s="71" t="s">
        <v>461</v>
      </c>
      <c r="E304" s="73" t="s">
        <v>526</v>
      </c>
      <c r="F304" s="70" t="s">
        <v>527</v>
      </c>
      <c r="G304" s="247" t="s">
        <v>85</v>
      </c>
      <c r="H304" s="71" t="s">
        <v>67</v>
      </c>
      <c r="I304" s="69" t="s">
        <v>537</v>
      </c>
      <c r="J304" s="73" t="s">
        <v>464</v>
      </c>
      <c r="K304" s="73" t="s">
        <v>34</v>
      </c>
      <c r="L304" s="156" t="s">
        <v>38</v>
      </c>
      <c r="M304" s="75" t="s">
        <v>465</v>
      </c>
      <c r="N304" s="76" t="s">
        <v>40</v>
      </c>
      <c r="O304" s="77">
        <v>44103</v>
      </c>
      <c r="P304" s="78">
        <v>44112</v>
      </c>
      <c r="Q304" s="79" t="s">
        <v>541</v>
      </c>
      <c r="R304" s="152" t="s">
        <v>542</v>
      </c>
      <c r="S304" s="85" t="s">
        <v>266</v>
      </c>
      <c r="T304" s="66" t="str">
        <f t="shared" si="42"/>
        <v>&lt;3.99</v>
      </c>
      <c r="U304" s="66" t="str">
        <f t="shared" si="42"/>
        <v>&lt;4.32</v>
      </c>
      <c r="V304" s="67" t="str">
        <f t="shared" si="40"/>
        <v>&lt;8.3</v>
      </c>
      <c r="W304" s="126"/>
    </row>
    <row r="305" spans="1:23" x14ac:dyDescent="0.45">
      <c r="A305" s="69">
        <f t="shared" si="35"/>
        <v>299</v>
      </c>
      <c r="B305" s="69" t="s">
        <v>461</v>
      </c>
      <c r="C305" s="72" t="s">
        <v>461</v>
      </c>
      <c r="D305" s="71" t="s">
        <v>461</v>
      </c>
      <c r="E305" s="73" t="s">
        <v>535</v>
      </c>
      <c r="F305" s="70" t="s">
        <v>536</v>
      </c>
      <c r="G305" s="247" t="s">
        <v>85</v>
      </c>
      <c r="H305" s="71" t="s">
        <v>67</v>
      </c>
      <c r="I305" s="69" t="s">
        <v>543</v>
      </c>
      <c r="J305" s="73" t="s">
        <v>464</v>
      </c>
      <c r="K305" s="73" t="s">
        <v>34</v>
      </c>
      <c r="L305" s="156" t="s">
        <v>38</v>
      </c>
      <c r="M305" s="75" t="s">
        <v>465</v>
      </c>
      <c r="N305" s="76" t="s">
        <v>40</v>
      </c>
      <c r="O305" s="77">
        <v>44103</v>
      </c>
      <c r="P305" s="78">
        <v>44112</v>
      </c>
      <c r="Q305" s="79" t="s">
        <v>544</v>
      </c>
      <c r="R305" s="152" t="s">
        <v>545</v>
      </c>
      <c r="S305" s="85" t="s">
        <v>170</v>
      </c>
      <c r="T305" s="66" t="str">
        <f t="shared" si="42"/>
        <v>&lt;5.03</v>
      </c>
      <c r="U305" s="66" t="str">
        <f t="shared" si="42"/>
        <v>&lt;5.29</v>
      </c>
      <c r="V305" s="67" t="str">
        <f t="shared" si="40"/>
        <v>&lt;10</v>
      </c>
      <c r="W305" s="126"/>
    </row>
    <row r="306" spans="1:23" x14ac:dyDescent="0.45">
      <c r="A306" s="69">
        <f t="shared" si="35"/>
        <v>300</v>
      </c>
      <c r="B306" s="69" t="s">
        <v>461</v>
      </c>
      <c r="C306" s="72" t="s">
        <v>461</v>
      </c>
      <c r="D306" s="71" t="s">
        <v>461</v>
      </c>
      <c r="E306" s="73" t="s">
        <v>526</v>
      </c>
      <c r="F306" s="70" t="s">
        <v>527</v>
      </c>
      <c r="G306" s="247" t="s">
        <v>85</v>
      </c>
      <c r="H306" s="71" t="s">
        <v>67</v>
      </c>
      <c r="I306" s="69" t="s">
        <v>543</v>
      </c>
      <c r="J306" s="73" t="s">
        <v>464</v>
      </c>
      <c r="K306" s="73" t="s">
        <v>34</v>
      </c>
      <c r="L306" s="156" t="s">
        <v>38</v>
      </c>
      <c r="M306" s="75" t="s">
        <v>465</v>
      </c>
      <c r="N306" s="76" t="s">
        <v>40</v>
      </c>
      <c r="O306" s="77">
        <v>44103</v>
      </c>
      <c r="P306" s="78">
        <v>44112</v>
      </c>
      <c r="Q306" s="79" t="s">
        <v>546</v>
      </c>
      <c r="R306" s="152" t="s">
        <v>547</v>
      </c>
      <c r="S306" s="85" t="s">
        <v>548</v>
      </c>
      <c r="T306" s="66" t="str">
        <f t="shared" si="42"/>
        <v>&lt;4.09</v>
      </c>
      <c r="U306" s="66" t="str">
        <f t="shared" si="42"/>
        <v>&lt;4.85</v>
      </c>
      <c r="V306" s="67" t="str">
        <f t="shared" si="40"/>
        <v>&lt;8.9</v>
      </c>
      <c r="W306" s="126"/>
    </row>
    <row r="307" spans="1:23" x14ac:dyDescent="0.45">
      <c r="A307" s="69">
        <f t="shared" si="35"/>
        <v>301</v>
      </c>
      <c r="B307" s="69" t="s">
        <v>461</v>
      </c>
      <c r="C307" s="72" t="s">
        <v>461</v>
      </c>
      <c r="D307" s="71" t="s">
        <v>461</v>
      </c>
      <c r="E307" s="73" t="s">
        <v>521</v>
      </c>
      <c r="F307" s="70" t="s">
        <v>516</v>
      </c>
      <c r="G307" s="247" t="s">
        <v>85</v>
      </c>
      <c r="H307" s="71" t="s">
        <v>67</v>
      </c>
      <c r="I307" s="69" t="s">
        <v>549</v>
      </c>
      <c r="J307" s="73" t="s">
        <v>464</v>
      </c>
      <c r="K307" s="73" t="s">
        <v>34</v>
      </c>
      <c r="L307" s="156" t="s">
        <v>38</v>
      </c>
      <c r="M307" s="75" t="s">
        <v>465</v>
      </c>
      <c r="N307" s="76" t="s">
        <v>40</v>
      </c>
      <c r="O307" s="77">
        <v>44105</v>
      </c>
      <c r="P307" s="78">
        <v>44112</v>
      </c>
      <c r="Q307" s="79" t="s">
        <v>550</v>
      </c>
      <c r="R307" s="80" t="s">
        <v>545</v>
      </c>
      <c r="S307" s="85" t="s">
        <v>251</v>
      </c>
      <c r="T307" s="66" t="str">
        <f t="shared" si="42"/>
        <v>&lt;4.41</v>
      </c>
      <c r="U307" s="66" t="str">
        <f t="shared" si="42"/>
        <v>&lt;5.29</v>
      </c>
      <c r="V307" s="67" t="str">
        <f t="shared" si="40"/>
        <v>&lt;9.7</v>
      </c>
      <c r="W307" s="126"/>
    </row>
    <row r="308" spans="1:23" x14ac:dyDescent="0.45">
      <c r="A308" s="69">
        <f t="shared" si="35"/>
        <v>302</v>
      </c>
      <c r="B308" s="69" t="s">
        <v>461</v>
      </c>
      <c r="C308" s="72" t="s">
        <v>461</v>
      </c>
      <c r="D308" s="71" t="s">
        <v>461</v>
      </c>
      <c r="E308" s="73" t="s">
        <v>535</v>
      </c>
      <c r="F308" s="70" t="s">
        <v>536</v>
      </c>
      <c r="G308" s="247" t="s">
        <v>85</v>
      </c>
      <c r="H308" s="71" t="s">
        <v>67</v>
      </c>
      <c r="I308" s="69" t="s">
        <v>551</v>
      </c>
      <c r="J308" s="73" t="s">
        <v>464</v>
      </c>
      <c r="K308" s="73" t="s">
        <v>34</v>
      </c>
      <c r="L308" s="156" t="s">
        <v>38</v>
      </c>
      <c r="M308" s="75" t="s">
        <v>465</v>
      </c>
      <c r="N308" s="76" t="s">
        <v>40</v>
      </c>
      <c r="O308" s="77">
        <v>44103</v>
      </c>
      <c r="P308" s="78">
        <v>44112</v>
      </c>
      <c r="Q308" s="79" t="s">
        <v>552</v>
      </c>
      <c r="R308" s="80" t="s">
        <v>553</v>
      </c>
      <c r="S308" s="85" t="s">
        <v>554</v>
      </c>
      <c r="T308" s="66" t="str">
        <f t="shared" si="42"/>
        <v>&lt;4.07</v>
      </c>
      <c r="U308" s="66" t="str">
        <f t="shared" si="42"/>
        <v>&lt;4.51</v>
      </c>
      <c r="V308" s="67" t="str">
        <f t="shared" si="40"/>
        <v>&lt;8.6</v>
      </c>
      <c r="W308" s="126"/>
    </row>
    <row r="309" spans="1:23" x14ac:dyDescent="0.45">
      <c r="A309" s="69">
        <f t="shared" si="35"/>
        <v>303</v>
      </c>
      <c r="B309" s="69" t="s">
        <v>461</v>
      </c>
      <c r="C309" s="72" t="s">
        <v>461</v>
      </c>
      <c r="D309" s="71" t="s">
        <v>461</v>
      </c>
      <c r="E309" s="73" t="s">
        <v>526</v>
      </c>
      <c r="F309" s="70" t="s">
        <v>527</v>
      </c>
      <c r="G309" s="247" t="s">
        <v>85</v>
      </c>
      <c r="H309" s="71" t="s">
        <v>67</v>
      </c>
      <c r="I309" s="69" t="s">
        <v>551</v>
      </c>
      <c r="J309" s="73" t="s">
        <v>464</v>
      </c>
      <c r="K309" s="73" t="s">
        <v>34</v>
      </c>
      <c r="L309" s="156" t="s">
        <v>38</v>
      </c>
      <c r="M309" s="75" t="s">
        <v>465</v>
      </c>
      <c r="N309" s="76" t="s">
        <v>40</v>
      </c>
      <c r="O309" s="77">
        <v>44103</v>
      </c>
      <c r="P309" s="78">
        <v>44112</v>
      </c>
      <c r="Q309" s="79" t="s">
        <v>555</v>
      </c>
      <c r="R309" s="80" t="s">
        <v>556</v>
      </c>
      <c r="S309" s="85" t="s">
        <v>557</v>
      </c>
      <c r="T309" s="66" t="str">
        <f t="shared" si="42"/>
        <v>&lt;4.77</v>
      </c>
      <c r="U309" s="66" t="str">
        <f t="shared" si="42"/>
        <v>&lt;4.83</v>
      </c>
      <c r="V309" s="67" t="str">
        <f t="shared" si="40"/>
        <v>&lt;9.6</v>
      </c>
      <c r="W309" s="126"/>
    </row>
    <row r="310" spans="1:23" x14ac:dyDescent="0.45">
      <c r="A310" s="69">
        <f t="shared" si="35"/>
        <v>304</v>
      </c>
      <c r="B310" s="69" t="s">
        <v>461</v>
      </c>
      <c r="C310" s="72" t="s">
        <v>461</v>
      </c>
      <c r="D310" s="71" t="s">
        <v>461</v>
      </c>
      <c r="E310" s="73" t="s">
        <v>535</v>
      </c>
      <c r="F310" s="70" t="s">
        <v>536</v>
      </c>
      <c r="G310" s="247" t="s">
        <v>85</v>
      </c>
      <c r="H310" s="71" t="s">
        <v>67</v>
      </c>
      <c r="I310" s="69" t="s">
        <v>558</v>
      </c>
      <c r="J310" s="73" t="s">
        <v>464</v>
      </c>
      <c r="K310" s="73" t="s">
        <v>34</v>
      </c>
      <c r="L310" s="156" t="s">
        <v>38</v>
      </c>
      <c r="M310" s="75" t="s">
        <v>465</v>
      </c>
      <c r="N310" s="76" t="s">
        <v>40</v>
      </c>
      <c r="O310" s="77">
        <v>44103</v>
      </c>
      <c r="P310" s="78">
        <v>44112</v>
      </c>
      <c r="Q310" s="79" t="s">
        <v>559</v>
      </c>
      <c r="R310" s="80" t="s">
        <v>560</v>
      </c>
      <c r="S310" s="85" t="s">
        <v>548</v>
      </c>
      <c r="T310" s="66" t="str">
        <f t="shared" si="42"/>
        <v>&lt;3.98</v>
      </c>
      <c r="U310" s="66" t="str">
        <f t="shared" si="42"/>
        <v>&lt;4.94</v>
      </c>
      <c r="V310" s="67" t="str">
        <f t="shared" si="40"/>
        <v>&lt;8.9</v>
      </c>
      <c r="W310" s="126"/>
    </row>
    <row r="311" spans="1:23" x14ac:dyDescent="0.45">
      <c r="A311" s="69">
        <f t="shared" si="35"/>
        <v>305</v>
      </c>
      <c r="B311" s="69" t="s">
        <v>461</v>
      </c>
      <c r="C311" s="72" t="s">
        <v>461</v>
      </c>
      <c r="D311" s="71" t="s">
        <v>461</v>
      </c>
      <c r="E311" s="73" t="s">
        <v>535</v>
      </c>
      <c r="F311" s="70" t="s">
        <v>536</v>
      </c>
      <c r="G311" s="247" t="s">
        <v>85</v>
      </c>
      <c r="H311" s="71" t="s">
        <v>67</v>
      </c>
      <c r="I311" s="69" t="s">
        <v>561</v>
      </c>
      <c r="J311" s="73" t="s">
        <v>464</v>
      </c>
      <c r="K311" s="73" t="s">
        <v>34</v>
      </c>
      <c r="L311" s="156" t="s">
        <v>38</v>
      </c>
      <c r="M311" s="75" t="s">
        <v>465</v>
      </c>
      <c r="N311" s="76" t="s">
        <v>40</v>
      </c>
      <c r="O311" s="77">
        <v>44103</v>
      </c>
      <c r="P311" s="78">
        <v>44112</v>
      </c>
      <c r="Q311" s="79" t="s">
        <v>562</v>
      </c>
      <c r="R311" s="80" t="s">
        <v>563</v>
      </c>
      <c r="S311" s="85" t="s">
        <v>564</v>
      </c>
      <c r="T311" s="66" t="str">
        <f t="shared" si="42"/>
        <v>&lt;4.05</v>
      </c>
      <c r="U311" s="66" t="str">
        <f t="shared" si="42"/>
        <v>&lt;4.66</v>
      </c>
      <c r="V311" s="67" t="str">
        <f t="shared" si="40"/>
        <v>&lt;8.7</v>
      </c>
      <c r="W311" s="126"/>
    </row>
    <row r="312" spans="1:23" x14ac:dyDescent="0.45">
      <c r="A312" s="69">
        <f t="shared" si="35"/>
        <v>306</v>
      </c>
      <c r="B312" s="69" t="s">
        <v>461</v>
      </c>
      <c r="C312" s="72" t="s">
        <v>461</v>
      </c>
      <c r="D312" s="71" t="s">
        <v>461</v>
      </c>
      <c r="E312" s="73" t="s">
        <v>526</v>
      </c>
      <c r="F312" s="70" t="s">
        <v>527</v>
      </c>
      <c r="G312" s="247" t="s">
        <v>85</v>
      </c>
      <c r="H312" s="71" t="s">
        <v>67</v>
      </c>
      <c r="I312" s="69" t="s">
        <v>561</v>
      </c>
      <c r="J312" s="73" t="s">
        <v>464</v>
      </c>
      <c r="K312" s="73" t="s">
        <v>34</v>
      </c>
      <c r="L312" s="156" t="s">
        <v>38</v>
      </c>
      <c r="M312" s="75" t="s">
        <v>465</v>
      </c>
      <c r="N312" s="76" t="s">
        <v>40</v>
      </c>
      <c r="O312" s="77">
        <v>44103</v>
      </c>
      <c r="P312" s="78">
        <v>44112</v>
      </c>
      <c r="Q312" s="79" t="s">
        <v>565</v>
      </c>
      <c r="R312" s="80" t="s">
        <v>566</v>
      </c>
      <c r="S312" s="85" t="s">
        <v>567</v>
      </c>
      <c r="T312" s="66" t="str">
        <f t="shared" si="42"/>
        <v>&lt;4.35</v>
      </c>
      <c r="U312" s="66" t="str">
        <f t="shared" si="42"/>
        <v>&lt;4.68</v>
      </c>
      <c r="V312" s="67" t="str">
        <f t="shared" si="40"/>
        <v>&lt;9</v>
      </c>
      <c r="W312" s="126"/>
    </row>
    <row r="313" spans="1:23" x14ac:dyDescent="0.45">
      <c r="A313" s="69">
        <f t="shared" si="35"/>
        <v>307</v>
      </c>
      <c r="B313" s="69" t="s">
        <v>461</v>
      </c>
      <c r="C313" s="72" t="s">
        <v>461</v>
      </c>
      <c r="D313" s="71" t="s">
        <v>461</v>
      </c>
      <c r="E313" s="73" t="s">
        <v>568</v>
      </c>
      <c r="F313" s="70" t="s">
        <v>569</v>
      </c>
      <c r="G313" s="247" t="s">
        <v>85</v>
      </c>
      <c r="H313" s="71" t="s">
        <v>67</v>
      </c>
      <c r="I313" s="69" t="s">
        <v>570</v>
      </c>
      <c r="J313" s="73" t="s">
        <v>464</v>
      </c>
      <c r="K313" s="73" t="s">
        <v>34</v>
      </c>
      <c r="L313" s="156" t="s">
        <v>38</v>
      </c>
      <c r="M313" s="75" t="s">
        <v>465</v>
      </c>
      <c r="N313" s="76" t="s">
        <v>40</v>
      </c>
      <c r="O313" s="77">
        <v>44078</v>
      </c>
      <c r="P313" s="78">
        <v>44112</v>
      </c>
      <c r="Q313" s="79" t="s">
        <v>533</v>
      </c>
      <c r="R313" s="80" t="s">
        <v>571</v>
      </c>
      <c r="S313" s="85" t="s">
        <v>572</v>
      </c>
      <c r="T313" s="66" t="str">
        <f t="shared" si="42"/>
        <v>&lt;2.69</v>
      </c>
      <c r="U313" s="66" t="str">
        <f t="shared" si="42"/>
        <v>&lt;2.61</v>
      </c>
      <c r="V313" s="67" t="str">
        <f t="shared" si="40"/>
        <v>&lt;5.3</v>
      </c>
      <c r="W313" s="126"/>
    </row>
    <row r="314" spans="1:23" x14ac:dyDescent="0.45">
      <c r="A314" s="69">
        <f t="shared" si="35"/>
        <v>308</v>
      </c>
      <c r="B314" s="69" t="s">
        <v>461</v>
      </c>
      <c r="C314" s="72" t="s">
        <v>461</v>
      </c>
      <c r="D314" s="71" t="s">
        <v>461</v>
      </c>
      <c r="E314" s="73" t="s">
        <v>568</v>
      </c>
      <c r="F314" s="70" t="s">
        <v>569</v>
      </c>
      <c r="G314" s="247" t="s">
        <v>85</v>
      </c>
      <c r="H314" s="71" t="s">
        <v>67</v>
      </c>
      <c r="I314" s="69" t="s">
        <v>215</v>
      </c>
      <c r="J314" s="73" t="s">
        <v>464</v>
      </c>
      <c r="K314" s="73" t="s">
        <v>34</v>
      </c>
      <c r="L314" s="156" t="s">
        <v>38</v>
      </c>
      <c r="M314" s="75" t="s">
        <v>573</v>
      </c>
      <c r="N314" s="76" t="s">
        <v>40</v>
      </c>
      <c r="O314" s="77">
        <v>44103</v>
      </c>
      <c r="P314" s="78">
        <v>44112</v>
      </c>
      <c r="Q314" s="79" t="s">
        <v>414</v>
      </c>
      <c r="R314" s="80" t="s">
        <v>141</v>
      </c>
      <c r="S314" s="85" t="s">
        <v>574</v>
      </c>
      <c r="T314" s="66" t="str">
        <f t="shared" si="42"/>
        <v>&lt;2.2</v>
      </c>
      <c r="U314" s="66" t="str">
        <f t="shared" si="42"/>
        <v>&lt;1.9</v>
      </c>
      <c r="V314" s="67" t="str">
        <f t="shared" si="40"/>
        <v>&lt;4.1</v>
      </c>
      <c r="W314" s="126"/>
    </row>
    <row r="315" spans="1:23" x14ac:dyDescent="0.45">
      <c r="A315" s="69">
        <f t="shared" si="35"/>
        <v>309</v>
      </c>
      <c r="B315" s="69" t="s">
        <v>461</v>
      </c>
      <c r="C315" s="72" t="s">
        <v>461</v>
      </c>
      <c r="D315" s="71" t="s">
        <v>461</v>
      </c>
      <c r="E315" s="73" t="s">
        <v>526</v>
      </c>
      <c r="F315" s="70" t="s">
        <v>527</v>
      </c>
      <c r="G315" s="247" t="s">
        <v>85</v>
      </c>
      <c r="H315" s="71" t="s">
        <v>67</v>
      </c>
      <c r="I315" s="69" t="s">
        <v>575</v>
      </c>
      <c r="J315" s="73" t="s">
        <v>464</v>
      </c>
      <c r="K315" s="73" t="s">
        <v>34</v>
      </c>
      <c r="L315" s="156" t="s">
        <v>38</v>
      </c>
      <c r="M315" s="75" t="s">
        <v>465</v>
      </c>
      <c r="N315" s="76" t="s">
        <v>40</v>
      </c>
      <c r="O315" s="77">
        <v>44103</v>
      </c>
      <c r="P315" s="78">
        <v>44112</v>
      </c>
      <c r="Q315" s="79" t="s">
        <v>576</v>
      </c>
      <c r="R315" s="80" t="s">
        <v>577</v>
      </c>
      <c r="S315" s="85" t="s">
        <v>564</v>
      </c>
      <c r="T315" s="66" t="str">
        <f t="shared" si="42"/>
        <v>&lt;4.79</v>
      </c>
      <c r="U315" s="66" t="str">
        <f t="shared" si="42"/>
        <v>&lt;3.94</v>
      </c>
      <c r="V315" s="67" t="str">
        <f t="shared" si="40"/>
        <v>&lt;8.7</v>
      </c>
      <c r="W315" s="126"/>
    </row>
    <row r="316" spans="1:23" x14ac:dyDescent="0.45">
      <c r="A316" s="69">
        <f t="shared" si="35"/>
        <v>310</v>
      </c>
      <c r="B316" s="69" t="s">
        <v>461</v>
      </c>
      <c r="C316" s="72" t="s">
        <v>461</v>
      </c>
      <c r="D316" s="71" t="s">
        <v>461</v>
      </c>
      <c r="E316" s="73" t="s">
        <v>568</v>
      </c>
      <c r="F316" s="70" t="s">
        <v>569</v>
      </c>
      <c r="G316" s="247" t="s">
        <v>85</v>
      </c>
      <c r="H316" s="71" t="s">
        <v>67</v>
      </c>
      <c r="I316" s="69" t="s">
        <v>578</v>
      </c>
      <c r="J316" s="73" t="s">
        <v>464</v>
      </c>
      <c r="K316" s="73" t="s">
        <v>34</v>
      </c>
      <c r="L316" s="156" t="s">
        <v>38</v>
      </c>
      <c r="M316" s="75" t="s">
        <v>465</v>
      </c>
      <c r="N316" s="76" t="s">
        <v>40</v>
      </c>
      <c r="O316" s="77">
        <v>44078</v>
      </c>
      <c r="P316" s="78">
        <v>44112</v>
      </c>
      <c r="Q316" s="79" t="s">
        <v>511</v>
      </c>
      <c r="R316" s="80" t="s">
        <v>571</v>
      </c>
      <c r="S316" s="85" t="s">
        <v>494</v>
      </c>
      <c r="T316" s="66" t="str">
        <f t="shared" si="42"/>
        <v>&lt;2.57</v>
      </c>
      <c r="U316" s="66" t="str">
        <f t="shared" si="42"/>
        <v>&lt;2.61</v>
      </c>
      <c r="V316" s="67" t="str">
        <f t="shared" si="40"/>
        <v>&lt;5.2</v>
      </c>
      <c r="W316" s="126"/>
    </row>
    <row r="317" spans="1:23" x14ac:dyDescent="0.45">
      <c r="A317" s="69">
        <f t="shared" si="35"/>
        <v>311</v>
      </c>
      <c r="B317" s="69" t="s">
        <v>461</v>
      </c>
      <c r="C317" s="72" t="s">
        <v>461</v>
      </c>
      <c r="D317" s="71" t="s">
        <v>461</v>
      </c>
      <c r="E317" s="73" t="s">
        <v>535</v>
      </c>
      <c r="F317" s="70" t="s">
        <v>536</v>
      </c>
      <c r="G317" s="247" t="s">
        <v>85</v>
      </c>
      <c r="H317" s="71" t="s">
        <v>67</v>
      </c>
      <c r="I317" s="69" t="s">
        <v>77</v>
      </c>
      <c r="J317" s="73" t="s">
        <v>464</v>
      </c>
      <c r="K317" s="73" t="s">
        <v>34</v>
      </c>
      <c r="L317" s="156" t="s">
        <v>38</v>
      </c>
      <c r="M317" s="75" t="s">
        <v>465</v>
      </c>
      <c r="N317" s="76" t="s">
        <v>40</v>
      </c>
      <c r="O317" s="77">
        <v>44103</v>
      </c>
      <c r="P317" s="78">
        <v>44112</v>
      </c>
      <c r="Q317" s="79" t="s">
        <v>550</v>
      </c>
      <c r="R317" s="80" t="s">
        <v>562</v>
      </c>
      <c r="S317" s="85" t="s">
        <v>579</v>
      </c>
      <c r="T317" s="66" t="str">
        <f t="shared" si="42"/>
        <v>&lt;4.41</v>
      </c>
      <c r="U317" s="66" t="str">
        <f t="shared" si="42"/>
        <v>&lt;4.05</v>
      </c>
      <c r="V317" s="67" t="str">
        <f t="shared" si="40"/>
        <v>&lt;8.5</v>
      </c>
      <c r="W317" s="126"/>
    </row>
    <row r="318" spans="1:23" x14ac:dyDescent="0.45">
      <c r="A318" s="69">
        <f t="shared" si="35"/>
        <v>312</v>
      </c>
      <c r="B318" s="69" t="s">
        <v>461</v>
      </c>
      <c r="C318" s="72" t="s">
        <v>461</v>
      </c>
      <c r="D318" s="71" t="s">
        <v>461</v>
      </c>
      <c r="E318" s="73" t="s">
        <v>526</v>
      </c>
      <c r="F318" s="70" t="s">
        <v>527</v>
      </c>
      <c r="G318" s="247" t="s">
        <v>85</v>
      </c>
      <c r="H318" s="71" t="s">
        <v>67</v>
      </c>
      <c r="I318" s="69" t="s">
        <v>77</v>
      </c>
      <c r="J318" s="73" t="s">
        <v>464</v>
      </c>
      <c r="K318" s="73" t="s">
        <v>34</v>
      </c>
      <c r="L318" s="156" t="s">
        <v>38</v>
      </c>
      <c r="M318" s="75" t="s">
        <v>465</v>
      </c>
      <c r="N318" s="76" t="s">
        <v>40</v>
      </c>
      <c r="O318" s="77">
        <v>44103</v>
      </c>
      <c r="P318" s="78">
        <v>44112</v>
      </c>
      <c r="Q318" s="79" t="s">
        <v>580</v>
      </c>
      <c r="R318" s="80" t="s">
        <v>581</v>
      </c>
      <c r="S318" s="85" t="s">
        <v>567</v>
      </c>
      <c r="T318" s="66" t="str">
        <f t="shared" si="42"/>
        <v>&lt;4.17</v>
      </c>
      <c r="U318" s="66" t="str">
        <f t="shared" si="42"/>
        <v>&lt;4.8</v>
      </c>
      <c r="V318" s="67" t="str">
        <f t="shared" si="40"/>
        <v>&lt;9</v>
      </c>
      <c r="W318" s="126"/>
    </row>
    <row r="319" spans="1:23" x14ac:dyDescent="0.45">
      <c r="A319" s="69">
        <f t="shared" si="35"/>
        <v>313</v>
      </c>
      <c r="B319" s="69" t="s">
        <v>461</v>
      </c>
      <c r="C319" s="72" t="s">
        <v>461</v>
      </c>
      <c r="D319" s="71" t="s">
        <v>461</v>
      </c>
      <c r="E319" s="73" t="s">
        <v>535</v>
      </c>
      <c r="F319" s="70" t="s">
        <v>536</v>
      </c>
      <c r="G319" s="247" t="s">
        <v>85</v>
      </c>
      <c r="H319" s="71" t="s">
        <v>67</v>
      </c>
      <c r="I319" s="69" t="s">
        <v>582</v>
      </c>
      <c r="J319" s="73" t="s">
        <v>464</v>
      </c>
      <c r="K319" s="73" t="s">
        <v>34</v>
      </c>
      <c r="L319" s="74" t="s">
        <v>38</v>
      </c>
      <c r="M319" s="75" t="s">
        <v>465</v>
      </c>
      <c r="N319" s="154" t="s">
        <v>40</v>
      </c>
      <c r="O319" s="77">
        <v>44103</v>
      </c>
      <c r="P319" s="78">
        <v>44112</v>
      </c>
      <c r="Q319" s="79" t="s">
        <v>562</v>
      </c>
      <c r="R319" s="80" t="s">
        <v>583</v>
      </c>
      <c r="S319" s="85" t="s">
        <v>221</v>
      </c>
      <c r="T319" s="66" t="str">
        <f t="shared" si="42"/>
        <v>&lt;4.05</v>
      </c>
      <c r="U319" s="66" t="str">
        <f t="shared" si="42"/>
        <v>&lt;5.18</v>
      </c>
      <c r="V319" s="67" t="str">
        <f t="shared" si="40"/>
        <v>&lt;9.2</v>
      </c>
      <c r="W319" s="126"/>
    </row>
    <row r="320" spans="1:23" x14ac:dyDescent="0.45">
      <c r="A320" s="69">
        <f t="shared" si="35"/>
        <v>314</v>
      </c>
      <c r="B320" s="51" t="s">
        <v>584</v>
      </c>
      <c r="C320" s="54" t="s">
        <v>584</v>
      </c>
      <c r="D320" s="53" t="s">
        <v>584</v>
      </c>
      <c r="E320" s="57" t="s">
        <v>585</v>
      </c>
      <c r="F320" s="157" t="s">
        <v>586</v>
      </c>
      <c r="G320" s="55" t="s">
        <v>85</v>
      </c>
      <c r="H320" s="71" t="s">
        <v>587</v>
      </c>
      <c r="I320" s="51" t="s">
        <v>588</v>
      </c>
      <c r="J320" s="57" t="s">
        <v>102</v>
      </c>
      <c r="K320" s="57" t="s">
        <v>589</v>
      </c>
      <c r="L320" s="58" t="s">
        <v>590</v>
      </c>
      <c r="M320" s="59" t="s">
        <v>591</v>
      </c>
      <c r="N320" s="109" t="s">
        <v>592</v>
      </c>
      <c r="O320" s="158">
        <v>44102</v>
      </c>
      <c r="P320" s="159">
        <v>44104</v>
      </c>
      <c r="Q320" s="160" t="s">
        <v>593</v>
      </c>
      <c r="R320" s="124" t="s">
        <v>594</v>
      </c>
      <c r="S320" s="124" t="s">
        <v>595</v>
      </c>
      <c r="T320" s="66" t="str">
        <f t="shared" ref="T320:U335" si="43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&lt;2.1</v>
      </c>
      <c r="U320" s="66" t="str">
        <f t="shared" si="43"/>
        <v>&lt;2.4</v>
      </c>
      <c r="V320" s="67" t="str">
        <f t="shared" si="40"/>
        <v>&lt;4.5</v>
      </c>
      <c r="W320" s="68" t="str">
        <f t="shared" ref="W320:W326" si="44">IF(ISERROR(V320*1),"",IF(AND(H320="飲料水",V320&gt;=11),"○",IF(AND(H320="牛乳・乳児用食品",V320&gt;=51),"○",IF(AND(H320&lt;&gt;"",V320&gt;=110),"○",""))))</f>
        <v/>
      </c>
    </row>
    <row r="321" spans="1:23" x14ac:dyDescent="0.45">
      <c r="A321" s="69">
        <f t="shared" si="35"/>
        <v>315</v>
      </c>
      <c r="B321" s="51" t="s">
        <v>584</v>
      </c>
      <c r="C321" s="54" t="s">
        <v>584</v>
      </c>
      <c r="D321" s="53" t="s">
        <v>584</v>
      </c>
      <c r="E321" s="57" t="s">
        <v>596</v>
      </c>
      <c r="F321" s="157" t="s">
        <v>586</v>
      </c>
      <c r="G321" s="55" t="s">
        <v>85</v>
      </c>
      <c r="H321" s="71" t="s">
        <v>587</v>
      </c>
      <c r="I321" s="69" t="s">
        <v>597</v>
      </c>
      <c r="J321" s="57" t="s">
        <v>102</v>
      </c>
      <c r="K321" s="57" t="s">
        <v>589</v>
      </c>
      <c r="L321" s="58" t="s">
        <v>590</v>
      </c>
      <c r="M321" s="59" t="s">
        <v>591</v>
      </c>
      <c r="N321" s="109" t="s">
        <v>592</v>
      </c>
      <c r="O321" s="158">
        <v>44102</v>
      </c>
      <c r="P321" s="159">
        <v>44104</v>
      </c>
      <c r="Q321" s="160" t="s">
        <v>385</v>
      </c>
      <c r="R321" s="161" t="s">
        <v>598</v>
      </c>
      <c r="S321" s="124" t="s">
        <v>56</v>
      </c>
      <c r="T321" s="66" t="str">
        <f t="shared" si="43"/>
        <v>&lt;1.5</v>
      </c>
      <c r="U321" s="162" t="s">
        <v>598</v>
      </c>
      <c r="V321" s="67" t="str">
        <f t="shared" si="40"/>
        <v>&lt;3.5</v>
      </c>
      <c r="W321" s="68" t="str">
        <f t="shared" si="44"/>
        <v/>
      </c>
    </row>
    <row r="322" spans="1:23" x14ac:dyDescent="0.45">
      <c r="A322" s="69">
        <f t="shared" si="35"/>
        <v>316</v>
      </c>
      <c r="B322" s="51" t="s">
        <v>584</v>
      </c>
      <c r="C322" s="54" t="s">
        <v>584</v>
      </c>
      <c r="D322" s="53" t="s">
        <v>584</v>
      </c>
      <c r="E322" s="73" t="s">
        <v>599</v>
      </c>
      <c r="F322" s="157" t="s">
        <v>586</v>
      </c>
      <c r="G322" s="55" t="s">
        <v>85</v>
      </c>
      <c r="H322" s="71" t="s">
        <v>587</v>
      </c>
      <c r="I322" s="69" t="s">
        <v>600</v>
      </c>
      <c r="J322" s="57" t="s">
        <v>102</v>
      </c>
      <c r="K322" s="57" t="s">
        <v>589</v>
      </c>
      <c r="L322" s="58" t="s">
        <v>590</v>
      </c>
      <c r="M322" s="59" t="s">
        <v>591</v>
      </c>
      <c r="N322" s="109" t="s">
        <v>592</v>
      </c>
      <c r="O322" s="158">
        <v>44102</v>
      </c>
      <c r="P322" s="159">
        <v>44104</v>
      </c>
      <c r="Q322" s="160" t="s">
        <v>385</v>
      </c>
      <c r="R322" s="124" t="s">
        <v>385</v>
      </c>
      <c r="S322" s="161" t="s">
        <v>601</v>
      </c>
      <c r="T322" s="66" t="str">
        <f t="shared" si="43"/>
        <v>&lt;1.5</v>
      </c>
      <c r="U322" s="66" t="str">
        <f t="shared" si="43"/>
        <v>&lt;1.5</v>
      </c>
      <c r="V322" s="67" t="s">
        <v>601</v>
      </c>
      <c r="W322" s="68" t="str">
        <f t="shared" si="44"/>
        <v/>
      </c>
    </row>
    <row r="323" spans="1:23" x14ac:dyDescent="0.45">
      <c r="A323" s="69">
        <f t="shared" si="35"/>
        <v>317</v>
      </c>
      <c r="B323" s="51" t="s">
        <v>584</v>
      </c>
      <c r="C323" s="54" t="s">
        <v>584</v>
      </c>
      <c r="D323" s="53" t="s">
        <v>584</v>
      </c>
      <c r="E323" s="73" t="s">
        <v>596</v>
      </c>
      <c r="F323" s="157" t="s">
        <v>586</v>
      </c>
      <c r="G323" s="55" t="s">
        <v>85</v>
      </c>
      <c r="H323" s="71" t="s">
        <v>587</v>
      </c>
      <c r="I323" s="51" t="s">
        <v>602</v>
      </c>
      <c r="J323" s="57" t="s">
        <v>102</v>
      </c>
      <c r="K323" s="57" t="s">
        <v>589</v>
      </c>
      <c r="L323" s="58" t="s">
        <v>590</v>
      </c>
      <c r="M323" s="59" t="s">
        <v>591</v>
      </c>
      <c r="N323" s="109" t="s">
        <v>592</v>
      </c>
      <c r="O323" s="158">
        <v>44102</v>
      </c>
      <c r="P323" s="159">
        <v>44104</v>
      </c>
      <c r="Q323" s="160" t="s">
        <v>603</v>
      </c>
      <c r="R323" s="124" t="s">
        <v>413</v>
      </c>
      <c r="S323" s="124" t="s">
        <v>604</v>
      </c>
      <c r="T323" s="66" t="str">
        <f t="shared" si="43"/>
        <v>&lt;1.3</v>
      </c>
      <c r="U323" s="66" t="str">
        <f t="shared" si="43"/>
        <v>&lt;1.6</v>
      </c>
      <c r="V323" s="67" t="str">
        <f t="shared" si="40"/>
        <v>&lt;2.9</v>
      </c>
      <c r="W323" s="68" t="str">
        <f t="shared" si="44"/>
        <v/>
      </c>
    </row>
    <row r="324" spans="1:23" x14ac:dyDescent="0.45">
      <c r="A324" s="69">
        <f t="shared" si="35"/>
        <v>318</v>
      </c>
      <c r="B324" s="51" t="s">
        <v>584</v>
      </c>
      <c r="C324" s="54" t="s">
        <v>584</v>
      </c>
      <c r="D324" s="53" t="s">
        <v>584</v>
      </c>
      <c r="E324" s="73" t="s">
        <v>605</v>
      </c>
      <c r="F324" s="157" t="s">
        <v>586</v>
      </c>
      <c r="G324" s="55" t="s">
        <v>85</v>
      </c>
      <c r="H324" s="71" t="s">
        <v>587</v>
      </c>
      <c r="I324" s="69" t="s">
        <v>602</v>
      </c>
      <c r="J324" s="57" t="s">
        <v>102</v>
      </c>
      <c r="K324" s="57" t="s">
        <v>589</v>
      </c>
      <c r="L324" s="58" t="s">
        <v>590</v>
      </c>
      <c r="M324" s="59" t="s">
        <v>591</v>
      </c>
      <c r="N324" s="109" t="s">
        <v>592</v>
      </c>
      <c r="O324" s="158">
        <v>44102</v>
      </c>
      <c r="P324" s="159">
        <v>44104</v>
      </c>
      <c r="Q324" s="160" t="s">
        <v>606</v>
      </c>
      <c r="R324" s="124" t="s">
        <v>607</v>
      </c>
      <c r="S324" s="124" t="s">
        <v>397</v>
      </c>
      <c r="T324" s="66" t="str">
        <f t="shared" si="43"/>
        <v>&lt;0.87</v>
      </c>
      <c r="U324" s="66" t="str">
        <f t="shared" si="43"/>
        <v>&lt;0.84</v>
      </c>
      <c r="V324" s="67" t="str">
        <f t="shared" si="40"/>
        <v>&lt;1.7</v>
      </c>
      <c r="W324" s="68" t="str">
        <f t="shared" si="44"/>
        <v/>
      </c>
    </row>
    <row r="325" spans="1:23" x14ac:dyDescent="0.45">
      <c r="A325" s="69">
        <f t="shared" si="35"/>
        <v>319</v>
      </c>
      <c r="B325" s="51" t="s">
        <v>584</v>
      </c>
      <c r="C325" s="54" t="s">
        <v>584</v>
      </c>
      <c r="D325" s="53" t="s">
        <v>608</v>
      </c>
      <c r="E325" s="73" t="s">
        <v>609</v>
      </c>
      <c r="F325" s="157" t="s">
        <v>586</v>
      </c>
      <c r="G325" s="55" t="s">
        <v>85</v>
      </c>
      <c r="H325" s="71" t="s">
        <v>372</v>
      </c>
      <c r="I325" s="69" t="s">
        <v>610</v>
      </c>
      <c r="J325" s="57" t="s">
        <v>102</v>
      </c>
      <c r="K325" s="57" t="s">
        <v>103</v>
      </c>
      <c r="L325" s="58" t="s">
        <v>38</v>
      </c>
      <c r="M325" s="59" t="s">
        <v>611</v>
      </c>
      <c r="N325" s="109" t="s">
        <v>40</v>
      </c>
      <c r="O325" s="158">
        <v>44090</v>
      </c>
      <c r="P325" s="159">
        <v>44105</v>
      </c>
      <c r="Q325" s="160" t="s">
        <v>612</v>
      </c>
      <c r="R325" s="124" t="s">
        <v>613</v>
      </c>
      <c r="S325" s="124" t="s">
        <v>614</v>
      </c>
      <c r="T325" s="66" t="str">
        <f t="shared" si="43"/>
        <v>&lt;9.53</v>
      </c>
      <c r="U325" s="66" t="str">
        <f t="shared" si="43"/>
        <v>&lt;7.19</v>
      </c>
      <c r="V325" s="67" t="str">
        <f t="shared" si="40"/>
        <v>&lt;17</v>
      </c>
      <c r="W325" s="68" t="str">
        <f t="shared" si="44"/>
        <v/>
      </c>
    </row>
    <row r="326" spans="1:23" x14ac:dyDescent="0.45">
      <c r="A326" s="69">
        <f t="shared" si="35"/>
        <v>320</v>
      </c>
      <c r="B326" s="51" t="s">
        <v>584</v>
      </c>
      <c r="C326" s="54" t="s">
        <v>584</v>
      </c>
      <c r="D326" s="53" t="s">
        <v>608</v>
      </c>
      <c r="E326" s="73" t="s">
        <v>615</v>
      </c>
      <c r="F326" s="157" t="s">
        <v>586</v>
      </c>
      <c r="G326" s="55" t="s">
        <v>85</v>
      </c>
      <c r="H326" s="71" t="s">
        <v>86</v>
      </c>
      <c r="I326" s="69" t="s">
        <v>616</v>
      </c>
      <c r="J326" s="57" t="s">
        <v>102</v>
      </c>
      <c r="K326" s="57" t="s">
        <v>617</v>
      </c>
      <c r="L326" s="58" t="s">
        <v>38</v>
      </c>
      <c r="M326" s="59" t="s">
        <v>611</v>
      </c>
      <c r="N326" s="109" t="s">
        <v>40</v>
      </c>
      <c r="O326" s="158">
        <v>44094</v>
      </c>
      <c r="P326" s="159">
        <v>44105</v>
      </c>
      <c r="Q326" s="160" t="s">
        <v>618</v>
      </c>
      <c r="R326" s="161">
        <v>21</v>
      </c>
      <c r="S326" s="124">
        <v>21</v>
      </c>
      <c r="T326" s="66" t="str">
        <f t="shared" si="43"/>
        <v>&lt;9.45</v>
      </c>
      <c r="U326" s="162">
        <f t="shared" si="43"/>
        <v>21</v>
      </c>
      <c r="V326" s="67">
        <f t="shared" si="40"/>
        <v>21</v>
      </c>
      <c r="W326" s="68" t="str">
        <f t="shared" si="44"/>
        <v/>
      </c>
    </row>
    <row r="327" spans="1:23" x14ac:dyDescent="0.45">
      <c r="A327" s="69">
        <f t="shared" si="35"/>
        <v>321</v>
      </c>
      <c r="B327" s="51" t="s">
        <v>584</v>
      </c>
      <c r="C327" s="54" t="s">
        <v>584</v>
      </c>
      <c r="D327" s="53" t="s">
        <v>608</v>
      </c>
      <c r="E327" s="73" t="s">
        <v>615</v>
      </c>
      <c r="F327" s="163" t="s">
        <v>586</v>
      </c>
      <c r="G327" s="55" t="s">
        <v>85</v>
      </c>
      <c r="H327" s="71" t="s">
        <v>86</v>
      </c>
      <c r="I327" s="69" t="s">
        <v>616</v>
      </c>
      <c r="J327" s="73" t="s">
        <v>102</v>
      </c>
      <c r="K327" s="73" t="s">
        <v>617</v>
      </c>
      <c r="L327" s="74" t="s">
        <v>38</v>
      </c>
      <c r="M327" s="75" t="s">
        <v>611</v>
      </c>
      <c r="N327" s="109" t="s">
        <v>40</v>
      </c>
      <c r="O327" s="158">
        <v>44097</v>
      </c>
      <c r="P327" s="78">
        <v>44105</v>
      </c>
      <c r="Q327" s="160" t="s">
        <v>619</v>
      </c>
      <c r="R327" s="80">
        <v>18.600000000000001</v>
      </c>
      <c r="S327" s="80">
        <v>19</v>
      </c>
      <c r="T327" s="66" t="str">
        <f t="shared" si="43"/>
        <v>&lt;8.97</v>
      </c>
      <c r="U327" s="66">
        <f t="shared" si="43"/>
        <v>18.600000000000001</v>
      </c>
      <c r="V327" s="67">
        <f t="shared" si="40"/>
        <v>19</v>
      </c>
      <c r="W327" s="68"/>
    </row>
    <row r="328" spans="1:23" x14ac:dyDescent="0.45">
      <c r="A328" s="69">
        <f t="shared" si="35"/>
        <v>322</v>
      </c>
      <c r="B328" s="51" t="s">
        <v>584</v>
      </c>
      <c r="C328" s="54" t="s">
        <v>584</v>
      </c>
      <c r="D328" s="53" t="s">
        <v>608</v>
      </c>
      <c r="E328" s="73" t="s">
        <v>620</v>
      </c>
      <c r="F328" s="164" t="s">
        <v>586</v>
      </c>
      <c r="G328" s="55" t="s">
        <v>85</v>
      </c>
      <c r="H328" s="71" t="s">
        <v>86</v>
      </c>
      <c r="I328" s="69" t="s">
        <v>616</v>
      </c>
      <c r="J328" s="73" t="s">
        <v>102</v>
      </c>
      <c r="K328" s="73" t="s">
        <v>617</v>
      </c>
      <c r="L328" s="74" t="s">
        <v>38</v>
      </c>
      <c r="M328" s="75" t="s">
        <v>611</v>
      </c>
      <c r="N328" s="109" t="s">
        <v>40</v>
      </c>
      <c r="O328" s="158">
        <v>44097</v>
      </c>
      <c r="P328" s="78">
        <v>44105</v>
      </c>
      <c r="Q328" s="165" t="s">
        <v>621</v>
      </c>
      <c r="R328" s="80">
        <v>12.2</v>
      </c>
      <c r="S328" s="80">
        <v>12</v>
      </c>
      <c r="T328" s="66" t="str">
        <f t="shared" si="43"/>
        <v>&lt;9.55</v>
      </c>
      <c r="U328" s="66">
        <f t="shared" si="43"/>
        <v>12.2</v>
      </c>
      <c r="V328" s="67">
        <f t="shared" si="40"/>
        <v>12</v>
      </c>
      <c r="W328" s="68"/>
    </row>
    <row r="329" spans="1:23" x14ac:dyDescent="0.45">
      <c r="A329" s="69">
        <f t="shared" ref="A329:A392" si="45">A328+1</f>
        <v>323</v>
      </c>
      <c r="B329" s="51" t="s">
        <v>584</v>
      </c>
      <c r="C329" s="54" t="s">
        <v>584</v>
      </c>
      <c r="D329" s="53" t="s">
        <v>608</v>
      </c>
      <c r="E329" s="115" t="s">
        <v>609</v>
      </c>
      <c r="F329" s="157" t="s">
        <v>586</v>
      </c>
      <c r="G329" s="55" t="s">
        <v>85</v>
      </c>
      <c r="H329" s="71" t="s">
        <v>86</v>
      </c>
      <c r="I329" s="69" t="s">
        <v>616</v>
      </c>
      <c r="J329" s="73" t="s">
        <v>102</v>
      </c>
      <c r="K329" s="73" t="s">
        <v>617</v>
      </c>
      <c r="L329" s="74" t="s">
        <v>38</v>
      </c>
      <c r="M329" s="128" t="s">
        <v>611</v>
      </c>
      <c r="N329" s="154" t="s">
        <v>40</v>
      </c>
      <c r="O329" s="104">
        <v>44097</v>
      </c>
      <c r="P329" s="105">
        <v>44105</v>
      </c>
      <c r="Q329" s="79" t="s">
        <v>622</v>
      </c>
      <c r="R329" s="80" t="s">
        <v>623</v>
      </c>
      <c r="S329" s="130" t="s">
        <v>624</v>
      </c>
      <c r="T329" s="66" t="str">
        <f t="shared" si="43"/>
        <v>&lt;8.63</v>
      </c>
      <c r="U329" s="66" t="str">
        <f t="shared" si="43"/>
        <v>&lt;9.32</v>
      </c>
      <c r="V329" s="67" t="str">
        <f t="shared" si="40"/>
        <v>&lt;18</v>
      </c>
      <c r="W329" s="68"/>
    </row>
    <row r="330" spans="1:23" x14ac:dyDescent="0.45">
      <c r="A330" s="69">
        <f t="shared" si="45"/>
        <v>324</v>
      </c>
      <c r="B330" s="51" t="s">
        <v>584</v>
      </c>
      <c r="C330" s="54" t="s">
        <v>584</v>
      </c>
      <c r="D330" s="53" t="s">
        <v>608</v>
      </c>
      <c r="E330" s="115" t="s">
        <v>625</v>
      </c>
      <c r="F330" s="157" t="s">
        <v>586</v>
      </c>
      <c r="G330" s="55" t="s">
        <v>85</v>
      </c>
      <c r="H330" s="71" t="s">
        <v>86</v>
      </c>
      <c r="I330" s="69" t="s">
        <v>616</v>
      </c>
      <c r="J330" s="73" t="s">
        <v>102</v>
      </c>
      <c r="K330" s="73" t="s">
        <v>617</v>
      </c>
      <c r="L330" s="74" t="s">
        <v>38</v>
      </c>
      <c r="M330" s="75" t="s">
        <v>611</v>
      </c>
      <c r="N330" s="76" t="s">
        <v>40</v>
      </c>
      <c r="O330" s="77">
        <v>44099</v>
      </c>
      <c r="P330" s="78">
        <v>44105</v>
      </c>
      <c r="Q330" s="79" t="s">
        <v>626</v>
      </c>
      <c r="R330" s="166">
        <v>8.39</v>
      </c>
      <c r="S330" s="85">
        <v>8.4</v>
      </c>
      <c r="T330" s="66" t="str">
        <f t="shared" si="43"/>
        <v>&lt;9.44</v>
      </c>
      <c r="U330" s="66">
        <f t="shared" si="43"/>
        <v>8.39</v>
      </c>
      <c r="V330" s="67">
        <f t="shared" si="40"/>
        <v>8.4</v>
      </c>
      <c r="W330" s="68"/>
    </row>
    <row r="331" spans="1:23" x14ac:dyDescent="0.45">
      <c r="A331" s="69">
        <f t="shared" si="45"/>
        <v>325</v>
      </c>
      <c r="B331" s="69" t="s">
        <v>584</v>
      </c>
      <c r="C331" s="72" t="s">
        <v>584</v>
      </c>
      <c r="D331" s="71" t="s">
        <v>608</v>
      </c>
      <c r="E331" s="73" t="s">
        <v>620</v>
      </c>
      <c r="F331" s="70" t="s">
        <v>586</v>
      </c>
      <c r="G331" s="247" t="s">
        <v>85</v>
      </c>
      <c r="H331" s="71" t="s">
        <v>86</v>
      </c>
      <c r="I331" s="69" t="s">
        <v>616</v>
      </c>
      <c r="J331" s="73" t="s">
        <v>102</v>
      </c>
      <c r="K331" s="73" t="s">
        <v>617</v>
      </c>
      <c r="L331" s="74" t="s">
        <v>38</v>
      </c>
      <c r="M331" s="75" t="s">
        <v>611</v>
      </c>
      <c r="N331" s="76" t="s">
        <v>40</v>
      </c>
      <c r="O331" s="77">
        <v>44102</v>
      </c>
      <c r="P331" s="78">
        <v>44105</v>
      </c>
      <c r="Q331" s="79" t="s">
        <v>627</v>
      </c>
      <c r="R331" s="80" t="s">
        <v>628</v>
      </c>
      <c r="S331" s="85" t="s">
        <v>624</v>
      </c>
      <c r="T331" s="66" t="str">
        <f t="shared" si="43"/>
        <v>&lt;9.57</v>
      </c>
      <c r="U331" s="66" t="str">
        <f t="shared" si="43"/>
        <v>&lt;8.09</v>
      </c>
      <c r="V331" s="67" t="str">
        <f t="shared" si="40"/>
        <v>&lt;18</v>
      </c>
      <c r="W331" s="126"/>
    </row>
    <row r="332" spans="1:23" x14ac:dyDescent="0.45">
      <c r="A332" s="69">
        <f t="shared" si="45"/>
        <v>326</v>
      </c>
      <c r="B332" s="69" t="s">
        <v>629</v>
      </c>
      <c r="C332" s="72" t="s">
        <v>629</v>
      </c>
      <c r="D332" s="71" t="s">
        <v>608</v>
      </c>
      <c r="E332" s="73" t="s">
        <v>625</v>
      </c>
      <c r="F332" s="70" t="s">
        <v>630</v>
      </c>
      <c r="G332" s="247" t="s">
        <v>132</v>
      </c>
      <c r="H332" s="71" t="s">
        <v>67</v>
      </c>
      <c r="I332" s="69" t="s">
        <v>631</v>
      </c>
      <c r="J332" s="73" t="s">
        <v>69</v>
      </c>
      <c r="K332" s="73" t="s">
        <v>586</v>
      </c>
      <c r="L332" s="74" t="s">
        <v>38</v>
      </c>
      <c r="M332" s="75" t="s">
        <v>632</v>
      </c>
      <c r="N332" s="76" t="s">
        <v>40</v>
      </c>
      <c r="O332" s="77">
        <v>44094</v>
      </c>
      <c r="P332" s="78">
        <v>44106</v>
      </c>
      <c r="Q332" s="79" t="s">
        <v>633</v>
      </c>
      <c r="R332" s="80" t="s">
        <v>634</v>
      </c>
      <c r="S332" s="85" t="s">
        <v>579</v>
      </c>
      <c r="T332" s="66" t="str">
        <f t="shared" si="43"/>
        <v>&lt;4.03</v>
      </c>
      <c r="U332" s="66" t="str">
        <f t="shared" si="43"/>
        <v>&lt;4.51</v>
      </c>
      <c r="V332" s="67" t="str">
        <f t="shared" si="40"/>
        <v>&lt;8.5</v>
      </c>
      <c r="W332" s="126"/>
    </row>
    <row r="333" spans="1:23" x14ac:dyDescent="0.45">
      <c r="A333" s="69">
        <f t="shared" si="45"/>
        <v>327</v>
      </c>
      <c r="B333" s="69" t="s">
        <v>629</v>
      </c>
      <c r="C333" s="72" t="s">
        <v>629</v>
      </c>
      <c r="D333" s="71" t="s">
        <v>608</v>
      </c>
      <c r="E333" s="73" t="s">
        <v>609</v>
      </c>
      <c r="F333" s="70" t="s">
        <v>635</v>
      </c>
      <c r="G333" s="247" t="s">
        <v>132</v>
      </c>
      <c r="H333" s="71" t="s">
        <v>67</v>
      </c>
      <c r="I333" s="69" t="s">
        <v>631</v>
      </c>
      <c r="J333" s="73" t="s">
        <v>69</v>
      </c>
      <c r="K333" s="73" t="s">
        <v>586</v>
      </c>
      <c r="L333" s="74" t="s">
        <v>38</v>
      </c>
      <c r="M333" s="75" t="s">
        <v>632</v>
      </c>
      <c r="N333" s="76" t="s">
        <v>40</v>
      </c>
      <c r="O333" s="77">
        <v>44094</v>
      </c>
      <c r="P333" s="78">
        <v>44106</v>
      </c>
      <c r="Q333" s="79" t="s">
        <v>636</v>
      </c>
      <c r="R333" s="80" t="s">
        <v>280</v>
      </c>
      <c r="S333" s="85" t="s">
        <v>637</v>
      </c>
      <c r="T333" s="66" t="str">
        <f t="shared" si="43"/>
        <v>&lt;3.54</v>
      </c>
      <c r="U333" s="66" t="str">
        <f t="shared" si="43"/>
        <v>&lt;3.51</v>
      </c>
      <c r="V333" s="67" t="str">
        <f t="shared" si="40"/>
        <v>&lt;7.1</v>
      </c>
      <c r="W333" s="126"/>
    </row>
    <row r="334" spans="1:23" x14ac:dyDescent="0.45">
      <c r="A334" s="69">
        <f t="shared" si="45"/>
        <v>328</v>
      </c>
      <c r="B334" s="167" t="s">
        <v>346</v>
      </c>
      <c r="C334" s="230" t="s">
        <v>638</v>
      </c>
      <c r="D334" s="169" t="s">
        <v>638</v>
      </c>
      <c r="E334" s="235" t="s">
        <v>639</v>
      </c>
      <c r="F334" s="168" t="s">
        <v>586</v>
      </c>
      <c r="G334" s="249" t="s">
        <v>85</v>
      </c>
      <c r="H334" s="170" t="s">
        <v>67</v>
      </c>
      <c r="I334" s="167" t="s">
        <v>640</v>
      </c>
      <c r="J334" s="235" t="s">
        <v>312</v>
      </c>
      <c r="K334" s="235" t="s">
        <v>586</v>
      </c>
      <c r="L334" s="171" t="s">
        <v>38</v>
      </c>
      <c r="M334" s="172" t="s">
        <v>641</v>
      </c>
      <c r="N334" s="173" t="s">
        <v>40</v>
      </c>
      <c r="O334" s="174">
        <v>44099</v>
      </c>
      <c r="P334" s="175">
        <v>44112</v>
      </c>
      <c r="Q334" s="176" t="s">
        <v>642</v>
      </c>
      <c r="R334" s="177" t="s">
        <v>643</v>
      </c>
      <c r="S334" s="178" t="s">
        <v>300</v>
      </c>
      <c r="T334" s="179" t="str">
        <f t="shared" si="43"/>
        <v>&lt;4.4</v>
      </c>
      <c r="U334" s="179" t="str">
        <f t="shared" si="43"/>
        <v>&lt;4.7</v>
      </c>
      <c r="V334" s="180" t="str">
        <f>IFERROR(IF(AND(T334="",U334=""),"",IF(AND(T334="-",U334="-"),IF(S334="","Cs合計を入力してください",S334),IF(NOT(ISERROR(T334*1+U334*1)),ROUND(T334+U334,1-INT(LOG(ABS(T334+U334)))),IF(NOT(ISERROR(T334*1)),ROUND(T334,1-INT(LOG(ABS(T334)))),IF(NOT(ISERROR(U334*1)),ROUND(U334,1-INT(LOG(ABS(U334)))),IF(ISERROR(T334*1+U334*1),"&lt;"&amp;ROUND(IF(T334="-",0,SUBSTITUTE(T334,"&lt;",""))*1+IF(U334="-",0,SUBSTITUTE(U334,"&lt;",""))*1,1-INT(LOG(ABS(IF(T334="-",0,SUBSTITUTE(T334,"&lt;",""))*1+IF(U334="-",0,SUBSTITUTE(U334,"&lt;",""))*1)))))))))),"入力形式が間違っています")</f>
        <v>&lt;9.1</v>
      </c>
      <c r="W334" s="181" t="str">
        <f>IF(ISERROR(V334*1),"",IF(AND(H334="飲料水",V334&gt;=11),"○",IF(AND(H334="牛乳・乳児用食品",V334&gt;=51),"○",IF(AND(H334&lt;&gt;"",V334&gt;=110),"○",""))))</f>
        <v/>
      </c>
    </row>
    <row r="335" spans="1:23" x14ac:dyDescent="0.45">
      <c r="A335" s="69">
        <f t="shared" si="45"/>
        <v>329</v>
      </c>
      <c r="B335" s="167" t="s">
        <v>638</v>
      </c>
      <c r="C335" s="230" t="s">
        <v>638</v>
      </c>
      <c r="D335" s="169" t="s">
        <v>638</v>
      </c>
      <c r="E335" s="235" t="s">
        <v>644</v>
      </c>
      <c r="F335" s="168" t="s">
        <v>586</v>
      </c>
      <c r="G335" s="249" t="s">
        <v>85</v>
      </c>
      <c r="H335" s="169" t="s">
        <v>67</v>
      </c>
      <c r="I335" s="167" t="s">
        <v>640</v>
      </c>
      <c r="J335" s="235" t="s">
        <v>312</v>
      </c>
      <c r="K335" s="235" t="s">
        <v>586</v>
      </c>
      <c r="L335" s="171" t="s">
        <v>38</v>
      </c>
      <c r="M335" s="172" t="s">
        <v>641</v>
      </c>
      <c r="N335" s="173" t="s">
        <v>40</v>
      </c>
      <c r="O335" s="174">
        <v>44099</v>
      </c>
      <c r="P335" s="175">
        <v>44112</v>
      </c>
      <c r="Q335" s="176" t="s">
        <v>645</v>
      </c>
      <c r="R335" s="177" t="s">
        <v>643</v>
      </c>
      <c r="S335" s="178" t="s">
        <v>564</v>
      </c>
      <c r="T335" s="179" t="str">
        <f t="shared" si="43"/>
        <v>&lt;4</v>
      </c>
      <c r="U335" s="179" t="str">
        <f t="shared" si="43"/>
        <v>&lt;4.7</v>
      </c>
      <c r="V335" s="180" t="str">
        <f>IFERROR(IF(AND(T335="",U335=""),"",IF(AND(T335="-",U335="-"),IF(S335="","Cs合計を入力してください",S335),IF(NOT(ISERROR(T335*1+U335*1)),ROUND(T335+U335,1-INT(LOG(ABS(T335+U335)))),IF(NOT(ISERROR(T335*1)),ROUND(T335,1-INT(LOG(ABS(T335)))),IF(NOT(ISERROR(U335*1)),ROUND(U335,1-INT(LOG(ABS(U335)))),IF(ISERROR(T335*1+U335*1),"&lt;"&amp;ROUND(IF(T335="-",0,SUBSTITUTE(T335,"&lt;",""))*1+IF(U335="-",0,SUBSTITUTE(U335,"&lt;",""))*1,1-INT(LOG(ABS(IF(T335="-",0,SUBSTITUTE(T335,"&lt;",""))*1+IF(U335="-",0,SUBSTITUTE(U335,"&lt;",""))*1)))))))))),"入力形式が間違っています")</f>
        <v>&lt;8.7</v>
      </c>
      <c r="W335" s="181" t="str">
        <f>IF(ISERROR(V335*1),"",IF(AND(H335="飲料水",V335&gt;=11),"○",IF(AND(H335="牛乳・乳児用食品",V335&gt;=51),"○",IF(AND(H335&lt;&gt;"",V335&gt;=110),"○",""))))</f>
        <v/>
      </c>
    </row>
    <row r="336" spans="1:23" x14ac:dyDescent="0.45">
      <c r="A336" s="69">
        <f t="shared" si="45"/>
        <v>330</v>
      </c>
      <c r="B336" s="167" t="s">
        <v>638</v>
      </c>
      <c r="C336" s="230" t="s">
        <v>638</v>
      </c>
      <c r="D336" s="169" t="s">
        <v>638</v>
      </c>
      <c r="E336" s="235" t="s">
        <v>646</v>
      </c>
      <c r="F336" s="168" t="s">
        <v>586</v>
      </c>
      <c r="G336" s="249" t="s">
        <v>85</v>
      </c>
      <c r="H336" s="169" t="s">
        <v>67</v>
      </c>
      <c r="I336" s="167" t="s">
        <v>640</v>
      </c>
      <c r="J336" s="235" t="s">
        <v>312</v>
      </c>
      <c r="K336" s="235" t="s">
        <v>586</v>
      </c>
      <c r="L336" s="171" t="s">
        <v>38</v>
      </c>
      <c r="M336" s="172" t="s">
        <v>641</v>
      </c>
      <c r="N336" s="173" t="s">
        <v>40</v>
      </c>
      <c r="O336" s="174">
        <v>44099</v>
      </c>
      <c r="P336" s="175">
        <v>44112</v>
      </c>
      <c r="Q336" s="176" t="s">
        <v>595</v>
      </c>
      <c r="R336" s="177" t="s">
        <v>508</v>
      </c>
      <c r="S336" s="182" t="s">
        <v>170</v>
      </c>
      <c r="T336" s="179" t="str">
        <f t="shared" ref="T336:U351" si="46"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&lt;4.5</v>
      </c>
      <c r="U336" s="179" t="str">
        <f t="shared" si="46"/>
        <v>&lt;5.7</v>
      </c>
      <c r="V336" s="180" t="str">
        <f>IFERROR(IF(AND(T336="",U336=""),"",IF(AND(T336="-",U336="-"),IF(S336="","Cs合計を入力してください",S336),IF(NOT(ISERROR(T336*1+U336*1)),ROUND(T336+U336,1-INT(LOG(ABS(T336+U336)))),IF(NOT(ISERROR(T336*1)),ROUND(T336,1-INT(LOG(ABS(T336)))),IF(NOT(ISERROR(U336*1)),ROUND(U336,1-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&lt;10</v>
      </c>
      <c r="W336" s="181" t="str">
        <f>IF(ISERROR(V336*1),"",IF(AND(H336="飲料水",V336&gt;=11),"○",IF(AND(H336="牛乳・乳児用食品",V336&gt;=51),"○",IF(AND(H336&lt;&gt;"",V336&gt;=110),"○",""))))</f>
        <v/>
      </c>
    </row>
    <row r="337" spans="1:23" x14ac:dyDescent="0.45">
      <c r="A337" s="69">
        <f t="shared" si="45"/>
        <v>331</v>
      </c>
      <c r="B337" s="183" t="s">
        <v>638</v>
      </c>
      <c r="C337" s="231" t="s">
        <v>638</v>
      </c>
      <c r="D337" s="170" t="s">
        <v>638</v>
      </c>
      <c r="E337" s="240" t="s">
        <v>647</v>
      </c>
      <c r="F337" s="184" t="s">
        <v>586</v>
      </c>
      <c r="G337" s="249" t="s">
        <v>85</v>
      </c>
      <c r="H337" s="169" t="s">
        <v>86</v>
      </c>
      <c r="I337" s="183" t="s">
        <v>648</v>
      </c>
      <c r="J337" s="231" t="s">
        <v>586</v>
      </c>
      <c r="K337" s="240" t="s">
        <v>649</v>
      </c>
      <c r="L337" s="171" t="s">
        <v>38</v>
      </c>
      <c r="M337" s="185" t="s">
        <v>650</v>
      </c>
      <c r="N337" s="186" t="s">
        <v>40</v>
      </c>
      <c r="O337" s="187">
        <v>44110</v>
      </c>
      <c r="P337" s="188">
        <v>44112</v>
      </c>
      <c r="Q337" s="189" t="s">
        <v>651</v>
      </c>
      <c r="R337" s="190" t="s">
        <v>504</v>
      </c>
      <c r="S337" s="191" t="s">
        <v>652</v>
      </c>
      <c r="T337" s="179" t="str">
        <f t="shared" si="46"/>
        <v>&lt;6.9</v>
      </c>
      <c r="U337" s="179" t="str">
        <f t="shared" si="46"/>
        <v>&lt;5.4</v>
      </c>
      <c r="V337" s="180" t="str">
        <f t="shared" ref="V337:V338" si="47">IFERROR(IF(AND(T337="",U337=""),"",IF(AND(T337="-",U337="-"),IF(S337="","Cs合計を入力してください",S337),IF(NOT(ISERROR(T337*1+U337*1)),ROUND(T337+U337,1-INT(LOG(ABS(T337+U337)))),IF(NOT(ISERROR(T337*1)),ROUND(T337,1-INT(LOG(ABS(T337)))),IF(NOT(ISERROR(U337*1)),ROUND(U337,1-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&lt;12</v>
      </c>
      <c r="W337" s="181" t="str">
        <f t="shared" ref="W337:W361" si="48">IF(ISERROR(V337*1),"",IF(AND(H337="飲料水",V337&gt;=11),"○",IF(AND(H337="牛乳・乳児用食品",V337&gt;=51),"○",IF(AND(H337&lt;&gt;"",V337&gt;=110),"○",""))))</f>
        <v/>
      </c>
    </row>
    <row r="338" spans="1:23" x14ac:dyDescent="0.45">
      <c r="A338" s="69">
        <f t="shared" si="45"/>
        <v>332</v>
      </c>
      <c r="B338" s="167" t="s">
        <v>638</v>
      </c>
      <c r="C338" s="230" t="s">
        <v>638</v>
      </c>
      <c r="D338" s="169" t="s">
        <v>638</v>
      </c>
      <c r="E338" s="235" t="s">
        <v>653</v>
      </c>
      <c r="F338" s="168" t="s">
        <v>586</v>
      </c>
      <c r="G338" s="249" t="s">
        <v>85</v>
      </c>
      <c r="H338" s="169" t="s">
        <v>86</v>
      </c>
      <c r="I338" s="167" t="s">
        <v>654</v>
      </c>
      <c r="J338" s="231" t="s">
        <v>586</v>
      </c>
      <c r="K338" s="235" t="s">
        <v>655</v>
      </c>
      <c r="L338" s="171" t="s">
        <v>38</v>
      </c>
      <c r="M338" s="172" t="s">
        <v>656</v>
      </c>
      <c r="N338" s="173" t="s">
        <v>40</v>
      </c>
      <c r="O338" s="174">
        <v>44110</v>
      </c>
      <c r="P338" s="175">
        <v>44112</v>
      </c>
      <c r="Q338" s="176" t="s">
        <v>257</v>
      </c>
      <c r="R338" s="177" t="s">
        <v>274</v>
      </c>
      <c r="S338" s="191" t="s">
        <v>657</v>
      </c>
      <c r="T338" s="179" t="str">
        <f t="shared" si="46"/>
        <v>&lt;1.1</v>
      </c>
      <c r="U338" s="179" t="str">
        <f t="shared" si="46"/>
        <v>&lt;1.2</v>
      </c>
      <c r="V338" s="180" t="str">
        <f t="shared" si="47"/>
        <v>&lt;2.3</v>
      </c>
      <c r="W338" s="181" t="str">
        <f t="shared" si="48"/>
        <v/>
      </c>
    </row>
    <row r="339" spans="1:23" x14ac:dyDescent="0.45">
      <c r="A339" s="69">
        <f t="shared" si="45"/>
        <v>333</v>
      </c>
      <c r="B339" s="51" t="s">
        <v>47</v>
      </c>
      <c r="C339" s="54" t="s">
        <v>47</v>
      </c>
      <c r="D339" s="53" t="s">
        <v>47</v>
      </c>
      <c r="E339" s="57" t="s">
        <v>658</v>
      </c>
      <c r="F339" s="52" t="s">
        <v>34</v>
      </c>
      <c r="G339" s="55" t="s">
        <v>49</v>
      </c>
      <c r="H339" s="71" t="s">
        <v>50</v>
      </c>
      <c r="I339" s="51" t="s">
        <v>659</v>
      </c>
      <c r="J339" s="57" t="s">
        <v>52</v>
      </c>
      <c r="K339" s="57" t="s">
        <v>34</v>
      </c>
      <c r="L339" s="58" t="s">
        <v>53</v>
      </c>
      <c r="M339" s="59" t="s">
        <v>54</v>
      </c>
      <c r="N339" s="60" t="s">
        <v>40</v>
      </c>
      <c r="O339" s="61">
        <v>44113</v>
      </c>
      <c r="P339" s="62">
        <v>44118</v>
      </c>
      <c r="Q339" s="63" t="s">
        <v>660</v>
      </c>
      <c r="R339" s="64" t="s">
        <v>604</v>
      </c>
      <c r="S339" s="65" t="s">
        <v>661</v>
      </c>
      <c r="T339" s="66" t="str">
        <f t="shared" si="46"/>
        <v>&lt;2.6</v>
      </c>
      <c r="U339" s="66" t="str">
        <f t="shared" si="46"/>
        <v>&lt;2.9</v>
      </c>
      <c r="V339" s="67" t="str">
        <f t="shared" ref="V339:V359" si="49">IFERROR(IF(AND(T339="",U339=""),"",IF(AND(T339="-",U339="-"),IF(S339="","Cs合計を入力してください",S339),IF(NOT(ISERROR(T339*1+U339*1)),ROUND(T339+U339, 1-INT(LOG(ABS(T339+U339)))),IF(NOT(ISERROR(T339*1)),ROUND(T339, 1-INT(LOG(ABS(T339)))),IF(NOT(ISERROR(U339*1)),ROUND(U339, 1-INT(LOG(ABS(U339)))),IF(ISERROR(T339*1+U339*1),"&lt;"&amp;ROUND(IF(T339="-",0,SUBSTITUTE(T339,"&lt;",""))*1+IF(U339="-",0,SUBSTITUTE(U339,"&lt;",""))*1,1-INT(LOG(ABS(IF(T339="-",0,SUBSTITUTE(T339,"&lt;",""))*1+IF(U339="-",0,SUBSTITUTE(U339,"&lt;",""))*1)))))))))),"入力形式が間違っています")</f>
        <v>&lt;5.5</v>
      </c>
      <c r="W339" s="68" t="str">
        <f t="shared" si="48"/>
        <v/>
      </c>
    </row>
    <row r="340" spans="1:23" x14ac:dyDescent="0.45">
      <c r="A340" s="69">
        <f t="shared" si="45"/>
        <v>334</v>
      </c>
      <c r="B340" s="51" t="s">
        <v>662</v>
      </c>
      <c r="C340" s="74" t="s">
        <v>662</v>
      </c>
      <c r="D340" s="53" t="s">
        <v>407</v>
      </c>
      <c r="E340" s="237" t="s">
        <v>134</v>
      </c>
      <c r="F340" s="70" t="s">
        <v>663</v>
      </c>
      <c r="G340" s="247" t="s">
        <v>35</v>
      </c>
      <c r="H340" s="71" t="s">
        <v>67</v>
      </c>
      <c r="I340" s="51" t="s">
        <v>664</v>
      </c>
      <c r="J340" s="57" t="s">
        <v>69</v>
      </c>
      <c r="K340" s="237" t="s">
        <v>134</v>
      </c>
      <c r="L340" s="74" t="s">
        <v>38</v>
      </c>
      <c r="M340" s="59" t="s">
        <v>665</v>
      </c>
      <c r="N340" s="109" t="s">
        <v>40</v>
      </c>
      <c r="O340" s="61">
        <v>44109</v>
      </c>
      <c r="P340" s="62">
        <v>44112</v>
      </c>
      <c r="Q340" s="192" t="s">
        <v>666</v>
      </c>
      <c r="R340" s="193" t="s">
        <v>667</v>
      </c>
      <c r="S340" s="194" t="s">
        <v>668</v>
      </c>
      <c r="T340" s="66" t="str">
        <f t="shared" si="46"/>
        <v>&lt;6.49</v>
      </c>
      <c r="U340" s="66" t="str">
        <f t="shared" si="46"/>
        <v>&lt;6.9</v>
      </c>
      <c r="V340" s="67" t="str">
        <f t="shared" si="49"/>
        <v>&lt;13</v>
      </c>
      <c r="W340" s="68" t="str">
        <f t="shared" si="48"/>
        <v/>
      </c>
    </row>
    <row r="341" spans="1:23" ht="36" x14ac:dyDescent="0.45">
      <c r="A341" s="69">
        <f t="shared" si="45"/>
        <v>335</v>
      </c>
      <c r="B341" s="51" t="s">
        <v>669</v>
      </c>
      <c r="C341" s="58" t="s">
        <v>669</v>
      </c>
      <c r="D341" s="195" t="s">
        <v>410</v>
      </c>
      <c r="E341" s="256" t="s">
        <v>337</v>
      </c>
      <c r="F341" s="196" t="s">
        <v>337</v>
      </c>
      <c r="G341" s="250" t="s">
        <v>347</v>
      </c>
      <c r="H341" s="197" t="s">
        <v>587</v>
      </c>
      <c r="I341" s="83" t="s">
        <v>670</v>
      </c>
      <c r="J341" s="228" t="s">
        <v>337</v>
      </c>
      <c r="K341" s="228" t="s">
        <v>337</v>
      </c>
      <c r="L341" s="198" t="s">
        <v>671</v>
      </c>
      <c r="M341" s="195" t="s">
        <v>672</v>
      </c>
      <c r="N341" s="199" t="s">
        <v>456</v>
      </c>
      <c r="O341" s="200">
        <v>44116</v>
      </c>
      <c r="P341" s="201">
        <v>44116</v>
      </c>
      <c r="Q341" s="63" t="s">
        <v>34</v>
      </c>
      <c r="R341" s="64" t="s">
        <v>34</v>
      </c>
      <c r="S341" s="65" t="s">
        <v>673</v>
      </c>
      <c r="T341" s="66" t="str">
        <f t="shared" si="46"/>
        <v>-</v>
      </c>
      <c r="U341" s="66" t="str">
        <f t="shared" si="46"/>
        <v>-</v>
      </c>
      <c r="V341" s="67" t="str">
        <f t="shared" si="49"/>
        <v>＜16</v>
      </c>
      <c r="W341" s="68" t="str">
        <f t="shared" si="48"/>
        <v/>
      </c>
    </row>
    <row r="342" spans="1:23" x14ac:dyDescent="0.45">
      <c r="A342" s="69">
        <f t="shared" si="45"/>
        <v>336</v>
      </c>
      <c r="B342" s="51" t="s">
        <v>669</v>
      </c>
      <c r="C342" s="74" t="s">
        <v>674</v>
      </c>
      <c r="D342" s="202" t="s">
        <v>586</v>
      </c>
      <c r="E342" s="73" t="s">
        <v>586</v>
      </c>
      <c r="F342" s="70" t="s">
        <v>675</v>
      </c>
      <c r="G342" s="55" t="s">
        <v>35</v>
      </c>
      <c r="H342" s="71" t="s">
        <v>372</v>
      </c>
      <c r="I342" s="69" t="s">
        <v>676</v>
      </c>
      <c r="J342" s="73" t="s">
        <v>34</v>
      </c>
      <c r="K342" s="73" t="s">
        <v>34</v>
      </c>
      <c r="L342" s="74" t="s">
        <v>677</v>
      </c>
      <c r="M342" s="75" t="s">
        <v>678</v>
      </c>
      <c r="N342" s="76" t="s">
        <v>456</v>
      </c>
      <c r="O342" s="77">
        <v>44117</v>
      </c>
      <c r="P342" s="78">
        <v>44117</v>
      </c>
      <c r="Q342" s="63" t="s">
        <v>679</v>
      </c>
      <c r="R342" s="64" t="s">
        <v>679</v>
      </c>
      <c r="S342" s="203" t="s">
        <v>680</v>
      </c>
      <c r="T342" s="66" t="str">
        <f t="shared" si="46"/>
        <v>-</v>
      </c>
      <c r="U342" s="66" t="str">
        <f t="shared" si="46"/>
        <v>-</v>
      </c>
      <c r="V342" s="67" t="str">
        <f t="shared" si="49"/>
        <v>&lt;17</v>
      </c>
      <c r="W342" s="68" t="str">
        <f t="shared" si="48"/>
        <v/>
      </c>
    </row>
    <row r="343" spans="1:23" x14ac:dyDescent="0.45">
      <c r="A343" s="69">
        <f t="shared" si="45"/>
        <v>337</v>
      </c>
      <c r="B343" s="51" t="s">
        <v>669</v>
      </c>
      <c r="C343" s="74" t="s">
        <v>674</v>
      </c>
      <c r="D343" s="71" t="s">
        <v>586</v>
      </c>
      <c r="E343" s="73" t="s">
        <v>586</v>
      </c>
      <c r="F343" s="70" t="s">
        <v>681</v>
      </c>
      <c r="G343" s="55" t="s">
        <v>35</v>
      </c>
      <c r="H343" s="71" t="s">
        <v>372</v>
      </c>
      <c r="I343" s="69" t="s">
        <v>682</v>
      </c>
      <c r="J343" s="73" t="s">
        <v>34</v>
      </c>
      <c r="K343" s="73" t="s">
        <v>34</v>
      </c>
      <c r="L343" s="74" t="s">
        <v>677</v>
      </c>
      <c r="M343" s="75" t="s">
        <v>678</v>
      </c>
      <c r="N343" s="76" t="s">
        <v>456</v>
      </c>
      <c r="O343" s="77">
        <v>44117</v>
      </c>
      <c r="P343" s="78">
        <v>44117</v>
      </c>
      <c r="Q343" s="63" t="s">
        <v>679</v>
      </c>
      <c r="R343" s="64" t="s">
        <v>679</v>
      </c>
      <c r="S343" s="203" t="s">
        <v>680</v>
      </c>
      <c r="T343" s="66" t="str">
        <f t="shared" si="46"/>
        <v>-</v>
      </c>
      <c r="U343" s="66" t="str">
        <f t="shared" si="46"/>
        <v>-</v>
      </c>
      <c r="V343" s="67" t="str">
        <f t="shared" si="49"/>
        <v>&lt;17</v>
      </c>
      <c r="W343" s="68" t="str">
        <f t="shared" si="48"/>
        <v/>
      </c>
    </row>
    <row r="344" spans="1:23" x14ac:dyDescent="0.45">
      <c r="A344" s="69">
        <f t="shared" si="45"/>
        <v>338</v>
      </c>
      <c r="B344" s="51" t="s">
        <v>669</v>
      </c>
      <c r="C344" s="74" t="s">
        <v>674</v>
      </c>
      <c r="D344" s="71" t="s">
        <v>586</v>
      </c>
      <c r="E344" s="73" t="s">
        <v>586</v>
      </c>
      <c r="F344" s="70" t="s">
        <v>683</v>
      </c>
      <c r="G344" s="55" t="s">
        <v>35</v>
      </c>
      <c r="H344" s="71" t="s">
        <v>372</v>
      </c>
      <c r="I344" s="69" t="s">
        <v>676</v>
      </c>
      <c r="J344" s="73" t="s">
        <v>34</v>
      </c>
      <c r="K344" s="73" t="s">
        <v>34</v>
      </c>
      <c r="L344" s="74" t="s">
        <v>677</v>
      </c>
      <c r="M344" s="75" t="s">
        <v>678</v>
      </c>
      <c r="N344" s="76" t="s">
        <v>456</v>
      </c>
      <c r="O344" s="77">
        <v>44117</v>
      </c>
      <c r="P344" s="78">
        <v>44117</v>
      </c>
      <c r="Q344" s="63" t="s">
        <v>679</v>
      </c>
      <c r="R344" s="64" t="s">
        <v>679</v>
      </c>
      <c r="S344" s="203" t="s">
        <v>614</v>
      </c>
      <c r="T344" s="66" t="str">
        <f t="shared" si="46"/>
        <v>-</v>
      </c>
      <c r="U344" s="66" t="str">
        <f t="shared" si="46"/>
        <v>-</v>
      </c>
      <c r="V344" s="67" t="str">
        <f t="shared" si="49"/>
        <v>&lt;17</v>
      </c>
      <c r="W344" s="68" t="str">
        <f t="shared" si="48"/>
        <v/>
      </c>
    </row>
    <row r="345" spans="1:23" x14ac:dyDescent="0.45">
      <c r="A345" s="69">
        <f t="shared" si="45"/>
        <v>339</v>
      </c>
      <c r="B345" s="51" t="s">
        <v>669</v>
      </c>
      <c r="C345" s="74" t="s">
        <v>674</v>
      </c>
      <c r="D345" s="71" t="s">
        <v>586</v>
      </c>
      <c r="E345" s="73" t="s">
        <v>586</v>
      </c>
      <c r="F345" s="70" t="s">
        <v>684</v>
      </c>
      <c r="G345" s="55" t="s">
        <v>35</v>
      </c>
      <c r="H345" s="71" t="s">
        <v>372</v>
      </c>
      <c r="I345" s="69" t="s">
        <v>685</v>
      </c>
      <c r="J345" s="73" t="s">
        <v>34</v>
      </c>
      <c r="K345" s="73" t="s">
        <v>34</v>
      </c>
      <c r="L345" s="74" t="s">
        <v>677</v>
      </c>
      <c r="M345" s="75" t="s">
        <v>678</v>
      </c>
      <c r="N345" s="76" t="s">
        <v>456</v>
      </c>
      <c r="O345" s="77">
        <v>44117</v>
      </c>
      <c r="P345" s="78">
        <v>44117</v>
      </c>
      <c r="Q345" s="63" t="s">
        <v>679</v>
      </c>
      <c r="R345" s="64" t="s">
        <v>679</v>
      </c>
      <c r="S345" s="203" t="s">
        <v>614</v>
      </c>
      <c r="T345" s="66" t="str">
        <f t="shared" si="46"/>
        <v>-</v>
      </c>
      <c r="U345" s="66" t="str">
        <f t="shared" si="46"/>
        <v>-</v>
      </c>
      <c r="V345" s="67" t="str">
        <f t="shared" si="49"/>
        <v>&lt;17</v>
      </c>
      <c r="W345" s="68" t="str">
        <f t="shared" si="48"/>
        <v/>
      </c>
    </row>
    <row r="346" spans="1:23" x14ac:dyDescent="0.45">
      <c r="A346" s="69">
        <f t="shared" si="45"/>
        <v>340</v>
      </c>
      <c r="B346" s="51" t="s">
        <v>669</v>
      </c>
      <c r="C346" s="74" t="s">
        <v>674</v>
      </c>
      <c r="D346" s="71" t="s">
        <v>586</v>
      </c>
      <c r="E346" s="73" t="s">
        <v>586</v>
      </c>
      <c r="F346" s="70" t="s">
        <v>686</v>
      </c>
      <c r="G346" s="55" t="s">
        <v>35</v>
      </c>
      <c r="H346" s="71" t="s">
        <v>372</v>
      </c>
      <c r="I346" s="69" t="s">
        <v>687</v>
      </c>
      <c r="J346" s="73" t="s">
        <v>34</v>
      </c>
      <c r="K346" s="73" t="s">
        <v>34</v>
      </c>
      <c r="L346" s="74" t="s">
        <v>677</v>
      </c>
      <c r="M346" s="75" t="s">
        <v>678</v>
      </c>
      <c r="N346" s="76" t="s">
        <v>456</v>
      </c>
      <c r="O346" s="77">
        <v>44117</v>
      </c>
      <c r="P346" s="78">
        <v>44117</v>
      </c>
      <c r="Q346" s="63" t="s">
        <v>679</v>
      </c>
      <c r="R346" s="64" t="s">
        <v>679</v>
      </c>
      <c r="S346" s="203" t="s">
        <v>614</v>
      </c>
      <c r="T346" s="66" t="str">
        <f t="shared" si="46"/>
        <v>-</v>
      </c>
      <c r="U346" s="66" t="str">
        <f t="shared" si="46"/>
        <v>-</v>
      </c>
      <c r="V346" s="67" t="str">
        <f t="shared" si="49"/>
        <v>&lt;17</v>
      </c>
      <c r="W346" s="68" t="str">
        <f t="shared" si="48"/>
        <v/>
      </c>
    </row>
    <row r="347" spans="1:23" x14ac:dyDescent="0.45">
      <c r="A347" s="69">
        <f t="shared" si="45"/>
        <v>341</v>
      </c>
      <c r="B347" s="51" t="s">
        <v>669</v>
      </c>
      <c r="C347" s="74" t="s">
        <v>674</v>
      </c>
      <c r="D347" s="71" t="s">
        <v>586</v>
      </c>
      <c r="E347" s="73" t="s">
        <v>586</v>
      </c>
      <c r="F347" s="70" t="s">
        <v>688</v>
      </c>
      <c r="G347" s="55" t="s">
        <v>35</v>
      </c>
      <c r="H347" s="71" t="s">
        <v>372</v>
      </c>
      <c r="I347" s="69" t="s">
        <v>689</v>
      </c>
      <c r="J347" s="73" t="s">
        <v>34</v>
      </c>
      <c r="K347" s="73" t="s">
        <v>34</v>
      </c>
      <c r="L347" s="74" t="s">
        <v>677</v>
      </c>
      <c r="M347" s="75" t="s">
        <v>690</v>
      </c>
      <c r="N347" s="76" t="s">
        <v>456</v>
      </c>
      <c r="O347" s="77">
        <v>44117</v>
      </c>
      <c r="P347" s="78">
        <v>44117</v>
      </c>
      <c r="Q347" s="63" t="s">
        <v>679</v>
      </c>
      <c r="R347" s="64" t="s">
        <v>679</v>
      </c>
      <c r="S347" s="203" t="s">
        <v>691</v>
      </c>
      <c r="T347" s="66" t="str">
        <f t="shared" si="46"/>
        <v>-</v>
      </c>
      <c r="U347" s="66" t="str">
        <f t="shared" si="46"/>
        <v>-</v>
      </c>
      <c r="V347" s="67" t="str">
        <f t="shared" si="49"/>
        <v>&lt;16</v>
      </c>
      <c r="W347" s="68" t="str">
        <f t="shared" si="48"/>
        <v/>
      </c>
    </row>
    <row r="348" spans="1:23" x14ac:dyDescent="0.45">
      <c r="A348" s="69">
        <f t="shared" si="45"/>
        <v>342</v>
      </c>
      <c r="B348" s="51" t="s">
        <v>669</v>
      </c>
      <c r="C348" s="74" t="s">
        <v>674</v>
      </c>
      <c r="D348" s="71" t="s">
        <v>586</v>
      </c>
      <c r="E348" s="73" t="s">
        <v>586</v>
      </c>
      <c r="F348" s="70" t="s">
        <v>692</v>
      </c>
      <c r="G348" s="55" t="s">
        <v>35</v>
      </c>
      <c r="H348" s="71" t="s">
        <v>372</v>
      </c>
      <c r="I348" s="69" t="s">
        <v>682</v>
      </c>
      <c r="J348" s="73" t="s">
        <v>34</v>
      </c>
      <c r="K348" s="73" t="s">
        <v>34</v>
      </c>
      <c r="L348" s="74" t="s">
        <v>677</v>
      </c>
      <c r="M348" s="75" t="s">
        <v>690</v>
      </c>
      <c r="N348" s="76" t="s">
        <v>456</v>
      </c>
      <c r="O348" s="77">
        <v>44117</v>
      </c>
      <c r="P348" s="78">
        <v>44117</v>
      </c>
      <c r="Q348" s="63" t="s">
        <v>679</v>
      </c>
      <c r="R348" s="64" t="s">
        <v>679</v>
      </c>
      <c r="S348" s="203" t="s">
        <v>691</v>
      </c>
      <c r="T348" s="66" t="str">
        <f t="shared" si="46"/>
        <v>-</v>
      </c>
      <c r="U348" s="66" t="str">
        <f t="shared" si="46"/>
        <v>-</v>
      </c>
      <c r="V348" s="67" t="str">
        <f t="shared" si="49"/>
        <v>&lt;16</v>
      </c>
      <c r="W348" s="68" t="str">
        <f t="shared" si="48"/>
        <v/>
      </c>
    </row>
    <row r="349" spans="1:23" x14ac:dyDescent="0.45">
      <c r="A349" s="69">
        <f t="shared" si="45"/>
        <v>343</v>
      </c>
      <c r="B349" s="51" t="s">
        <v>669</v>
      </c>
      <c r="C349" s="74" t="s">
        <v>674</v>
      </c>
      <c r="D349" s="71" t="s">
        <v>586</v>
      </c>
      <c r="E349" s="73" t="s">
        <v>586</v>
      </c>
      <c r="F349" s="70" t="s">
        <v>693</v>
      </c>
      <c r="G349" s="55" t="s">
        <v>35</v>
      </c>
      <c r="H349" s="71" t="s">
        <v>372</v>
      </c>
      <c r="I349" s="69" t="s">
        <v>694</v>
      </c>
      <c r="J349" s="73" t="s">
        <v>34</v>
      </c>
      <c r="K349" s="73" t="s">
        <v>34</v>
      </c>
      <c r="L349" s="74" t="s">
        <v>677</v>
      </c>
      <c r="M349" s="75" t="s">
        <v>690</v>
      </c>
      <c r="N349" s="76" t="s">
        <v>456</v>
      </c>
      <c r="O349" s="77">
        <v>44117</v>
      </c>
      <c r="P349" s="78">
        <v>44117</v>
      </c>
      <c r="Q349" s="63" t="s">
        <v>679</v>
      </c>
      <c r="R349" s="64" t="s">
        <v>679</v>
      </c>
      <c r="S349" s="203" t="s">
        <v>691</v>
      </c>
      <c r="T349" s="66" t="str">
        <f t="shared" si="46"/>
        <v>-</v>
      </c>
      <c r="U349" s="66" t="str">
        <f t="shared" si="46"/>
        <v>-</v>
      </c>
      <c r="V349" s="67" t="str">
        <f t="shared" si="49"/>
        <v>&lt;16</v>
      </c>
      <c r="W349" s="68" t="str">
        <f t="shared" si="48"/>
        <v/>
      </c>
    </row>
    <row r="350" spans="1:23" x14ac:dyDescent="0.45">
      <c r="A350" s="69">
        <f t="shared" si="45"/>
        <v>344</v>
      </c>
      <c r="B350" s="51" t="s">
        <v>669</v>
      </c>
      <c r="C350" s="74" t="s">
        <v>674</v>
      </c>
      <c r="D350" s="71" t="s">
        <v>586</v>
      </c>
      <c r="E350" s="73" t="s">
        <v>586</v>
      </c>
      <c r="F350" s="70" t="s">
        <v>695</v>
      </c>
      <c r="G350" s="55" t="s">
        <v>35</v>
      </c>
      <c r="H350" s="71" t="s">
        <v>372</v>
      </c>
      <c r="I350" s="69" t="s">
        <v>696</v>
      </c>
      <c r="J350" s="73" t="s">
        <v>34</v>
      </c>
      <c r="K350" s="73" t="s">
        <v>34</v>
      </c>
      <c r="L350" s="74" t="s">
        <v>677</v>
      </c>
      <c r="M350" s="75" t="s">
        <v>690</v>
      </c>
      <c r="N350" s="76" t="s">
        <v>456</v>
      </c>
      <c r="O350" s="77">
        <v>44117</v>
      </c>
      <c r="P350" s="78">
        <v>44117</v>
      </c>
      <c r="Q350" s="63" t="s">
        <v>679</v>
      </c>
      <c r="R350" s="64" t="s">
        <v>679</v>
      </c>
      <c r="S350" s="203" t="s">
        <v>691</v>
      </c>
      <c r="T350" s="66" t="str">
        <f t="shared" si="46"/>
        <v>-</v>
      </c>
      <c r="U350" s="66" t="str">
        <f t="shared" si="46"/>
        <v>-</v>
      </c>
      <c r="V350" s="67" t="str">
        <f t="shared" si="49"/>
        <v>&lt;16</v>
      </c>
      <c r="W350" s="68" t="str">
        <f t="shared" si="48"/>
        <v/>
      </c>
    </row>
    <row r="351" spans="1:23" x14ac:dyDescent="0.45">
      <c r="A351" s="69">
        <f t="shared" si="45"/>
        <v>345</v>
      </c>
      <c r="B351" s="51" t="s">
        <v>669</v>
      </c>
      <c r="C351" s="74" t="s">
        <v>674</v>
      </c>
      <c r="D351" s="71" t="s">
        <v>586</v>
      </c>
      <c r="E351" s="73" t="s">
        <v>586</v>
      </c>
      <c r="F351" s="70" t="s">
        <v>697</v>
      </c>
      <c r="G351" s="55" t="s">
        <v>35</v>
      </c>
      <c r="H351" s="71" t="s">
        <v>372</v>
      </c>
      <c r="I351" s="69" t="s">
        <v>698</v>
      </c>
      <c r="J351" s="73" t="s">
        <v>34</v>
      </c>
      <c r="K351" s="73" t="s">
        <v>34</v>
      </c>
      <c r="L351" s="74" t="s">
        <v>677</v>
      </c>
      <c r="M351" s="75" t="s">
        <v>690</v>
      </c>
      <c r="N351" s="109" t="s">
        <v>456</v>
      </c>
      <c r="O351" s="77">
        <v>44117</v>
      </c>
      <c r="P351" s="78">
        <v>44117</v>
      </c>
      <c r="Q351" s="63" t="s">
        <v>679</v>
      </c>
      <c r="R351" s="64" t="s">
        <v>679</v>
      </c>
      <c r="S351" s="203" t="s">
        <v>691</v>
      </c>
      <c r="T351" s="66" t="str">
        <f t="shared" si="46"/>
        <v>-</v>
      </c>
      <c r="U351" s="66" t="str">
        <f t="shared" si="46"/>
        <v>-</v>
      </c>
      <c r="V351" s="67" t="str">
        <f t="shared" si="49"/>
        <v>&lt;16</v>
      </c>
      <c r="W351" s="68" t="str">
        <f t="shared" si="48"/>
        <v/>
      </c>
    </row>
    <row r="352" spans="1:23" x14ac:dyDescent="0.45">
      <c r="A352" s="69">
        <f t="shared" si="45"/>
        <v>346</v>
      </c>
      <c r="B352" s="51" t="s">
        <v>699</v>
      </c>
      <c r="C352" s="54" t="s">
        <v>699</v>
      </c>
      <c r="D352" s="53" t="s">
        <v>365</v>
      </c>
      <c r="E352" s="57" t="s">
        <v>84</v>
      </c>
      <c r="F352" s="52" t="s">
        <v>84</v>
      </c>
      <c r="G352" s="55" t="s">
        <v>35</v>
      </c>
      <c r="H352" s="71" t="s">
        <v>700</v>
      </c>
      <c r="I352" s="51" t="s">
        <v>392</v>
      </c>
      <c r="J352" s="57"/>
      <c r="K352" s="57" t="s">
        <v>84</v>
      </c>
      <c r="L352" s="58" t="s">
        <v>38</v>
      </c>
      <c r="M352" s="204" t="s">
        <v>701</v>
      </c>
      <c r="N352" s="87" t="s">
        <v>702</v>
      </c>
      <c r="O352" s="205">
        <v>44110</v>
      </c>
      <c r="P352" s="205">
        <v>44111</v>
      </c>
      <c r="Q352" s="63" t="s">
        <v>71</v>
      </c>
      <c r="R352" s="64" t="s">
        <v>71</v>
      </c>
      <c r="S352" s="65" t="s">
        <v>72</v>
      </c>
      <c r="T352" s="66" t="str">
        <f t="shared" ref="T352:U359" si="50">IF(Q352="","",IF(NOT(ISERROR(Q352*1)),ROUNDDOWN(Q352*1,2-INT(LOG(ABS(Q352*1)))),IFERROR("&lt;"&amp;ROUNDDOWN(IF(SUBSTITUTE(Q352,"&lt;","")*1&lt;=50,SUBSTITUTE(Q352,"&lt;","")*1,""),2-INT(LOG(ABS(SUBSTITUTE(Q352,"&lt;","")*1)))),IF(Q352="-",Q352,"入力形式が間違っています"))))</f>
        <v>&lt;10</v>
      </c>
      <c r="U352" s="66" t="str">
        <f t="shared" si="50"/>
        <v>&lt;10</v>
      </c>
      <c r="V352" s="67" t="str">
        <f t="shared" si="49"/>
        <v>&lt;20</v>
      </c>
      <c r="W352" s="68" t="str">
        <f t="shared" si="48"/>
        <v/>
      </c>
    </row>
    <row r="353" spans="1:23" x14ac:dyDescent="0.45">
      <c r="A353" s="69">
        <f t="shared" si="45"/>
        <v>347</v>
      </c>
      <c r="B353" s="69" t="s">
        <v>699</v>
      </c>
      <c r="C353" s="72" t="s">
        <v>699</v>
      </c>
      <c r="D353" s="71" t="s">
        <v>703</v>
      </c>
      <c r="E353" s="73" t="s">
        <v>84</v>
      </c>
      <c r="F353" s="70" t="s">
        <v>84</v>
      </c>
      <c r="G353" s="55" t="s">
        <v>35</v>
      </c>
      <c r="H353" s="71" t="s">
        <v>700</v>
      </c>
      <c r="I353" s="69" t="s">
        <v>704</v>
      </c>
      <c r="J353" s="73"/>
      <c r="K353" s="73" t="s">
        <v>84</v>
      </c>
      <c r="L353" s="58" t="s">
        <v>38</v>
      </c>
      <c r="M353" s="206" t="s">
        <v>701</v>
      </c>
      <c r="N353" s="76" t="s">
        <v>456</v>
      </c>
      <c r="O353" s="77">
        <v>44110</v>
      </c>
      <c r="P353" s="207">
        <v>44111</v>
      </c>
      <c r="Q353" s="63" t="s">
        <v>71</v>
      </c>
      <c r="R353" s="64" t="s">
        <v>71</v>
      </c>
      <c r="S353" s="65" t="s">
        <v>72</v>
      </c>
      <c r="T353" s="66" t="str">
        <f t="shared" si="50"/>
        <v>&lt;10</v>
      </c>
      <c r="U353" s="66" t="str">
        <f t="shared" si="50"/>
        <v>&lt;10</v>
      </c>
      <c r="V353" s="67" t="str">
        <f t="shared" si="49"/>
        <v>&lt;20</v>
      </c>
      <c r="W353" s="68" t="str">
        <f t="shared" si="48"/>
        <v/>
      </c>
    </row>
    <row r="354" spans="1:23" x14ac:dyDescent="0.45">
      <c r="A354" s="69">
        <f t="shared" si="45"/>
        <v>348</v>
      </c>
      <c r="B354" s="69" t="s">
        <v>699</v>
      </c>
      <c r="C354" s="72" t="s">
        <v>699</v>
      </c>
      <c r="D354" s="71" t="s">
        <v>703</v>
      </c>
      <c r="E354" s="73" t="s">
        <v>84</v>
      </c>
      <c r="F354" s="70" t="s">
        <v>84</v>
      </c>
      <c r="G354" s="55" t="s">
        <v>35</v>
      </c>
      <c r="H354" s="71" t="s">
        <v>700</v>
      </c>
      <c r="I354" s="69" t="s">
        <v>705</v>
      </c>
      <c r="J354" s="73"/>
      <c r="K354" s="73" t="s">
        <v>84</v>
      </c>
      <c r="L354" s="58" t="s">
        <v>38</v>
      </c>
      <c r="M354" s="206" t="s">
        <v>701</v>
      </c>
      <c r="N354" s="76" t="s">
        <v>456</v>
      </c>
      <c r="O354" s="77">
        <v>44110</v>
      </c>
      <c r="P354" s="207">
        <v>44111</v>
      </c>
      <c r="Q354" s="63" t="s">
        <v>71</v>
      </c>
      <c r="R354" s="64" t="s">
        <v>71</v>
      </c>
      <c r="S354" s="65" t="s">
        <v>72</v>
      </c>
      <c r="T354" s="66" t="str">
        <f t="shared" si="50"/>
        <v>&lt;10</v>
      </c>
      <c r="U354" s="66" t="str">
        <f t="shared" si="50"/>
        <v>&lt;10</v>
      </c>
      <c r="V354" s="67" t="str">
        <f t="shared" si="49"/>
        <v>&lt;20</v>
      </c>
      <c r="W354" s="68" t="str">
        <f t="shared" si="48"/>
        <v/>
      </c>
    </row>
    <row r="355" spans="1:23" x14ac:dyDescent="0.45">
      <c r="A355" s="69">
        <f t="shared" si="45"/>
        <v>349</v>
      </c>
      <c r="B355" s="69" t="s">
        <v>699</v>
      </c>
      <c r="C355" s="72" t="s">
        <v>699</v>
      </c>
      <c r="D355" s="71" t="s">
        <v>703</v>
      </c>
      <c r="E355" s="73" t="s">
        <v>84</v>
      </c>
      <c r="F355" s="70" t="s">
        <v>84</v>
      </c>
      <c r="G355" s="55" t="s">
        <v>35</v>
      </c>
      <c r="H355" s="53" t="s">
        <v>700</v>
      </c>
      <c r="I355" s="69" t="s">
        <v>705</v>
      </c>
      <c r="J355" s="73"/>
      <c r="K355" s="73" t="s">
        <v>84</v>
      </c>
      <c r="L355" s="58" t="s">
        <v>38</v>
      </c>
      <c r="M355" s="206" t="s">
        <v>701</v>
      </c>
      <c r="N355" s="76" t="s">
        <v>456</v>
      </c>
      <c r="O355" s="77">
        <v>44111</v>
      </c>
      <c r="P355" s="78">
        <v>44112</v>
      </c>
      <c r="Q355" s="63" t="s">
        <v>71</v>
      </c>
      <c r="R355" s="64" t="s">
        <v>71</v>
      </c>
      <c r="S355" s="65" t="s">
        <v>72</v>
      </c>
      <c r="T355" s="66" t="str">
        <f t="shared" si="50"/>
        <v>&lt;10</v>
      </c>
      <c r="U355" s="66" t="str">
        <f t="shared" si="50"/>
        <v>&lt;10</v>
      </c>
      <c r="V355" s="67" t="str">
        <f t="shared" si="49"/>
        <v>&lt;20</v>
      </c>
      <c r="W355" s="68" t="str">
        <f t="shared" si="48"/>
        <v/>
      </c>
    </row>
    <row r="356" spans="1:23" x14ac:dyDescent="0.45">
      <c r="A356" s="69">
        <f t="shared" si="45"/>
        <v>350</v>
      </c>
      <c r="B356" s="69" t="s">
        <v>699</v>
      </c>
      <c r="C356" s="72" t="s">
        <v>699</v>
      </c>
      <c r="D356" s="71" t="s">
        <v>703</v>
      </c>
      <c r="E356" s="73" t="s">
        <v>84</v>
      </c>
      <c r="F356" s="70" t="s">
        <v>84</v>
      </c>
      <c r="G356" s="55" t="s">
        <v>35</v>
      </c>
      <c r="H356" s="71" t="s">
        <v>700</v>
      </c>
      <c r="I356" s="69" t="s">
        <v>704</v>
      </c>
      <c r="J356" s="73"/>
      <c r="K356" s="73" t="s">
        <v>84</v>
      </c>
      <c r="L356" s="58" t="s">
        <v>38</v>
      </c>
      <c r="M356" s="206" t="s">
        <v>701</v>
      </c>
      <c r="N356" s="76" t="s">
        <v>456</v>
      </c>
      <c r="O356" s="77">
        <v>44111</v>
      </c>
      <c r="P356" s="78">
        <v>44112</v>
      </c>
      <c r="Q356" s="63" t="s">
        <v>71</v>
      </c>
      <c r="R356" s="64" t="s">
        <v>71</v>
      </c>
      <c r="S356" s="65" t="s">
        <v>72</v>
      </c>
      <c r="T356" s="66" t="str">
        <f t="shared" si="50"/>
        <v>&lt;10</v>
      </c>
      <c r="U356" s="66" t="str">
        <f t="shared" si="50"/>
        <v>&lt;10</v>
      </c>
      <c r="V356" s="67" t="str">
        <f t="shared" si="49"/>
        <v>&lt;20</v>
      </c>
      <c r="W356" s="68" t="str">
        <f t="shared" si="48"/>
        <v/>
      </c>
    </row>
    <row r="357" spans="1:23" x14ac:dyDescent="0.45">
      <c r="A357" s="69">
        <f t="shared" si="45"/>
        <v>351</v>
      </c>
      <c r="B357" s="69" t="s">
        <v>699</v>
      </c>
      <c r="C357" s="72" t="s">
        <v>699</v>
      </c>
      <c r="D357" s="71" t="s">
        <v>367</v>
      </c>
      <c r="E357" s="73" t="s">
        <v>84</v>
      </c>
      <c r="F357" s="70" t="s">
        <v>84</v>
      </c>
      <c r="G357" s="55" t="s">
        <v>35</v>
      </c>
      <c r="H357" s="71" t="s">
        <v>700</v>
      </c>
      <c r="I357" s="69" t="s">
        <v>706</v>
      </c>
      <c r="J357" s="73"/>
      <c r="K357" s="73" t="s">
        <v>84</v>
      </c>
      <c r="L357" s="58" t="s">
        <v>38</v>
      </c>
      <c r="M357" s="206" t="s">
        <v>701</v>
      </c>
      <c r="N357" s="76" t="s">
        <v>456</v>
      </c>
      <c r="O357" s="77">
        <v>44111</v>
      </c>
      <c r="P357" s="78">
        <v>44112</v>
      </c>
      <c r="Q357" s="63" t="s">
        <v>71</v>
      </c>
      <c r="R357" s="80" t="s">
        <v>71</v>
      </c>
      <c r="S357" s="65" t="s">
        <v>72</v>
      </c>
      <c r="T357" s="66" t="str">
        <f t="shared" si="50"/>
        <v>&lt;10</v>
      </c>
      <c r="U357" s="66" t="str">
        <f t="shared" si="50"/>
        <v>&lt;10</v>
      </c>
      <c r="V357" s="67" t="str">
        <f t="shared" si="49"/>
        <v>&lt;20</v>
      </c>
      <c r="W357" s="68" t="str">
        <f t="shared" si="48"/>
        <v/>
      </c>
    </row>
    <row r="358" spans="1:23" ht="36" x14ac:dyDescent="0.45">
      <c r="A358" s="69">
        <f t="shared" si="45"/>
        <v>352</v>
      </c>
      <c r="B358" s="51" t="s">
        <v>333</v>
      </c>
      <c r="C358" s="54" t="s">
        <v>333</v>
      </c>
      <c r="D358" s="53" t="s">
        <v>333</v>
      </c>
      <c r="E358" s="57" t="s">
        <v>707</v>
      </c>
      <c r="F358" s="52" t="s">
        <v>341</v>
      </c>
      <c r="G358" s="55" t="s">
        <v>35</v>
      </c>
      <c r="H358" s="71" t="s">
        <v>86</v>
      </c>
      <c r="I358" s="51" t="s">
        <v>336</v>
      </c>
      <c r="J358" s="57" t="s">
        <v>153</v>
      </c>
      <c r="K358" s="57" t="s">
        <v>337</v>
      </c>
      <c r="L358" s="58" t="s">
        <v>38</v>
      </c>
      <c r="M358" s="208" t="s">
        <v>338</v>
      </c>
      <c r="N358" s="60" t="s">
        <v>40</v>
      </c>
      <c r="O358" s="61">
        <v>44116</v>
      </c>
      <c r="P358" s="62">
        <v>44118</v>
      </c>
      <c r="Q358" s="132" t="s">
        <v>343</v>
      </c>
      <c r="R358" s="80">
        <v>22</v>
      </c>
      <c r="S358" s="82">
        <v>22</v>
      </c>
      <c r="T358" s="66" t="str">
        <f t="shared" si="50"/>
        <v>&lt;6.7</v>
      </c>
      <c r="U358" s="66">
        <f t="shared" si="50"/>
        <v>22</v>
      </c>
      <c r="V358" s="67">
        <f t="shared" si="49"/>
        <v>22</v>
      </c>
      <c r="W358" s="68" t="str">
        <f t="shared" si="48"/>
        <v/>
      </c>
    </row>
    <row r="359" spans="1:23" x14ac:dyDescent="0.45">
      <c r="A359" s="69">
        <f t="shared" si="45"/>
        <v>353</v>
      </c>
      <c r="B359" s="51" t="s">
        <v>708</v>
      </c>
      <c r="C359" s="54" t="s">
        <v>708</v>
      </c>
      <c r="D359" s="53" t="s">
        <v>75</v>
      </c>
      <c r="E359" s="57" t="s">
        <v>34</v>
      </c>
      <c r="F359" s="52" t="s">
        <v>709</v>
      </c>
      <c r="G359" s="55" t="s">
        <v>35</v>
      </c>
      <c r="H359" s="71" t="s">
        <v>67</v>
      </c>
      <c r="I359" s="51" t="s">
        <v>710</v>
      </c>
      <c r="J359" s="57" t="s">
        <v>711</v>
      </c>
      <c r="K359" s="57" t="s">
        <v>34</v>
      </c>
      <c r="L359" s="58" t="s">
        <v>38</v>
      </c>
      <c r="M359" s="208" t="s">
        <v>712</v>
      </c>
      <c r="N359" s="60" t="s">
        <v>40</v>
      </c>
      <c r="O359" s="61">
        <v>44117</v>
      </c>
      <c r="P359" s="62">
        <v>44119</v>
      </c>
      <c r="Q359" s="63" t="s">
        <v>146</v>
      </c>
      <c r="R359" s="64" t="s">
        <v>377</v>
      </c>
      <c r="S359" s="65" t="s">
        <v>378</v>
      </c>
      <c r="T359" s="66" t="str">
        <f t="shared" si="50"/>
        <v>&lt;1.7</v>
      </c>
      <c r="U359" s="66" t="str">
        <f t="shared" si="50"/>
        <v>&lt;1.5</v>
      </c>
      <c r="V359" s="67" t="str">
        <f t="shared" si="49"/>
        <v>&lt;3.2</v>
      </c>
      <c r="W359" s="68" t="str">
        <f t="shared" si="48"/>
        <v/>
      </c>
    </row>
    <row r="360" spans="1:23" x14ac:dyDescent="0.45">
      <c r="A360" s="69">
        <f t="shared" si="45"/>
        <v>354</v>
      </c>
      <c r="B360" s="51" t="s">
        <v>713</v>
      </c>
      <c r="C360" s="74" t="s">
        <v>713</v>
      </c>
      <c r="D360" s="148" t="s">
        <v>34</v>
      </c>
      <c r="E360" s="57" t="s">
        <v>34</v>
      </c>
      <c r="F360" s="52" t="s">
        <v>714</v>
      </c>
      <c r="G360" s="55" t="s">
        <v>35</v>
      </c>
      <c r="H360" s="71" t="s">
        <v>372</v>
      </c>
      <c r="I360" s="51" t="s">
        <v>715</v>
      </c>
      <c r="J360" s="57" t="s">
        <v>34</v>
      </c>
      <c r="K360" s="57" t="s">
        <v>34</v>
      </c>
      <c r="L360" s="58" t="s">
        <v>38</v>
      </c>
      <c r="M360" s="208" t="s">
        <v>716</v>
      </c>
      <c r="N360" s="60" t="s">
        <v>717</v>
      </c>
      <c r="O360" s="61">
        <v>44110</v>
      </c>
      <c r="P360" s="62">
        <v>44112</v>
      </c>
      <c r="Q360" s="63" t="s">
        <v>136</v>
      </c>
      <c r="R360" s="64" t="s">
        <v>718</v>
      </c>
      <c r="S360" s="65" t="s">
        <v>144</v>
      </c>
      <c r="T360" s="66" t="s">
        <v>383</v>
      </c>
      <c r="U360" s="66" t="s">
        <v>719</v>
      </c>
      <c r="V360" s="67" t="s">
        <v>594</v>
      </c>
      <c r="W360" s="68" t="str">
        <f t="shared" si="48"/>
        <v/>
      </c>
    </row>
    <row r="361" spans="1:23" x14ac:dyDescent="0.45">
      <c r="A361" s="69">
        <f t="shared" si="45"/>
        <v>355</v>
      </c>
      <c r="B361" s="69" t="s">
        <v>713</v>
      </c>
      <c r="C361" s="74" t="s">
        <v>713</v>
      </c>
      <c r="D361" s="148" t="s">
        <v>34</v>
      </c>
      <c r="E361" s="73" t="s">
        <v>34</v>
      </c>
      <c r="F361" s="70" t="s">
        <v>714</v>
      </c>
      <c r="G361" s="55" t="s">
        <v>35</v>
      </c>
      <c r="H361" s="71" t="s">
        <v>372</v>
      </c>
      <c r="I361" s="69" t="s">
        <v>720</v>
      </c>
      <c r="J361" s="57" t="s">
        <v>34</v>
      </c>
      <c r="K361" s="57" t="s">
        <v>34</v>
      </c>
      <c r="L361" s="58" t="s">
        <v>38</v>
      </c>
      <c r="M361" s="208" t="s">
        <v>716</v>
      </c>
      <c r="N361" s="60" t="s">
        <v>40</v>
      </c>
      <c r="O361" s="61">
        <v>44110</v>
      </c>
      <c r="P361" s="62">
        <v>44112</v>
      </c>
      <c r="Q361" s="79" t="s">
        <v>115</v>
      </c>
      <c r="R361" s="80" t="s">
        <v>136</v>
      </c>
      <c r="S361" s="65" t="s">
        <v>137</v>
      </c>
      <c r="T361" s="66" t="s">
        <v>115</v>
      </c>
      <c r="U361" s="66" t="s">
        <v>383</v>
      </c>
      <c r="V361" s="67" t="s">
        <v>137</v>
      </c>
      <c r="W361" s="68" t="str">
        <f t="shared" si="48"/>
        <v/>
      </c>
    </row>
    <row r="362" spans="1:23" x14ac:dyDescent="0.45">
      <c r="A362" s="69">
        <f t="shared" si="45"/>
        <v>356</v>
      </c>
      <c r="B362" s="69" t="s">
        <v>713</v>
      </c>
      <c r="C362" s="74" t="s">
        <v>713</v>
      </c>
      <c r="D362" s="148" t="s">
        <v>363</v>
      </c>
      <c r="E362" s="73" t="s">
        <v>34</v>
      </c>
      <c r="F362" s="70"/>
      <c r="G362" s="55" t="s">
        <v>35</v>
      </c>
      <c r="H362" s="71" t="s">
        <v>372</v>
      </c>
      <c r="I362" s="69" t="s">
        <v>721</v>
      </c>
      <c r="J362" s="57" t="s">
        <v>34</v>
      </c>
      <c r="K362" s="57" t="s">
        <v>34</v>
      </c>
      <c r="L362" s="58" t="s">
        <v>38</v>
      </c>
      <c r="M362" s="208" t="s">
        <v>716</v>
      </c>
      <c r="N362" s="60" t="s">
        <v>40</v>
      </c>
      <c r="O362" s="61">
        <v>44110</v>
      </c>
      <c r="P362" s="62">
        <v>44112</v>
      </c>
      <c r="Q362" s="79" t="s">
        <v>136</v>
      </c>
      <c r="R362" s="80" t="s">
        <v>143</v>
      </c>
      <c r="S362" s="65" t="s">
        <v>430</v>
      </c>
      <c r="T362" s="66" t="s">
        <v>383</v>
      </c>
      <c r="U362" s="66" t="s">
        <v>257</v>
      </c>
      <c r="V362" s="67" t="s">
        <v>59</v>
      </c>
      <c r="W362" s="68"/>
    </row>
    <row r="363" spans="1:23" x14ac:dyDescent="0.45">
      <c r="A363" s="69">
        <f t="shared" si="45"/>
        <v>357</v>
      </c>
      <c r="B363" s="51" t="s">
        <v>713</v>
      </c>
      <c r="C363" s="54" t="s">
        <v>713</v>
      </c>
      <c r="D363" s="53" t="s">
        <v>73</v>
      </c>
      <c r="E363" s="57" t="s">
        <v>34</v>
      </c>
      <c r="F363" s="52" t="s">
        <v>722</v>
      </c>
      <c r="G363" s="55" t="s">
        <v>35</v>
      </c>
      <c r="H363" s="71" t="s">
        <v>67</v>
      </c>
      <c r="I363" s="51" t="s">
        <v>723</v>
      </c>
      <c r="J363" s="57" t="s">
        <v>69</v>
      </c>
      <c r="K363" s="57"/>
      <c r="L363" s="58" t="s">
        <v>38</v>
      </c>
      <c r="M363" s="208" t="s">
        <v>724</v>
      </c>
      <c r="N363" s="60" t="s">
        <v>725</v>
      </c>
      <c r="O363" s="61">
        <v>44091</v>
      </c>
      <c r="P363" s="62">
        <v>44092</v>
      </c>
      <c r="Q363" s="63" t="s">
        <v>406</v>
      </c>
      <c r="R363" s="64" t="s">
        <v>726</v>
      </c>
      <c r="S363" s="65" t="s">
        <v>105</v>
      </c>
      <c r="T363" s="66" t="str">
        <f t="shared" ref="T363:U378" si="51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&lt;2.3</v>
      </c>
      <c r="U363" s="66" t="str">
        <f t="shared" si="51"/>
        <v>&lt;1.9</v>
      </c>
      <c r="V363" s="67" t="str">
        <f t="shared" ref="V363:V422" si="52">IFERROR(IF(AND(T363="",U363=""),"",IF(AND(T363="-",U363="-"),IF(S363="","Cs合計を入力してください",S363),IF(NOT(ISERROR(T363*1+U363*1)),ROUND(T363+U363, 1-INT(LOG(ABS(T363+U363)))),IF(NOT(ISERROR(T363*1)),ROUND(T363, 1-INT(LOG(ABS(T363)))),IF(NOT(ISERROR(U363*1)),ROUND(U363, 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&lt;4.2</v>
      </c>
      <c r="W363" s="68" t="str">
        <f t="shared" ref="W363:W384" si="53">IF(ISERROR(V363*1),"",IF(AND(H363="飲料水",V363&gt;=11),"○",IF(AND(H363="牛乳・乳児用食品",V363&gt;=51),"○",IF(AND(H363&lt;&gt;"",V363&gt;=110),"○",""))))</f>
        <v/>
      </c>
    </row>
    <row r="364" spans="1:23" x14ac:dyDescent="0.45">
      <c r="A364" s="69">
        <f t="shared" si="45"/>
        <v>358</v>
      </c>
      <c r="B364" s="69" t="s">
        <v>713</v>
      </c>
      <c r="C364" s="72" t="s">
        <v>713</v>
      </c>
      <c r="D364" s="71" t="s">
        <v>116</v>
      </c>
      <c r="E364" s="73" t="s">
        <v>34</v>
      </c>
      <c r="F364" s="70" t="s">
        <v>727</v>
      </c>
      <c r="G364" s="55" t="s">
        <v>35</v>
      </c>
      <c r="H364" s="71" t="s">
        <v>67</v>
      </c>
      <c r="I364" s="69" t="s">
        <v>728</v>
      </c>
      <c r="J364" s="73" t="s">
        <v>69</v>
      </c>
      <c r="K364" s="73"/>
      <c r="L364" s="58" t="s">
        <v>38</v>
      </c>
      <c r="M364" s="208" t="s">
        <v>724</v>
      </c>
      <c r="N364" s="60" t="s">
        <v>725</v>
      </c>
      <c r="O364" s="61">
        <v>44091</v>
      </c>
      <c r="P364" s="62">
        <v>44092</v>
      </c>
      <c r="Q364" s="79" t="s">
        <v>406</v>
      </c>
      <c r="R364" s="80" t="s">
        <v>141</v>
      </c>
      <c r="S364" s="65" t="s">
        <v>105</v>
      </c>
      <c r="T364" s="66" t="str">
        <f t="shared" si="51"/>
        <v>&lt;2.3</v>
      </c>
      <c r="U364" s="66" t="str">
        <f t="shared" si="51"/>
        <v>&lt;1.9</v>
      </c>
      <c r="V364" s="67" t="str">
        <f t="shared" si="52"/>
        <v>&lt;4.2</v>
      </c>
      <c r="W364" s="68" t="str">
        <f t="shared" si="53"/>
        <v/>
      </c>
    </row>
    <row r="365" spans="1:23" x14ac:dyDescent="0.45">
      <c r="A365" s="69">
        <f t="shared" si="45"/>
        <v>359</v>
      </c>
      <c r="B365" s="51" t="s">
        <v>729</v>
      </c>
      <c r="C365" s="54" t="s">
        <v>729</v>
      </c>
      <c r="D365" s="53" t="s">
        <v>729</v>
      </c>
      <c r="E365" s="209" t="s">
        <v>730</v>
      </c>
      <c r="F365" s="52" t="s">
        <v>731</v>
      </c>
      <c r="G365" s="251" t="s">
        <v>85</v>
      </c>
      <c r="H365" s="210" t="s">
        <v>732</v>
      </c>
      <c r="I365" s="93" t="s">
        <v>733</v>
      </c>
      <c r="J365" s="236" t="s">
        <v>153</v>
      </c>
      <c r="K365" s="236" t="s">
        <v>134</v>
      </c>
      <c r="L365" s="211" t="s">
        <v>734</v>
      </c>
      <c r="M365" s="133" t="s">
        <v>735</v>
      </c>
      <c r="N365" s="60" t="s">
        <v>456</v>
      </c>
      <c r="O365" s="212">
        <v>44070</v>
      </c>
      <c r="P365" s="213">
        <v>44076</v>
      </c>
      <c r="Q365" s="123" t="s">
        <v>34</v>
      </c>
      <c r="R365" s="124" t="s">
        <v>34</v>
      </c>
      <c r="S365" s="65" t="s">
        <v>361</v>
      </c>
      <c r="T365" s="66" t="str">
        <f t="shared" si="51"/>
        <v>-</v>
      </c>
      <c r="U365" s="66" t="str">
        <f t="shared" si="51"/>
        <v>-</v>
      </c>
      <c r="V365" s="67" t="str">
        <f t="shared" si="52"/>
        <v>&lt;25</v>
      </c>
      <c r="W365" s="68" t="str">
        <f t="shared" si="53"/>
        <v/>
      </c>
    </row>
    <row r="366" spans="1:23" x14ac:dyDescent="0.45">
      <c r="A366" s="69">
        <f t="shared" si="45"/>
        <v>360</v>
      </c>
      <c r="B366" s="69" t="s">
        <v>729</v>
      </c>
      <c r="C366" s="72" t="s">
        <v>729</v>
      </c>
      <c r="D366" s="71" t="s">
        <v>729</v>
      </c>
      <c r="E366" s="209" t="s">
        <v>736</v>
      </c>
      <c r="F366" s="70" t="s">
        <v>731</v>
      </c>
      <c r="G366" s="251" t="s">
        <v>85</v>
      </c>
      <c r="H366" s="210" t="s">
        <v>732</v>
      </c>
      <c r="I366" s="94" t="s">
        <v>737</v>
      </c>
      <c r="J366" s="237" t="s">
        <v>153</v>
      </c>
      <c r="K366" s="237" t="s">
        <v>134</v>
      </c>
      <c r="L366" s="211" t="s">
        <v>734</v>
      </c>
      <c r="M366" s="135" t="s">
        <v>738</v>
      </c>
      <c r="N366" s="76" t="s">
        <v>456</v>
      </c>
      <c r="O366" s="212">
        <v>44070</v>
      </c>
      <c r="P366" s="213">
        <v>44076</v>
      </c>
      <c r="Q366" s="79" t="s">
        <v>34</v>
      </c>
      <c r="R366" s="80" t="s">
        <v>34</v>
      </c>
      <c r="S366" s="65" t="s">
        <v>361</v>
      </c>
      <c r="T366" s="66" t="str">
        <f t="shared" si="51"/>
        <v>-</v>
      </c>
      <c r="U366" s="66" t="str">
        <f t="shared" si="51"/>
        <v>-</v>
      </c>
      <c r="V366" s="67" t="str">
        <f t="shared" si="52"/>
        <v>&lt;25</v>
      </c>
      <c r="W366" s="68" t="str">
        <f t="shared" si="53"/>
        <v/>
      </c>
    </row>
    <row r="367" spans="1:23" x14ac:dyDescent="0.45">
      <c r="A367" s="69">
        <f t="shared" si="45"/>
        <v>361</v>
      </c>
      <c r="B367" s="69" t="s">
        <v>729</v>
      </c>
      <c r="C367" s="72" t="s">
        <v>729</v>
      </c>
      <c r="D367" s="71" t="s">
        <v>729</v>
      </c>
      <c r="E367" s="209" t="s">
        <v>736</v>
      </c>
      <c r="F367" s="70" t="s">
        <v>731</v>
      </c>
      <c r="G367" s="251" t="s">
        <v>85</v>
      </c>
      <c r="H367" s="210" t="s">
        <v>732</v>
      </c>
      <c r="I367" s="94" t="s">
        <v>737</v>
      </c>
      <c r="J367" s="237" t="s">
        <v>153</v>
      </c>
      <c r="K367" s="237" t="s">
        <v>134</v>
      </c>
      <c r="L367" s="211" t="s">
        <v>734</v>
      </c>
      <c r="M367" s="135" t="s">
        <v>739</v>
      </c>
      <c r="N367" s="76" t="s">
        <v>456</v>
      </c>
      <c r="O367" s="77">
        <v>44070</v>
      </c>
      <c r="P367" s="78">
        <v>44076</v>
      </c>
      <c r="Q367" s="79" t="s">
        <v>134</v>
      </c>
      <c r="R367" s="80" t="s">
        <v>134</v>
      </c>
      <c r="S367" s="65" t="s">
        <v>171</v>
      </c>
      <c r="T367" s="66" t="str">
        <f t="shared" si="51"/>
        <v>-</v>
      </c>
      <c r="U367" s="66" t="str">
        <f t="shared" si="51"/>
        <v>-</v>
      </c>
      <c r="V367" s="67" t="str">
        <f t="shared" si="52"/>
        <v>&lt;25</v>
      </c>
      <c r="W367" s="68" t="str">
        <f t="shared" si="53"/>
        <v/>
      </c>
    </row>
    <row r="368" spans="1:23" x14ac:dyDescent="0.45">
      <c r="A368" s="69">
        <f t="shared" si="45"/>
        <v>362</v>
      </c>
      <c r="B368" s="69" t="s">
        <v>729</v>
      </c>
      <c r="C368" s="72" t="s">
        <v>729</v>
      </c>
      <c r="D368" s="71" t="s">
        <v>729</v>
      </c>
      <c r="E368" s="209" t="s">
        <v>736</v>
      </c>
      <c r="F368" s="70" t="s">
        <v>731</v>
      </c>
      <c r="G368" s="251" t="s">
        <v>85</v>
      </c>
      <c r="H368" s="214" t="s">
        <v>732</v>
      </c>
      <c r="I368" s="94" t="s">
        <v>737</v>
      </c>
      <c r="J368" s="237" t="s">
        <v>153</v>
      </c>
      <c r="K368" s="237" t="s">
        <v>134</v>
      </c>
      <c r="L368" s="211" t="s">
        <v>734</v>
      </c>
      <c r="M368" s="135" t="s">
        <v>739</v>
      </c>
      <c r="N368" s="76" t="s">
        <v>456</v>
      </c>
      <c r="O368" s="77">
        <v>44070</v>
      </c>
      <c r="P368" s="78">
        <v>44076</v>
      </c>
      <c r="Q368" s="79" t="s">
        <v>134</v>
      </c>
      <c r="R368" s="80" t="s">
        <v>134</v>
      </c>
      <c r="S368" s="82" t="s">
        <v>171</v>
      </c>
      <c r="T368" s="66" t="str">
        <f t="shared" si="51"/>
        <v>-</v>
      </c>
      <c r="U368" s="66" t="str">
        <f t="shared" si="51"/>
        <v>-</v>
      </c>
      <c r="V368" s="67" t="str">
        <f t="shared" si="52"/>
        <v>&lt;25</v>
      </c>
      <c r="W368" s="68" t="str">
        <f t="shared" si="53"/>
        <v/>
      </c>
    </row>
    <row r="369" spans="1:23" x14ac:dyDescent="0.45">
      <c r="A369" s="69">
        <f t="shared" si="45"/>
        <v>363</v>
      </c>
      <c r="B369" s="69" t="s">
        <v>729</v>
      </c>
      <c r="C369" s="72" t="s">
        <v>729</v>
      </c>
      <c r="D369" s="71" t="s">
        <v>729</v>
      </c>
      <c r="E369" s="209" t="s">
        <v>736</v>
      </c>
      <c r="F369" s="70" t="s">
        <v>731</v>
      </c>
      <c r="G369" s="251" t="s">
        <v>85</v>
      </c>
      <c r="H369" s="210" t="s">
        <v>732</v>
      </c>
      <c r="I369" s="94" t="s">
        <v>737</v>
      </c>
      <c r="J369" s="237" t="s">
        <v>153</v>
      </c>
      <c r="K369" s="237" t="s">
        <v>134</v>
      </c>
      <c r="L369" s="211" t="s">
        <v>734</v>
      </c>
      <c r="M369" s="135" t="s">
        <v>739</v>
      </c>
      <c r="N369" s="76" t="s">
        <v>456</v>
      </c>
      <c r="O369" s="77">
        <v>44071</v>
      </c>
      <c r="P369" s="78">
        <v>44076</v>
      </c>
      <c r="Q369" s="79" t="s">
        <v>134</v>
      </c>
      <c r="R369" s="80" t="s">
        <v>134</v>
      </c>
      <c r="S369" s="82" t="s">
        <v>171</v>
      </c>
      <c r="T369" s="66" t="str">
        <f t="shared" si="51"/>
        <v>-</v>
      </c>
      <c r="U369" s="66" t="str">
        <f t="shared" si="51"/>
        <v>-</v>
      </c>
      <c r="V369" s="67" t="str">
        <f t="shared" si="52"/>
        <v>&lt;25</v>
      </c>
      <c r="W369" s="68" t="str">
        <f t="shared" si="53"/>
        <v/>
      </c>
    </row>
    <row r="370" spans="1:23" x14ac:dyDescent="0.45">
      <c r="A370" s="69">
        <f t="shared" si="45"/>
        <v>364</v>
      </c>
      <c r="B370" s="69" t="s">
        <v>729</v>
      </c>
      <c r="C370" s="72" t="s">
        <v>729</v>
      </c>
      <c r="D370" s="71" t="s">
        <v>729</v>
      </c>
      <c r="E370" s="209" t="s">
        <v>736</v>
      </c>
      <c r="F370" s="70" t="s">
        <v>731</v>
      </c>
      <c r="G370" s="251" t="s">
        <v>85</v>
      </c>
      <c r="H370" s="210" t="s">
        <v>732</v>
      </c>
      <c r="I370" s="94" t="s">
        <v>737</v>
      </c>
      <c r="J370" s="237" t="s">
        <v>153</v>
      </c>
      <c r="K370" s="237" t="s">
        <v>134</v>
      </c>
      <c r="L370" s="211" t="s">
        <v>734</v>
      </c>
      <c r="M370" s="135" t="s">
        <v>739</v>
      </c>
      <c r="N370" s="76" t="s">
        <v>456</v>
      </c>
      <c r="O370" s="77">
        <v>44071</v>
      </c>
      <c r="P370" s="78">
        <v>44076</v>
      </c>
      <c r="Q370" s="79" t="s">
        <v>134</v>
      </c>
      <c r="R370" s="80" t="s">
        <v>134</v>
      </c>
      <c r="S370" s="85" t="s">
        <v>171</v>
      </c>
      <c r="T370" s="66" t="str">
        <f t="shared" si="51"/>
        <v>-</v>
      </c>
      <c r="U370" s="66" t="str">
        <f t="shared" si="51"/>
        <v>-</v>
      </c>
      <c r="V370" s="67" t="str">
        <f t="shared" si="52"/>
        <v>&lt;25</v>
      </c>
      <c r="W370" s="68" t="str">
        <f t="shared" si="53"/>
        <v/>
      </c>
    </row>
    <row r="371" spans="1:23" x14ac:dyDescent="0.45">
      <c r="A371" s="69">
        <f t="shared" si="45"/>
        <v>365</v>
      </c>
      <c r="B371" s="69" t="s">
        <v>729</v>
      </c>
      <c r="C371" s="72" t="s">
        <v>729</v>
      </c>
      <c r="D371" s="71" t="s">
        <v>729</v>
      </c>
      <c r="E371" s="209" t="s">
        <v>736</v>
      </c>
      <c r="F371" s="70" t="s">
        <v>731</v>
      </c>
      <c r="G371" s="251" t="s">
        <v>85</v>
      </c>
      <c r="H371" s="214" t="s">
        <v>732</v>
      </c>
      <c r="I371" s="94" t="s">
        <v>737</v>
      </c>
      <c r="J371" s="237" t="s">
        <v>153</v>
      </c>
      <c r="K371" s="237" t="s">
        <v>134</v>
      </c>
      <c r="L371" s="211" t="s">
        <v>734</v>
      </c>
      <c r="M371" s="135" t="s">
        <v>739</v>
      </c>
      <c r="N371" s="76" t="s">
        <v>456</v>
      </c>
      <c r="O371" s="77">
        <v>44071</v>
      </c>
      <c r="P371" s="78">
        <v>44076</v>
      </c>
      <c r="Q371" s="79" t="s">
        <v>134</v>
      </c>
      <c r="R371" s="80" t="s">
        <v>134</v>
      </c>
      <c r="S371" s="85" t="s">
        <v>171</v>
      </c>
      <c r="T371" s="66" t="str">
        <f t="shared" si="51"/>
        <v>-</v>
      </c>
      <c r="U371" s="66" t="str">
        <f t="shared" si="51"/>
        <v>-</v>
      </c>
      <c r="V371" s="67" t="str">
        <f t="shared" si="52"/>
        <v>&lt;25</v>
      </c>
      <c r="W371" s="68" t="str">
        <f t="shared" si="53"/>
        <v/>
      </c>
    </row>
    <row r="372" spans="1:23" x14ac:dyDescent="0.45">
      <c r="A372" s="69">
        <f t="shared" si="45"/>
        <v>366</v>
      </c>
      <c r="B372" s="69" t="s">
        <v>729</v>
      </c>
      <c r="C372" s="72" t="s">
        <v>729</v>
      </c>
      <c r="D372" s="71" t="s">
        <v>729</v>
      </c>
      <c r="E372" s="209" t="s">
        <v>736</v>
      </c>
      <c r="F372" s="70" t="s">
        <v>731</v>
      </c>
      <c r="G372" s="251" t="s">
        <v>85</v>
      </c>
      <c r="H372" s="210" t="s">
        <v>732</v>
      </c>
      <c r="I372" s="94" t="s">
        <v>737</v>
      </c>
      <c r="J372" s="237" t="s">
        <v>153</v>
      </c>
      <c r="K372" s="237" t="s">
        <v>134</v>
      </c>
      <c r="L372" s="211" t="s">
        <v>734</v>
      </c>
      <c r="M372" s="135" t="s">
        <v>739</v>
      </c>
      <c r="N372" s="76" t="s">
        <v>456</v>
      </c>
      <c r="O372" s="77">
        <v>44071</v>
      </c>
      <c r="P372" s="78">
        <v>44076</v>
      </c>
      <c r="Q372" s="79" t="s">
        <v>134</v>
      </c>
      <c r="R372" s="80" t="s">
        <v>134</v>
      </c>
      <c r="S372" s="85" t="s">
        <v>171</v>
      </c>
      <c r="T372" s="66" t="str">
        <f t="shared" si="51"/>
        <v>-</v>
      </c>
      <c r="U372" s="66" t="str">
        <f t="shared" si="51"/>
        <v>-</v>
      </c>
      <c r="V372" s="67" t="str">
        <f t="shared" si="52"/>
        <v>&lt;25</v>
      </c>
      <c r="W372" s="68" t="str">
        <f t="shared" si="53"/>
        <v/>
      </c>
    </row>
    <row r="373" spans="1:23" x14ac:dyDescent="0.45">
      <c r="A373" s="69">
        <f t="shared" si="45"/>
        <v>367</v>
      </c>
      <c r="B373" s="69" t="s">
        <v>729</v>
      </c>
      <c r="C373" s="72" t="s">
        <v>729</v>
      </c>
      <c r="D373" s="71" t="s">
        <v>729</v>
      </c>
      <c r="E373" s="209" t="s">
        <v>736</v>
      </c>
      <c r="F373" s="70" t="s">
        <v>731</v>
      </c>
      <c r="G373" s="251" t="s">
        <v>85</v>
      </c>
      <c r="H373" s="210" t="s">
        <v>732</v>
      </c>
      <c r="I373" s="94" t="s">
        <v>737</v>
      </c>
      <c r="J373" s="237" t="s">
        <v>153</v>
      </c>
      <c r="K373" s="237" t="s">
        <v>134</v>
      </c>
      <c r="L373" s="211" t="s">
        <v>734</v>
      </c>
      <c r="M373" s="135" t="s">
        <v>739</v>
      </c>
      <c r="N373" s="76" t="s">
        <v>456</v>
      </c>
      <c r="O373" s="77">
        <v>44076</v>
      </c>
      <c r="P373" s="78">
        <v>44076</v>
      </c>
      <c r="Q373" s="79" t="s">
        <v>134</v>
      </c>
      <c r="R373" s="80" t="s">
        <v>134</v>
      </c>
      <c r="S373" s="85" t="s">
        <v>171</v>
      </c>
      <c r="T373" s="66" t="str">
        <f t="shared" si="51"/>
        <v>-</v>
      </c>
      <c r="U373" s="66" t="str">
        <f t="shared" si="51"/>
        <v>-</v>
      </c>
      <c r="V373" s="67" t="str">
        <f t="shared" si="52"/>
        <v>&lt;25</v>
      </c>
      <c r="W373" s="68" t="str">
        <f t="shared" si="53"/>
        <v/>
      </c>
    </row>
    <row r="374" spans="1:23" x14ac:dyDescent="0.45">
      <c r="A374" s="69">
        <f t="shared" si="45"/>
        <v>368</v>
      </c>
      <c r="B374" s="69" t="s">
        <v>729</v>
      </c>
      <c r="C374" s="72" t="s">
        <v>729</v>
      </c>
      <c r="D374" s="71" t="s">
        <v>729</v>
      </c>
      <c r="E374" s="209" t="s">
        <v>736</v>
      </c>
      <c r="F374" s="70" t="s">
        <v>731</v>
      </c>
      <c r="G374" s="251" t="s">
        <v>85</v>
      </c>
      <c r="H374" s="214" t="s">
        <v>732</v>
      </c>
      <c r="I374" s="94" t="s">
        <v>737</v>
      </c>
      <c r="J374" s="237" t="s">
        <v>153</v>
      </c>
      <c r="K374" s="237" t="s">
        <v>134</v>
      </c>
      <c r="L374" s="211" t="s">
        <v>734</v>
      </c>
      <c r="M374" s="135" t="s">
        <v>739</v>
      </c>
      <c r="N374" s="76" t="s">
        <v>456</v>
      </c>
      <c r="O374" s="77">
        <v>44076</v>
      </c>
      <c r="P374" s="78">
        <v>44076</v>
      </c>
      <c r="Q374" s="79" t="s">
        <v>134</v>
      </c>
      <c r="R374" s="80" t="s">
        <v>134</v>
      </c>
      <c r="S374" s="85" t="s">
        <v>171</v>
      </c>
      <c r="T374" s="66" t="str">
        <f t="shared" si="51"/>
        <v>-</v>
      </c>
      <c r="U374" s="66" t="str">
        <f t="shared" si="51"/>
        <v>-</v>
      </c>
      <c r="V374" s="67" t="str">
        <f t="shared" si="52"/>
        <v>&lt;25</v>
      </c>
      <c r="W374" s="68" t="str">
        <f t="shared" si="53"/>
        <v/>
      </c>
    </row>
    <row r="375" spans="1:23" x14ac:dyDescent="0.45">
      <c r="A375" s="69">
        <f t="shared" si="45"/>
        <v>369</v>
      </c>
      <c r="B375" s="69" t="s">
        <v>729</v>
      </c>
      <c r="C375" s="72" t="s">
        <v>729</v>
      </c>
      <c r="D375" s="71" t="s">
        <v>729</v>
      </c>
      <c r="E375" s="209" t="s">
        <v>736</v>
      </c>
      <c r="F375" s="70" t="s">
        <v>731</v>
      </c>
      <c r="G375" s="251" t="s">
        <v>85</v>
      </c>
      <c r="H375" s="210" t="s">
        <v>732</v>
      </c>
      <c r="I375" s="94" t="s">
        <v>737</v>
      </c>
      <c r="J375" s="237" t="s">
        <v>153</v>
      </c>
      <c r="K375" s="237" t="s">
        <v>134</v>
      </c>
      <c r="L375" s="211" t="s">
        <v>734</v>
      </c>
      <c r="M375" s="135" t="s">
        <v>739</v>
      </c>
      <c r="N375" s="76" t="s">
        <v>456</v>
      </c>
      <c r="O375" s="77">
        <v>44076</v>
      </c>
      <c r="P375" s="78">
        <v>44076</v>
      </c>
      <c r="Q375" s="79" t="s">
        <v>134</v>
      </c>
      <c r="R375" s="80" t="s">
        <v>134</v>
      </c>
      <c r="S375" s="85" t="s">
        <v>171</v>
      </c>
      <c r="T375" s="66" t="str">
        <f t="shared" si="51"/>
        <v>-</v>
      </c>
      <c r="U375" s="66" t="str">
        <f t="shared" si="51"/>
        <v>-</v>
      </c>
      <c r="V375" s="67" t="str">
        <f t="shared" si="52"/>
        <v>&lt;25</v>
      </c>
      <c r="W375" s="68" t="str">
        <f t="shared" si="53"/>
        <v/>
      </c>
    </row>
    <row r="376" spans="1:23" x14ac:dyDescent="0.45">
      <c r="A376" s="69">
        <f t="shared" si="45"/>
        <v>370</v>
      </c>
      <c r="B376" s="69" t="s">
        <v>729</v>
      </c>
      <c r="C376" s="72" t="s">
        <v>729</v>
      </c>
      <c r="D376" s="71" t="s">
        <v>729</v>
      </c>
      <c r="E376" s="209" t="s">
        <v>736</v>
      </c>
      <c r="F376" s="70" t="s">
        <v>731</v>
      </c>
      <c r="G376" s="251" t="s">
        <v>85</v>
      </c>
      <c r="H376" s="214" t="s">
        <v>732</v>
      </c>
      <c r="I376" s="94" t="s">
        <v>737</v>
      </c>
      <c r="J376" s="237" t="s">
        <v>153</v>
      </c>
      <c r="K376" s="237" t="s">
        <v>134</v>
      </c>
      <c r="L376" s="211" t="s">
        <v>734</v>
      </c>
      <c r="M376" s="135" t="s">
        <v>739</v>
      </c>
      <c r="N376" s="76" t="s">
        <v>456</v>
      </c>
      <c r="O376" s="77">
        <v>44076</v>
      </c>
      <c r="P376" s="78">
        <v>44076</v>
      </c>
      <c r="Q376" s="79" t="s">
        <v>134</v>
      </c>
      <c r="R376" s="80" t="s">
        <v>134</v>
      </c>
      <c r="S376" s="85" t="s">
        <v>171</v>
      </c>
      <c r="T376" s="66" t="str">
        <f t="shared" si="51"/>
        <v>-</v>
      </c>
      <c r="U376" s="66" t="str">
        <f t="shared" si="51"/>
        <v>-</v>
      </c>
      <c r="V376" s="67" t="str">
        <f t="shared" si="52"/>
        <v>&lt;25</v>
      </c>
      <c r="W376" s="68" t="str">
        <f t="shared" si="53"/>
        <v/>
      </c>
    </row>
    <row r="377" spans="1:23" x14ac:dyDescent="0.45">
      <c r="A377" s="69">
        <f t="shared" si="45"/>
        <v>371</v>
      </c>
      <c r="B377" s="69" t="s">
        <v>729</v>
      </c>
      <c r="C377" s="72" t="s">
        <v>729</v>
      </c>
      <c r="D377" s="99" t="s">
        <v>729</v>
      </c>
      <c r="E377" s="209" t="s">
        <v>736</v>
      </c>
      <c r="F377" s="153" t="s">
        <v>731</v>
      </c>
      <c r="G377" s="251" t="s">
        <v>85</v>
      </c>
      <c r="H377" s="214" t="s">
        <v>732</v>
      </c>
      <c r="I377" s="97" t="s">
        <v>737</v>
      </c>
      <c r="J377" s="238" t="s">
        <v>153</v>
      </c>
      <c r="K377" s="238" t="s">
        <v>134</v>
      </c>
      <c r="L377" s="211" t="s">
        <v>734</v>
      </c>
      <c r="M377" s="215" t="s">
        <v>739</v>
      </c>
      <c r="N377" s="154" t="s">
        <v>456</v>
      </c>
      <c r="O377" s="77">
        <v>44077</v>
      </c>
      <c r="P377" s="78">
        <v>44084</v>
      </c>
      <c r="Q377" s="79" t="s">
        <v>134</v>
      </c>
      <c r="R377" s="129" t="s">
        <v>134</v>
      </c>
      <c r="S377" s="130" t="s">
        <v>171</v>
      </c>
      <c r="T377" s="66" t="str">
        <f t="shared" si="51"/>
        <v>-</v>
      </c>
      <c r="U377" s="66" t="str">
        <f t="shared" si="51"/>
        <v>-</v>
      </c>
      <c r="V377" s="67" t="str">
        <f t="shared" si="52"/>
        <v>&lt;25</v>
      </c>
      <c r="W377" s="68" t="str">
        <f t="shared" si="53"/>
        <v/>
      </c>
    </row>
    <row r="378" spans="1:23" x14ac:dyDescent="0.45">
      <c r="A378" s="69">
        <f t="shared" si="45"/>
        <v>372</v>
      </c>
      <c r="B378" s="69" t="s">
        <v>729</v>
      </c>
      <c r="C378" s="72" t="s">
        <v>729</v>
      </c>
      <c r="D378" s="99" t="s">
        <v>729</v>
      </c>
      <c r="E378" s="209" t="s">
        <v>736</v>
      </c>
      <c r="F378" s="153" t="s">
        <v>731</v>
      </c>
      <c r="G378" s="251" t="s">
        <v>85</v>
      </c>
      <c r="H378" s="210" t="s">
        <v>732</v>
      </c>
      <c r="I378" s="97" t="s">
        <v>737</v>
      </c>
      <c r="J378" s="238" t="s">
        <v>153</v>
      </c>
      <c r="K378" s="238" t="s">
        <v>134</v>
      </c>
      <c r="L378" s="211" t="s">
        <v>734</v>
      </c>
      <c r="M378" s="215" t="s">
        <v>739</v>
      </c>
      <c r="N378" s="154" t="s">
        <v>456</v>
      </c>
      <c r="O378" s="77">
        <v>44077</v>
      </c>
      <c r="P378" s="78">
        <v>44084</v>
      </c>
      <c r="Q378" s="79" t="s">
        <v>134</v>
      </c>
      <c r="R378" s="80" t="s">
        <v>134</v>
      </c>
      <c r="S378" s="130" t="s">
        <v>171</v>
      </c>
      <c r="T378" s="66" t="str">
        <f t="shared" si="51"/>
        <v>-</v>
      </c>
      <c r="U378" s="66" t="str">
        <f t="shared" si="51"/>
        <v>-</v>
      </c>
      <c r="V378" s="67" t="str">
        <f t="shared" si="52"/>
        <v>&lt;25</v>
      </c>
      <c r="W378" s="68" t="str">
        <f t="shared" si="53"/>
        <v/>
      </c>
    </row>
    <row r="379" spans="1:23" x14ac:dyDescent="0.45">
      <c r="A379" s="69">
        <f t="shared" si="45"/>
        <v>373</v>
      </c>
      <c r="B379" s="69" t="s">
        <v>729</v>
      </c>
      <c r="C379" s="72" t="s">
        <v>729</v>
      </c>
      <c r="D379" s="99" t="s">
        <v>729</v>
      </c>
      <c r="E379" s="209" t="s">
        <v>736</v>
      </c>
      <c r="F379" s="153" t="s">
        <v>731</v>
      </c>
      <c r="G379" s="251" t="s">
        <v>85</v>
      </c>
      <c r="H379" s="210" t="s">
        <v>732</v>
      </c>
      <c r="I379" s="97" t="s">
        <v>737</v>
      </c>
      <c r="J379" s="238" t="s">
        <v>153</v>
      </c>
      <c r="K379" s="238" t="s">
        <v>134</v>
      </c>
      <c r="L379" s="211" t="s">
        <v>734</v>
      </c>
      <c r="M379" s="215" t="s">
        <v>739</v>
      </c>
      <c r="N379" s="154" t="s">
        <v>456</v>
      </c>
      <c r="O379" s="77">
        <v>44078</v>
      </c>
      <c r="P379" s="78">
        <v>44084</v>
      </c>
      <c r="Q379" s="79" t="s">
        <v>134</v>
      </c>
      <c r="R379" s="80" t="s">
        <v>134</v>
      </c>
      <c r="S379" s="130" t="s">
        <v>171</v>
      </c>
      <c r="T379" s="66" t="str">
        <f t="shared" ref="T379:U409" si="54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-</v>
      </c>
      <c r="U379" s="66" t="str">
        <f t="shared" si="54"/>
        <v>-</v>
      </c>
      <c r="V379" s="67" t="str">
        <f t="shared" si="52"/>
        <v>&lt;25</v>
      </c>
      <c r="W379" s="68" t="str">
        <f t="shared" si="53"/>
        <v/>
      </c>
    </row>
    <row r="380" spans="1:23" x14ac:dyDescent="0.45">
      <c r="A380" s="69">
        <f t="shared" si="45"/>
        <v>374</v>
      </c>
      <c r="B380" s="69" t="s">
        <v>729</v>
      </c>
      <c r="C380" s="72" t="s">
        <v>729</v>
      </c>
      <c r="D380" s="99" t="s">
        <v>729</v>
      </c>
      <c r="E380" s="209" t="s">
        <v>736</v>
      </c>
      <c r="F380" s="153" t="s">
        <v>731</v>
      </c>
      <c r="G380" s="251" t="s">
        <v>85</v>
      </c>
      <c r="H380" s="214" t="s">
        <v>732</v>
      </c>
      <c r="I380" s="97" t="s">
        <v>737</v>
      </c>
      <c r="J380" s="238" t="s">
        <v>153</v>
      </c>
      <c r="K380" s="238" t="s">
        <v>134</v>
      </c>
      <c r="L380" s="211" t="s">
        <v>734</v>
      </c>
      <c r="M380" s="215" t="s">
        <v>739</v>
      </c>
      <c r="N380" s="154" t="s">
        <v>456</v>
      </c>
      <c r="O380" s="77">
        <v>44078</v>
      </c>
      <c r="P380" s="78">
        <v>44084</v>
      </c>
      <c r="Q380" s="79" t="s">
        <v>134</v>
      </c>
      <c r="R380" s="80" t="s">
        <v>134</v>
      </c>
      <c r="S380" s="130" t="s">
        <v>171</v>
      </c>
      <c r="T380" s="66" t="str">
        <f t="shared" si="54"/>
        <v>-</v>
      </c>
      <c r="U380" s="66" t="str">
        <f t="shared" si="54"/>
        <v>-</v>
      </c>
      <c r="V380" s="67" t="str">
        <f t="shared" si="52"/>
        <v>&lt;25</v>
      </c>
      <c r="W380" s="68" t="str">
        <f t="shared" si="53"/>
        <v/>
      </c>
    </row>
    <row r="381" spans="1:23" x14ac:dyDescent="0.45">
      <c r="A381" s="69">
        <f t="shared" si="45"/>
        <v>375</v>
      </c>
      <c r="B381" s="69" t="s">
        <v>729</v>
      </c>
      <c r="C381" s="72" t="s">
        <v>729</v>
      </c>
      <c r="D381" s="99" t="s">
        <v>729</v>
      </c>
      <c r="E381" s="209" t="s">
        <v>736</v>
      </c>
      <c r="F381" s="153" t="s">
        <v>731</v>
      </c>
      <c r="G381" s="251" t="s">
        <v>85</v>
      </c>
      <c r="H381" s="210" t="s">
        <v>732</v>
      </c>
      <c r="I381" s="97" t="s">
        <v>737</v>
      </c>
      <c r="J381" s="238" t="s">
        <v>153</v>
      </c>
      <c r="K381" s="238" t="s">
        <v>134</v>
      </c>
      <c r="L381" s="211" t="s">
        <v>734</v>
      </c>
      <c r="M381" s="215" t="s">
        <v>739</v>
      </c>
      <c r="N381" s="154" t="s">
        <v>456</v>
      </c>
      <c r="O381" s="77">
        <v>44079</v>
      </c>
      <c r="P381" s="78">
        <v>44084</v>
      </c>
      <c r="Q381" s="79" t="s">
        <v>134</v>
      </c>
      <c r="R381" s="80" t="s">
        <v>134</v>
      </c>
      <c r="S381" s="130" t="s">
        <v>171</v>
      </c>
      <c r="T381" s="66" t="str">
        <f t="shared" si="54"/>
        <v>-</v>
      </c>
      <c r="U381" s="66" t="str">
        <f t="shared" si="54"/>
        <v>-</v>
      </c>
      <c r="V381" s="67" t="str">
        <f t="shared" si="52"/>
        <v>&lt;25</v>
      </c>
      <c r="W381" s="68" t="str">
        <f t="shared" si="53"/>
        <v/>
      </c>
    </row>
    <row r="382" spans="1:23" x14ac:dyDescent="0.45">
      <c r="A382" s="69">
        <f t="shared" si="45"/>
        <v>376</v>
      </c>
      <c r="B382" s="69" t="s">
        <v>729</v>
      </c>
      <c r="C382" s="72" t="s">
        <v>729</v>
      </c>
      <c r="D382" s="99" t="s">
        <v>729</v>
      </c>
      <c r="E382" s="209" t="s">
        <v>736</v>
      </c>
      <c r="F382" s="153" t="s">
        <v>731</v>
      </c>
      <c r="G382" s="251" t="s">
        <v>85</v>
      </c>
      <c r="H382" s="210" t="s">
        <v>732</v>
      </c>
      <c r="I382" s="97" t="s">
        <v>737</v>
      </c>
      <c r="J382" s="238" t="s">
        <v>153</v>
      </c>
      <c r="K382" s="238" t="s">
        <v>134</v>
      </c>
      <c r="L382" s="211" t="s">
        <v>734</v>
      </c>
      <c r="M382" s="215" t="s">
        <v>739</v>
      </c>
      <c r="N382" s="154" t="s">
        <v>456</v>
      </c>
      <c r="O382" s="77">
        <v>44079</v>
      </c>
      <c r="P382" s="78">
        <v>44084</v>
      </c>
      <c r="Q382" s="79" t="s">
        <v>134</v>
      </c>
      <c r="R382" s="80" t="s">
        <v>134</v>
      </c>
      <c r="S382" s="130" t="s">
        <v>171</v>
      </c>
      <c r="T382" s="66" t="str">
        <f t="shared" si="54"/>
        <v>-</v>
      </c>
      <c r="U382" s="66" t="str">
        <f t="shared" si="54"/>
        <v>-</v>
      </c>
      <c r="V382" s="67" t="str">
        <f t="shared" si="52"/>
        <v>&lt;25</v>
      </c>
      <c r="W382" s="68" t="str">
        <f t="shared" si="53"/>
        <v/>
      </c>
    </row>
    <row r="383" spans="1:23" x14ac:dyDescent="0.45">
      <c r="A383" s="69">
        <f t="shared" si="45"/>
        <v>377</v>
      </c>
      <c r="B383" s="69" t="s">
        <v>729</v>
      </c>
      <c r="C383" s="72" t="s">
        <v>729</v>
      </c>
      <c r="D383" s="99" t="s">
        <v>729</v>
      </c>
      <c r="E383" s="209" t="s">
        <v>736</v>
      </c>
      <c r="F383" s="153" t="s">
        <v>731</v>
      </c>
      <c r="G383" s="251" t="s">
        <v>85</v>
      </c>
      <c r="H383" s="216" t="s">
        <v>732</v>
      </c>
      <c r="I383" s="97" t="s">
        <v>737</v>
      </c>
      <c r="J383" s="238" t="s">
        <v>153</v>
      </c>
      <c r="K383" s="238" t="s">
        <v>134</v>
      </c>
      <c r="L383" s="211" t="s">
        <v>734</v>
      </c>
      <c r="M383" s="215" t="s">
        <v>739</v>
      </c>
      <c r="N383" s="154" t="s">
        <v>456</v>
      </c>
      <c r="O383" s="77">
        <v>44082</v>
      </c>
      <c r="P383" s="78">
        <v>44084</v>
      </c>
      <c r="Q383" s="79" t="s">
        <v>134</v>
      </c>
      <c r="R383" s="80" t="s">
        <v>134</v>
      </c>
      <c r="S383" s="130" t="s">
        <v>171</v>
      </c>
      <c r="T383" s="66" t="str">
        <f t="shared" si="54"/>
        <v>-</v>
      </c>
      <c r="U383" s="66" t="str">
        <f t="shared" si="54"/>
        <v>-</v>
      </c>
      <c r="V383" s="67" t="str">
        <f t="shared" si="52"/>
        <v>&lt;25</v>
      </c>
      <c r="W383" s="68" t="str">
        <f t="shared" si="53"/>
        <v/>
      </c>
    </row>
    <row r="384" spans="1:23" x14ac:dyDescent="0.45">
      <c r="A384" s="69">
        <f t="shared" si="45"/>
        <v>378</v>
      </c>
      <c r="B384" s="69" t="s">
        <v>729</v>
      </c>
      <c r="C384" s="72" t="s">
        <v>729</v>
      </c>
      <c r="D384" s="71" t="s">
        <v>729</v>
      </c>
      <c r="E384" s="209" t="s">
        <v>736</v>
      </c>
      <c r="F384" s="70" t="s">
        <v>731</v>
      </c>
      <c r="G384" s="251" t="s">
        <v>85</v>
      </c>
      <c r="H384" s="210" t="s">
        <v>732</v>
      </c>
      <c r="I384" s="94" t="s">
        <v>737</v>
      </c>
      <c r="J384" s="237" t="s">
        <v>153</v>
      </c>
      <c r="K384" s="237" t="s">
        <v>134</v>
      </c>
      <c r="L384" s="211" t="s">
        <v>734</v>
      </c>
      <c r="M384" s="135" t="s">
        <v>739</v>
      </c>
      <c r="N384" s="76" t="s">
        <v>456</v>
      </c>
      <c r="O384" s="77">
        <v>44082</v>
      </c>
      <c r="P384" s="78">
        <v>44084</v>
      </c>
      <c r="Q384" s="79" t="s">
        <v>134</v>
      </c>
      <c r="R384" s="80" t="s">
        <v>134</v>
      </c>
      <c r="S384" s="130" t="s">
        <v>171</v>
      </c>
      <c r="T384" s="66" t="str">
        <f t="shared" si="54"/>
        <v>-</v>
      </c>
      <c r="U384" s="66" t="str">
        <f t="shared" si="54"/>
        <v>-</v>
      </c>
      <c r="V384" s="67" t="str">
        <f t="shared" si="52"/>
        <v>&lt;25</v>
      </c>
      <c r="W384" s="68" t="str">
        <f t="shared" si="53"/>
        <v/>
      </c>
    </row>
    <row r="385" spans="1:23" x14ac:dyDescent="0.45">
      <c r="A385" s="69">
        <f t="shared" si="45"/>
        <v>379</v>
      </c>
      <c r="B385" s="69" t="s">
        <v>729</v>
      </c>
      <c r="C385" s="72" t="s">
        <v>729</v>
      </c>
      <c r="D385" s="71" t="s">
        <v>729</v>
      </c>
      <c r="E385" s="209" t="s">
        <v>736</v>
      </c>
      <c r="F385" s="70" t="s">
        <v>731</v>
      </c>
      <c r="G385" s="251" t="s">
        <v>85</v>
      </c>
      <c r="H385" s="210" t="s">
        <v>732</v>
      </c>
      <c r="I385" s="94" t="s">
        <v>737</v>
      </c>
      <c r="J385" s="237" t="s">
        <v>153</v>
      </c>
      <c r="K385" s="237" t="s">
        <v>134</v>
      </c>
      <c r="L385" s="211" t="s">
        <v>734</v>
      </c>
      <c r="M385" s="135" t="s">
        <v>739</v>
      </c>
      <c r="N385" s="76" t="s">
        <v>456</v>
      </c>
      <c r="O385" s="77">
        <v>44083</v>
      </c>
      <c r="P385" s="78">
        <v>44084</v>
      </c>
      <c r="Q385" s="79" t="s">
        <v>134</v>
      </c>
      <c r="R385" s="80" t="s">
        <v>134</v>
      </c>
      <c r="S385" s="130" t="s">
        <v>171</v>
      </c>
      <c r="T385" s="66" t="str">
        <f t="shared" si="54"/>
        <v>-</v>
      </c>
      <c r="U385" s="66" t="str">
        <f t="shared" si="54"/>
        <v>-</v>
      </c>
      <c r="V385" s="67" t="str">
        <f t="shared" si="52"/>
        <v>&lt;25</v>
      </c>
      <c r="W385" s="126"/>
    </row>
    <row r="386" spans="1:23" x14ac:dyDescent="0.45">
      <c r="A386" s="69">
        <f t="shared" si="45"/>
        <v>380</v>
      </c>
      <c r="B386" s="69" t="s">
        <v>729</v>
      </c>
      <c r="C386" s="72" t="s">
        <v>729</v>
      </c>
      <c r="D386" s="71" t="s">
        <v>729</v>
      </c>
      <c r="E386" s="209" t="s">
        <v>736</v>
      </c>
      <c r="F386" s="70" t="s">
        <v>731</v>
      </c>
      <c r="G386" s="251" t="s">
        <v>85</v>
      </c>
      <c r="H386" s="210" t="s">
        <v>732</v>
      </c>
      <c r="I386" s="94" t="s">
        <v>737</v>
      </c>
      <c r="J386" s="237" t="s">
        <v>153</v>
      </c>
      <c r="K386" s="237" t="s">
        <v>134</v>
      </c>
      <c r="L386" s="211" t="s">
        <v>734</v>
      </c>
      <c r="M386" s="135" t="s">
        <v>739</v>
      </c>
      <c r="N386" s="76" t="s">
        <v>456</v>
      </c>
      <c r="O386" s="77">
        <v>44083</v>
      </c>
      <c r="P386" s="78">
        <v>44084</v>
      </c>
      <c r="Q386" s="79" t="s">
        <v>134</v>
      </c>
      <c r="R386" s="80" t="s">
        <v>134</v>
      </c>
      <c r="S386" s="130" t="s">
        <v>171</v>
      </c>
      <c r="T386" s="66" t="str">
        <f t="shared" si="54"/>
        <v>-</v>
      </c>
      <c r="U386" s="66" t="str">
        <f t="shared" si="54"/>
        <v>-</v>
      </c>
      <c r="V386" s="67" t="str">
        <f t="shared" si="52"/>
        <v>&lt;25</v>
      </c>
      <c r="W386" s="126"/>
    </row>
    <row r="387" spans="1:23" x14ac:dyDescent="0.45">
      <c r="A387" s="69">
        <f t="shared" si="45"/>
        <v>381</v>
      </c>
      <c r="B387" s="69" t="s">
        <v>729</v>
      </c>
      <c r="C387" s="72" t="s">
        <v>729</v>
      </c>
      <c r="D387" s="71" t="s">
        <v>729</v>
      </c>
      <c r="E387" s="209" t="s">
        <v>736</v>
      </c>
      <c r="F387" s="70" t="s">
        <v>731</v>
      </c>
      <c r="G387" s="251" t="s">
        <v>85</v>
      </c>
      <c r="H387" s="210" t="s">
        <v>732</v>
      </c>
      <c r="I387" s="94" t="s">
        <v>737</v>
      </c>
      <c r="J387" s="237" t="s">
        <v>153</v>
      </c>
      <c r="K387" s="237" t="s">
        <v>134</v>
      </c>
      <c r="L387" s="211" t="s">
        <v>734</v>
      </c>
      <c r="M387" s="135" t="s">
        <v>739</v>
      </c>
      <c r="N387" s="76" t="s">
        <v>456</v>
      </c>
      <c r="O387" s="77">
        <v>44083</v>
      </c>
      <c r="P387" s="78">
        <v>44084</v>
      </c>
      <c r="Q387" s="79" t="s">
        <v>134</v>
      </c>
      <c r="R387" s="80" t="s">
        <v>134</v>
      </c>
      <c r="S387" s="130" t="s">
        <v>171</v>
      </c>
      <c r="T387" s="66" t="str">
        <f t="shared" si="54"/>
        <v>-</v>
      </c>
      <c r="U387" s="66" t="str">
        <f t="shared" si="54"/>
        <v>-</v>
      </c>
      <c r="V387" s="67" t="str">
        <f t="shared" si="52"/>
        <v>&lt;25</v>
      </c>
      <c r="W387" s="126"/>
    </row>
    <row r="388" spans="1:23" x14ac:dyDescent="0.45">
      <c r="A388" s="69">
        <f t="shared" si="45"/>
        <v>382</v>
      </c>
      <c r="B388" s="69" t="s">
        <v>729</v>
      </c>
      <c r="C388" s="72" t="s">
        <v>729</v>
      </c>
      <c r="D388" s="71" t="s">
        <v>729</v>
      </c>
      <c r="E388" s="217" t="s">
        <v>740</v>
      </c>
      <c r="F388" s="70" t="s">
        <v>731</v>
      </c>
      <c r="G388" s="251" t="s">
        <v>132</v>
      </c>
      <c r="H388" s="210" t="s">
        <v>732</v>
      </c>
      <c r="I388" s="94" t="s">
        <v>737</v>
      </c>
      <c r="J388" s="237" t="s">
        <v>153</v>
      </c>
      <c r="K388" s="237" t="s">
        <v>134</v>
      </c>
      <c r="L388" s="211" t="s">
        <v>38</v>
      </c>
      <c r="M388" s="135" t="s">
        <v>739</v>
      </c>
      <c r="N388" s="76" t="s">
        <v>360</v>
      </c>
      <c r="O388" s="77">
        <v>44063</v>
      </c>
      <c r="P388" s="78">
        <v>44090</v>
      </c>
      <c r="Q388" s="79" t="s">
        <v>134</v>
      </c>
      <c r="R388" s="80" t="s">
        <v>134</v>
      </c>
      <c r="S388" s="130" t="s">
        <v>171</v>
      </c>
      <c r="T388" s="66" t="str">
        <f t="shared" si="54"/>
        <v>-</v>
      </c>
      <c r="U388" s="66" t="str">
        <f t="shared" si="54"/>
        <v>-</v>
      </c>
      <c r="V388" s="67" t="str">
        <f t="shared" si="52"/>
        <v>&lt;25</v>
      </c>
      <c r="W388" s="126"/>
    </row>
    <row r="389" spans="1:23" x14ac:dyDescent="0.45">
      <c r="A389" s="69">
        <f t="shared" si="45"/>
        <v>383</v>
      </c>
      <c r="B389" s="69" t="s">
        <v>729</v>
      </c>
      <c r="C389" s="72" t="s">
        <v>729</v>
      </c>
      <c r="D389" s="71" t="s">
        <v>729</v>
      </c>
      <c r="E389" s="217" t="s">
        <v>741</v>
      </c>
      <c r="F389" s="70" t="s">
        <v>731</v>
      </c>
      <c r="G389" s="251" t="s">
        <v>132</v>
      </c>
      <c r="H389" s="210" t="s">
        <v>732</v>
      </c>
      <c r="I389" s="94" t="s">
        <v>737</v>
      </c>
      <c r="J389" s="237" t="s">
        <v>153</v>
      </c>
      <c r="K389" s="237" t="s">
        <v>134</v>
      </c>
      <c r="L389" s="211" t="s">
        <v>38</v>
      </c>
      <c r="M389" s="135" t="s">
        <v>739</v>
      </c>
      <c r="N389" s="76" t="s">
        <v>360</v>
      </c>
      <c r="O389" s="77">
        <v>44078</v>
      </c>
      <c r="P389" s="78">
        <v>44090</v>
      </c>
      <c r="Q389" s="79" t="s">
        <v>134</v>
      </c>
      <c r="R389" s="80" t="s">
        <v>134</v>
      </c>
      <c r="S389" s="130" t="s">
        <v>171</v>
      </c>
      <c r="T389" s="66" t="str">
        <f t="shared" si="54"/>
        <v>-</v>
      </c>
      <c r="U389" s="66" t="str">
        <f t="shared" si="54"/>
        <v>-</v>
      </c>
      <c r="V389" s="67" t="str">
        <f t="shared" si="52"/>
        <v>&lt;25</v>
      </c>
      <c r="W389" s="126"/>
    </row>
    <row r="390" spans="1:23" x14ac:dyDescent="0.45">
      <c r="A390" s="69">
        <f t="shared" si="45"/>
        <v>384</v>
      </c>
      <c r="B390" s="69" t="s">
        <v>729</v>
      </c>
      <c r="C390" s="72" t="s">
        <v>729</v>
      </c>
      <c r="D390" s="71" t="s">
        <v>729</v>
      </c>
      <c r="E390" s="217" t="s">
        <v>742</v>
      </c>
      <c r="F390" s="70" t="s">
        <v>731</v>
      </c>
      <c r="G390" s="251" t="s">
        <v>132</v>
      </c>
      <c r="H390" s="210" t="s">
        <v>732</v>
      </c>
      <c r="I390" s="94" t="s">
        <v>737</v>
      </c>
      <c r="J390" s="237" t="s">
        <v>153</v>
      </c>
      <c r="K390" s="237" t="s">
        <v>134</v>
      </c>
      <c r="L390" s="211" t="s">
        <v>38</v>
      </c>
      <c r="M390" s="135" t="s">
        <v>739</v>
      </c>
      <c r="N390" s="76" t="s">
        <v>360</v>
      </c>
      <c r="O390" s="77">
        <v>44071</v>
      </c>
      <c r="P390" s="78">
        <v>44090</v>
      </c>
      <c r="Q390" s="79" t="s">
        <v>134</v>
      </c>
      <c r="R390" s="80" t="s">
        <v>134</v>
      </c>
      <c r="S390" s="130" t="s">
        <v>171</v>
      </c>
      <c r="T390" s="66" t="str">
        <f t="shared" si="54"/>
        <v>-</v>
      </c>
      <c r="U390" s="66" t="str">
        <f t="shared" si="54"/>
        <v>-</v>
      </c>
      <c r="V390" s="67" t="str">
        <f t="shared" si="52"/>
        <v>&lt;25</v>
      </c>
      <c r="W390" s="126"/>
    </row>
    <row r="391" spans="1:23" x14ac:dyDescent="0.45">
      <c r="A391" s="69">
        <f t="shared" si="45"/>
        <v>385</v>
      </c>
      <c r="B391" s="69" t="s">
        <v>729</v>
      </c>
      <c r="C391" s="72" t="s">
        <v>729</v>
      </c>
      <c r="D391" s="71" t="s">
        <v>729</v>
      </c>
      <c r="E391" s="217" t="s">
        <v>743</v>
      </c>
      <c r="F391" s="70" t="s">
        <v>731</v>
      </c>
      <c r="G391" s="251" t="s">
        <v>132</v>
      </c>
      <c r="H391" s="210" t="s">
        <v>732</v>
      </c>
      <c r="I391" s="94" t="s">
        <v>737</v>
      </c>
      <c r="J391" s="237" t="s">
        <v>153</v>
      </c>
      <c r="K391" s="237" t="s">
        <v>134</v>
      </c>
      <c r="L391" s="211" t="s">
        <v>38</v>
      </c>
      <c r="M391" s="135" t="s">
        <v>739</v>
      </c>
      <c r="N391" s="76" t="s">
        <v>360</v>
      </c>
      <c r="O391" s="77">
        <v>44082</v>
      </c>
      <c r="P391" s="78">
        <v>44090</v>
      </c>
      <c r="Q391" s="79" t="s">
        <v>134</v>
      </c>
      <c r="R391" s="80" t="s">
        <v>134</v>
      </c>
      <c r="S391" s="130" t="s">
        <v>171</v>
      </c>
      <c r="T391" s="66" t="str">
        <f t="shared" si="54"/>
        <v>-</v>
      </c>
      <c r="U391" s="66" t="str">
        <f t="shared" si="54"/>
        <v>-</v>
      </c>
      <c r="V391" s="67" t="str">
        <f t="shared" si="52"/>
        <v>&lt;25</v>
      </c>
      <c r="W391" s="126"/>
    </row>
    <row r="392" spans="1:23" x14ac:dyDescent="0.45">
      <c r="A392" s="69">
        <f t="shared" si="45"/>
        <v>386</v>
      </c>
      <c r="B392" s="69" t="s">
        <v>729</v>
      </c>
      <c r="C392" s="72" t="s">
        <v>729</v>
      </c>
      <c r="D392" s="71" t="s">
        <v>729</v>
      </c>
      <c r="E392" s="209" t="s">
        <v>736</v>
      </c>
      <c r="F392" s="70" t="s">
        <v>731</v>
      </c>
      <c r="G392" s="251" t="s">
        <v>85</v>
      </c>
      <c r="H392" s="210" t="s">
        <v>732</v>
      </c>
      <c r="I392" s="94" t="s">
        <v>737</v>
      </c>
      <c r="J392" s="237" t="s">
        <v>153</v>
      </c>
      <c r="K392" s="237" t="s">
        <v>134</v>
      </c>
      <c r="L392" s="211" t="s">
        <v>734</v>
      </c>
      <c r="M392" s="135" t="s">
        <v>739</v>
      </c>
      <c r="N392" s="76" t="s">
        <v>456</v>
      </c>
      <c r="O392" s="77">
        <v>44084</v>
      </c>
      <c r="P392" s="78">
        <v>44091</v>
      </c>
      <c r="Q392" s="79" t="s">
        <v>134</v>
      </c>
      <c r="R392" s="80" t="s">
        <v>134</v>
      </c>
      <c r="S392" s="130" t="s">
        <v>171</v>
      </c>
      <c r="T392" s="66" t="str">
        <f t="shared" si="54"/>
        <v>-</v>
      </c>
      <c r="U392" s="66" t="str">
        <f t="shared" si="54"/>
        <v>-</v>
      </c>
      <c r="V392" s="67" t="str">
        <f t="shared" si="52"/>
        <v>&lt;25</v>
      </c>
      <c r="W392" s="126"/>
    </row>
    <row r="393" spans="1:23" x14ac:dyDescent="0.45">
      <c r="A393" s="69">
        <f t="shared" ref="A393:A422" si="55">A392+1</f>
        <v>387</v>
      </c>
      <c r="B393" s="69" t="s">
        <v>729</v>
      </c>
      <c r="C393" s="72" t="s">
        <v>729</v>
      </c>
      <c r="D393" s="71" t="s">
        <v>729</v>
      </c>
      <c r="E393" s="209" t="s">
        <v>736</v>
      </c>
      <c r="F393" s="70" t="s">
        <v>731</v>
      </c>
      <c r="G393" s="251" t="s">
        <v>85</v>
      </c>
      <c r="H393" s="210" t="s">
        <v>732</v>
      </c>
      <c r="I393" s="94" t="s">
        <v>737</v>
      </c>
      <c r="J393" s="237" t="s">
        <v>153</v>
      </c>
      <c r="K393" s="237" t="s">
        <v>134</v>
      </c>
      <c r="L393" s="211" t="s">
        <v>734</v>
      </c>
      <c r="M393" s="135" t="s">
        <v>739</v>
      </c>
      <c r="N393" s="76" t="s">
        <v>456</v>
      </c>
      <c r="O393" s="77">
        <v>44084</v>
      </c>
      <c r="P393" s="78">
        <v>44091</v>
      </c>
      <c r="Q393" s="79" t="s">
        <v>134</v>
      </c>
      <c r="R393" s="80" t="s">
        <v>134</v>
      </c>
      <c r="S393" s="130" t="s">
        <v>171</v>
      </c>
      <c r="T393" s="66" t="str">
        <f t="shared" si="54"/>
        <v>-</v>
      </c>
      <c r="U393" s="66" t="str">
        <f t="shared" si="54"/>
        <v>-</v>
      </c>
      <c r="V393" s="67" t="str">
        <f t="shared" si="52"/>
        <v>&lt;25</v>
      </c>
      <c r="W393" s="126"/>
    </row>
    <row r="394" spans="1:23" x14ac:dyDescent="0.45">
      <c r="A394" s="69">
        <f t="shared" si="55"/>
        <v>388</v>
      </c>
      <c r="B394" s="69" t="s">
        <v>729</v>
      </c>
      <c r="C394" s="72" t="s">
        <v>729</v>
      </c>
      <c r="D394" s="71" t="s">
        <v>729</v>
      </c>
      <c r="E394" s="209" t="s">
        <v>736</v>
      </c>
      <c r="F394" s="70" t="s">
        <v>731</v>
      </c>
      <c r="G394" s="251" t="s">
        <v>85</v>
      </c>
      <c r="H394" s="210" t="s">
        <v>732</v>
      </c>
      <c r="I394" s="94" t="s">
        <v>737</v>
      </c>
      <c r="J394" s="237" t="s">
        <v>153</v>
      </c>
      <c r="K394" s="237" t="s">
        <v>134</v>
      </c>
      <c r="L394" s="211" t="s">
        <v>734</v>
      </c>
      <c r="M394" s="135" t="s">
        <v>739</v>
      </c>
      <c r="N394" s="76" t="s">
        <v>456</v>
      </c>
      <c r="O394" s="77">
        <v>44085</v>
      </c>
      <c r="P394" s="78">
        <v>44091</v>
      </c>
      <c r="Q394" s="79" t="s">
        <v>134</v>
      </c>
      <c r="R394" s="80" t="s">
        <v>134</v>
      </c>
      <c r="S394" s="130" t="s">
        <v>171</v>
      </c>
      <c r="T394" s="66" t="str">
        <f t="shared" si="54"/>
        <v>-</v>
      </c>
      <c r="U394" s="66" t="str">
        <f t="shared" si="54"/>
        <v>-</v>
      </c>
      <c r="V394" s="67" t="str">
        <f t="shared" si="52"/>
        <v>&lt;25</v>
      </c>
      <c r="W394" s="126"/>
    </row>
    <row r="395" spans="1:23" x14ac:dyDescent="0.45">
      <c r="A395" s="69">
        <f t="shared" si="55"/>
        <v>389</v>
      </c>
      <c r="B395" s="69" t="s">
        <v>729</v>
      </c>
      <c r="C395" s="72" t="s">
        <v>729</v>
      </c>
      <c r="D395" s="71" t="s">
        <v>729</v>
      </c>
      <c r="E395" s="209" t="s">
        <v>736</v>
      </c>
      <c r="F395" s="70" t="s">
        <v>731</v>
      </c>
      <c r="G395" s="251" t="s">
        <v>85</v>
      </c>
      <c r="H395" s="210" t="s">
        <v>732</v>
      </c>
      <c r="I395" s="94" t="s">
        <v>737</v>
      </c>
      <c r="J395" s="237" t="s">
        <v>153</v>
      </c>
      <c r="K395" s="237" t="s">
        <v>134</v>
      </c>
      <c r="L395" s="211" t="s">
        <v>734</v>
      </c>
      <c r="M395" s="135" t="s">
        <v>739</v>
      </c>
      <c r="N395" s="76" t="s">
        <v>456</v>
      </c>
      <c r="O395" s="77">
        <v>44086</v>
      </c>
      <c r="P395" s="78">
        <v>44091</v>
      </c>
      <c r="Q395" s="79" t="s">
        <v>134</v>
      </c>
      <c r="R395" s="80" t="s">
        <v>134</v>
      </c>
      <c r="S395" s="130" t="s">
        <v>171</v>
      </c>
      <c r="T395" s="66" t="str">
        <f t="shared" si="54"/>
        <v>-</v>
      </c>
      <c r="U395" s="66" t="str">
        <f t="shared" si="54"/>
        <v>-</v>
      </c>
      <c r="V395" s="67" t="str">
        <f t="shared" si="52"/>
        <v>&lt;25</v>
      </c>
      <c r="W395" s="126"/>
    </row>
    <row r="396" spans="1:23" x14ac:dyDescent="0.45">
      <c r="A396" s="69">
        <f t="shared" si="55"/>
        <v>390</v>
      </c>
      <c r="B396" s="69" t="s">
        <v>729</v>
      </c>
      <c r="C396" s="72" t="s">
        <v>729</v>
      </c>
      <c r="D396" s="71" t="s">
        <v>729</v>
      </c>
      <c r="E396" s="209" t="s">
        <v>736</v>
      </c>
      <c r="F396" s="70" t="s">
        <v>731</v>
      </c>
      <c r="G396" s="251" t="s">
        <v>85</v>
      </c>
      <c r="H396" s="210" t="s">
        <v>732</v>
      </c>
      <c r="I396" s="94" t="s">
        <v>737</v>
      </c>
      <c r="J396" s="237" t="s">
        <v>153</v>
      </c>
      <c r="K396" s="237" t="s">
        <v>134</v>
      </c>
      <c r="L396" s="211" t="s">
        <v>734</v>
      </c>
      <c r="M396" s="135" t="s">
        <v>739</v>
      </c>
      <c r="N396" s="76" t="s">
        <v>456</v>
      </c>
      <c r="O396" s="77">
        <v>44088</v>
      </c>
      <c r="P396" s="78">
        <v>44091</v>
      </c>
      <c r="Q396" s="79" t="s">
        <v>134</v>
      </c>
      <c r="R396" s="80" t="s">
        <v>134</v>
      </c>
      <c r="S396" s="130" t="s">
        <v>171</v>
      </c>
      <c r="T396" s="66" t="str">
        <f t="shared" si="54"/>
        <v>-</v>
      </c>
      <c r="U396" s="66" t="str">
        <f t="shared" si="54"/>
        <v>-</v>
      </c>
      <c r="V396" s="67" t="str">
        <f t="shared" si="52"/>
        <v>&lt;25</v>
      </c>
      <c r="W396" s="126"/>
    </row>
    <row r="397" spans="1:23" x14ac:dyDescent="0.45">
      <c r="A397" s="69">
        <f t="shared" si="55"/>
        <v>391</v>
      </c>
      <c r="B397" s="69" t="s">
        <v>729</v>
      </c>
      <c r="C397" s="72" t="s">
        <v>729</v>
      </c>
      <c r="D397" s="71" t="s">
        <v>729</v>
      </c>
      <c r="E397" s="209" t="s">
        <v>736</v>
      </c>
      <c r="F397" s="70" t="s">
        <v>731</v>
      </c>
      <c r="G397" s="251" t="s">
        <v>85</v>
      </c>
      <c r="H397" s="210" t="s">
        <v>732</v>
      </c>
      <c r="I397" s="94" t="s">
        <v>737</v>
      </c>
      <c r="J397" s="237" t="s">
        <v>153</v>
      </c>
      <c r="K397" s="237" t="s">
        <v>134</v>
      </c>
      <c r="L397" s="211" t="s">
        <v>734</v>
      </c>
      <c r="M397" s="135" t="s">
        <v>739</v>
      </c>
      <c r="N397" s="76" t="s">
        <v>456</v>
      </c>
      <c r="O397" s="77">
        <v>44088</v>
      </c>
      <c r="P397" s="78">
        <v>44091</v>
      </c>
      <c r="Q397" s="79" t="s">
        <v>134</v>
      </c>
      <c r="R397" s="80" t="s">
        <v>134</v>
      </c>
      <c r="S397" s="130" t="s">
        <v>171</v>
      </c>
      <c r="T397" s="66" t="str">
        <f t="shared" si="54"/>
        <v>-</v>
      </c>
      <c r="U397" s="66" t="str">
        <f t="shared" si="54"/>
        <v>-</v>
      </c>
      <c r="V397" s="67" t="str">
        <f t="shared" si="52"/>
        <v>&lt;25</v>
      </c>
      <c r="W397" s="126"/>
    </row>
    <row r="398" spans="1:23" x14ac:dyDescent="0.45">
      <c r="A398" s="69">
        <f t="shared" si="55"/>
        <v>392</v>
      </c>
      <c r="B398" s="69" t="s">
        <v>729</v>
      </c>
      <c r="C398" s="72" t="s">
        <v>729</v>
      </c>
      <c r="D398" s="71" t="s">
        <v>729</v>
      </c>
      <c r="E398" s="209" t="s">
        <v>736</v>
      </c>
      <c r="F398" s="70" t="s">
        <v>731</v>
      </c>
      <c r="G398" s="251" t="s">
        <v>85</v>
      </c>
      <c r="H398" s="210" t="s">
        <v>732</v>
      </c>
      <c r="I398" s="94" t="s">
        <v>737</v>
      </c>
      <c r="J398" s="237" t="s">
        <v>153</v>
      </c>
      <c r="K398" s="237" t="s">
        <v>134</v>
      </c>
      <c r="L398" s="211" t="s">
        <v>734</v>
      </c>
      <c r="M398" s="135" t="s">
        <v>739</v>
      </c>
      <c r="N398" s="76" t="s">
        <v>456</v>
      </c>
      <c r="O398" s="77">
        <v>44090</v>
      </c>
      <c r="P398" s="78">
        <v>44091</v>
      </c>
      <c r="Q398" s="79" t="s">
        <v>134</v>
      </c>
      <c r="R398" s="80" t="s">
        <v>134</v>
      </c>
      <c r="S398" s="130" t="s">
        <v>171</v>
      </c>
      <c r="T398" s="66" t="str">
        <f t="shared" si="54"/>
        <v>-</v>
      </c>
      <c r="U398" s="66" t="str">
        <f t="shared" si="54"/>
        <v>-</v>
      </c>
      <c r="V398" s="67" t="str">
        <f t="shared" si="52"/>
        <v>&lt;25</v>
      </c>
      <c r="W398" s="126"/>
    </row>
    <row r="399" spans="1:23" x14ac:dyDescent="0.45">
      <c r="A399" s="69">
        <f t="shared" si="55"/>
        <v>393</v>
      </c>
      <c r="B399" s="69" t="s">
        <v>729</v>
      </c>
      <c r="C399" s="72" t="s">
        <v>729</v>
      </c>
      <c r="D399" s="71" t="s">
        <v>729</v>
      </c>
      <c r="E399" s="209" t="s">
        <v>736</v>
      </c>
      <c r="F399" s="70" t="s">
        <v>731</v>
      </c>
      <c r="G399" s="251" t="s">
        <v>85</v>
      </c>
      <c r="H399" s="210" t="s">
        <v>732</v>
      </c>
      <c r="I399" s="94" t="s">
        <v>737</v>
      </c>
      <c r="J399" s="237" t="s">
        <v>153</v>
      </c>
      <c r="K399" s="237" t="s">
        <v>134</v>
      </c>
      <c r="L399" s="211" t="s">
        <v>734</v>
      </c>
      <c r="M399" s="135" t="s">
        <v>739</v>
      </c>
      <c r="N399" s="76" t="s">
        <v>456</v>
      </c>
      <c r="O399" s="77">
        <v>44090</v>
      </c>
      <c r="P399" s="78">
        <v>44091</v>
      </c>
      <c r="Q399" s="79" t="s">
        <v>134</v>
      </c>
      <c r="R399" s="80" t="s">
        <v>134</v>
      </c>
      <c r="S399" s="130" t="s">
        <v>171</v>
      </c>
      <c r="T399" s="66" t="str">
        <f t="shared" si="54"/>
        <v>-</v>
      </c>
      <c r="U399" s="66" t="str">
        <f t="shared" si="54"/>
        <v>-</v>
      </c>
      <c r="V399" s="67" t="str">
        <f t="shared" si="52"/>
        <v>&lt;25</v>
      </c>
      <c r="W399" s="126"/>
    </row>
    <row r="400" spans="1:23" x14ac:dyDescent="0.45">
      <c r="A400" s="69">
        <f t="shared" si="55"/>
        <v>394</v>
      </c>
      <c r="B400" s="69" t="s">
        <v>729</v>
      </c>
      <c r="C400" s="72" t="s">
        <v>729</v>
      </c>
      <c r="D400" s="71" t="s">
        <v>729</v>
      </c>
      <c r="E400" s="209" t="s">
        <v>736</v>
      </c>
      <c r="F400" s="70" t="s">
        <v>731</v>
      </c>
      <c r="G400" s="251" t="s">
        <v>85</v>
      </c>
      <c r="H400" s="210" t="s">
        <v>732</v>
      </c>
      <c r="I400" s="94" t="s">
        <v>737</v>
      </c>
      <c r="J400" s="237" t="s">
        <v>153</v>
      </c>
      <c r="K400" s="237" t="s">
        <v>134</v>
      </c>
      <c r="L400" s="211" t="s">
        <v>734</v>
      </c>
      <c r="M400" s="135" t="s">
        <v>739</v>
      </c>
      <c r="N400" s="76" t="s">
        <v>456</v>
      </c>
      <c r="O400" s="77">
        <v>44091</v>
      </c>
      <c r="P400" s="78">
        <v>44098</v>
      </c>
      <c r="Q400" s="79" t="s">
        <v>134</v>
      </c>
      <c r="R400" s="80" t="s">
        <v>134</v>
      </c>
      <c r="S400" s="130" t="s">
        <v>171</v>
      </c>
      <c r="T400" s="66" t="str">
        <f t="shared" si="54"/>
        <v>-</v>
      </c>
      <c r="U400" s="66" t="str">
        <f t="shared" si="54"/>
        <v>-</v>
      </c>
      <c r="V400" s="67" t="str">
        <f t="shared" si="52"/>
        <v>&lt;25</v>
      </c>
      <c r="W400" s="126"/>
    </row>
    <row r="401" spans="1:23" x14ac:dyDescent="0.45">
      <c r="A401" s="69">
        <f t="shared" si="55"/>
        <v>395</v>
      </c>
      <c r="B401" s="69" t="s">
        <v>744</v>
      </c>
      <c r="C401" s="72" t="s">
        <v>744</v>
      </c>
      <c r="D401" s="71" t="s">
        <v>410</v>
      </c>
      <c r="E401" s="209" t="s">
        <v>736</v>
      </c>
      <c r="F401" s="70" t="s">
        <v>731</v>
      </c>
      <c r="G401" s="251" t="s">
        <v>85</v>
      </c>
      <c r="H401" s="210" t="s">
        <v>732</v>
      </c>
      <c r="I401" s="94" t="s">
        <v>737</v>
      </c>
      <c r="J401" s="237" t="s">
        <v>153</v>
      </c>
      <c r="K401" s="237" t="s">
        <v>134</v>
      </c>
      <c r="L401" s="211" t="s">
        <v>734</v>
      </c>
      <c r="M401" s="135" t="s">
        <v>739</v>
      </c>
      <c r="N401" s="76" t="s">
        <v>456</v>
      </c>
      <c r="O401" s="77">
        <v>44092</v>
      </c>
      <c r="P401" s="78">
        <v>44098</v>
      </c>
      <c r="Q401" s="79" t="s">
        <v>134</v>
      </c>
      <c r="R401" s="80" t="s">
        <v>134</v>
      </c>
      <c r="S401" s="130" t="s">
        <v>171</v>
      </c>
      <c r="T401" s="66" t="str">
        <f t="shared" si="54"/>
        <v>-</v>
      </c>
      <c r="U401" s="66" t="str">
        <f t="shared" si="54"/>
        <v>-</v>
      </c>
      <c r="V401" s="67" t="str">
        <f t="shared" si="52"/>
        <v>&lt;25</v>
      </c>
      <c r="W401" s="126"/>
    </row>
    <row r="402" spans="1:23" x14ac:dyDescent="0.45">
      <c r="A402" s="69">
        <f t="shared" si="55"/>
        <v>396</v>
      </c>
      <c r="B402" s="69" t="s">
        <v>744</v>
      </c>
      <c r="C402" s="72" t="s">
        <v>744</v>
      </c>
      <c r="D402" s="71" t="s">
        <v>410</v>
      </c>
      <c r="E402" s="209" t="s">
        <v>736</v>
      </c>
      <c r="F402" s="70" t="s">
        <v>731</v>
      </c>
      <c r="G402" s="251" t="s">
        <v>85</v>
      </c>
      <c r="H402" s="210" t="s">
        <v>732</v>
      </c>
      <c r="I402" s="94" t="s">
        <v>737</v>
      </c>
      <c r="J402" s="237" t="s">
        <v>153</v>
      </c>
      <c r="K402" s="237" t="s">
        <v>134</v>
      </c>
      <c r="L402" s="211" t="s">
        <v>734</v>
      </c>
      <c r="M402" s="135" t="s">
        <v>739</v>
      </c>
      <c r="N402" s="76" t="s">
        <v>456</v>
      </c>
      <c r="O402" s="77">
        <v>44092</v>
      </c>
      <c r="P402" s="78">
        <v>44098</v>
      </c>
      <c r="Q402" s="79" t="s">
        <v>134</v>
      </c>
      <c r="R402" s="80" t="s">
        <v>134</v>
      </c>
      <c r="S402" s="130" t="s">
        <v>171</v>
      </c>
      <c r="T402" s="66" t="str">
        <f t="shared" si="54"/>
        <v>-</v>
      </c>
      <c r="U402" s="66" t="str">
        <f t="shared" si="54"/>
        <v>-</v>
      </c>
      <c r="V402" s="67" t="str">
        <f t="shared" si="52"/>
        <v>&lt;25</v>
      </c>
      <c r="W402" s="126"/>
    </row>
    <row r="403" spans="1:23" x14ac:dyDescent="0.45">
      <c r="A403" s="69">
        <f t="shared" si="55"/>
        <v>397</v>
      </c>
      <c r="B403" s="69" t="s">
        <v>744</v>
      </c>
      <c r="C403" s="72" t="s">
        <v>744</v>
      </c>
      <c r="D403" s="71" t="s">
        <v>410</v>
      </c>
      <c r="E403" s="209" t="s">
        <v>736</v>
      </c>
      <c r="F403" s="70" t="s">
        <v>731</v>
      </c>
      <c r="G403" s="251" t="s">
        <v>85</v>
      </c>
      <c r="H403" s="210" t="s">
        <v>732</v>
      </c>
      <c r="I403" s="94" t="s">
        <v>737</v>
      </c>
      <c r="J403" s="237" t="s">
        <v>153</v>
      </c>
      <c r="K403" s="237" t="s">
        <v>134</v>
      </c>
      <c r="L403" s="211" t="s">
        <v>734</v>
      </c>
      <c r="M403" s="135" t="s">
        <v>739</v>
      </c>
      <c r="N403" s="76" t="s">
        <v>456</v>
      </c>
      <c r="O403" s="77">
        <v>44092</v>
      </c>
      <c r="P403" s="78">
        <v>44098</v>
      </c>
      <c r="Q403" s="79" t="s">
        <v>134</v>
      </c>
      <c r="R403" s="80" t="s">
        <v>134</v>
      </c>
      <c r="S403" s="130" t="s">
        <v>171</v>
      </c>
      <c r="T403" s="66" t="str">
        <f t="shared" si="54"/>
        <v>-</v>
      </c>
      <c r="U403" s="66" t="str">
        <f t="shared" si="54"/>
        <v>-</v>
      </c>
      <c r="V403" s="67" t="str">
        <f t="shared" si="52"/>
        <v>&lt;25</v>
      </c>
      <c r="W403" s="126"/>
    </row>
    <row r="404" spans="1:23" x14ac:dyDescent="0.45">
      <c r="A404" s="69">
        <f t="shared" si="55"/>
        <v>398</v>
      </c>
      <c r="B404" s="69" t="s">
        <v>744</v>
      </c>
      <c r="C404" s="72" t="s">
        <v>744</v>
      </c>
      <c r="D404" s="71" t="s">
        <v>410</v>
      </c>
      <c r="E404" s="209" t="s">
        <v>736</v>
      </c>
      <c r="F404" s="70" t="s">
        <v>731</v>
      </c>
      <c r="G404" s="251" t="s">
        <v>85</v>
      </c>
      <c r="H404" s="210" t="s">
        <v>732</v>
      </c>
      <c r="I404" s="94" t="s">
        <v>737</v>
      </c>
      <c r="J404" s="237" t="s">
        <v>153</v>
      </c>
      <c r="K404" s="237" t="s">
        <v>134</v>
      </c>
      <c r="L404" s="211" t="s">
        <v>734</v>
      </c>
      <c r="M404" s="135" t="s">
        <v>739</v>
      </c>
      <c r="N404" s="76" t="s">
        <v>456</v>
      </c>
      <c r="O404" s="77">
        <v>44095</v>
      </c>
      <c r="P404" s="78">
        <v>44098</v>
      </c>
      <c r="Q404" s="79" t="s">
        <v>134</v>
      </c>
      <c r="R404" s="80" t="s">
        <v>134</v>
      </c>
      <c r="S404" s="130" t="s">
        <v>171</v>
      </c>
      <c r="T404" s="66" t="str">
        <f t="shared" si="54"/>
        <v>-</v>
      </c>
      <c r="U404" s="66" t="str">
        <f t="shared" si="54"/>
        <v>-</v>
      </c>
      <c r="V404" s="67" t="str">
        <f t="shared" si="52"/>
        <v>&lt;25</v>
      </c>
      <c r="W404" s="126"/>
    </row>
    <row r="405" spans="1:23" x14ac:dyDescent="0.45">
      <c r="A405" s="69">
        <f t="shared" si="55"/>
        <v>399</v>
      </c>
      <c r="B405" s="69" t="s">
        <v>744</v>
      </c>
      <c r="C405" s="72" t="s">
        <v>744</v>
      </c>
      <c r="D405" s="71" t="s">
        <v>410</v>
      </c>
      <c r="E405" s="209" t="s">
        <v>736</v>
      </c>
      <c r="F405" s="70" t="s">
        <v>731</v>
      </c>
      <c r="G405" s="251" t="s">
        <v>85</v>
      </c>
      <c r="H405" s="210" t="s">
        <v>732</v>
      </c>
      <c r="I405" s="94" t="s">
        <v>737</v>
      </c>
      <c r="J405" s="237" t="s">
        <v>153</v>
      </c>
      <c r="K405" s="237" t="s">
        <v>134</v>
      </c>
      <c r="L405" s="211" t="s">
        <v>734</v>
      </c>
      <c r="M405" s="135" t="s">
        <v>739</v>
      </c>
      <c r="N405" s="76" t="s">
        <v>456</v>
      </c>
      <c r="O405" s="77">
        <v>44095</v>
      </c>
      <c r="P405" s="78">
        <v>44098</v>
      </c>
      <c r="Q405" s="79" t="s">
        <v>134</v>
      </c>
      <c r="R405" s="80" t="s">
        <v>134</v>
      </c>
      <c r="S405" s="130" t="s">
        <v>171</v>
      </c>
      <c r="T405" s="66" t="str">
        <f t="shared" si="54"/>
        <v>-</v>
      </c>
      <c r="U405" s="66" t="str">
        <f t="shared" si="54"/>
        <v>-</v>
      </c>
      <c r="V405" s="67" t="str">
        <f t="shared" si="52"/>
        <v>&lt;25</v>
      </c>
      <c r="W405" s="126"/>
    </row>
    <row r="406" spans="1:23" x14ac:dyDescent="0.45">
      <c r="A406" s="69">
        <f t="shared" si="55"/>
        <v>400</v>
      </c>
      <c r="B406" s="69" t="s">
        <v>744</v>
      </c>
      <c r="C406" s="72" t="s">
        <v>744</v>
      </c>
      <c r="D406" s="71" t="s">
        <v>410</v>
      </c>
      <c r="E406" s="209" t="s">
        <v>736</v>
      </c>
      <c r="F406" s="70" t="s">
        <v>731</v>
      </c>
      <c r="G406" s="251" t="s">
        <v>85</v>
      </c>
      <c r="H406" s="210" t="s">
        <v>732</v>
      </c>
      <c r="I406" s="94" t="s">
        <v>737</v>
      </c>
      <c r="J406" s="237" t="s">
        <v>153</v>
      </c>
      <c r="K406" s="237" t="s">
        <v>134</v>
      </c>
      <c r="L406" s="211" t="s">
        <v>734</v>
      </c>
      <c r="M406" s="135" t="s">
        <v>739</v>
      </c>
      <c r="N406" s="76" t="s">
        <v>456</v>
      </c>
      <c r="O406" s="77">
        <v>44095</v>
      </c>
      <c r="P406" s="78">
        <v>44098</v>
      </c>
      <c r="Q406" s="79" t="s">
        <v>134</v>
      </c>
      <c r="R406" s="80" t="s">
        <v>134</v>
      </c>
      <c r="S406" s="130" t="s">
        <v>171</v>
      </c>
      <c r="T406" s="66" t="str">
        <f t="shared" si="54"/>
        <v>-</v>
      </c>
      <c r="U406" s="66" t="str">
        <f t="shared" si="54"/>
        <v>-</v>
      </c>
      <c r="V406" s="67" t="str">
        <f t="shared" si="52"/>
        <v>&lt;25</v>
      </c>
      <c r="W406" s="126"/>
    </row>
    <row r="407" spans="1:23" x14ac:dyDescent="0.45">
      <c r="A407" s="69">
        <f t="shared" si="55"/>
        <v>401</v>
      </c>
      <c r="B407" s="69" t="s">
        <v>744</v>
      </c>
      <c r="C407" s="72" t="s">
        <v>744</v>
      </c>
      <c r="D407" s="71" t="s">
        <v>410</v>
      </c>
      <c r="E407" s="209" t="s">
        <v>736</v>
      </c>
      <c r="F407" s="70" t="s">
        <v>731</v>
      </c>
      <c r="G407" s="251" t="s">
        <v>85</v>
      </c>
      <c r="H407" s="210" t="s">
        <v>732</v>
      </c>
      <c r="I407" s="94" t="s">
        <v>737</v>
      </c>
      <c r="J407" s="237" t="s">
        <v>153</v>
      </c>
      <c r="K407" s="237" t="s">
        <v>134</v>
      </c>
      <c r="L407" s="211" t="s">
        <v>734</v>
      </c>
      <c r="M407" s="135" t="s">
        <v>739</v>
      </c>
      <c r="N407" s="76" t="s">
        <v>456</v>
      </c>
      <c r="O407" s="77">
        <v>44096</v>
      </c>
      <c r="P407" s="78">
        <v>44098</v>
      </c>
      <c r="Q407" s="79" t="s">
        <v>134</v>
      </c>
      <c r="R407" s="80" t="s">
        <v>134</v>
      </c>
      <c r="S407" s="130" t="s">
        <v>171</v>
      </c>
      <c r="T407" s="66" t="str">
        <f t="shared" si="54"/>
        <v>-</v>
      </c>
      <c r="U407" s="66" t="str">
        <f t="shared" si="54"/>
        <v>-</v>
      </c>
      <c r="V407" s="67" t="str">
        <f t="shared" si="52"/>
        <v>&lt;25</v>
      </c>
      <c r="W407" s="126"/>
    </row>
    <row r="408" spans="1:23" x14ac:dyDescent="0.45">
      <c r="A408" s="69">
        <f t="shared" si="55"/>
        <v>402</v>
      </c>
      <c r="B408" s="69" t="s">
        <v>744</v>
      </c>
      <c r="C408" s="72" t="s">
        <v>744</v>
      </c>
      <c r="D408" s="71" t="s">
        <v>410</v>
      </c>
      <c r="E408" s="209" t="s">
        <v>736</v>
      </c>
      <c r="F408" s="70" t="s">
        <v>731</v>
      </c>
      <c r="G408" s="251" t="s">
        <v>85</v>
      </c>
      <c r="H408" s="210" t="s">
        <v>732</v>
      </c>
      <c r="I408" s="94" t="s">
        <v>737</v>
      </c>
      <c r="J408" s="237" t="s">
        <v>153</v>
      </c>
      <c r="K408" s="237" t="s">
        <v>134</v>
      </c>
      <c r="L408" s="211" t="s">
        <v>734</v>
      </c>
      <c r="M408" s="135" t="s">
        <v>739</v>
      </c>
      <c r="N408" s="76" t="s">
        <v>456</v>
      </c>
      <c r="O408" s="77">
        <v>44097</v>
      </c>
      <c r="P408" s="78">
        <v>44098</v>
      </c>
      <c r="Q408" s="79" t="s">
        <v>134</v>
      </c>
      <c r="R408" s="80" t="s">
        <v>134</v>
      </c>
      <c r="S408" s="130" t="s">
        <v>171</v>
      </c>
      <c r="T408" s="66" t="str">
        <f t="shared" si="54"/>
        <v>-</v>
      </c>
      <c r="U408" s="66" t="str">
        <f t="shared" si="54"/>
        <v>-</v>
      </c>
      <c r="V408" s="67" t="str">
        <f t="shared" si="52"/>
        <v>&lt;25</v>
      </c>
      <c r="W408" s="126"/>
    </row>
    <row r="409" spans="1:23" x14ac:dyDescent="0.45">
      <c r="A409" s="69">
        <f t="shared" si="55"/>
        <v>403</v>
      </c>
      <c r="B409" s="69" t="s">
        <v>744</v>
      </c>
      <c r="C409" s="74" t="s">
        <v>744</v>
      </c>
      <c r="D409" s="71" t="s">
        <v>410</v>
      </c>
      <c r="E409" s="209" t="s">
        <v>736</v>
      </c>
      <c r="F409" s="70" t="s">
        <v>731</v>
      </c>
      <c r="G409" s="251" t="s">
        <v>85</v>
      </c>
      <c r="H409" s="210" t="s">
        <v>732</v>
      </c>
      <c r="I409" s="94" t="s">
        <v>737</v>
      </c>
      <c r="J409" s="237" t="s">
        <v>153</v>
      </c>
      <c r="K409" s="237" t="s">
        <v>134</v>
      </c>
      <c r="L409" s="211" t="s">
        <v>734</v>
      </c>
      <c r="M409" s="135" t="s">
        <v>739</v>
      </c>
      <c r="N409" s="76" t="s">
        <v>456</v>
      </c>
      <c r="O409" s="77">
        <v>44097</v>
      </c>
      <c r="P409" s="78">
        <v>44098</v>
      </c>
      <c r="Q409" s="79" t="s">
        <v>134</v>
      </c>
      <c r="R409" s="80" t="s">
        <v>134</v>
      </c>
      <c r="S409" s="80" t="s">
        <v>171</v>
      </c>
      <c r="T409" s="66" t="str">
        <f t="shared" si="54"/>
        <v>-</v>
      </c>
      <c r="U409" s="66" t="str">
        <f t="shared" si="54"/>
        <v>-</v>
      </c>
      <c r="V409" s="67" t="str">
        <f t="shared" si="52"/>
        <v>&lt;25</v>
      </c>
      <c r="W409" s="126"/>
    </row>
    <row r="410" spans="1:23" x14ac:dyDescent="0.45">
      <c r="A410" s="69">
        <f t="shared" si="55"/>
        <v>404</v>
      </c>
      <c r="B410" s="51" t="s">
        <v>745</v>
      </c>
      <c r="C410" s="58" t="s">
        <v>745</v>
      </c>
      <c r="D410" s="218" t="s">
        <v>746</v>
      </c>
      <c r="E410" s="57" t="s">
        <v>134</v>
      </c>
      <c r="F410" s="52" t="s">
        <v>134</v>
      </c>
      <c r="G410" s="55" t="s">
        <v>85</v>
      </c>
      <c r="H410" s="71" t="s">
        <v>86</v>
      </c>
      <c r="I410" s="219" t="s">
        <v>747</v>
      </c>
      <c r="J410" s="57"/>
      <c r="K410" s="241" t="s">
        <v>748</v>
      </c>
      <c r="L410" s="147" t="s">
        <v>38</v>
      </c>
      <c r="M410" s="208" t="s">
        <v>749</v>
      </c>
      <c r="N410" s="60" t="s">
        <v>40</v>
      </c>
      <c r="O410" s="61">
        <v>44120</v>
      </c>
      <c r="P410" s="62">
        <v>44120</v>
      </c>
      <c r="Q410" s="221" t="s">
        <v>750</v>
      </c>
      <c r="R410" s="222" t="s">
        <v>751</v>
      </c>
      <c r="S410" s="65" t="s">
        <v>146</v>
      </c>
      <c r="T410" s="66" t="str">
        <f t="shared" ref="T410:U422" si="56">IF(Q410="","",IF(NOT(ISERROR(Q410*1)),ROUNDDOWN(Q410*1,2-INT(LOG(ABS(Q410*1)))),IFERROR("&lt;"&amp;ROUNDDOWN(IF(SUBSTITUTE(Q410,"&lt;","")*1&lt;=50,SUBSTITUTE(Q410,"&lt;","")*1,""),2-INT(LOG(ABS(SUBSTITUTE(Q410,"&lt;","")*1)))),IF(Q410="-",Q410,"入力形式が間違っています"))))</f>
        <v>&lt;0.937</v>
      </c>
      <c r="U410" s="66" t="str">
        <f t="shared" si="56"/>
        <v>&lt;0.763</v>
      </c>
      <c r="V410" s="67" t="str">
        <f t="shared" si="52"/>
        <v>&lt;1.7</v>
      </c>
      <c r="W410" s="68" t="str">
        <f t="shared" ref="W410:W417" si="57">IF(ISERROR(V410*1),"",IF(AND(H410="飲料水",V410&gt;=11),"○",IF(AND(H410="牛乳・乳児用食品",V410&gt;=51),"○",IF(AND(H410&lt;&gt;"",V410&gt;=110),"○",""))))</f>
        <v/>
      </c>
    </row>
    <row r="411" spans="1:23" x14ac:dyDescent="0.45">
      <c r="A411" s="69">
        <f t="shared" si="55"/>
        <v>405</v>
      </c>
      <c r="B411" s="69" t="s">
        <v>745</v>
      </c>
      <c r="C411" s="74" t="s">
        <v>745</v>
      </c>
      <c r="D411" s="218" t="s">
        <v>746</v>
      </c>
      <c r="E411" s="73" t="s">
        <v>134</v>
      </c>
      <c r="F411" s="70" t="s">
        <v>134</v>
      </c>
      <c r="G411" s="55" t="s">
        <v>85</v>
      </c>
      <c r="H411" s="71" t="s">
        <v>86</v>
      </c>
      <c r="I411" s="220" t="s">
        <v>752</v>
      </c>
      <c r="J411" s="73"/>
      <c r="K411" s="241" t="s">
        <v>748</v>
      </c>
      <c r="L411" s="108" t="s">
        <v>38</v>
      </c>
      <c r="M411" s="206" t="s">
        <v>749</v>
      </c>
      <c r="N411" s="76" t="s">
        <v>40</v>
      </c>
      <c r="O411" s="61">
        <v>44120</v>
      </c>
      <c r="P411" s="62">
        <v>44120</v>
      </c>
      <c r="Q411" s="222" t="s">
        <v>753</v>
      </c>
      <c r="R411" s="222" t="s">
        <v>754</v>
      </c>
      <c r="S411" s="65" t="s">
        <v>146</v>
      </c>
      <c r="T411" s="66" t="str">
        <f t="shared" si="56"/>
        <v>&lt;0.874</v>
      </c>
      <c r="U411" s="66" t="str">
        <f t="shared" si="56"/>
        <v>&lt;0.778</v>
      </c>
      <c r="V411" s="67" t="str">
        <f t="shared" si="52"/>
        <v>&lt;1.7</v>
      </c>
      <c r="W411" s="68" t="str">
        <f t="shared" si="57"/>
        <v/>
      </c>
    </row>
    <row r="412" spans="1:23" x14ac:dyDescent="0.45">
      <c r="A412" s="69">
        <f t="shared" si="55"/>
        <v>406</v>
      </c>
      <c r="B412" s="69" t="s">
        <v>745</v>
      </c>
      <c r="C412" s="74" t="s">
        <v>745</v>
      </c>
      <c r="D412" s="218" t="s">
        <v>407</v>
      </c>
      <c r="E412" s="73" t="s">
        <v>134</v>
      </c>
      <c r="F412" s="70" t="s">
        <v>134</v>
      </c>
      <c r="G412" s="55" t="s">
        <v>85</v>
      </c>
      <c r="H412" s="71" t="s">
        <v>86</v>
      </c>
      <c r="I412" s="220" t="s">
        <v>755</v>
      </c>
      <c r="J412" s="73"/>
      <c r="K412" s="241" t="s">
        <v>748</v>
      </c>
      <c r="L412" s="108" t="s">
        <v>38</v>
      </c>
      <c r="M412" s="206" t="s">
        <v>749</v>
      </c>
      <c r="N412" s="76" t="s">
        <v>40</v>
      </c>
      <c r="O412" s="61">
        <v>44120</v>
      </c>
      <c r="P412" s="62">
        <v>44120</v>
      </c>
      <c r="Q412" s="222" t="s">
        <v>756</v>
      </c>
      <c r="R412" s="222" t="s">
        <v>757</v>
      </c>
      <c r="S412" s="65" t="s">
        <v>377</v>
      </c>
      <c r="T412" s="66" t="str">
        <f t="shared" si="56"/>
        <v>&lt;0.648</v>
      </c>
      <c r="U412" s="66" t="str">
        <f t="shared" si="56"/>
        <v>&lt;0.832</v>
      </c>
      <c r="V412" s="67" t="str">
        <f t="shared" si="52"/>
        <v>&lt;1.5</v>
      </c>
      <c r="W412" s="68" t="str">
        <f t="shared" si="57"/>
        <v/>
      </c>
    </row>
    <row r="413" spans="1:23" x14ac:dyDescent="0.45">
      <c r="A413" s="69">
        <f t="shared" si="55"/>
        <v>407</v>
      </c>
      <c r="B413" s="51" t="s">
        <v>708</v>
      </c>
      <c r="C413" s="54" t="s">
        <v>708</v>
      </c>
      <c r="D413" s="53" t="s">
        <v>758</v>
      </c>
      <c r="E413" s="57" t="s">
        <v>759</v>
      </c>
      <c r="F413" s="52" t="s">
        <v>34</v>
      </c>
      <c r="G413" s="55" t="s">
        <v>35</v>
      </c>
      <c r="H413" s="71" t="s">
        <v>86</v>
      </c>
      <c r="I413" s="51" t="s">
        <v>760</v>
      </c>
      <c r="J413" s="57"/>
      <c r="K413" s="57" t="s">
        <v>34</v>
      </c>
      <c r="L413" s="147" t="s">
        <v>38</v>
      </c>
      <c r="M413" s="208" t="s">
        <v>712</v>
      </c>
      <c r="N413" s="60" t="s">
        <v>40</v>
      </c>
      <c r="O413" s="61">
        <v>44117</v>
      </c>
      <c r="P413" s="62">
        <v>44120</v>
      </c>
      <c r="Q413" s="63" t="s">
        <v>430</v>
      </c>
      <c r="R413" s="64" t="s">
        <v>414</v>
      </c>
      <c r="S413" s="65" t="s">
        <v>761</v>
      </c>
      <c r="T413" s="66" t="str">
        <f t="shared" si="56"/>
        <v>&lt;2.5</v>
      </c>
      <c r="U413" s="66" t="str">
        <f t="shared" si="56"/>
        <v>&lt;2.2</v>
      </c>
      <c r="V413" s="67" t="str">
        <f t="shared" si="52"/>
        <v>&lt;4.7</v>
      </c>
      <c r="W413" s="68" t="str">
        <f t="shared" si="57"/>
        <v/>
      </c>
    </row>
    <row r="414" spans="1:23" x14ac:dyDescent="0.45">
      <c r="A414" s="69">
        <f t="shared" si="55"/>
        <v>408</v>
      </c>
      <c r="B414" s="69" t="s">
        <v>708</v>
      </c>
      <c r="C414" s="72" t="s">
        <v>708</v>
      </c>
      <c r="D414" s="71" t="s">
        <v>762</v>
      </c>
      <c r="E414" s="73" t="s">
        <v>34</v>
      </c>
      <c r="F414" s="70" t="s">
        <v>34</v>
      </c>
      <c r="G414" s="55" t="s">
        <v>453</v>
      </c>
      <c r="H414" s="71" t="s">
        <v>86</v>
      </c>
      <c r="I414" s="69" t="s">
        <v>763</v>
      </c>
      <c r="J414" s="73"/>
      <c r="K414" s="73" t="s">
        <v>34</v>
      </c>
      <c r="L414" s="147" t="s">
        <v>38</v>
      </c>
      <c r="M414" s="208" t="s">
        <v>712</v>
      </c>
      <c r="N414" s="60" t="s">
        <v>40</v>
      </c>
      <c r="O414" s="61">
        <v>44117</v>
      </c>
      <c r="P414" s="62">
        <v>44120</v>
      </c>
      <c r="Q414" s="79" t="s">
        <v>146</v>
      </c>
      <c r="R414" s="80" t="s">
        <v>430</v>
      </c>
      <c r="S414" s="65" t="s">
        <v>105</v>
      </c>
      <c r="T414" s="66" t="str">
        <f t="shared" si="56"/>
        <v>&lt;1.7</v>
      </c>
      <c r="U414" s="66" t="str">
        <f t="shared" si="56"/>
        <v>&lt;2.5</v>
      </c>
      <c r="V414" s="67" t="str">
        <f t="shared" si="52"/>
        <v>&lt;4.2</v>
      </c>
      <c r="W414" s="68" t="str">
        <f t="shared" si="57"/>
        <v/>
      </c>
    </row>
    <row r="415" spans="1:23" x14ac:dyDescent="0.45">
      <c r="A415" s="69">
        <f t="shared" si="55"/>
        <v>409</v>
      </c>
      <c r="B415" s="51" t="s">
        <v>64</v>
      </c>
      <c r="C415" s="57" t="s">
        <v>64</v>
      </c>
      <c r="D415" s="53" t="s">
        <v>764</v>
      </c>
      <c r="E415" s="57" t="s">
        <v>34</v>
      </c>
      <c r="F415" s="52" t="s">
        <v>34</v>
      </c>
      <c r="G415" s="55" t="s">
        <v>35</v>
      </c>
      <c r="H415" s="71" t="s">
        <v>86</v>
      </c>
      <c r="I415" s="51" t="s">
        <v>765</v>
      </c>
      <c r="J415" s="73" t="s">
        <v>34</v>
      </c>
      <c r="K415" s="73" t="s">
        <v>34</v>
      </c>
      <c r="L415" s="147" t="s">
        <v>38</v>
      </c>
      <c r="M415" s="208" t="s">
        <v>70</v>
      </c>
      <c r="N415" s="60" t="s">
        <v>40</v>
      </c>
      <c r="O415" s="77">
        <v>44112</v>
      </c>
      <c r="P415" s="81">
        <v>44112</v>
      </c>
      <c r="Q415" s="79" t="s">
        <v>71</v>
      </c>
      <c r="R415" s="82" t="s">
        <v>71</v>
      </c>
      <c r="S415" s="65" t="s">
        <v>72</v>
      </c>
      <c r="T415" s="66" t="str">
        <f t="shared" si="56"/>
        <v>&lt;10</v>
      </c>
      <c r="U415" s="66" t="str">
        <f t="shared" si="56"/>
        <v>&lt;10</v>
      </c>
      <c r="V415" s="67" t="str">
        <f t="shared" si="52"/>
        <v>&lt;20</v>
      </c>
      <c r="W415" s="68" t="str">
        <f t="shared" si="57"/>
        <v/>
      </c>
    </row>
    <row r="416" spans="1:23" x14ac:dyDescent="0.45">
      <c r="A416" s="69">
        <f t="shared" si="55"/>
        <v>410</v>
      </c>
      <c r="B416" s="51" t="s">
        <v>64</v>
      </c>
      <c r="C416" s="57" t="s">
        <v>64</v>
      </c>
      <c r="D416" s="71" t="s">
        <v>766</v>
      </c>
      <c r="E416" s="57" t="s">
        <v>34</v>
      </c>
      <c r="F416" s="52" t="s">
        <v>34</v>
      </c>
      <c r="G416" s="55" t="s">
        <v>35</v>
      </c>
      <c r="H416" s="71" t="s">
        <v>86</v>
      </c>
      <c r="I416" s="69" t="s">
        <v>767</v>
      </c>
      <c r="J416" s="73" t="s">
        <v>34</v>
      </c>
      <c r="K416" s="57" t="s">
        <v>34</v>
      </c>
      <c r="L416" s="147" t="s">
        <v>38</v>
      </c>
      <c r="M416" s="208" t="s">
        <v>70</v>
      </c>
      <c r="N416" s="60" t="s">
        <v>40</v>
      </c>
      <c r="O416" s="61">
        <v>44112</v>
      </c>
      <c r="P416" s="81">
        <v>44112</v>
      </c>
      <c r="Q416" s="63" t="s">
        <v>71</v>
      </c>
      <c r="R416" s="82" t="s">
        <v>71</v>
      </c>
      <c r="S416" s="65" t="s">
        <v>72</v>
      </c>
      <c r="T416" s="66" t="str">
        <f t="shared" si="56"/>
        <v>&lt;10</v>
      </c>
      <c r="U416" s="66" t="str">
        <f t="shared" si="56"/>
        <v>&lt;10</v>
      </c>
      <c r="V416" s="67" t="str">
        <f t="shared" si="52"/>
        <v>&lt;20</v>
      </c>
      <c r="W416" s="68" t="str">
        <f t="shared" si="57"/>
        <v/>
      </c>
    </row>
    <row r="417" spans="1:23" x14ac:dyDescent="0.45">
      <c r="A417" s="69">
        <f t="shared" si="55"/>
        <v>411</v>
      </c>
      <c r="B417" s="51" t="s">
        <v>64</v>
      </c>
      <c r="C417" s="57" t="s">
        <v>64</v>
      </c>
      <c r="D417" s="53" t="s">
        <v>764</v>
      </c>
      <c r="E417" s="57" t="s">
        <v>768</v>
      </c>
      <c r="F417" s="52" t="s">
        <v>34</v>
      </c>
      <c r="G417" s="55" t="s">
        <v>35</v>
      </c>
      <c r="H417" s="71" t="s">
        <v>86</v>
      </c>
      <c r="I417" s="69" t="s">
        <v>769</v>
      </c>
      <c r="J417" s="73" t="s">
        <v>337</v>
      </c>
      <c r="K417" s="57" t="s">
        <v>34</v>
      </c>
      <c r="L417" s="147" t="s">
        <v>38</v>
      </c>
      <c r="M417" s="208" t="s">
        <v>70</v>
      </c>
      <c r="N417" s="60" t="s">
        <v>40</v>
      </c>
      <c r="O417" s="61">
        <v>44112</v>
      </c>
      <c r="P417" s="81">
        <v>44112</v>
      </c>
      <c r="Q417" s="63" t="s">
        <v>71</v>
      </c>
      <c r="R417" s="82" t="s">
        <v>71</v>
      </c>
      <c r="S417" s="65" t="s">
        <v>72</v>
      </c>
      <c r="T417" s="66" t="str">
        <f t="shared" si="56"/>
        <v>&lt;10</v>
      </c>
      <c r="U417" s="66" t="str">
        <f t="shared" si="56"/>
        <v>&lt;10</v>
      </c>
      <c r="V417" s="67" t="str">
        <f t="shared" si="52"/>
        <v>&lt;20</v>
      </c>
      <c r="W417" s="68" t="str">
        <f t="shared" si="57"/>
        <v/>
      </c>
    </row>
    <row r="418" spans="1:23" x14ac:dyDescent="0.45">
      <c r="A418" s="69">
        <f t="shared" si="55"/>
        <v>412</v>
      </c>
      <c r="B418" s="51" t="s">
        <v>64</v>
      </c>
      <c r="C418" s="57" t="s">
        <v>64</v>
      </c>
      <c r="D418" s="53" t="s">
        <v>764</v>
      </c>
      <c r="E418" s="57" t="s">
        <v>768</v>
      </c>
      <c r="F418" s="52" t="s">
        <v>34</v>
      </c>
      <c r="G418" s="55" t="s">
        <v>35</v>
      </c>
      <c r="H418" s="71" t="s">
        <v>86</v>
      </c>
      <c r="I418" s="69" t="s">
        <v>770</v>
      </c>
      <c r="J418" s="73" t="s">
        <v>337</v>
      </c>
      <c r="K418" s="73" t="s">
        <v>337</v>
      </c>
      <c r="L418" s="147" t="s">
        <v>38</v>
      </c>
      <c r="M418" s="208" t="s">
        <v>70</v>
      </c>
      <c r="N418" s="60" t="s">
        <v>40</v>
      </c>
      <c r="O418" s="61">
        <v>44112</v>
      </c>
      <c r="P418" s="81">
        <v>44112</v>
      </c>
      <c r="Q418" s="63" t="s">
        <v>71</v>
      </c>
      <c r="R418" s="82" t="s">
        <v>71</v>
      </c>
      <c r="S418" s="65" t="s">
        <v>72</v>
      </c>
      <c r="T418" s="66" t="str">
        <f t="shared" si="56"/>
        <v>&lt;10</v>
      </c>
      <c r="U418" s="66" t="str">
        <f t="shared" si="56"/>
        <v>&lt;10</v>
      </c>
      <c r="V418" s="67" t="str">
        <f t="shared" si="52"/>
        <v>&lt;20</v>
      </c>
      <c r="W418" s="68"/>
    </row>
    <row r="419" spans="1:23" x14ac:dyDescent="0.45">
      <c r="A419" s="69">
        <f t="shared" si="55"/>
        <v>413</v>
      </c>
      <c r="B419" s="51" t="s">
        <v>64</v>
      </c>
      <c r="C419" s="57" t="s">
        <v>64</v>
      </c>
      <c r="D419" s="53" t="s">
        <v>764</v>
      </c>
      <c r="E419" s="57" t="s">
        <v>768</v>
      </c>
      <c r="F419" s="52" t="s">
        <v>34</v>
      </c>
      <c r="G419" s="55" t="s">
        <v>35</v>
      </c>
      <c r="H419" s="71" t="s">
        <v>86</v>
      </c>
      <c r="I419" s="69" t="s">
        <v>760</v>
      </c>
      <c r="J419" s="73" t="s">
        <v>337</v>
      </c>
      <c r="K419" s="73" t="s">
        <v>337</v>
      </c>
      <c r="L419" s="147" t="s">
        <v>38</v>
      </c>
      <c r="M419" s="208" t="s">
        <v>70</v>
      </c>
      <c r="N419" s="60" t="s">
        <v>40</v>
      </c>
      <c r="O419" s="61">
        <v>44112</v>
      </c>
      <c r="P419" s="81">
        <v>44112</v>
      </c>
      <c r="Q419" s="63" t="s">
        <v>71</v>
      </c>
      <c r="R419" s="82" t="s">
        <v>71</v>
      </c>
      <c r="S419" s="65" t="s">
        <v>72</v>
      </c>
      <c r="T419" s="66" t="str">
        <f t="shared" si="56"/>
        <v>&lt;10</v>
      </c>
      <c r="U419" s="66" t="str">
        <f t="shared" si="56"/>
        <v>&lt;10</v>
      </c>
      <c r="V419" s="67" t="str">
        <f t="shared" si="52"/>
        <v>&lt;20</v>
      </c>
      <c r="W419" s="68"/>
    </row>
    <row r="420" spans="1:23" ht="36" x14ac:dyDescent="0.45">
      <c r="A420" s="69">
        <f t="shared" si="55"/>
        <v>414</v>
      </c>
      <c r="B420" s="51" t="s">
        <v>669</v>
      </c>
      <c r="C420" s="58" t="s">
        <v>669</v>
      </c>
      <c r="D420" s="195" t="s">
        <v>771</v>
      </c>
      <c r="E420" s="256" t="s">
        <v>337</v>
      </c>
      <c r="F420" s="223" t="s">
        <v>772</v>
      </c>
      <c r="G420" s="252" t="s">
        <v>347</v>
      </c>
      <c r="H420" s="197" t="s">
        <v>773</v>
      </c>
      <c r="I420" s="83" t="s">
        <v>774</v>
      </c>
      <c r="J420" s="228" t="s">
        <v>69</v>
      </c>
      <c r="K420" s="228" t="s">
        <v>337</v>
      </c>
      <c r="L420" s="223" t="s">
        <v>671</v>
      </c>
      <c r="M420" s="195" t="s">
        <v>672</v>
      </c>
      <c r="N420" s="224" t="s">
        <v>456</v>
      </c>
      <c r="O420" s="200">
        <v>44119</v>
      </c>
      <c r="P420" s="201">
        <v>44119</v>
      </c>
      <c r="Q420" s="63" t="s">
        <v>34</v>
      </c>
      <c r="R420" s="64" t="s">
        <v>34</v>
      </c>
      <c r="S420" s="65" t="s">
        <v>775</v>
      </c>
      <c r="T420" s="66" t="str">
        <f t="shared" si="56"/>
        <v>-</v>
      </c>
      <c r="U420" s="66" t="str">
        <f t="shared" si="56"/>
        <v>-</v>
      </c>
      <c r="V420" s="67" t="str">
        <f t="shared" si="52"/>
        <v>&lt;16</v>
      </c>
      <c r="W420" s="68" t="str">
        <f t="shared" ref="W420:W422" si="58">IF(ISERROR(V420*1),"",IF(AND(H420="飲料水",V420&gt;=11),"○",IF(AND(H420="牛乳・乳児用食品",V420&gt;=51),"○",IF(AND(H420&lt;&gt;"",V420&gt;=110),"○",""))))</f>
        <v/>
      </c>
    </row>
    <row r="421" spans="1:23" ht="36" x14ac:dyDescent="0.45">
      <c r="A421" s="69">
        <f t="shared" si="55"/>
        <v>415</v>
      </c>
      <c r="B421" s="69" t="s">
        <v>669</v>
      </c>
      <c r="C421" s="74" t="s">
        <v>669</v>
      </c>
      <c r="D421" s="195" t="s">
        <v>75</v>
      </c>
      <c r="E421" s="256" t="s">
        <v>337</v>
      </c>
      <c r="F421" s="223" t="s">
        <v>776</v>
      </c>
      <c r="G421" s="252" t="s">
        <v>347</v>
      </c>
      <c r="H421" s="197" t="s">
        <v>773</v>
      </c>
      <c r="I421" s="83" t="s">
        <v>777</v>
      </c>
      <c r="J421" s="228" t="s">
        <v>69</v>
      </c>
      <c r="K421" s="228" t="s">
        <v>337</v>
      </c>
      <c r="L421" s="223" t="s">
        <v>671</v>
      </c>
      <c r="M421" s="195" t="s">
        <v>672</v>
      </c>
      <c r="N421" s="224" t="s">
        <v>456</v>
      </c>
      <c r="O421" s="200">
        <v>44119</v>
      </c>
      <c r="P421" s="201">
        <v>44119</v>
      </c>
      <c r="Q421" s="79" t="s">
        <v>34</v>
      </c>
      <c r="R421" s="80" t="s">
        <v>34</v>
      </c>
      <c r="S421" s="65" t="s">
        <v>775</v>
      </c>
      <c r="T421" s="66" t="str">
        <f t="shared" si="56"/>
        <v>-</v>
      </c>
      <c r="U421" s="66" t="str">
        <f t="shared" si="56"/>
        <v>-</v>
      </c>
      <c r="V421" s="67" t="str">
        <f t="shared" si="52"/>
        <v>&lt;16</v>
      </c>
      <c r="W421" s="68" t="str">
        <f t="shared" si="58"/>
        <v/>
      </c>
    </row>
    <row r="422" spans="1:23" ht="36" x14ac:dyDescent="0.45">
      <c r="A422" s="69">
        <f t="shared" si="55"/>
        <v>416</v>
      </c>
      <c r="B422" s="69" t="s">
        <v>669</v>
      </c>
      <c r="C422" s="74" t="s">
        <v>669</v>
      </c>
      <c r="D422" s="195" t="s">
        <v>778</v>
      </c>
      <c r="E422" s="256" t="s">
        <v>337</v>
      </c>
      <c r="F422" s="223" t="s">
        <v>776</v>
      </c>
      <c r="G422" s="252" t="s">
        <v>347</v>
      </c>
      <c r="H422" s="197" t="s">
        <v>773</v>
      </c>
      <c r="I422" s="83" t="s">
        <v>779</v>
      </c>
      <c r="J422" s="228" t="s">
        <v>69</v>
      </c>
      <c r="K422" s="228" t="s">
        <v>337</v>
      </c>
      <c r="L422" s="223" t="s">
        <v>671</v>
      </c>
      <c r="M422" s="195" t="s">
        <v>672</v>
      </c>
      <c r="N422" s="224" t="s">
        <v>456</v>
      </c>
      <c r="O422" s="200">
        <v>44119</v>
      </c>
      <c r="P422" s="201">
        <v>44119</v>
      </c>
      <c r="Q422" s="79" t="s">
        <v>34</v>
      </c>
      <c r="R422" s="80" t="s">
        <v>34</v>
      </c>
      <c r="S422" s="65" t="s">
        <v>775</v>
      </c>
      <c r="T422" s="66" t="str">
        <f t="shared" si="56"/>
        <v>-</v>
      </c>
      <c r="U422" s="66" t="str">
        <f t="shared" si="56"/>
        <v>-</v>
      </c>
      <c r="V422" s="67" t="str">
        <f t="shared" si="52"/>
        <v>&lt;16</v>
      </c>
      <c r="W422" s="68" t="str">
        <f t="shared" si="5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8">
    <cfRule type="expression" dxfId="80" priority="81">
      <formula>$W7="○"</formula>
    </cfRule>
  </conditionalFormatting>
  <conditionalFormatting sqref="V9:V11">
    <cfRule type="expression" dxfId="79" priority="80">
      <formula>$W9="○"</formula>
    </cfRule>
  </conditionalFormatting>
  <conditionalFormatting sqref="V12:V15">
    <cfRule type="expression" dxfId="78" priority="79">
      <formula>$W12="○"</formula>
    </cfRule>
  </conditionalFormatting>
  <conditionalFormatting sqref="V16:V22">
    <cfRule type="expression" dxfId="77" priority="78">
      <formula>$W16="○"</formula>
    </cfRule>
  </conditionalFormatting>
  <conditionalFormatting sqref="V23:V111 V130:V132 V221:V233">
    <cfRule type="expression" dxfId="76" priority="77">
      <formula>$W23="○"</formula>
    </cfRule>
  </conditionalFormatting>
  <conditionalFormatting sqref="V124:V129">
    <cfRule type="expression" dxfId="75" priority="76">
      <formula>$W124="○"</formula>
    </cfRule>
  </conditionalFormatting>
  <conditionalFormatting sqref="V118:V123">
    <cfRule type="expression" dxfId="74" priority="75">
      <formula>$W118="○"</formula>
    </cfRule>
  </conditionalFormatting>
  <conditionalFormatting sqref="V112:V117">
    <cfRule type="expression" dxfId="73" priority="74">
      <formula>$W112="○"</formula>
    </cfRule>
  </conditionalFormatting>
  <conditionalFormatting sqref="V141 V160:V161 V220">
    <cfRule type="expression" dxfId="72" priority="73">
      <formula>$W141="○"</formula>
    </cfRule>
  </conditionalFormatting>
  <conditionalFormatting sqref="V139:V140">
    <cfRule type="expression" dxfId="71" priority="72">
      <formula>$W139="○"</formula>
    </cfRule>
  </conditionalFormatting>
  <conditionalFormatting sqref="V135:V138">
    <cfRule type="expression" dxfId="70" priority="71">
      <formula>$W135="○"</formula>
    </cfRule>
  </conditionalFormatting>
  <conditionalFormatting sqref="V133:V134">
    <cfRule type="expression" dxfId="69" priority="70">
      <formula>$W133="○"</formula>
    </cfRule>
  </conditionalFormatting>
  <conditionalFormatting sqref="V145:V147">
    <cfRule type="expression" dxfId="68" priority="69">
      <formula>$W145="○"</formula>
    </cfRule>
  </conditionalFormatting>
  <conditionalFormatting sqref="V142:V144">
    <cfRule type="expression" dxfId="67" priority="68">
      <formula>$W142="○"</formula>
    </cfRule>
  </conditionalFormatting>
  <conditionalFormatting sqref="V157:V159">
    <cfRule type="expression" dxfId="66" priority="67">
      <formula>$W157="○"</formula>
    </cfRule>
  </conditionalFormatting>
  <conditionalFormatting sqref="V154:V156">
    <cfRule type="expression" dxfId="65" priority="66">
      <formula>$W154="○"</formula>
    </cfRule>
  </conditionalFormatting>
  <conditionalFormatting sqref="V151:V153">
    <cfRule type="expression" dxfId="64" priority="65">
      <formula>$W151="○"</formula>
    </cfRule>
  </conditionalFormatting>
  <conditionalFormatting sqref="V148:V150">
    <cfRule type="expression" dxfId="63" priority="64">
      <formula>$W148="○"</formula>
    </cfRule>
  </conditionalFormatting>
  <conditionalFormatting sqref="V171:V172 V219">
    <cfRule type="expression" dxfId="62" priority="63">
      <formula>$W171="○"</formula>
    </cfRule>
  </conditionalFormatting>
  <conditionalFormatting sqref="V170">
    <cfRule type="expression" dxfId="61" priority="62">
      <formula>$W170="○"</formula>
    </cfRule>
  </conditionalFormatting>
  <conditionalFormatting sqref="V167:V169">
    <cfRule type="expression" dxfId="60" priority="61">
      <formula>$W167="○"</formula>
    </cfRule>
  </conditionalFormatting>
  <conditionalFormatting sqref="V166">
    <cfRule type="expression" dxfId="59" priority="60">
      <formula>$W166="○"</formula>
    </cfRule>
  </conditionalFormatting>
  <conditionalFormatting sqref="V163:V165">
    <cfRule type="expression" dxfId="58" priority="59">
      <formula>$W163="○"</formula>
    </cfRule>
  </conditionalFormatting>
  <conditionalFormatting sqref="V162">
    <cfRule type="expression" dxfId="57" priority="58">
      <formula>$W162="○"</formula>
    </cfRule>
  </conditionalFormatting>
  <conditionalFormatting sqref="V190:V192">
    <cfRule type="expression" dxfId="56" priority="57">
      <formula>$W190="○"</formula>
    </cfRule>
  </conditionalFormatting>
  <conditionalFormatting sqref="V189">
    <cfRule type="expression" dxfId="55" priority="56">
      <formula>$W189="○"</formula>
    </cfRule>
  </conditionalFormatting>
  <conditionalFormatting sqref="V188">
    <cfRule type="expression" dxfId="54" priority="55">
      <formula>$W188="○"</formula>
    </cfRule>
  </conditionalFormatting>
  <conditionalFormatting sqref="V185:V187">
    <cfRule type="expression" dxfId="53" priority="54">
      <formula>$W185="○"</formula>
    </cfRule>
  </conditionalFormatting>
  <conditionalFormatting sqref="V184">
    <cfRule type="expression" dxfId="52" priority="53">
      <formula>$W184="○"</formula>
    </cfRule>
  </conditionalFormatting>
  <conditionalFormatting sqref="V183">
    <cfRule type="expression" dxfId="51" priority="52">
      <formula>$W183="○"</formula>
    </cfRule>
  </conditionalFormatting>
  <conditionalFormatting sqref="V180:V182">
    <cfRule type="expression" dxfId="50" priority="51">
      <formula>$W180="○"</formula>
    </cfRule>
  </conditionalFormatting>
  <conditionalFormatting sqref="V179">
    <cfRule type="expression" dxfId="49" priority="50">
      <formula>$W179="○"</formula>
    </cfRule>
  </conditionalFormatting>
  <conditionalFormatting sqref="V178">
    <cfRule type="expression" dxfId="48" priority="49">
      <formula>$W178="○"</formula>
    </cfRule>
  </conditionalFormatting>
  <conditionalFormatting sqref="V175:V177">
    <cfRule type="expression" dxfId="47" priority="48">
      <formula>$W175="○"</formula>
    </cfRule>
  </conditionalFormatting>
  <conditionalFormatting sqref="V174">
    <cfRule type="expression" dxfId="46" priority="47">
      <formula>$W174="○"</formula>
    </cfRule>
  </conditionalFormatting>
  <conditionalFormatting sqref="V173">
    <cfRule type="expression" dxfId="45" priority="46">
      <formula>$W173="○"</formula>
    </cfRule>
  </conditionalFormatting>
  <conditionalFormatting sqref="V200:V201 V212">
    <cfRule type="expression" dxfId="44" priority="45">
      <formula>$W200="○"</formula>
    </cfRule>
  </conditionalFormatting>
  <conditionalFormatting sqref="V199">
    <cfRule type="expression" dxfId="43" priority="44">
      <formula>$W199="○"</formula>
    </cfRule>
  </conditionalFormatting>
  <conditionalFormatting sqref="V198">
    <cfRule type="expression" dxfId="42" priority="43">
      <formula>$W198="○"</formula>
    </cfRule>
  </conditionalFormatting>
  <conditionalFormatting sqref="V195:V197">
    <cfRule type="expression" dxfId="41" priority="42">
      <formula>$W195="○"</formula>
    </cfRule>
  </conditionalFormatting>
  <conditionalFormatting sqref="V194">
    <cfRule type="expression" dxfId="40" priority="41">
      <formula>$W194="○"</formula>
    </cfRule>
  </conditionalFormatting>
  <conditionalFormatting sqref="V193">
    <cfRule type="expression" dxfId="39" priority="40">
      <formula>$W193="○"</formula>
    </cfRule>
  </conditionalFormatting>
  <conditionalFormatting sqref="V210:V211">
    <cfRule type="expression" dxfId="38" priority="39">
      <formula>$W210="○"</formula>
    </cfRule>
  </conditionalFormatting>
  <conditionalFormatting sqref="V209">
    <cfRule type="expression" dxfId="37" priority="38">
      <formula>$W209="○"</formula>
    </cfRule>
  </conditionalFormatting>
  <conditionalFormatting sqref="V208">
    <cfRule type="expression" dxfId="36" priority="37">
      <formula>$W208="○"</formula>
    </cfRule>
  </conditionalFormatting>
  <conditionalFormatting sqref="V205:V207">
    <cfRule type="expression" dxfId="35" priority="36">
      <formula>$W205="○"</formula>
    </cfRule>
  </conditionalFormatting>
  <conditionalFormatting sqref="V204">
    <cfRule type="expression" dxfId="34" priority="35">
      <formula>$W204="○"</formula>
    </cfRule>
  </conditionalFormatting>
  <conditionalFormatting sqref="V203">
    <cfRule type="expression" dxfId="33" priority="34">
      <formula>$W203="○"</formula>
    </cfRule>
  </conditionalFormatting>
  <conditionalFormatting sqref="V202">
    <cfRule type="expression" dxfId="32" priority="33">
      <formula>$W202="○"</formula>
    </cfRule>
  </conditionalFormatting>
  <conditionalFormatting sqref="V216:V218">
    <cfRule type="expression" dxfId="31" priority="32">
      <formula>$W216="○"</formula>
    </cfRule>
  </conditionalFormatting>
  <conditionalFormatting sqref="V215">
    <cfRule type="expression" dxfId="30" priority="31">
      <formula>$W215="○"</formula>
    </cfRule>
  </conditionalFormatting>
  <conditionalFormatting sqref="V214">
    <cfRule type="expression" dxfId="29" priority="30">
      <formula>$W214="○"</formula>
    </cfRule>
  </conditionalFormatting>
  <conditionalFormatting sqref="V213">
    <cfRule type="expression" dxfId="28" priority="29">
      <formula>$W213="○"</formula>
    </cfRule>
  </conditionalFormatting>
  <conditionalFormatting sqref="V234">
    <cfRule type="expression" dxfId="27" priority="28">
      <formula>$W234="○"</formula>
    </cfRule>
  </conditionalFormatting>
  <conditionalFormatting sqref="V235">
    <cfRule type="expression" dxfId="26" priority="27">
      <formula>$W235="○"</formula>
    </cfRule>
  </conditionalFormatting>
  <conditionalFormatting sqref="V236">
    <cfRule type="expression" dxfId="25" priority="26">
      <formula>$W236="○"</formula>
    </cfRule>
  </conditionalFormatting>
  <conditionalFormatting sqref="V237:V252">
    <cfRule type="expression" dxfId="24" priority="25">
      <formula>$W237="○"</formula>
    </cfRule>
  </conditionalFormatting>
  <conditionalFormatting sqref="V253:V258">
    <cfRule type="expression" dxfId="23" priority="24">
      <formula>$W253="○"</formula>
    </cfRule>
  </conditionalFormatting>
  <conditionalFormatting sqref="V259:V262">
    <cfRule type="expression" dxfId="22" priority="23">
      <formula>$W259="○"</formula>
    </cfRule>
  </conditionalFormatting>
  <conditionalFormatting sqref="V263:V268">
    <cfRule type="expression" dxfId="21" priority="22">
      <formula>$W263="○"</formula>
    </cfRule>
  </conditionalFormatting>
  <conditionalFormatting sqref="V275:V277">
    <cfRule type="expression" dxfId="20" priority="21">
      <formula>$W275="○"</formula>
    </cfRule>
  </conditionalFormatting>
  <conditionalFormatting sqref="V269:V274">
    <cfRule type="expression" dxfId="19" priority="20">
      <formula>$W269="○"</formula>
    </cfRule>
  </conditionalFormatting>
  <conditionalFormatting sqref="V278:V282">
    <cfRule type="expression" dxfId="18" priority="19">
      <formula>$W278="○"</formula>
    </cfRule>
  </conditionalFormatting>
  <conditionalFormatting sqref="V283:V319">
    <cfRule type="expression" dxfId="17" priority="18">
      <formula>$W283="○"</formula>
    </cfRule>
  </conditionalFormatting>
  <conditionalFormatting sqref="V320:V333">
    <cfRule type="expression" dxfId="16" priority="17">
      <formula>$W320="○"</formula>
    </cfRule>
  </conditionalFormatting>
  <conditionalFormatting sqref="V334:V338">
    <cfRule type="expression" dxfId="15" priority="16">
      <formula>$W334="○"</formula>
    </cfRule>
  </conditionalFormatting>
  <conditionalFormatting sqref="V339">
    <cfRule type="expression" dxfId="14" priority="15">
      <formula>$W339="○"</formula>
    </cfRule>
  </conditionalFormatting>
  <conditionalFormatting sqref="V340">
    <cfRule type="expression" dxfId="13" priority="14">
      <formula>$W340="○"</formula>
    </cfRule>
  </conditionalFormatting>
  <conditionalFormatting sqref="V341:V351">
    <cfRule type="expression" dxfId="12" priority="13">
      <formula>$W341="○"</formula>
    </cfRule>
  </conditionalFormatting>
  <conditionalFormatting sqref="V352:V357">
    <cfRule type="expression" dxfId="11" priority="12">
      <formula>$W352="○"</formula>
    </cfRule>
  </conditionalFormatting>
  <conditionalFormatting sqref="V358">
    <cfRule type="expression" dxfId="10" priority="11">
      <formula>$W358="○"</formula>
    </cfRule>
  </conditionalFormatting>
  <conditionalFormatting sqref="V359">
    <cfRule type="expression" dxfId="9" priority="10">
      <formula>$W359="○"</formula>
    </cfRule>
  </conditionalFormatting>
  <conditionalFormatting sqref="V360:V362">
    <cfRule type="expression" dxfId="8" priority="9">
      <formula>$W360="○"</formula>
    </cfRule>
  </conditionalFormatting>
  <conditionalFormatting sqref="V363:V364">
    <cfRule type="expression" dxfId="7" priority="8">
      <formula>$W363="○"</formula>
    </cfRule>
  </conditionalFormatting>
  <conditionalFormatting sqref="V365:V409">
    <cfRule type="expression" dxfId="6" priority="7">
      <formula>$W365="○"</formula>
    </cfRule>
  </conditionalFormatting>
  <conditionalFormatting sqref="V410:V412">
    <cfRule type="expression" dxfId="5" priority="6">
      <formula>$W410="○"</formula>
    </cfRule>
  </conditionalFormatting>
  <conditionalFormatting sqref="V413:V414">
    <cfRule type="expression" dxfId="4" priority="5">
      <formula>$W413="○"</formula>
    </cfRule>
  </conditionalFormatting>
  <conditionalFormatting sqref="V415:V417">
    <cfRule type="expression" dxfId="3" priority="4">
      <formula>$W415="○"</formula>
    </cfRule>
  </conditionalFormatting>
  <conditionalFormatting sqref="V418">
    <cfRule type="expression" dxfId="2" priority="3">
      <formula>$W418="○"</formula>
    </cfRule>
  </conditionalFormatting>
  <conditionalFormatting sqref="V419">
    <cfRule type="expression" dxfId="1" priority="2">
      <formula>$W419="○"</formula>
    </cfRule>
  </conditionalFormatting>
  <conditionalFormatting sqref="V420:V422">
    <cfRule type="expression" dxfId="0" priority="1">
      <formula>$W420="○"</formula>
    </cfRule>
  </conditionalFormatting>
  <dataValidations count="11">
    <dataValidation type="list" allowBlank="1" showInputMessage="1" showErrorMessage="1" sqref="H341 H420:H422">
      <formula1>"農産物,水産物,畜産物,牛乳・乳児用食品,飲料水,その他"</formula1>
    </dataValidation>
    <dataValidation type="list" allowBlank="1" showInputMessage="1" showErrorMessage="1" sqref="N341 N420:N422">
      <formula1>"Ge,NaI"</formula1>
    </dataValidation>
    <dataValidation type="list" allowBlank="1" showInputMessage="1" showErrorMessage="1" sqref="G341 G420:G422">
      <formula1>"非流通品,流通品"</formula1>
    </dataValidation>
    <dataValidation type="list" allowBlank="1" showInputMessage="1" showErrorMessage="1" sqref="N237:N258 L237:L258">
      <formula1>#REF!</formula1>
    </dataValidation>
    <dataValidation type="list" allowBlank="1" showInputMessage="1" showErrorMessage="1" sqref="D7:D36 D191:D236 D257:D258 D278:D340 D342:D359 D363:D419">
      <formula1>産地</formula1>
    </dataValidation>
    <dataValidation type="list" allowBlank="1" showInputMessage="1" showErrorMessage="1" sqref="G7:G340 G342:G419">
      <formula1>流通品_非流通品</formula1>
    </dataValidation>
    <dataValidation type="list" allowBlank="1" showInputMessage="1" showErrorMessage="1" sqref="H7:H340 H342:H419">
      <formula1>食品カテゴリ</formula1>
    </dataValidation>
    <dataValidation type="list" allowBlank="1" showInputMessage="1" showErrorMessage="1" sqref="J8 J10:J15 J17:J22 J33:J36 J192:J233 J237:J277 J279:J282 J284:J319 J327:J336 J342:K351 J353:J357 J364 J366:J409 J411:J412 J414:J419 K415 K418:K419">
      <formula1>野生_栽培</formula1>
    </dataValidation>
    <dataValidation type="list" allowBlank="1" showInputMessage="1" showErrorMessage="1" sqref="L8 L232:L233 L331:L333 L328 L342:L351 L411:L412">
      <formula1>出荷制限状況等</formula1>
    </dataValidation>
    <dataValidation type="date" allowBlank="1" showInputMessage="1" showErrorMessage="1" sqref="O7:P30 P31:P32 O33:P340 O342:P419">
      <formula1>23743</formula1>
      <formula2>61453</formula2>
    </dataValidation>
    <dataValidation type="list" allowBlank="1" showInputMessage="1" showErrorMessage="1" sqref="W7:W236 W238:W252 W260:W262 W264:W268 W270:W42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'\\10.25.75.248\kyoyu\化学物質係\●東北地方太平洋沖地震福島原発\■プレス\R2年度\R2.10月分\プレスR2.10.(第1208報)\(1)自治体\10月16日\[仙台市【農産物】【R2.10.8】_s.xlsx]マスタ（削除不可）'!#REF!</xm:f>
          </x14:formula1>
          <xm:sqref>N415:N419 L415:L419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'\\10.25.75.248\kyoyu\化学物質係\●東北地方太平洋沖地震福島原発\■プレス\R2年度\R2.10月分\プレスR2.10.(第1208報)\(1)自治体\10月16日\[新潟県【農産物】【R2.10.16】.xlsx]マスタ（削除不可）'!#REF!</xm:f>
          </x14:formula1>
          <xm:sqref>N413:N414 L413:L414 J413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'\\10.25.75.248\kyoyu\化学物質係\●東北地方太平洋沖地震福島原発\■プレス\R2年度\R2.10月分\プレスR2.10.(第1208報)\(1)自治体\10月16日\[横浜市【農産物】【R2.10.16】.xlsx]マスタ（削除不可）'!#REF!</xm:f>
          </x14:formula1>
          <xm:sqref>N410:N412 L410 J410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'\\10.25.75.248\kyoyu\化学物質係\●東北地方太平洋沖地震福島原発\■プレス\R2年度\R2.10月分\プレスR2.10.(第1208報)\(1)自治体\10月16日\[【長野県】R21014(野生鳥獣)246-290.xlsx]マスタ（削除不可）'!#REF!</xm:f>
          </x14:formula1>
          <xm:sqref>N365:N409 L365:L409 J365</xm:sqref>
        </x14:dataValidation>
        <x14:dataValidation type="list" allowBlank="1" showInputMessage="1" showErrorMessage="1">
          <x14:formula1>
            <xm:f>'[川崎市【水産物】【2020.9.17採取】.xlsx]マスタ（削除不可）'!#REF!</xm:f>
          </x14:formula1>
          <xm:sqref>N363:N364 L363:L364 J363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'\\10.25.75.248\kyoyu\化学物質係\●東北地方太平洋沖地震福島原発\■プレス\R2年度\R2.10月分\プレスR2.10.(第1208報)\(1)自治体\10月15日\[川崎市【加工食品】【2020.10.6採取】.xlsx]マスタ（削除不可）'!#REF!</xm:f>
          </x14:formula1>
          <xm:sqref>N360:N362 L360:L362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'\\10.25.75.248\kyoyu\化学物質係\●東北地方太平洋沖地震福島原発\■プレス\R2年度\R2.10月分\プレスR2.10.(第1208報)\(1)自治体\10月15日\[新潟県【水産物】【R2.10.15】.xlsx]マスタ（削除不可）'!#REF!</xm:f>
          </x14:formula1>
          <xm:sqref>N359 L359 J359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'\\10.25.75.248\kyoyu\化学物質係\●東北地方太平洋沖地震福島原発\■プレス\R2年度\R2.10月分\プレスR2.10.(第1208報)\(1)自治体\10月15日\[山形県【農産物】【R2.10.14】.xlsx]マスタ（削除不可）'!#REF!</xm:f>
          </x14:formula1>
          <xm:sqref>N358 L358 J358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'\\10.25.75.248\kyoyu\化学物質係\●東北地方太平洋沖地震福島原発\■プレス\R2年度\R2.10月分\プレスR2.10.(第1208報)\(1)自治体\10月14日\[文京区【農産物】【令和2年10月14日】.xlsx]マスタ（削除不可）'!#REF!</xm:f>
          </x14:formula1>
          <xm:sqref>N352:N357 L352:L357 J352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'\\10.25.75.248\kyoyu\化学物質係\●東北地方太平洋沖地震福島原発\■プレス\R2年度\R2.10月分\プレスR2.10.(第1208報)\(1)自治体\10月14日\[大阪市【農産物・その他：R2.10.14】.xlsx]マスタ（削除不可）'!#REF!</xm:f>
          </x14:formula1>
          <xm:sqref>N342:N351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'\\10.25.75.248\kyoyu\化学物質係\●東北地方太平洋沖地震福島原発\■プレス\R2年度\R2.10月分\プレスR2.10.(第1208報)\(1)自治体\10月14日\[川越市【水産物】【R2.10.14】.xlsx]マスタ（削除不可）'!#REF!</xm:f>
          </x14:formula1>
          <xm:sqref>N340 L340 J340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'\\10.25.75.248\kyoyu\化学物質係\●東北地方太平洋沖地震福島原発\■プレス\R2年度\R2.10月分\プレスR2.10.(第1208報)\(1)自治体\10月14日\[新潟県【農産物】【R2.10.14】.xlsx]マスタ（削除不可）'!#REF!</xm:f>
          </x14:formula1>
          <xm:sqref>N339 L339 J339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'\\10.25.75.248\kyoyu\化学物質係\●東北地方太平洋沖地震福島原発\■プレス\R2年度\R2.10月分\プレスR2.10.(第1208報)\(1)自治体\10月14日\[埼玉県　調査結果【農産物】 【水産物】.xlsx]マスタ（削除不可）'!#REF!</xm:f>
          </x14:formula1>
          <xm:sqref>N334:N338 L334:L338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'\\10.25.75.248\kyoyu\化学物質係\●東北地方太平洋沖地震福島原発\■プレス\R2年度\R2.10月分\プレスR2.10.(第1208報)\(1)自治体\10月14日\[群馬県【農産物・水産物・その他】【R2.9.28~10.2】.xlsx]マスタ（削除不可）'!#REF!</xm:f>
          </x14:formula1>
          <xm:sqref>N320:N333 L329:L330 L320:L327 J320:J326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'\\10.25.75.248\kyoyu\化学物質係\●東北地方太平洋沖地震福島原発\■プレス\R2年度\R2.10月分\プレスR2.10.(第1208報)\(1)自治体\10月14日\[茨城県【水産物】【R2.10.14】.xlsx]マスタ（削除不可）'!#REF!</xm:f>
          </x14:formula1>
          <xm:sqref>L283:L319 N283:N319 J283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'\\10.25.75.248\kyoyu\化学物質係\●東北地方太平洋沖地震福島原発\■プレス\R2年度\R2.10月分\プレスR2.10.(第1208報)\(1)自治体\10月14日\[【滋賀県】【野菜類】【2020年10月14日】.xlsx]マスタ（削除不可）'!#REF!</xm:f>
          </x14:formula1>
          <xm:sqref>N278:N282 L278:L282 J278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'\\10.25.75.248\kyoyu\化学物質係\●東北地方太平洋沖地震福島原発\■プレス\R2年度\R2.10月分\プレスR2.10.(第1208報)\(1)自治体\10月13日\[名古屋市【農産物、その他】【2.10.2】 .xlsx]マスタ（削除不可）'!#REF!</xm:f>
          </x14:formula1>
          <xm:sqref>N275:N277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'\\10.25.75.248\kyoyu\化学物質係\●東北地方太平洋沖地震福島原発\■プレス\R2年度\R2.10月分\プレスR2.10.(第1208報)\(1)自治体\10月13日\[名古屋市【農産物、その他】【2.9.25】 .xlsx]マスタ（削除不可）'!#REF!</xm:f>
          </x14:formula1>
          <xm:sqref>L263:L277 N263:N274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'\\10.25.75.248\kyoyu\化学物質係\●東北地方太平洋沖地震福島原発\■プレス\R2年度\R2.10月分\プレスR2.10.(第1208報)\(1)自治体\10月13日\[名古屋市【農産物、その他】【2.9.18】 .xlsx]マスタ（削除不可）'!#REF!</xm:f>
          </x14:formula1>
          <xm:sqref>N259:N262 L259:L262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'\\10.25.75.248\kyoyu\化学物質係\●東北地方太平洋沖地震福島原発\■プレス\R2年度\R2.10月分\プレスR2.10.(第1208報)\(1)自治体\10月13日\[川越市【その他】【R2.10.13】.xlsx]マスタ（削除不可）'!#REF!</xm:f>
          </x14:formula1>
          <xm:sqref>N236 L236 J236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'\\10.25.75.248\kyoyu\化学物質係\●東北地方太平洋沖地震福島原発\■プレス\R2年度\R2.10月分\プレスR2.10.(第1208報)\(1)自治体\10月13日\[山形県【農産物】【R2.10.12】.xlsx]マスタ（削除不可）'!#REF!</xm:f>
          </x14:formula1>
          <xm:sqref>N235 L235 J235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'\\10.25.75.248\kyoyu\化学物質係\●東北地方太平洋沖地震福島原発\■プレス\R2年度\R2.10月分\プレスR2.10.(第1208報)\(1)自治体\10月13日\[山形県【農産物】【R2.10.9】.xlsx]マスタ（削除不可）'!#REF!</xm:f>
          </x14:formula1>
          <xm:sqref>N234 L234 J234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'\\10.25.75.248\kyoyu\化学物質係\●東北地方太平洋沖地震福島原発\■プレス\R2年度\R2.10月分\プレスR2.10.(第1208報)\(1)自治体\10月13日\[岩手県【農産物・畜産物・水産物】【R2.10.13】.xlsx]マスタ（削除不可）'!#REF!</xm:f>
          </x14:formula1>
          <xm:sqref>N33:N36 L37:L190</xm:sqref>
        </x14:dataValidation>
        <x14:dataValidation type="list" allowBlank="1" showInputMessage="1" showErrorMessage="1">
          <x14:formula1>
            <xm:f>'[★農産園芸課宛て【別添】検査結果報告様式（R2改正後）100.xlsx]マスタ（削除不可）'!#REF!</xm:f>
          </x14:formula1>
          <xm:sqref>L23:L24 N23:N24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食品衛生\99放射能関係\10_放射性物質検査結果\令和2年度検査結果\20201005-20201009\[20201005_【農産園芸課】厚労省報告様式.xlsx]マスタ（削除不可）'!#REF!</xm:f>
          </x14:formula1>
          <xm:sqref>N25:N30 L25:L30 J25:J30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食品衛生\99放射能関係\10_放射性物質検査結果\令和2年度検査結果\20201005-20201009\[林業振興課_021008【別添】検査結果報告様式（R2改正後）.xlsx]マスタ（削除不可）'!#REF!</xm:f>
          </x14:formula1>
          <xm:sqref>N31:N32 L31:L36 J31:J32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食品衛生\99放射能関係\10_放射性物質検査結果\令和2年度検査結果\20201005-20201009\[201009_水産振興課_【別添】検査結果報告様式（R2改正後）.xlsx]マスタ（削除不可）'!#REF!</xm:f>
          </x14:formula1>
          <xm:sqref>N191:N233 L191:L231 J191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N16:N22 L16:L22 J16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'\\10.25.75.248\kyoyu\化学物質係\●東北地方太平洋沖地震福島原発\■プレス\R2年度\R2.10月分\プレスR2.10.(第1208報)\(1)自治体\10月12日\[仙台市【水産物】【R2.10.6】_s.xlsx]マスタ（削除不可）'!#REF!</xm:f>
          </x14:formula1>
          <xm:sqref>N12:N15 L12:L15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'\\10.25.75.248\kyoyu\化学物質係\●東北地方太平洋沖地震福島原発\■プレス\R2年度\R2.10月分\プレスR2.10.(第1208報)\(1)自治体\10月12日\[新潟県【農産物】【R2.10.12】.xlsx]マスタ（削除不可）'!#REF!</xm:f>
          </x14:formula1>
          <xm:sqref>N9:N11 L9:L11 J9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'\\10.25.75.248\kyoyu\化学物質係\●東北地方太平洋沖地震福島原発\■プレス\R2年度\R2.10月分\プレスR2.10.(第1208報)\(1)自治体\10月12日\[コピー浜松市【畜産物】【Ｒ2.10.9】.xlsx]マスタ（削除不可）'!#REF!</xm:f>
          </x14:formula1>
          <xm:sqref>N4:N8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2020-10-23T00:22:56Z</dcterms:modified>
</cp:coreProperties>
</file>