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3040" windowHeight="8724"/>
  </bookViews>
  <sheets>
    <sheet name="Sheet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</externalReferences>
  <definedNames>
    <definedName name="産地">'[29]マスタ（削除不可）'!$A$3:$A$50</definedName>
    <definedName name="出荷制限状況等" localSheetId="0">'[20]マスタ（削除不可）'!$E$3:$E$8</definedName>
    <definedName name="食品カテゴリ">'[29]マスタ（削除不可）'!$C$3:$C$9</definedName>
    <definedName name="超過">'[29]マスタ（削除不可）'!$H$3:$H$4</definedName>
    <definedName name="野生_栽培">'[29]マスタ（削除不可）'!$D$3:$D$8</definedName>
    <definedName name="流通品_非流通品">'[29]マスタ（削除不可）'!$B$3:$B$5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392" i="1" l="1"/>
  <c r="T392" i="1"/>
  <c r="V392" i="1" s="1"/>
  <c r="W392" i="1" s="1"/>
  <c r="U391" i="1"/>
  <c r="T391" i="1"/>
  <c r="V391" i="1" s="1"/>
  <c r="W391" i="1" s="1"/>
  <c r="U390" i="1"/>
  <c r="T390" i="1"/>
  <c r="V390" i="1" s="1"/>
  <c r="W390" i="1" s="1"/>
  <c r="U389" i="1"/>
  <c r="T389" i="1"/>
  <c r="V389" i="1" s="1"/>
  <c r="W389" i="1" s="1"/>
  <c r="U388" i="1"/>
  <c r="T388" i="1"/>
  <c r="V388" i="1" s="1"/>
  <c r="W388" i="1" s="1"/>
  <c r="U387" i="1"/>
  <c r="T387" i="1"/>
  <c r="V387" i="1" s="1"/>
  <c r="W387" i="1" s="1"/>
  <c r="U386" i="1"/>
  <c r="T386" i="1"/>
  <c r="V386" i="1" s="1"/>
  <c r="W386" i="1" s="1"/>
  <c r="U385" i="1"/>
  <c r="T385" i="1"/>
  <c r="V385" i="1" s="1"/>
  <c r="W385" i="1" s="1"/>
  <c r="U384" i="1"/>
  <c r="T384" i="1"/>
  <c r="V384" i="1" s="1"/>
  <c r="W384" i="1" s="1"/>
  <c r="U383" i="1"/>
  <c r="T383" i="1"/>
  <c r="V383" i="1" s="1"/>
  <c r="W383" i="1" s="1"/>
  <c r="U382" i="1"/>
  <c r="T382" i="1"/>
  <c r="V382" i="1" s="1"/>
  <c r="W382" i="1" s="1"/>
  <c r="U381" i="1"/>
  <c r="T381" i="1"/>
  <c r="V381" i="1" s="1"/>
  <c r="W381" i="1" s="1"/>
  <c r="U380" i="1"/>
  <c r="T380" i="1"/>
  <c r="V380" i="1" s="1"/>
  <c r="W380" i="1" s="1"/>
  <c r="U379" i="1"/>
  <c r="T379" i="1"/>
  <c r="V379" i="1" s="1"/>
  <c r="W379" i="1" s="1"/>
  <c r="U378" i="1"/>
  <c r="T378" i="1"/>
  <c r="V378" i="1" s="1"/>
  <c r="W378" i="1" s="1"/>
  <c r="U377" i="1"/>
  <c r="T377" i="1"/>
  <c r="V377" i="1" s="1"/>
  <c r="W377" i="1" s="1"/>
  <c r="U376" i="1"/>
  <c r="T376" i="1"/>
  <c r="V376" i="1" s="1"/>
  <c r="W376" i="1" s="1"/>
  <c r="U373" i="1"/>
  <c r="T373" i="1"/>
  <c r="V373" i="1" s="1"/>
  <c r="V372" i="1"/>
  <c r="U372" i="1"/>
  <c r="T372" i="1"/>
  <c r="U371" i="1"/>
  <c r="V371" i="1" s="1"/>
  <c r="T371" i="1"/>
  <c r="U370" i="1"/>
  <c r="T370" i="1"/>
  <c r="V370" i="1" s="1"/>
  <c r="U369" i="1"/>
  <c r="T369" i="1"/>
  <c r="V369" i="1" s="1"/>
  <c r="U367" i="1"/>
  <c r="T367" i="1"/>
  <c r="V367" i="1" s="1"/>
  <c r="W367" i="1" s="1"/>
  <c r="U366" i="1"/>
  <c r="T366" i="1"/>
  <c r="V366" i="1" s="1"/>
  <c r="W366" i="1" s="1"/>
  <c r="W365" i="1"/>
  <c r="U365" i="1"/>
  <c r="T365" i="1"/>
  <c r="V365" i="1" s="1"/>
  <c r="U364" i="1"/>
  <c r="T364" i="1"/>
  <c r="V364" i="1" s="1"/>
  <c r="W364" i="1" s="1"/>
  <c r="U363" i="1"/>
  <c r="T363" i="1"/>
  <c r="V363" i="1" s="1"/>
  <c r="W363" i="1" s="1"/>
  <c r="U362" i="1"/>
  <c r="T362" i="1"/>
  <c r="V362" i="1" s="1"/>
  <c r="W362" i="1" s="1"/>
  <c r="W361" i="1"/>
  <c r="U361" i="1"/>
  <c r="T361" i="1"/>
  <c r="V361" i="1" s="1"/>
  <c r="U360" i="1"/>
  <c r="T360" i="1"/>
  <c r="V360" i="1" s="1"/>
  <c r="W360" i="1" s="1"/>
  <c r="U359" i="1"/>
  <c r="T359" i="1"/>
  <c r="V359" i="1" s="1"/>
  <c r="W359" i="1" s="1"/>
  <c r="U358" i="1"/>
  <c r="T358" i="1"/>
  <c r="V358" i="1" s="1"/>
  <c r="W358" i="1" s="1"/>
  <c r="W357" i="1"/>
  <c r="U357" i="1"/>
  <c r="T357" i="1"/>
  <c r="V357" i="1" s="1"/>
  <c r="U356" i="1"/>
  <c r="T356" i="1"/>
  <c r="V356" i="1" s="1"/>
  <c r="W356" i="1" s="1"/>
  <c r="U355" i="1"/>
  <c r="T355" i="1"/>
  <c r="V355" i="1" s="1"/>
  <c r="W355" i="1" s="1"/>
  <c r="U354" i="1"/>
  <c r="T354" i="1"/>
  <c r="V354" i="1" s="1"/>
  <c r="W354" i="1" s="1"/>
  <c r="W353" i="1"/>
  <c r="U353" i="1"/>
  <c r="T353" i="1"/>
  <c r="V353" i="1" s="1"/>
  <c r="W352" i="1"/>
  <c r="U352" i="1"/>
  <c r="T352" i="1"/>
  <c r="V352" i="1" s="1"/>
  <c r="U351" i="1"/>
  <c r="T351" i="1"/>
  <c r="V351" i="1" s="1"/>
  <c r="W351" i="1" s="1"/>
  <c r="U350" i="1"/>
  <c r="T350" i="1"/>
  <c r="V350" i="1" s="1"/>
  <c r="W350" i="1" s="1"/>
  <c r="W349" i="1"/>
  <c r="U349" i="1"/>
  <c r="T349" i="1"/>
  <c r="V349" i="1" s="1"/>
  <c r="W348" i="1"/>
  <c r="U348" i="1"/>
  <c r="T348" i="1"/>
  <c r="V348" i="1" s="1"/>
  <c r="U347" i="1"/>
  <c r="T347" i="1"/>
  <c r="V347" i="1" s="1"/>
  <c r="W347" i="1" s="1"/>
  <c r="U346" i="1"/>
  <c r="T346" i="1"/>
  <c r="V346" i="1" s="1"/>
  <c r="W346" i="1" s="1"/>
  <c r="W345" i="1"/>
  <c r="U345" i="1"/>
  <c r="T345" i="1"/>
  <c r="V345" i="1" s="1"/>
  <c r="W344" i="1"/>
  <c r="U344" i="1"/>
  <c r="T344" i="1"/>
  <c r="V344" i="1" s="1"/>
  <c r="U343" i="1"/>
  <c r="T343" i="1"/>
  <c r="V343" i="1" s="1"/>
  <c r="W343" i="1" s="1"/>
  <c r="U342" i="1"/>
  <c r="T342" i="1"/>
  <c r="V342" i="1" s="1"/>
  <c r="W342" i="1" s="1"/>
  <c r="W341" i="1"/>
  <c r="U341" i="1"/>
  <c r="T341" i="1"/>
  <c r="V341" i="1" s="1"/>
  <c r="W340" i="1"/>
  <c r="U340" i="1"/>
  <c r="T340" i="1"/>
  <c r="V340" i="1" s="1"/>
  <c r="U339" i="1"/>
  <c r="T339" i="1"/>
  <c r="V339" i="1" s="1"/>
  <c r="W339" i="1" s="1"/>
  <c r="U338" i="1"/>
  <c r="T338" i="1"/>
  <c r="V338" i="1" s="1"/>
  <c r="W338" i="1" s="1"/>
  <c r="W337" i="1"/>
  <c r="U337" i="1"/>
  <c r="T337" i="1"/>
  <c r="V337" i="1" s="1"/>
  <c r="W336" i="1"/>
  <c r="U336" i="1"/>
  <c r="T336" i="1"/>
  <c r="V336" i="1" s="1"/>
  <c r="U335" i="1"/>
  <c r="T335" i="1"/>
  <c r="V335" i="1" s="1"/>
  <c r="W335" i="1" s="1"/>
  <c r="U334" i="1"/>
  <c r="T334" i="1"/>
  <c r="V334" i="1" s="1"/>
  <c r="W334" i="1" s="1"/>
  <c r="W333" i="1"/>
  <c r="U333" i="1"/>
  <c r="T333" i="1"/>
  <c r="V333" i="1" s="1"/>
  <c r="W332" i="1"/>
  <c r="U332" i="1"/>
  <c r="T332" i="1"/>
  <c r="V332" i="1" s="1"/>
  <c r="U331" i="1"/>
  <c r="T331" i="1"/>
  <c r="V331" i="1" s="1"/>
  <c r="W331" i="1" s="1"/>
  <c r="U330" i="1"/>
  <c r="T330" i="1"/>
  <c r="V330" i="1" s="1"/>
  <c r="W330" i="1" s="1"/>
  <c r="W329" i="1"/>
  <c r="U329" i="1"/>
  <c r="T329" i="1"/>
  <c r="V329" i="1" s="1"/>
  <c r="W328" i="1"/>
  <c r="U328" i="1"/>
  <c r="T328" i="1"/>
  <c r="V328" i="1" s="1"/>
  <c r="U327" i="1"/>
  <c r="T327" i="1"/>
  <c r="V327" i="1" s="1"/>
  <c r="W327" i="1" s="1"/>
  <c r="V326" i="1"/>
  <c r="U326" i="1"/>
  <c r="T326" i="1"/>
  <c r="V325" i="1"/>
  <c r="W325" i="1" s="1"/>
  <c r="U325" i="1"/>
  <c r="T325" i="1"/>
  <c r="V324" i="1"/>
  <c r="W324" i="1" s="1"/>
  <c r="U324" i="1"/>
  <c r="T324" i="1"/>
  <c r="V323" i="1"/>
  <c r="W323" i="1" s="1"/>
  <c r="U323" i="1"/>
  <c r="T323" i="1"/>
  <c r="V322" i="1"/>
  <c r="W322" i="1" s="1"/>
  <c r="U322" i="1"/>
  <c r="T322" i="1"/>
  <c r="V321" i="1"/>
  <c r="W321" i="1" s="1"/>
  <c r="U321" i="1"/>
  <c r="T321" i="1"/>
  <c r="V320" i="1"/>
  <c r="W320" i="1" s="1"/>
  <c r="U320" i="1"/>
  <c r="T320" i="1"/>
  <c r="V319" i="1"/>
  <c r="W319" i="1" s="1"/>
  <c r="U319" i="1"/>
  <c r="T319" i="1"/>
  <c r="V318" i="1"/>
  <c r="W318" i="1" s="1"/>
  <c r="U318" i="1"/>
  <c r="T318" i="1"/>
  <c r="V317" i="1"/>
  <c r="W317" i="1" s="1"/>
  <c r="U317" i="1"/>
  <c r="T317" i="1"/>
  <c r="V316" i="1"/>
  <c r="W316" i="1" s="1"/>
  <c r="U316" i="1"/>
  <c r="T316" i="1"/>
  <c r="V315" i="1"/>
  <c r="W315" i="1" s="1"/>
  <c r="U315" i="1"/>
  <c r="T315" i="1"/>
  <c r="V314" i="1"/>
  <c r="W314" i="1" s="1"/>
  <c r="U314" i="1"/>
  <c r="T314" i="1"/>
  <c r="V313" i="1"/>
  <c r="W313" i="1" s="1"/>
  <c r="U313" i="1"/>
  <c r="T313" i="1"/>
  <c r="V312" i="1"/>
  <c r="W312" i="1" s="1"/>
  <c r="U312" i="1"/>
  <c r="T312" i="1"/>
  <c r="V311" i="1"/>
  <c r="W311" i="1" s="1"/>
  <c r="U311" i="1"/>
  <c r="T311" i="1"/>
  <c r="V310" i="1"/>
  <c r="W310" i="1" s="1"/>
  <c r="U310" i="1"/>
  <c r="T310" i="1"/>
  <c r="V309" i="1"/>
  <c r="W309" i="1" s="1"/>
  <c r="U309" i="1"/>
  <c r="T309" i="1"/>
  <c r="V308" i="1"/>
  <c r="W308" i="1" s="1"/>
  <c r="U308" i="1"/>
  <c r="T308" i="1"/>
  <c r="V307" i="1"/>
  <c r="W307" i="1" s="1"/>
  <c r="U307" i="1"/>
  <c r="T307" i="1"/>
  <c r="V306" i="1"/>
  <c r="W306" i="1" s="1"/>
  <c r="U306" i="1"/>
  <c r="T306" i="1"/>
  <c r="V305" i="1"/>
  <c r="W305" i="1" s="1"/>
  <c r="U305" i="1"/>
  <c r="T305" i="1"/>
  <c r="V304" i="1"/>
  <c r="W304" i="1" s="1"/>
  <c r="U304" i="1"/>
  <c r="T304" i="1"/>
  <c r="V303" i="1"/>
  <c r="W303" i="1" s="1"/>
  <c r="U303" i="1"/>
  <c r="T303" i="1"/>
  <c r="U302" i="1"/>
  <c r="T302" i="1"/>
  <c r="V302" i="1" s="1"/>
  <c r="W302" i="1" s="1"/>
  <c r="V301" i="1"/>
  <c r="W301" i="1" s="1"/>
  <c r="U301" i="1"/>
  <c r="T301" i="1"/>
  <c r="V300" i="1"/>
  <c r="W300" i="1" s="1"/>
  <c r="U300" i="1"/>
  <c r="T300" i="1"/>
  <c r="U299" i="1"/>
  <c r="T299" i="1"/>
  <c r="V299" i="1" s="1"/>
  <c r="W299" i="1" s="1"/>
  <c r="U298" i="1"/>
  <c r="T298" i="1"/>
  <c r="V298" i="1" s="1"/>
  <c r="W298" i="1" s="1"/>
  <c r="V297" i="1"/>
  <c r="W297" i="1" s="1"/>
  <c r="U297" i="1"/>
  <c r="T297" i="1"/>
  <c r="V296" i="1"/>
  <c r="W296" i="1" s="1"/>
  <c r="U296" i="1"/>
  <c r="T296" i="1"/>
  <c r="U295" i="1"/>
  <c r="T295" i="1"/>
  <c r="V295" i="1" s="1"/>
  <c r="W295" i="1" s="1"/>
  <c r="U294" i="1"/>
  <c r="T294" i="1"/>
  <c r="V294" i="1" s="1"/>
  <c r="W294" i="1" s="1"/>
  <c r="V293" i="1"/>
  <c r="W293" i="1" s="1"/>
  <c r="U293" i="1"/>
  <c r="T293" i="1"/>
  <c r="V292" i="1"/>
  <c r="W292" i="1" s="1"/>
  <c r="U292" i="1"/>
  <c r="T292" i="1"/>
  <c r="U291" i="1"/>
  <c r="T291" i="1"/>
  <c r="V291" i="1" s="1"/>
  <c r="W291" i="1" s="1"/>
  <c r="U290" i="1"/>
  <c r="T290" i="1"/>
  <c r="V290" i="1" s="1"/>
  <c r="W290" i="1" s="1"/>
  <c r="V289" i="1"/>
  <c r="W289" i="1" s="1"/>
  <c r="U289" i="1"/>
  <c r="T289" i="1"/>
  <c r="V288" i="1"/>
  <c r="W288" i="1" s="1"/>
  <c r="U288" i="1"/>
  <c r="T288" i="1"/>
  <c r="U287" i="1"/>
  <c r="T287" i="1"/>
  <c r="V287" i="1" s="1"/>
  <c r="W287" i="1" s="1"/>
  <c r="U286" i="1"/>
  <c r="T286" i="1"/>
  <c r="V286" i="1" s="1"/>
  <c r="W286" i="1" s="1"/>
  <c r="V285" i="1"/>
  <c r="W285" i="1" s="1"/>
  <c r="U285" i="1"/>
  <c r="T285" i="1"/>
  <c r="V284" i="1"/>
  <c r="W284" i="1" s="1"/>
  <c r="U284" i="1"/>
  <c r="T284" i="1"/>
  <c r="U283" i="1"/>
  <c r="T283" i="1"/>
  <c r="V283" i="1" s="1"/>
  <c r="W283" i="1" s="1"/>
  <c r="U282" i="1"/>
  <c r="T282" i="1"/>
  <c r="V282" i="1" s="1"/>
  <c r="W282" i="1" s="1"/>
  <c r="V281" i="1"/>
  <c r="W281" i="1" s="1"/>
  <c r="U281" i="1"/>
  <c r="T281" i="1"/>
  <c r="V280" i="1"/>
  <c r="W280" i="1" s="1"/>
  <c r="U280" i="1"/>
  <c r="T280" i="1"/>
  <c r="U279" i="1"/>
  <c r="T279" i="1"/>
  <c r="V279" i="1" s="1"/>
  <c r="W279" i="1" s="1"/>
  <c r="U278" i="1"/>
  <c r="T278" i="1"/>
  <c r="V278" i="1" s="1"/>
  <c r="W278" i="1" s="1"/>
  <c r="V277" i="1"/>
  <c r="W277" i="1" s="1"/>
  <c r="U277" i="1"/>
  <c r="T277" i="1"/>
  <c r="V276" i="1"/>
  <c r="W276" i="1" s="1"/>
  <c r="U276" i="1"/>
  <c r="T276" i="1"/>
  <c r="U275" i="1"/>
  <c r="T275" i="1"/>
  <c r="V275" i="1" s="1"/>
  <c r="W275" i="1" s="1"/>
  <c r="U274" i="1"/>
  <c r="T274" i="1"/>
  <c r="V274" i="1" s="1"/>
  <c r="W274" i="1" s="1"/>
  <c r="V273" i="1"/>
  <c r="W273" i="1" s="1"/>
  <c r="U273" i="1"/>
  <c r="T273" i="1"/>
  <c r="V272" i="1"/>
  <c r="W272" i="1" s="1"/>
  <c r="U272" i="1"/>
  <c r="T272" i="1"/>
  <c r="U271" i="1"/>
  <c r="T271" i="1"/>
  <c r="V271" i="1" s="1"/>
  <c r="W271" i="1" s="1"/>
  <c r="U270" i="1"/>
  <c r="T270" i="1"/>
  <c r="V270" i="1" s="1"/>
  <c r="W270" i="1" s="1"/>
  <c r="V269" i="1"/>
  <c r="W269" i="1" s="1"/>
  <c r="U269" i="1"/>
  <c r="T269" i="1"/>
  <c r="V268" i="1"/>
  <c r="W268" i="1" s="1"/>
  <c r="U268" i="1"/>
  <c r="T268" i="1"/>
  <c r="U267" i="1"/>
  <c r="T267" i="1"/>
  <c r="V267" i="1" s="1"/>
  <c r="W267" i="1" s="1"/>
  <c r="U266" i="1"/>
  <c r="T266" i="1"/>
  <c r="V266" i="1" s="1"/>
  <c r="W266" i="1" s="1"/>
  <c r="V265" i="1"/>
  <c r="W265" i="1" s="1"/>
  <c r="U265" i="1"/>
  <c r="T265" i="1"/>
  <c r="V264" i="1"/>
  <c r="W264" i="1" s="1"/>
  <c r="U264" i="1"/>
  <c r="T264" i="1"/>
  <c r="U263" i="1"/>
  <c r="T263" i="1"/>
  <c r="V263" i="1" s="1"/>
  <c r="W263" i="1" s="1"/>
  <c r="U262" i="1"/>
  <c r="T262" i="1"/>
  <c r="V262" i="1" s="1"/>
  <c r="W262" i="1" s="1"/>
  <c r="V261" i="1"/>
  <c r="W261" i="1" s="1"/>
  <c r="U261" i="1"/>
  <c r="T261" i="1"/>
  <c r="V260" i="1"/>
  <c r="W260" i="1" s="1"/>
  <c r="U260" i="1"/>
  <c r="T260" i="1"/>
  <c r="U259" i="1"/>
  <c r="T259" i="1"/>
  <c r="V259" i="1" s="1"/>
  <c r="W259" i="1" s="1"/>
  <c r="U258" i="1"/>
  <c r="T258" i="1"/>
  <c r="V258" i="1" s="1"/>
  <c r="W258" i="1" s="1"/>
  <c r="V257" i="1"/>
  <c r="W257" i="1" s="1"/>
  <c r="U257" i="1"/>
  <c r="T257" i="1"/>
  <c r="V256" i="1"/>
  <c r="W256" i="1" s="1"/>
  <c r="U256" i="1"/>
  <c r="T256" i="1"/>
  <c r="U255" i="1"/>
  <c r="T255" i="1"/>
  <c r="V255" i="1" s="1"/>
  <c r="W255" i="1" s="1"/>
  <c r="U254" i="1"/>
  <c r="T254" i="1"/>
  <c r="V254" i="1" s="1"/>
  <c r="W254" i="1" s="1"/>
  <c r="V253" i="1"/>
  <c r="W253" i="1" s="1"/>
  <c r="U253" i="1"/>
  <c r="T253" i="1"/>
  <c r="U252" i="1"/>
  <c r="V252" i="1" s="1"/>
  <c r="W252" i="1" s="1"/>
  <c r="T252" i="1"/>
  <c r="U251" i="1"/>
  <c r="T251" i="1"/>
  <c r="V251" i="1" s="1"/>
  <c r="W251" i="1" s="1"/>
  <c r="U250" i="1"/>
  <c r="T250" i="1"/>
  <c r="V250" i="1" s="1"/>
  <c r="W250" i="1" s="1"/>
  <c r="V249" i="1"/>
  <c r="W249" i="1" s="1"/>
  <c r="U249" i="1"/>
  <c r="T249" i="1"/>
  <c r="U248" i="1"/>
  <c r="V248" i="1" s="1"/>
  <c r="W248" i="1" s="1"/>
  <c r="T248" i="1"/>
  <c r="U247" i="1"/>
  <c r="T247" i="1"/>
  <c r="V247" i="1" s="1"/>
  <c r="W247" i="1" s="1"/>
  <c r="U246" i="1"/>
  <c r="T246" i="1"/>
  <c r="V246" i="1" s="1"/>
  <c r="W246" i="1" s="1"/>
  <c r="V245" i="1"/>
  <c r="W245" i="1" s="1"/>
  <c r="U245" i="1"/>
  <c r="T245" i="1"/>
  <c r="U244" i="1"/>
  <c r="V244" i="1" s="1"/>
  <c r="W244" i="1" s="1"/>
  <c r="T244" i="1"/>
  <c r="U243" i="1"/>
  <c r="T243" i="1"/>
  <c r="V243" i="1" s="1"/>
  <c r="W243" i="1" s="1"/>
  <c r="U242" i="1"/>
  <c r="T242" i="1"/>
  <c r="V242" i="1" s="1"/>
  <c r="W242" i="1" s="1"/>
  <c r="W241" i="1"/>
  <c r="U241" i="1"/>
  <c r="T241" i="1"/>
  <c r="V241" i="1" s="1"/>
  <c r="W240" i="1"/>
  <c r="U240" i="1"/>
  <c r="T240" i="1"/>
  <c r="V240" i="1" s="1"/>
  <c r="U239" i="1"/>
  <c r="T239" i="1"/>
  <c r="V239" i="1" s="1"/>
  <c r="W239" i="1" s="1"/>
  <c r="U238" i="1"/>
  <c r="T238" i="1"/>
  <c r="V238" i="1" s="1"/>
  <c r="W238" i="1" s="1"/>
  <c r="W237" i="1"/>
  <c r="U237" i="1"/>
  <c r="T237" i="1"/>
  <c r="V237" i="1" s="1"/>
  <c r="W236" i="1"/>
  <c r="U236" i="1"/>
  <c r="T236" i="1"/>
  <c r="V236" i="1" s="1"/>
  <c r="U235" i="1"/>
  <c r="T235" i="1"/>
  <c r="V235" i="1" s="1"/>
  <c r="W235" i="1" s="1"/>
  <c r="U234" i="1"/>
  <c r="T234" i="1"/>
  <c r="V234" i="1" s="1"/>
  <c r="W234" i="1" s="1"/>
  <c r="W233" i="1"/>
  <c r="U233" i="1"/>
  <c r="T233" i="1"/>
  <c r="V233" i="1" s="1"/>
  <c r="W232" i="1"/>
  <c r="U232" i="1"/>
  <c r="T232" i="1"/>
  <c r="V232" i="1" s="1"/>
  <c r="U231" i="1"/>
  <c r="T231" i="1"/>
  <c r="V231" i="1" s="1"/>
  <c r="W231" i="1" s="1"/>
  <c r="U230" i="1"/>
  <c r="T230" i="1"/>
  <c r="V230" i="1" s="1"/>
  <c r="W230" i="1" s="1"/>
  <c r="W229" i="1"/>
  <c r="U229" i="1"/>
  <c r="T229" i="1"/>
  <c r="V229" i="1" s="1"/>
  <c r="W228" i="1"/>
  <c r="U228" i="1"/>
  <c r="T228" i="1"/>
  <c r="V228" i="1" s="1"/>
  <c r="U227" i="1"/>
  <c r="T227" i="1"/>
  <c r="V227" i="1" s="1"/>
  <c r="W227" i="1" s="1"/>
  <c r="U226" i="1"/>
  <c r="T226" i="1"/>
  <c r="V226" i="1" s="1"/>
  <c r="W226" i="1" s="1"/>
  <c r="W225" i="1"/>
  <c r="U225" i="1"/>
  <c r="T225" i="1"/>
  <c r="V225" i="1" s="1"/>
  <c r="W224" i="1"/>
  <c r="U224" i="1"/>
  <c r="T224" i="1"/>
  <c r="V224" i="1" s="1"/>
  <c r="U223" i="1"/>
  <c r="T223" i="1"/>
  <c r="V223" i="1" s="1"/>
  <c r="W223" i="1" s="1"/>
  <c r="U222" i="1"/>
  <c r="T222" i="1"/>
  <c r="V222" i="1" s="1"/>
  <c r="W222" i="1" s="1"/>
  <c r="W221" i="1"/>
  <c r="U221" i="1"/>
  <c r="T221" i="1"/>
  <c r="V221" i="1" s="1"/>
  <c r="W220" i="1"/>
  <c r="U220" i="1"/>
  <c r="T220" i="1"/>
  <c r="V220" i="1" s="1"/>
  <c r="U219" i="1"/>
  <c r="T219" i="1"/>
  <c r="V219" i="1" s="1"/>
  <c r="W219" i="1" s="1"/>
  <c r="U218" i="1"/>
  <c r="T218" i="1"/>
  <c r="V218" i="1" s="1"/>
  <c r="W218" i="1" s="1"/>
  <c r="W217" i="1"/>
  <c r="U217" i="1"/>
  <c r="T217" i="1"/>
  <c r="V217" i="1" s="1"/>
  <c r="W216" i="1"/>
  <c r="U216" i="1"/>
  <c r="T216" i="1"/>
  <c r="V216" i="1" s="1"/>
  <c r="U215" i="1"/>
  <c r="T215" i="1"/>
  <c r="V215" i="1" s="1"/>
  <c r="W215" i="1" s="1"/>
  <c r="U214" i="1"/>
  <c r="T214" i="1"/>
  <c r="V214" i="1" s="1"/>
  <c r="W214" i="1" s="1"/>
  <c r="W213" i="1"/>
  <c r="U213" i="1"/>
  <c r="T213" i="1"/>
  <c r="V213" i="1" s="1"/>
  <c r="W212" i="1"/>
  <c r="U212" i="1"/>
  <c r="T212" i="1"/>
  <c r="V212" i="1" s="1"/>
  <c r="U211" i="1"/>
  <c r="T211" i="1"/>
  <c r="V211" i="1" s="1"/>
  <c r="W211" i="1" s="1"/>
  <c r="U210" i="1"/>
  <c r="T210" i="1"/>
  <c r="V210" i="1" s="1"/>
  <c r="W210" i="1" s="1"/>
  <c r="W209" i="1"/>
  <c r="U209" i="1"/>
  <c r="T209" i="1"/>
  <c r="V209" i="1" s="1"/>
  <c r="W208" i="1"/>
  <c r="U208" i="1"/>
  <c r="T208" i="1"/>
  <c r="V208" i="1" s="1"/>
  <c r="V207" i="1"/>
  <c r="U207" i="1"/>
  <c r="T207" i="1"/>
  <c r="E207" i="1"/>
  <c r="V206" i="1"/>
  <c r="U206" i="1"/>
  <c r="T206" i="1"/>
  <c r="E206" i="1"/>
  <c r="V205" i="1"/>
  <c r="U205" i="1"/>
  <c r="T205" i="1"/>
  <c r="E205" i="1"/>
  <c r="V204" i="1"/>
  <c r="U204" i="1"/>
  <c r="T204" i="1"/>
  <c r="E204" i="1"/>
  <c r="V203" i="1"/>
  <c r="U203" i="1"/>
  <c r="T203" i="1"/>
  <c r="E203" i="1"/>
  <c r="V202" i="1"/>
  <c r="U202" i="1"/>
  <c r="T202" i="1"/>
  <c r="E202" i="1"/>
  <c r="V201" i="1"/>
  <c r="U201" i="1"/>
  <c r="T201" i="1"/>
  <c r="E201" i="1"/>
  <c r="V200" i="1"/>
  <c r="U200" i="1"/>
  <c r="T200" i="1"/>
  <c r="E200" i="1"/>
  <c r="V199" i="1"/>
  <c r="U199" i="1"/>
  <c r="T199" i="1"/>
  <c r="E199" i="1"/>
  <c r="V198" i="1"/>
  <c r="U198" i="1"/>
  <c r="T198" i="1"/>
  <c r="E198" i="1"/>
  <c r="V197" i="1"/>
  <c r="U197" i="1"/>
  <c r="T197" i="1"/>
  <c r="E197" i="1"/>
  <c r="V196" i="1"/>
  <c r="U196" i="1"/>
  <c r="T196" i="1"/>
  <c r="E196" i="1"/>
  <c r="V195" i="1"/>
  <c r="U195" i="1"/>
  <c r="T195" i="1"/>
  <c r="E195" i="1"/>
  <c r="V194" i="1"/>
  <c r="U194" i="1"/>
  <c r="T194" i="1"/>
  <c r="E194" i="1"/>
  <c r="V193" i="1"/>
  <c r="U193" i="1"/>
  <c r="T193" i="1"/>
  <c r="E193" i="1"/>
  <c r="V192" i="1"/>
  <c r="U192" i="1"/>
  <c r="T192" i="1"/>
  <c r="E192" i="1"/>
  <c r="V191" i="1"/>
  <c r="U191" i="1"/>
  <c r="T191" i="1"/>
  <c r="E191" i="1"/>
  <c r="V190" i="1"/>
  <c r="U190" i="1"/>
  <c r="T190" i="1"/>
  <c r="E190" i="1"/>
  <c r="V189" i="1"/>
  <c r="U189" i="1"/>
  <c r="T189" i="1"/>
  <c r="E189" i="1"/>
  <c r="V188" i="1"/>
  <c r="U188" i="1"/>
  <c r="T188" i="1"/>
  <c r="E188" i="1"/>
  <c r="V187" i="1"/>
  <c r="U187" i="1"/>
  <c r="T187" i="1"/>
  <c r="E187" i="1"/>
  <c r="V186" i="1"/>
  <c r="U186" i="1"/>
  <c r="T186" i="1"/>
  <c r="E186" i="1"/>
  <c r="V185" i="1"/>
  <c r="U185" i="1"/>
  <c r="T185" i="1"/>
  <c r="E185" i="1"/>
  <c r="V184" i="1"/>
  <c r="U184" i="1"/>
  <c r="T184" i="1"/>
  <c r="E184" i="1"/>
  <c r="V183" i="1"/>
  <c r="U183" i="1"/>
  <c r="T183" i="1"/>
  <c r="E183" i="1"/>
  <c r="V182" i="1"/>
  <c r="U182" i="1"/>
  <c r="T182" i="1"/>
  <c r="E182" i="1"/>
  <c r="V181" i="1"/>
  <c r="U181" i="1"/>
  <c r="T181" i="1"/>
  <c r="E181" i="1"/>
  <c r="V180" i="1"/>
  <c r="U180" i="1"/>
  <c r="T180" i="1"/>
  <c r="E180" i="1"/>
  <c r="V179" i="1"/>
  <c r="U179" i="1"/>
  <c r="T179" i="1"/>
  <c r="E179" i="1"/>
  <c r="V178" i="1"/>
  <c r="U178" i="1"/>
  <c r="T178" i="1"/>
  <c r="E178" i="1"/>
  <c r="V177" i="1"/>
  <c r="U177" i="1"/>
  <c r="T177" i="1"/>
  <c r="E177" i="1"/>
  <c r="V176" i="1"/>
  <c r="U176" i="1"/>
  <c r="T176" i="1"/>
  <c r="E176" i="1"/>
  <c r="V175" i="1"/>
  <c r="U175" i="1"/>
  <c r="T175" i="1"/>
  <c r="E175" i="1"/>
  <c r="V174" i="1"/>
  <c r="U174" i="1"/>
  <c r="T174" i="1"/>
  <c r="E174" i="1"/>
  <c r="V173" i="1"/>
  <c r="U173" i="1"/>
  <c r="T173" i="1"/>
  <c r="E173" i="1"/>
  <c r="V172" i="1"/>
  <c r="U172" i="1"/>
  <c r="T172" i="1"/>
  <c r="E172" i="1"/>
  <c r="V171" i="1"/>
  <c r="U171" i="1"/>
  <c r="T171" i="1"/>
  <c r="E171" i="1"/>
  <c r="V170" i="1"/>
  <c r="U170" i="1"/>
  <c r="T170" i="1"/>
  <c r="E170" i="1"/>
  <c r="V169" i="1"/>
  <c r="U169" i="1"/>
  <c r="T169" i="1"/>
  <c r="M169" i="1"/>
  <c r="K169" i="1"/>
  <c r="J169" i="1"/>
  <c r="I169" i="1"/>
  <c r="F169" i="1"/>
  <c r="D169" i="1"/>
  <c r="C169" i="1"/>
  <c r="B169" i="1"/>
  <c r="U168" i="1"/>
  <c r="V168" i="1" s="1"/>
  <c r="T168" i="1"/>
  <c r="M168" i="1"/>
  <c r="K168" i="1"/>
  <c r="J168" i="1"/>
  <c r="I168" i="1"/>
  <c r="F168" i="1"/>
  <c r="D168" i="1"/>
  <c r="C168" i="1"/>
  <c r="B168" i="1"/>
  <c r="V167" i="1"/>
  <c r="U167" i="1"/>
  <c r="T167" i="1"/>
  <c r="M167" i="1"/>
  <c r="K167" i="1"/>
  <c r="J167" i="1"/>
  <c r="I167" i="1"/>
  <c r="F167" i="1"/>
  <c r="D167" i="1"/>
  <c r="C167" i="1"/>
  <c r="B167" i="1"/>
  <c r="U166" i="1"/>
  <c r="T166" i="1"/>
  <c r="M166" i="1"/>
  <c r="K166" i="1"/>
  <c r="J166" i="1"/>
  <c r="I166" i="1"/>
  <c r="F166" i="1"/>
  <c r="D166" i="1"/>
  <c r="C166" i="1"/>
  <c r="B166" i="1"/>
  <c r="U165" i="1"/>
  <c r="T165" i="1"/>
  <c r="V165" i="1" s="1"/>
  <c r="M165" i="1"/>
  <c r="K165" i="1"/>
  <c r="J165" i="1"/>
  <c r="I165" i="1"/>
  <c r="F165" i="1"/>
  <c r="D165" i="1"/>
  <c r="C165" i="1"/>
  <c r="B165" i="1"/>
  <c r="U164" i="1"/>
  <c r="V164" i="1" s="1"/>
  <c r="T164" i="1"/>
  <c r="M164" i="1"/>
  <c r="K164" i="1"/>
  <c r="J164" i="1"/>
  <c r="I164" i="1"/>
  <c r="F164" i="1"/>
  <c r="D164" i="1"/>
  <c r="C164" i="1"/>
  <c r="B164" i="1"/>
  <c r="V163" i="1"/>
  <c r="U163" i="1"/>
  <c r="T163" i="1"/>
  <c r="M163" i="1"/>
  <c r="K163" i="1"/>
  <c r="J163" i="1"/>
  <c r="I163" i="1"/>
  <c r="F163" i="1"/>
  <c r="D163" i="1"/>
  <c r="C163" i="1"/>
  <c r="B163" i="1"/>
  <c r="U162" i="1"/>
  <c r="T162" i="1"/>
  <c r="V162" i="1" s="1"/>
  <c r="M162" i="1"/>
  <c r="K162" i="1"/>
  <c r="J162" i="1"/>
  <c r="I162" i="1"/>
  <c r="F162" i="1"/>
  <c r="D162" i="1"/>
  <c r="C162" i="1"/>
  <c r="B162" i="1"/>
  <c r="V161" i="1"/>
  <c r="U161" i="1"/>
  <c r="T161" i="1"/>
  <c r="M161" i="1"/>
  <c r="K161" i="1"/>
  <c r="J161" i="1"/>
  <c r="I161" i="1"/>
  <c r="F161" i="1"/>
  <c r="D161" i="1"/>
  <c r="C161" i="1"/>
  <c r="B161" i="1"/>
  <c r="V160" i="1"/>
  <c r="U160" i="1"/>
  <c r="T160" i="1"/>
  <c r="M160" i="1"/>
  <c r="K160" i="1"/>
  <c r="J160" i="1"/>
  <c r="I160" i="1"/>
  <c r="F160" i="1"/>
  <c r="D160" i="1"/>
  <c r="C160" i="1"/>
  <c r="B160" i="1"/>
  <c r="U159" i="1"/>
  <c r="T159" i="1"/>
  <c r="V159" i="1" s="1"/>
  <c r="M159" i="1"/>
  <c r="K159" i="1"/>
  <c r="J159" i="1"/>
  <c r="I159" i="1"/>
  <c r="F159" i="1"/>
  <c r="D159" i="1"/>
  <c r="C159" i="1"/>
  <c r="B159" i="1"/>
  <c r="U158" i="1"/>
  <c r="T158" i="1"/>
  <c r="M158" i="1"/>
  <c r="K158" i="1"/>
  <c r="J158" i="1"/>
  <c r="I158" i="1"/>
  <c r="F158" i="1"/>
  <c r="D158" i="1"/>
  <c r="C158" i="1"/>
  <c r="B158" i="1"/>
  <c r="V157" i="1"/>
  <c r="U157" i="1"/>
  <c r="T157" i="1"/>
  <c r="M157" i="1"/>
  <c r="K157" i="1"/>
  <c r="J157" i="1"/>
  <c r="I157" i="1"/>
  <c r="F157" i="1"/>
  <c r="D157" i="1"/>
  <c r="C157" i="1"/>
  <c r="B157" i="1"/>
  <c r="U156" i="1"/>
  <c r="V156" i="1" s="1"/>
  <c r="T156" i="1"/>
  <c r="M156" i="1"/>
  <c r="K156" i="1"/>
  <c r="J156" i="1"/>
  <c r="I156" i="1"/>
  <c r="F156" i="1"/>
  <c r="D156" i="1"/>
  <c r="C156" i="1"/>
  <c r="B156" i="1"/>
  <c r="U155" i="1"/>
  <c r="T155" i="1"/>
  <c r="V155" i="1" s="1"/>
  <c r="M155" i="1"/>
  <c r="K155" i="1"/>
  <c r="J155" i="1"/>
  <c r="I155" i="1"/>
  <c r="F155" i="1"/>
  <c r="D155" i="1"/>
  <c r="C155" i="1"/>
  <c r="B155" i="1"/>
  <c r="U154" i="1"/>
  <c r="T154" i="1"/>
  <c r="V154" i="1" s="1"/>
  <c r="M154" i="1"/>
  <c r="K154" i="1"/>
  <c r="J154" i="1"/>
  <c r="I154" i="1"/>
  <c r="F154" i="1"/>
  <c r="D154" i="1"/>
  <c r="C154" i="1"/>
  <c r="B154" i="1"/>
  <c r="U153" i="1"/>
  <c r="T153" i="1"/>
  <c r="V153" i="1" s="1"/>
  <c r="M153" i="1"/>
  <c r="K153" i="1"/>
  <c r="J153" i="1"/>
  <c r="I153" i="1"/>
  <c r="F153" i="1"/>
  <c r="D153" i="1"/>
  <c r="C153" i="1"/>
  <c r="B153" i="1"/>
  <c r="V152" i="1"/>
  <c r="U152" i="1"/>
  <c r="T152" i="1"/>
  <c r="M152" i="1"/>
  <c r="K152" i="1"/>
  <c r="J152" i="1"/>
  <c r="I152" i="1"/>
  <c r="F152" i="1"/>
  <c r="D152" i="1"/>
  <c r="C152" i="1"/>
  <c r="B152" i="1"/>
  <c r="U151" i="1"/>
  <c r="V151" i="1" s="1"/>
  <c r="T151" i="1"/>
  <c r="M151" i="1"/>
  <c r="K151" i="1"/>
  <c r="J151" i="1"/>
  <c r="I151" i="1"/>
  <c r="F151" i="1"/>
  <c r="D151" i="1"/>
  <c r="C151" i="1"/>
  <c r="B151" i="1"/>
  <c r="U150" i="1"/>
  <c r="T150" i="1"/>
  <c r="M150" i="1"/>
  <c r="K150" i="1"/>
  <c r="J150" i="1"/>
  <c r="I150" i="1"/>
  <c r="F150" i="1"/>
  <c r="D150" i="1"/>
  <c r="C150" i="1"/>
  <c r="B150" i="1"/>
  <c r="U149" i="1"/>
  <c r="T149" i="1"/>
  <c r="V149" i="1" s="1"/>
  <c r="M149" i="1"/>
  <c r="K149" i="1"/>
  <c r="J149" i="1"/>
  <c r="I149" i="1"/>
  <c r="F149" i="1"/>
  <c r="D149" i="1"/>
  <c r="C149" i="1"/>
  <c r="B149" i="1"/>
  <c r="U148" i="1"/>
  <c r="V148" i="1" s="1"/>
  <c r="T148" i="1"/>
  <c r="M148" i="1"/>
  <c r="K148" i="1"/>
  <c r="J148" i="1"/>
  <c r="I148" i="1"/>
  <c r="F148" i="1"/>
  <c r="D148" i="1"/>
  <c r="C148" i="1"/>
  <c r="B148" i="1"/>
  <c r="V147" i="1"/>
  <c r="U147" i="1"/>
  <c r="T147" i="1"/>
  <c r="M147" i="1"/>
  <c r="K147" i="1"/>
  <c r="J147" i="1"/>
  <c r="I147" i="1"/>
  <c r="F147" i="1"/>
  <c r="D147" i="1"/>
  <c r="C147" i="1"/>
  <c r="B147" i="1"/>
  <c r="U146" i="1"/>
  <c r="T146" i="1"/>
  <c r="V146" i="1" s="1"/>
  <c r="M146" i="1"/>
  <c r="K146" i="1"/>
  <c r="J146" i="1"/>
  <c r="I146" i="1"/>
  <c r="F146" i="1"/>
  <c r="D146" i="1"/>
  <c r="C146" i="1"/>
  <c r="B146" i="1"/>
  <c r="V145" i="1"/>
  <c r="U145" i="1"/>
  <c r="T145" i="1"/>
  <c r="M145" i="1"/>
  <c r="K145" i="1"/>
  <c r="J145" i="1"/>
  <c r="I145" i="1"/>
  <c r="F145" i="1"/>
  <c r="D145" i="1"/>
  <c r="C145" i="1"/>
  <c r="B145" i="1"/>
  <c r="V144" i="1"/>
  <c r="U144" i="1"/>
  <c r="T144" i="1"/>
  <c r="M144" i="1"/>
  <c r="K144" i="1"/>
  <c r="J144" i="1"/>
  <c r="I144" i="1"/>
  <c r="F144" i="1"/>
  <c r="D144" i="1"/>
  <c r="C144" i="1"/>
  <c r="B144" i="1"/>
  <c r="U143" i="1"/>
  <c r="T143" i="1"/>
  <c r="V143" i="1" s="1"/>
  <c r="M143" i="1"/>
  <c r="K143" i="1"/>
  <c r="J143" i="1"/>
  <c r="I143" i="1"/>
  <c r="F143" i="1"/>
  <c r="D143" i="1"/>
  <c r="C143" i="1"/>
  <c r="B143" i="1"/>
  <c r="U142" i="1"/>
  <c r="T142" i="1"/>
  <c r="M142" i="1"/>
  <c r="K142" i="1"/>
  <c r="J142" i="1"/>
  <c r="I142" i="1"/>
  <c r="F142" i="1"/>
  <c r="D142" i="1"/>
  <c r="C142" i="1"/>
  <c r="B142" i="1"/>
  <c r="V141" i="1"/>
  <c r="U141" i="1"/>
  <c r="T141" i="1"/>
  <c r="M141" i="1"/>
  <c r="K141" i="1"/>
  <c r="J141" i="1"/>
  <c r="I141" i="1"/>
  <c r="F141" i="1"/>
  <c r="D141" i="1"/>
  <c r="C141" i="1"/>
  <c r="B141" i="1"/>
  <c r="U140" i="1"/>
  <c r="V140" i="1" s="1"/>
  <c r="T140" i="1"/>
  <c r="M140" i="1"/>
  <c r="K140" i="1"/>
  <c r="J140" i="1"/>
  <c r="I140" i="1"/>
  <c r="F140" i="1"/>
  <c r="D140" i="1"/>
  <c r="C140" i="1"/>
  <c r="B140" i="1"/>
  <c r="U139" i="1"/>
  <c r="T139" i="1"/>
  <c r="V139" i="1" s="1"/>
  <c r="M139" i="1"/>
  <c r="K139" i="1"/>
  <c r="J139" i="1"/>
  <c r="I139" i="1"/>
  <c r="F139" i="1"/>
  <c r="D139" i="1"/>
  <c r="C139" i="1"/>
  <c r="B139" i="1"/>
  <c r="U138" i="1"/>
  <c r="T138" i="1"/>
  <c r="V138" i="1" s="1"/>
  <c r="M138" i="1"/>
  <c r="K138" i="1"/>
  <c r="J138" i="1"/>
  <c r="I138" i="1"/>
  <c r="F138" i="1"/>
  <c r="D138" i="1"/>
  <c r="C138" i="1"/>
  <c r="B138" i="1"/>
  <c r="U137" i="1"/>
  <c r="T137" i="1"/>
  <c r="V137" i="1" s="1"/>
  <c r="M137" i="1"/>
  <c r="K137" i="1"/>
  <c r="J137" i="1"/>
  <c r="I137" i="1"/>
  <c r="F137" i="1"/>
  <c r="D137" i="1"/>
  <c r="C137" i="1"/>
  <c r="B137" i="1"/>
  <c r="V136" i="1"/>
  <c r="U136" i="1"/>
  <c r="T136" i="1"/>
  <c r="M136" i="1"/>
  <c r="K136" i="1"/>
  <c r="J136" i="1"/>
  <c r="I136" i="1"/>
  <c r="F136" i="1"/>
  <c r="D136" i="1"/>
  <c r="C136" i="1"/>
  <c r="B136" i="1"/>
  <c r="U135" i="1"/>
  <c r="V135" i="1" s="1"/>
  <c r="T135" i="1"/>
  <c r="M135" i="1"/>
  <c r="K135" i="1"/>
  <c r="J135" i="1"/>
  <c r="I135" i="1"/>
  <c r="F135" i="1"/>
  <c r="D135" i="1"/>
  <c r="C135" i="1"/>
  <c r="B135" i="1"/>
  <c r="U134" i="1"/>
  <c r="T134" i="1"/>
  <c r="M134" i="1"/>
  <c r="K134" i="1"/>
  <c r="J134" i="1"/>
  <c r="I134" i="1"/>
  <c r="F134" i="1"/>
  <c r="D134" i="1"/>
  <c r="C134" i="1"/>
  <c r="B134" i="1"/>
  <c r="U133" i="1"/>
  <c r="T133" i="1"/>
  <c r="V133" i="1" s="1"/>
  <c r="M133" i="1"/>
  <c r="K133" i="1"/>
  <c r="J133" i="1"/>
  <c r="I133" i="1"/>
  <c r="F133" i="1"/>
  <c r="D133" i="1"/>
  <c r="C133" i="1"/>
  <c r="B133" i="1"/>
  <c r="U132" i="1"/>
  <c r="V132" i="1" s="1"/>
  <c r="T132" i="1"/>
  <c r="M132" i="1"/>
  <c r="K132" i="1"/>
  <c r="J132" i="1"/>
  <c r="I132" i="1"/>
  <c r="F132" i="1"/>
  <c r="D132" i="1"/>
  <c r="C132" i="1"/>
  <c r="B132" i="1"/>
  <c r="V131" i="1"/>
  <c r="U131" i="1"/>
  <c r="T131" i="1"/>
  <c r="M131" i="1"/>
  <c r="K131" i="1"/>
  <c r="J131" i="1"/>
  <c r="I131" i="1"/>
  <c r="F131" i="1"/>
  <c r="D131" i="1"/>
  <c r="C131" i="1"/>
  <c r="B131" i="1"/>
  <c r="U130" i="1"/>
  <c r="T130" i="1"/>
  <c r="V130" i="1" s="1"/>
  <c r="M130" i="1"/>
  <c r="K130" i="1"/>
  <c r="J130" i="1"/>
  <c r="I130" i="1"/>
  <c r="F130" i="1"/>
  <c r="D130" i="1"/>
  <c r="C130" i="1"/>
  <c r="B130" i="1"/>
  <c r="V129" i="1"/>
  <c r="U129" i="1"/>
  <c r="T129" i="1"/>
  <c r="M129" i="1"/>
  <c r="K129" i="1"/>
  <c r="J129" i="1"/>
  <c r="I129" i="1"/>
  <c r="F129" i="1"/>
  <c r="D129" i="1"/>
  <c r="C129" i="1"/>
  <c r="B129" i="1"/>
  <c r="V128" i="1"/>
  <c r="U128" i="1"/>
  <c r="T128" i="1"/>
  <c r="M128" i="1"/>
  <c r="K128" i="1"/>
  <c r="J128" i="1"/>
  <c r="I128" i="1"/>
  <c r="F128" i="1"/>
  <c r="D128" i="1"/>
  <c r="C128" i="1"/>
  <c r="B128" i="1"/>
  <c r="U127" i="1"/>
  <c r="T127" i="1"/>
  <c r="V127" i="1" s="1"/>
  <c r="M127" i="1"/>
  <c r="K127" i="1"/>
  <c r="J127" i="1"/>
  <c r="I127" i="1"/>
  <c r="F127" i="1"/>
  <c r="D127" i="1"/>
  <c r="C127" i="1"/>
  <c r="B127" i="1"/>
  <c r="U126" i="1"/>
  <c r="T126" i="1"/>
  <c r="M126" i="1"/>
  <c r="K126" i="1"/>
  <c r="J126" i="1"/>
  <c r="I126" i="1"/>
  <c r="F126" i="1"/>
  <c r="D126" i="1"/>
  <c r="C126" i="1"/>
  <c r="B126" i="1"/>
  <c r="V125" i="1"/>
  <c r="U125" i="1"/>
  <c r="T125" i="1"/>
  <c r="M125" i="1"/>
  <c r="K125" i="1"/>
  <c r="J125" i="1"/>
  <c r="I125" i="1"/>
  <c r="F125" i="1"/>
  <c r="D125" i="1"/>
  <c r="C125" i="1"/>
  <c r="B125" i="1"/>
  <c r="U124" i="1"/>
  <c r="V124" i="1" s="1"/>
  <c r="T124" i="1"/>
  <c r="M124" i="1"/>
  <c r="K124" i="1"/>
  <c r="J124" i="1"/>
  <c r="I124" i="1"/>
  <c r="F124" i="1"/>
  <c r="D124" i="1"/>
  <c r="C124" i="1"/>
  <c r="B124" i="1"/>
  <c r="U123" i="1"/>
  <c r="T123" i="1"/>
  <c r="V123" i="1" s="1"/>
  <c r="M123" i="1"/>
  <c r="K123" i="1"/>
  <c r="J123" i="1"/>
  <c r="I123" i="1"/>
  <c r="F123" i="1"/>
  <c r="D123" i="1"/>
  <c r="C123" i="1"/>
  <c r="B123" i="1"/>
  <c r="U122" i="1"/>
  <c r="T122" i="1"/>
  <c r="V122" i="1" s="1"/>
  <c r="M122" i="1"/>
  <c r="K122" i="1"/>
  <c r="J122" i="1"/>
  <c r="I122" i="1"/>
  <c r="F122" i="1"/>
  <c r="D122" i="1"/>
  <c r="C122" i="1"/>
  <c r="B122" i="1"/>
  <c r="U121" i="1"/>
  <c r="T121" i="1"/>
  <c r="V121" i="1" s="1"/>
  <c r="M121" i="1"/>
  <c r="K121" i="1"/>
  <c r="J121" i="1"/>
  <c r="I121" i="1"/>
  <c r="F121" i="1"/>
  <c r="D121" i="1"/>
  <c r="C121" i="1"/>
  <c r="B121" i="1"/>
  <c r="V120" i="1"/>
  <c r="U120" i="1"/>
  <c r="T120" i="1"/>
  <c r="M120" i="1"/>
  <c r="K120" i="1"/>
  <c r="J120" i="1"/>
  <c r="I120" i="1"/>
  <c r="F120" i="1"/>
  <c r="D120" i="1"/>
  <c r="C120" i="1"/>
  <c r="B120" i="1"/>
  <c r="U119" i="1"/>
  <c r="V119" i="1" s="1"/>
  <c r="T119" i="1"/>
  <c r="M119" i="1"/>
  <c r="K119" i="1"/>
  <c r="J119" i="1"/>
  <c r="I119" i="1"/>
  <c r="F119" i="1"/>
  <c r="D119" i="1"/>
  <c r="C119" i="1"/>
  <c r="B119" i="1"/>
  <c r="U118" i="1"/>
  <c r="T118" i="1"/>
  <c r="M118" i="1"/>
  <c r="K118" i="1"/>
  <c r="J118" i="1"/>
  <c r="I118" i="1"/>
  <c r="F118" i="1"/>
  <c r="D118" i="1"/>
  <c r="C118" i="1"/>
  <c r="B118" i="1"/>
  <c r="U117" i="1"/>
  <c r="T117" i="1"/>
  <c r="V117" i="1" s="1"/>
  <c r="M117" i="1"/>
  <c r="K117" i="1"/>
  <c r="J117" i="1"/>
  <c r="I117" i="1"/>
  <c r="F117" i="1"/>
  <c r="D117" i="1"/>
  <c r="C117" i="1"/>
  <c r="B117" i="1"/>
  <c r="U116" i="1"/>
  <c r="V116" i="1" s="1"/>
  <c r="T116" i="1"/>
  <c r="M116" i="1"/>
  <c r="K116" i="1"/>
  <c r="J116" i="1"/>
  <c r="I116" i="1"/>
  <c r="F116" i="1"/>
  <c r="D116" i="1"/>
  <c r="C116" i="1"/>
  <c r="B116" i="1"/>
  <c r="V115" i="1"/>
  <c r="U115" i="1"/>
  <c r="T115" i="1"/>
  <c r="M115" i="1"/>
  <c r="K115" i="1"/>
  <c r="J115" i="1"/>
  <c r="I115" i="1"/>
  <c r="F115" i="1"/>
  <c r="D115" i="1"/>
  <c r="C115" i="1"/>
  <c r="B115" i="1"/>
  <c r="U114" i="1"/>
  <c r="T114" i="1"/>
  <c r="V114" i="1" s="1"/>
  <c r="M114" i="1"/>
  <c r="K114" i="1"/>
  <c r="J114" i="1"/>
  <c r="I114" i="1"/>
  <c r="F114" i="1"/>
  <c r="D114" i="1"/>
  <c r="C114" i="1"/>
  <c r="B114" i="1"/>
  <c r="V113" i="1"/>
  <c r="U113" i="1"/>
  <c r="T113" i="1"/>
  <c r="M113" i="1"/>
  <c r="K113" i="1"/>
  <c r="J113" i="1"/>
  <c r="I113" i="1"/>
  <c r="F113" i="1"/>
  <c r="D113" i="1"/>
  <c r="C113" i="1"/>
  <c r="B113" i="1"/>
  <c r="V112" i="1"/>
  <c r="U112" i="1"/>
  <c r="T112" i="1"/>
  <c r="M112" i="1"/>
  <c r="K112" i="1"/>
  <c r="J112" i="1"/>
  <c r="I112" i="1"/>
  <c r="F112" i="1"/>
  <c r="D112" i="1"/>
  <c r="C112" i="1"/>
  <c r="B112" i="1"/>
  <c r="U111" i="1"/>
  <c r="T111" i="1"/>
  <c r="V111" i="1" s="1"/>
  <c r="M111" i="1"/>
  <c r="K111" i="1"/>
  <c r="J111" i="1"/>
  <c r="I111" i="1"/>
  <c r="F111" i="1"/>
  <c r="D111" i="1"/>
  <c r="C111" i="1"/>
  <c r="B111" i="1"/>
  <c r="U110" i="1"/>
  <c r="T110" i="1"/>
  <c r="M110" i="1"/>
  <c r="K110" i="1"/>
  <c r="J110" i="1"/>
  <c r="I110" i="1"/>
  <c r="F110" i="1"/>
  <c r="D110" i="1"/>
  <c r="C110" i="1"/>
  <c r="B110" i="1"/>
  <c r="V109" i="1"/>
  <c r="U109" i="1"/>
  <c r="T109" i="1"/>
  <c r="M109" i="1"/>
  <c r="K109" i="1"/>
  <c r="J109" i="1"/>
  <c r="I109" i="1"/>
  <c r="F109" i="1"/>
  <c r="D109" i="1"/>
  <c r="C109" i="1"/>
  <c r="B109" i="1"/>
  <c r="U108" i="1"/>
  <c r="V108" i="1" s="1"/>
  <c r="T108" i="1"/>
  <c r="M108" i="1"/>
  <c r="K108" i="1"/>
  <c r="J108" i="1"/>
  <c r="I108" i="1"/>
  <c r="F108" i="1"/>
  <c r="D108" i="1"/>
  <c r="C108" i="1"/>
  <c r="B108" i="1"/>
  <c r="U107" i="1"/>
  <c r="T107" i="1"/>
  <c r="V107" i="1" s="1"/>
  <c r="M107" i="1"/>
  <c r="K107" i="1"/>
  <c r="J107" i="1"/>
  <c r="I107" i="1"/>
  <c r="F107" i="1"/>
  <c r="D107" i="1"/>
  <c r="C107" i="1"/>
  <c r="B107" i="1"/>
  <c r="U106" i="1"/>
  <c r="T106" i="1"/>
  <c r="V106" i="1" s="1"/>
  <c r="M106" i="1"/>
  <c r="K106" i="1"/>
  <c r="J106" i="1"/>
  <c r="I106" i="1"/>
  <c r="F106" i="1"/>
  <c r="D106" i="1"/>
  <c r="C106" i="1"/>
  <c r="B106" i="1"/>
  <c r="U105" i="1"/>
  <c r="T105" i="1"/>
  <c r="V105" i="1" s="1"/>
  <c r="M105" i="1"/>
  <c r="K105" i="1"/>
  <c r="J105" i="1"/>
  <c r="I105" i="1"/>
  <c r="F105" i="1"/>
  <c r="D105" i="1"/>
  <c r="C105" i="1"/>
  <c r="B105" i="1"/>
  <c r="V104" i="1"/>
  <c r="U104" i="1"/>
  <c r="T104" i="1"/>
  <c r="M104" i="1"/>
  <c r="K104" i="1"/>
  <c r="J104" i="1"/>
  <c r="I104" i="1"/>
  <c r="F104" i="1"/>
  <c r="D104" i="1"/>
  <c r="C104" i="1"/>
  <c r="B104" i="1"/>
  <c r="U103" i="1"/>
  <c r="V103" i="1" s="1"/>
  <c r="T103" i="1"/>
  <c r="M103" i="1"/>
  <c r="K103" i="1"/>
  <c r="J103" i="1"/>
  <c r="I103" i="1"/>
  <c r="F103" i="1"/>
  <c r="D103" i="1"/>
  <c r="C103" i="1"/>
  <c r="B103" i="1"/>
  <c r="U102" i="1"/>
  <c r="T102" i="1"/>
  <c r="M102" i="1"/>
  <c r="K102" i="1"/>
  <c r="J102" i="1"/>
  <c r="I102" i="1"/>
  <c r="F102" i="1"/>
  <c r="D102" i="1"/>
  <c r="C102" i="1"/>
  <c r="B102" i="1"/>
  <c r="U101" i="1"/>
  <c r="T101" i="1"/>
  <c r="V101" i="1" s="1"/>
  <c r="M101" i="1"/>
  <c r="K101" i="1"/>
  <c r="J101" i="1"/>
  <c r="I101" i="1"/>
  <c r="F101" i="1"/>
  <c r="D101" i="1"/>
  <c r="C101" i="1"/>
  <c r="B101" i="1"/>
  <c r="U100" i="1"/>
  <c r="V100" i="1" s="1"/>
  <c r="T100" i="1"/>
  <c r="M100" i="1"/>
  <c r="K100" i="1"/>
  <c r="J100" i="1"/>
  <c r="I100" i="1"/>
  <c r="F100" i="1"/>
  <c r="D100" i="1"/>
  <c r="C100" i="1"/>
  <c r="B100" i="1"/>
  <c r="V99" i="1"/>
  <c r="U99" i="1"/>
  <c r="T99" i="1"/>
  <c r="M99" i="1"/>
  <c r="K99" i="1"/>
  <c r="J99" i="1"/>
  <c r="I99" i="1"/>
  <c r="F99" i="1"/>
  <c r="D99" i="1"/>
  <c r="C99" i="1"/>
  <c r="B99" i="1"/>
  <c r="U98" i="1"/>
  <c r="T98" i="1"/>
  <c r="V98" i="1" s="1"/>
  <c r="M98" i="1"/>
  <c r="K98" i="1"/>
  <c r="J98" i="1"/>
  <c r="I98" i="1"/>
  <c r="F98" i="1"/>
  <c r="D98" i="1"/>
  <c r="C98" i="1"/>
  <c r="B98" i="1"/>
  <c r="V97" i="1"/>
  <c r="U97" i="1"/>
  <c r="T97" i="1"/>
  <c r="M97" i="1"/>
  <c r="K97" i="1"/>
  <c r="J97" i="1"/>
  <c r="I97" i="1"/>
  <c r="F97" i="1"/>
  <c r="D97" i="1"/>
  <c r="C97" i="1"/>
  <c r="B97" i="1"/>
  <c r="V96" i="1"/>
  <c r="U96" i="1"/>
  <c r="T96" i="1"/>
  <c r="M96" i="1"/>
  <c r="K96" i="1"/>
  <c r="J96" i="1"/>
  <c r="I96" i="1"/>
  <c r="F96" i="1"/>
  <c r="D96" i="1"/>
  <c r="C96" i="1"/>
  <c r="B96" i="1"/>
  <c r="U95" i="1"/>
  <c r="T95" i="1"/>
  <c r="V95" i="1" s="1"/>
  <c r="M95" i="1"/>
  <c r="K95" i="1"/>
  <c r="J95" i="1"/>
  <c r="I95" i="1"/>
  <c r="F95" i="1"/>
  <c r="D95" i="1"/>
  <c r="C95" i="1"/>
  <c r="B95" i="1"/>
  <c r="U94" i="1"/>
  <c r="T94" i="1"/>
  <c r="M94" i="1"/>
  <c r="K94" i="1"/>
  <c r="J94" i="1"/>
  <c r="I94" i="1"/>
  <c r="F94" i="1"/>
  <c r="D94" i="1"/>
  <c r="C94" i="1"/>
  <c r="B94" i="1"/>
  <c r="V93" i="1"/>
  <c r="U93" i="1"/>
  <c r="T93" i="1"/>
  <c r="M93" i="1"/>
  <c r="K93" i="1"/>
  <c r="J93" i="1"/>
  <c r="I93" i="1"/>
  <c r="F93" i="1"/>
  <c r="D93" i="1"/>
  <c r="C93" i="1"/>
  <c r="B93" i="1"/>
  <c r="U92" i="1"/>
  <c r="V92" i="1" s="1"/>
  <c r="T92" i="1"/>
  <c r="M92" i="1"/>
  <c r="K92" i="1"/>
  <c r="J92" i="1"/>
  <c r="I92" i="1"/>
  <c r="F92" i="1"/>
  <c r="D92" i="1"/>
  <c r="C92" i="1"/>
  <c r="B92" i="1"/>
  <c r="U91" i="1"/>
  <c r="T91" i="1"/>
  <c r="V91" i="1" s="1"/>
  <c r="M91" i="1"/>
  <c r="K91" i="1"/>
  <c r="J91" i="1"/>
  <c r="I91" i="1"/>
  <c r="F91" i="1"/>
  <c r="D91" i="1"/>
  <c r="C91" i="1"/>
  <c r="B91" i="1"/>
  <c r="U90" i="1"/>
  <c r="T90" i="1"/>
  <c r="V90" i="1" s="1"/>
  <c r="M90" i="1"/>
  <c r="K90" i="1"/>
  <c r="J90" i="1"/>
  <c r="I90" i="1"/>
  <c r="F90" i="1"/>
  <c r="D90" i="1"/>
  <c r="C90" i="1"/>
  <c r="B90" i="1"/>
  <c r="U89" i="1"/>
  <c r="T89" i="1"/>
  <c r="V89" i="1" s="1"/>
  <c r="M89" i="1"/>
  <c r="K89" i="1"/>
  <c r="J89" i="1"/>
  <c r="I89" i="1"/>
  <c r="F89" i="1"/>
  <c r="D89" i="1"/>
  <c r="C89" i="1"/>
  <c r="B89" i="1"/>
  <c r="V88" i="1"/>
  <c r="U88" i="1"/>
  <c r="T88" i="1"/>
  <c r="M88" i="1"/>
  <c r="K88" i="1"/>
  <c r="J88" i="1"/>
  <c r="I88" i="1"/>
  <c r="F88" i="1"/>
  <c r="D88" i="1"/>
  <c r="C88" i="1"/>
  <c r="B88" i="1"/>
  <c r="U87" i="1"/>
  <c r="V87" i="1" s="1"/>
  <c r="T87" i="1"/>
  <c r="M87" i="1"/>
  <c r="K87" i="1"/>
  <c r="J87" i="1"/>
  <c r="I87" i="1"/>
  <c r="F87" i="1"/>
  <c r="D87" i="1"/>
  <c r="C87" i="1"/>
  <c r="B87" i="1"/>
  <c r="U86" i="1"/>
  <c r="T86" i="1"/>
  <c r="M86" i="1"/>
  <c r="K86" i="1"/>
  <c r="J86" i="1"/>
  <c r="I86" i="1"/>
  <c r="F86" i="1"/>
  <c r="D86" i="1"/>
  <c r="C86" i="1"/>
  <c r="B86" i="1"/>
  <c r="U85" i="1"/>
  <c r="T85" i="1"/>
  <c r="V85" i="1" s="1"/>
  <c r="M85" i="1"/>
  <c r="K85" i="1"/>
  <c r="J85" i="1"/>
  <c r="I85" i="1"/>
  <c r="F85" i="1"/>
  <c r="D85" i="1"/>
  <c r="C85" i="1"/>
  <c r="B85" i="1"/>
  <c r="U84" i="1"/>
  <c r="V84" i="1" s="1"/>
  <c r="T84" i="1"/>
  <c r="M84" i="1"/>
  <c r="K84" i="1"/>
  <c r="J84" i="1"/>
  <c r="I84" i="1"/>
  <c r="F84" i="1"/>
  <c r="D84" i="1"/>
  <c r="C84" i="1"/>
  <c r="B84" i="1"/>
  <c r="V83" i="1"/>
  <c r="U83" i="1"/>
  <c r="T83" i="1"/>
  <c r="M83" i="1"/>
  <c r="K83" i="1"/>
  <c r="J83" i="1"/>
  <c r="I83" i="1"/>
  <c r="F83" i="1"/>
  <c r="D83" i="1"/>
  <c r="C83" i="1"/>
  <c r="B83" i="1"/>
  <c r="U82" i="1"/>
  <c r="T82" i="1"/>
  <c r="V82" i="1" s="1"/>
  <c r="M82" i="1"/>
  <c r="K82" i="1"/>
  <c r="J82" i="1"/>
  <c r="I82" i="1"/>
  <c r="F82" i="1"/>
  <c r="D82" i="1"/>
  <c r="C82" i="1"/>
  <c r="B82" i="1"/>
  <c r="V81" i="1"/>
  <c r="U81" i="1"/>
  <c r="T81" i="1"/>
  <c r="M81" i="1"/>
  <c r="K81" i="1"/>
  <c r="J81" i="1"/>
  <c r="I81" i="1"/>
  <c r="F81" i="1"/>
  <c r="D81" i="1"/>
  <c r="C81" i="1"/>
  <c r="B81" i="1"/>
  <c r="V80" i="1"/>
  <c r="U80" i="1"/>
  <c r="T80" i="1"/>
  <c r="M80" i="1"/>
  <c r="K80" i="1"/>
  <c r="J80" i="1"/>
  <c r="I80" i="1"/>
  <c r="F80" i="1"/>
  <c r="D80" i="1"/>
  <c r="C80" i="1"/>
  <c r="B80" i="1"/>
  <c r="U79" i="1"/>
  <c r="T79" i="1"/>
  <c r="V79" i="1" s="1"/>
  <c r="M79" i="1"/>
  <c r="K79" i="1"/>
  <c r="J79" i="1"/>
  <c r="I79" i="1"/>
  <c r="F79" i="1"/>
  <c r="D79" i="1"/>
  <c r="C79" i="1"/>
  <c r="B79" i="1"/>
  <c r="U78" i="1"/>
  <c r="T78" i="1"/>
  <c r="M78" i="1"/>
  <c r="K78" i="1"/>
  <c r="J78" i="1"/>
  <c r="I78" i="1"/>
  <c r="F78" i="1"/>
  <c r="D78" i="1"/>
  <c r="C78" i="1"/>
  <c r="B78" i="1"/>
  <c r="V77" i="1"/>
  <c r="U77" i="1"/>
  <c r="T77" i="1"/>
  <c r="M77" i="1"/>
  <c r="K77" i="1"/>
  <c r="J77" i="1"/>
  <c r="I77" i="1"/>
  <c r="F77" i="1"/>
  <c r="D77" i="1"/>
  <c r="C77" i="1"/>
  <c r="B77" i="1"/>
  <c r="U76" i="1"/>
  <c r="V76" i="1" s="1"/>
  <c r="T76" i="1"/>
  <c r="M76" i="1"/>
  <c r="K76" i="1"/>
  <c r="J76" i="1"/>
  <c r="I76" i="1"/>
  <c r="F76" i="1"/>
  <c r="D76" i="1"/>
  <c r="C76" i="1"/>
  <c r="B76" i="1"/>
  <c r="U75" i="1"/>
  <c r="T75" i="1"/>
  <c r="V75" i="1" s="1"/>
  <c r="M75" i="1"/>
  <c r="K75" i="1"/>
  <c r="J75" i="1"/>
  <c r="I75" i="1"/>
  <c r="F75" i="1"/>
  <c r="D75" i="1"/>
  <c r="C75" i="1"/>
  <c r="B75" i="1"/>
  <c r="U74" i="1"/>
  <c r="T74" i="1"/>
  <c r="V74" i="1" s="1"/>
  <c r="M74" i="1"/>
  <c r="K74" i="1"/>
  <c r="J74" i="1"/>
  <c r="I74" i="1"/>
  <c r="F74" i="1"/>
  <c r="D74" i="1"/>
  <c r="C74" i="1"/>
  <c r="B74" i="1"/>
  <c r="U73" i="1"/>
  <c r="T73" i="1"/>
  <c r="V73" i="1" s="1"/>
  <c r="M73" i="1"/>
  <c r="K73" i="1"/>
  <c r="J73" i="1"/>
  <c r="I73" i="1"/>
  <c r="F73" i="1"/>
  <c r="D73" i="1"/>
  <c r="C73" i="1"/>
  <c r="B73" i="1"/>
  <c r="V72" i="1"/>
  <c r="U72" i="1"/>
  <c r="T72" i="1"/>
  <c r="M72" i="1"/>
  <c r="K72" i="1"/>
  <c r="J72" i="1"/>
  <c r="I72" i="1"/>
  <c r="F72" i="1"/>
  <c r="D72" i="1"/>
  <c r="C72" i="1"/>
  <c r="B72" i="1"/>
  <c r="U71" i="1"/>
  <c r="V71" i="1" s="1"/>
  <c r="T71" i="1"/>
  <c r="M71" i="1"/>
  <c r="K71" i="1"/>
  <c r="J71" i="1"/>
  <c r="I71" i="1"/>
  <c r="F71" i="1"/>
  <c r="D71" i="1"/>
  <c r="C71" i="1"/>
  <c r="B71" i="1"/>
  <c r="U70" i="1"/>
  <c r="T70" i="1"/>
  <c r="M70" i="1"/>
  <c r="K70" i="1"/>
  <c r="J70" i="1"/>
  <c r="I70" i="1"/>
  <c r="F70" i="1"/>
  <c r="D70" i="1"/>
  <c r="C70" i="1"/>
  <c r="B70" i="1"/>
  <c r="U69" i="1"/>
  <c r="T69" i="1"/>
  <c r="V69" i="1" s="1"/>
  <c r="M69" i="1"/>
  <c r="K69" i="1"/>
  <c r="J69" i="1"/>
  <c r="I69" i="1"/>
  <c r="F69" i="1"/>
  <c r="D69" i="1"/>
  <c r="C69" i="1"/>
  <c r="B69" i="1"/>
  <c r="U68" i="1"/>
  <c r="V68" i="1" s="1"/>
  <c r="T68" i="1"/>
  <c r="M68" i="1"/>
  <c r="K68" i="1"/>
  <c r="J68" i="1"/>
  <c r="I68" i="1"/>
  <c r="F68" i="1"/>
  <c r="D68" i="1"/>
  <c r="C68" i="1"/>
  <c r="B68" i="1"/>
  <c r="V67" i="1"/>
  <c r="U67" i="1"/>
  <c r="T67" i="1"/>
  <c r="M67" i="1"/>
  <c r="K67" i="1"/>
  <c r="J67" i="1"/>
  <c r="I67" i="1"/>
  <c r="F67" i="1"/>
  <c r="D67" i="1"/>
  <c r="C67" i="1"/>
  <c r="B67" i="1"/>
  <c r="U66" i="1"/>
  <c r="T66" i="1"/>
  <c r="V66" i="1" s="1"/>
  <c r="M66" i="1"/>
  <c r="K66" i="1"/>
  <c r="J66" i="1"/>
  <c r="I66" i="1"/>
  <c r="F66" i="1"/>
  <c r="D66" i="1"/>
  <c r="C66" i="1"/>
  <c r="B66" i="1"/>
  <c r="U65" i="1"/>
  <c r="T65" i="1"/>
  <c r="V65" i="1" s="1"/>
  <c r="M65" i="1"/>
  <c r="K65" i="1"/>
  <c r="J65" i="1"/>
  <c r="I65" i="1"/>
  <c r="F65" i="1"/>
  <c r="D65" i="1"/>
  <c r="C65" i="1"/>
  <c r="B65" i="1"/>
  <c r="U64" i="1"/>
  <c r="V64" i="1" s="1"/>
  <c r="T64" i="1"/>
  <c r="M64" i="1"/>
  <c r="K64" i="1"/>
  <c r="J64" i="1"/>
  <c r="I64" i="1"/>
  <c r="F64" i="1"/>
  <c r="D64" i="1"/>
  <c r="C64" i="1"/>
  <c r="B64" i="1"/>
  <c r="V63" i="1"/>
  <c r="U63" i="1"/>
  <c r="T63" i="1"/>
  <c r="M63" i="1"/>
  <c r="K63" i="1"/>
  <c r="J63" i="1"/>
  <c r="I63" i="1"/>
  <c r="F63" i="1"/>
  <c r="D63" i="1"/>
  <c r="C63" i="1"/>
  <c r="B63" i="1"/>
  <c r="U62" i="1"/>
  <c r="T62" i="1"/>
  <c r="V62" i="1" s="1"/>
  <c r="M62" i="1"/>
  <c r="K62" i="1"/>
  <c r="J62" i="1"/>
  <c r="I62" i="1"/>
  <c r="F62" i="1"/>
  <c r="D62" i="1"/>
  <c r="C62" i="1"/>
  <c r="B62" i="1"/>
  <c r="U61" i="1"/>
  <c r="T61" i="1"/>
  <c r="V61" i="1" s="1"/>
  <c r="M61" i="1"/>
  <c r="K61" i="1"/>
  <c r="J61" i="1"/>
  <c r="I61" i="1"/>
  <c r="F61" i="1"/>
  <c r="D61" i="1"/>
  <c r="C61" i="1"/>
  <c r="B61" i="1"/>
  <c r="U60" i="1"/>
  <c r="V60" i="1" s="1"/>
  <c r="T60" i="1"/>
  <c r="M60" i="1"/>
  <c r="K60" i="1"/>
  <c r="J60" i="1"/>
  <c r="I60" i="1"/>
  <c r="F60" i="1"/>
  <c r="D60" i="1"/>
  <c r="C60" i="1"/>
  <c r="B60" i="1"/>
  <c r="V59" i="1"/>
  <c r="U59" i="1"/>
  <c r="T59" i="1"/>
  <c r="M59" i="1"/>
  <c r="K59" i="1"/>
  <c r="J59" i="1"/>
  <c r="I59" i="1"/>
  <c r="F59" i="1"/>
  <c r="D59" i="1"/>
  <c r="C59" i="1"/>
  <c r="B59" i="1"/>
  <c r="U58" i="1"/>
  <c r="T58" i="1"/>
  <c r="V58" i="1" s="1"/>
  <c r="M58" i="1"/>
  <c r="K58" i="1"/>
  <c r="J58" i="1"/>
  <c r="I58" i="1"/>
  <c r="F58" i="1"/>
  <c r="D58" i="1"/>
  <c r="C58" i="1"/>
  <c r="B58" i="1"/>
  <c r="U57" i="1"/>
  <c r="T57" i="1"/>
  <c r="V57" i="1" s="1"/>
  <c r="M57" i="1"/>
  <c r="K57" i="1"/>
  <c r="J57" i="1"/>
  <c r="I57" i="1"/>
  <c r="F57" i="1"/>
  <c r="D57" i="1"/>
  <c r="C57" i="1"/>
  <c r="B57" i="1"/>
  <c r="U56" i="1"/>
  <c r="V56" i="1" s="1"/>
  <c r="T56" i="1"/>
  <c r="M56" i="1"/>
  <c r="K56" i="1"/>
  <c r="J56" i="1"/>
  <c r="I56" i="1"/>
  <c r="F56" i="1"/>
  <c r="D56" i="1"/>
  <c r="C56" i="1"/>
  <c r="B56" i="1"/>
  <c r="V55" i="1"/>
  <c r="U55" i="1"/>
  <c r="T55" i="1"/>
  <c r="M55" i="1"/>
  <c r="K55" i="1"/>
  <c r="J55" i="1"/>
  <c r="I55" i="1"/>
  <c r="F55" i="1"/>
  <c r="D55" i="1"/>
  <c r="C55" i="1"/>
  <c r="B55" i="1"/>
  <c r="U54" i="1"/>
  <c r="T54" i="1"/>
  <c r="V54" i="1" s="1"/>
  <c r="M54" i="1"/>
  <c r="K54" i="1"/>
  <c r="J54" i="1"/>
  <c r="I54" i="1"/>
  <c r="F54" i="1"/>
  <c r="D54" i="1"/>
  <c r="C54" i="1"/>
  <c r="B54" i="1"/>
  <c r="U53" i="1"/>
  <c r="T53" i="1"/>
  <c r="V53" i="1" s="1"/>
  <c r="M53" i="1"/>
  <c r="K53" i="1"/>
  <c r="J53" i="1"/>
  <c r="I53" i="1"/>
  <c r="F53" i="1"/>
  <c r="D53" i="1"/>
  <c r="C53" i="1"/>
  <c r="B53" i="1"/>
  <c r="U52" i="1"/>
  <c r="V52" i="1" s="1"/>
  <c r="T52" i="1"/>
  <c r="M52" i="1"/>
  <c r="K52" i="1"/>
  <c r="J52" i="1"/>
  <c r="I52" i="1"/>
  <c r="F52" i="1"/>
  <c r="D52" i="1"/>
  <c r="C52" i="1"/>
  <c r="B52" i="1"/>
  <c r="V51" i="1"/>
  <c r="U51" i="1"/>
  <c r="T51" i="1"/>
  <c r="M51" i="1"/>
  <c r="K51" i="1"/>
  <c r="J51" i="1"/>
  <c r="I51" i="1"/>
  <c r="F51" i="1"/>
  <c r="D51" i="1"/>
  <c r="C51" i="1"/>
  <c r="B51" i="1"/>
  <c r="U50" i="1"/>
  <c r="T50" i="1"/>
  <c r="V50" i="1" s="1"/>
  <c r="M50" i="1"/>
  <c r="K50" i="1"/>
  <c r="J50" i="1"/>
  <c r="I50" i="1"/>
  <c r="F50" i="1"/>
  <c r="D50" i="1"/>
  <c r="C50" i="1"/>
  <c r="B50" i="1"/>
  <c r="U49" i="1"/>
  <c r="T49" i="1"/>
  <c r="V49" i="1" s="1"/>
  <c r="M49" i="1"/>
  <c r="K49" i="1"/>
  <c r="J49" i="1"/>
  <c r="I49" i="1"/>
  <c r="F49" i="1"/>
  <c r="D49" i="1"/>
  <c r="C49" i="1"/>
  <c r="B49" i="1"/>
  <c r="U48" i="1"/>
  <c r="V48" i="1" s="1"/>
  <c r="T48" i="1"/>
  <c r="M48" i="1"/>
  <c r="K48" i="1"/>
  <c r="J48" i="1"/>
  <c r="I48" i="1"/>
  <c r="F48" i="1"/>
  <c r="D48" i="1"/>
  <c r="C48" i="1"/>
  <c r="B48" i="1"/>
  <c r="V47" i="1"/>
  <c r="U47" i="1"/>
  <c r="T47" i="1"/>
  <c r="M47" i="1"/>
  <c r="K47" i="1"/>
  <c r="J47" i="1"/>
  <c r="I47" i="1"/>
  <c r="F47" i="1"/>
  <c r="D47" i="1"/>
  <c r="C47" i="1"/>
  <c r="B47" i="1"/>
  <c r="U46" i="1"/>
  <c r="T46" i="1"/>
  <c r="V46" i="1" s="1"/>
  <c r="M46" i="1"/>
  <c r="K46" i="1"/>
  <c r="J46" i="1"/>
  <c r="I46" i="1"/>
  <c r="F46" i="1"/>
  <c r="D46" i="1"/>
  <c r="C46" i="1"/>
  <c r="B46" i="1"/>
  <c r="U45" i="1"/>
  <c r="T45" i="1"/>
  <c r="V45" i="1" s="1"/>
  <c r="M45" i="1"/>
  <c r="K45" i="1"/>
  <c r="J45" i="1"/>
  <c r="I45" i="1"/>
  <c r="F45" i="1"/>
  <c r="D45" i="1"/>
  <c r="C45" i="1"/>
  <c r="B45" i="1"/>
  <c r="U44" i="1"/>
  <c r="V44" i="1" s="1"/>
  <c r="T44" i="1"/>
  <c r="M44" i="1"/>
  <c r="K44" i="1"/>
  <c r="J44" i="1"/>
  <c r="I44" i="1"/>
  <c r="F44" i="1"/>
  <c r="D44" i="1"/>
  <c r="C44" i="1"/>
  <c r="B44" i="1"/>
  <c r="V43" i="1"/>
  <c r="U43" i="1"/>
  <c r="T43" i="1"/>
  <c r="M43" i="1"/>
  <c r="K43" i="1"/>
  <c r="J43" i="1"/>
  <c r="I43" i="1"/>
  <c r="F43" i="1"/>
  <c r="D43" i="1"/>
  <c r="C43" i="1"/>
  <c r="B43" i="1"/>
  <c r="U42" i="1"/>
  <c r="T42" i="1"/>
  <c r="V42" i="1" s="1"/>
  <c r="M42" i="1"/>
  <c r="K42" i="1"/>
  <c r="J42" i="1"/>
  <c r="I42" i="1"/>
  <c r="F42" i="1"/>
  <c r="D42" i="1"/>
  <c r="C42" i="1"/>
  <c r="B42" i="1"/>
  <c r="U41" i="1"/>
  <c r="T41" i="1"/>
  <c r="V41" i="1" s="1"/>
  <c r="M41" i="1"/>
  <c r="K41" i="1"/>
  <c r="J41" i="1"/>
  <c r="I41" i="1"/>
  <c r="F41" i="1"/>
  <c r="D41" i="1"/>
  <c r="C41" i="1"/>
  <c r="B41" i="1"/>
  <c r="U40" i="1"/>
  <c r="V40" i="1" s="1"/>
  <c r="T40" i="1"/>
  <c r="M40" i="1"/>
  <c r="K40" i="1"/>
  <c r="J40" i="1"/>
  <c r="I40" i="1"/>
  <c r="F40" i="1"/>
  <c r="D40" i="1"/>
  <c r="C40" i="1"/>
  <c r="B40" i="1"/>
  <c r="V39" i="1"/>
  <c r="U39" i="1"/>
  <c r="T39" i="1"/>
  <c r="M39" i="1"/>
  <c r="K39" i="1"/>
  <c r="J39" i="1"/>
  <c r="I39" i="1"/>
  <c r="F39" i="1"/>
  <c r="D39" i="1"/>
  <c r="C39" i="1"/>
  <c r="B39" i="1"/>
  <c r="U38" i="1"/>
  <c r="T38" i="1"/>
  <c r="V38" i="1" s="1"/>
  <c r="M38" i="1"/>
  <c r="K38" i="1"/>
  <c r="J38" i="1"/>
  <c r="I38" i="1"/>
  <c r="F38" i="1"/>
  <c r="D38" i="1"/>
  <c r="C38" i="1"/>
  <c r="B38" i="1"/>
  <c r="U37" i="1"/>
  <c r="T37" i="1"/>
  <c r="V37" i="1" s="1"/>
  <c r="M37" i="1"/>
  <c r="K37" i="1"/>
  <c r="J37" i="1"/>
  <c r="I37" i="1"/>
  <c r="F37" i="1"/>
  <c r="D37" i="1"/>
  <c r="C37" i="1"/>
  <c r="B37" i="1"/>
  <c r="U36" i="1"/>
  <c r="V36" i="1" s="1"/>
  <c r="T36" i="1"/>
  <c r="M36" i="1"/>
  <c r="K36" i="1"/>
  <c r="J36" i="1"/>
  <c r="I36" i="1"/>
  <c r="F36" i="1"/>
  <c r="D36" i="1"/>
  <c r="C36" i="1"/>
  <c r="B36" i="1"/>
  <c r="V35" i="1"/>
  <c r="U35" i="1"/>
  <c r="T35" i="1"/>
  <c r="M35" i="1"/>
  <c r="K35" i="1"/>
  <c r="J35" i="1"/>
  <c r="I35" i="1"/>
  <c r="F35" i="1"/>
  <c r="D35" i="1"/>
  <c r="C35" i="1"/>
  <c r="B35" i="1"/>
  <c r="V34" i="1"/>
  <c r="W34" i="1" s="1"/>
  <c r="U34" i="1"/>
  <c r="T34" i="1"/>
  <c r="M34" i="1"/>
  <c r="K34" i="1"/>
  <c r="J34" i="1"/>
  <c r="I34" i="1"/>
  <c r="F34" i="1"/>
  <c r="D34" i="1"/>
  <c r="C34" i="1"/>
  <c r="B34" i="1"/>
  <c r="V33" i="1"/>
  <c r="W33" i="1" s="1"/>
  <c r="U33" i="1"/>
  <c r="T33" i="1"/>
  <c r="M33" i="1"/>
  <c r="K33" i="1"/>
  <c r="J33" i="1"/>
  <c r="I33" i="1"/>
  <c r="F33" i="1"/>
  <c r="D33" i="1"/>
  <c r="C33" i="1"/>
  <c r="B33" i="1"/>
  <c r="V32" i="1"/>
  <c r="W32" i="1" s="1"/>
  <c r="U32" i="1"/>
  <c r="T32" i="1"/>
  <c r="M32" i="1"/>
  <c r="K32" i="1"/>
  <c r="J32" i="1"/>
  <c r="I32" i="1"/>
  <c r="F32" i="1"/>
  <c r="D32" i="1"/>
  <c r="C32" i="1"/>
  <c r="B32" i="1"/>
  <c r="V31" i="1"/>
  <c r="W31" i="1" s="1"/>
  <c r="U31" i="1"/>
  <c r="T31" i="1"/>
  <c r="M31" i="1"/>
  <c r="K31" i="1"/>
  <c r="J31" i="1"/>
  <c r="I31" i="1"/>
  <c r="F31" i="1"/>
  <c r="D31" i="1"/>
  <c r="C31" i="1"/>
  <c r="B31" i="1"/>
  <c r="V30" i="1"/>
  <c r="W30" i="1" s="1"/>
  <c r="U30" i="1"/>
  <c r="T30" i="1"/>
  <c r="M30" i="1"/>
  <c r="K30" i="1"/>
  <c r="J30" i="1"/>
  <c r="I30" i="1"/>
  <c r="F30" i="1"/>
  <c r="D30" i="1"/>
  <c r="C30" i="1"/>
  <c r="B30" i="1"/>
  <c r="V29" i="1"/>
  <c r="W29" i="1" s="1"/>
  <c r="U29" i="1"/>
  <c r="T29" i="1"/>
  <c r="M29" i="1"/>
  <c r="K29" i="1"/>
  <c r="J29" i="1"/>
  <c r="I29" i="1"/>
  <c r="F29" i="1"/>
  <c r="D29" i="1"/>
  <c r="C29" i="1"/>
  <c r="B29" i="1"/>
  <c r="V28" i="1"/>
  <c r="W28" i="1" s="1"/>
  <c r="U28" i="1"/>
  <c r="T28" i="1"/>
  <c r="M28" i="1"/>
  <c r="K28" i="1"/>
  <c r="J28" i="1"/>
  <c r="I28" i="1"/>
  <c r="F28" i="1"/>
  <c r="D28" i="1"/>
  <c r="C28" i="1"/>
  <c r="B28" i="1"/>
  <c r="V27" i="1"/>
  <c r="W27" i="1" s="1"/>
  <c r="U27" i="1"/>
  <c r="T27" i="1"/>
  <c r="M27" i="1"/>
  <c r="K27" i="1"/>
  <c r="J27" i="1"/>
  <c r="I27" i="1"/>
  <c r="F27" i="1"/>
  <c r="D27" i="1"/>
  <c r="C27" i="1"/>
  <c r="B27" i="1"/>
  <c r="V26" i="1"/>
  <c r="W26" i="1" s="1"/>
  <c r="U26" i="1"/>
  <c r="T26" i="1"/>
  <c r="M26" i="1"/>
  <c r="K26" i="1"/>
  <c r="J26" i="1"/>
  <c r="I26" i="1"/>
  <c r="F26" i="1"/>
  <c r="D26" i="1"/>
  <c r="C26" i="1"/>
  <c r="B26" i="1"/>
  <c r="V25" i="1"/>
  <c r="W25" i="1" s="1"/>
  <c r="U25" i="1"/>
  <c r="T25" i="1"/>
  <c r="M25" i="1"/>
  <c r="K25" i="1"/>
  <c r="J25" i="1"/>
  <c r="I25" i="1"/>
  <c r="F25" i="1"/>
  <c r="D25" i="1"/>
  <c r="C25" i="1"/>
  <c r="B25" i="1"/>
  <c r="V24" i="1"/>
  <c r="W24" i="1" s="1"/>
  <c r="U24" i="1"/>
  <c r="T24" i="1"/>
  <c r="M24" i="1"/>
  <c r="K24" i="1"/>
  <c r="J24" i="1"/>
  <c r="I24" i="1"/>
  <c r="F24" i="1"/>
  <c r="D24" i="1"/>
  <c r="C24" i="1"/>
  <c r="B24" i="1"/>
  <c r="V23" i="1"/>
  <c r="W23" i="1" s="1"/>
  <c r="U23" i="1"/>
  <c r="T23" i="1"/>
  <c r="M23" i="1"/>
  <c r="K23" i="1"/>
  <c r="J23" i="1"/>
  <c r="I23" i="1"/>
  <c r="F23" i="1"/>
  <c r="D23" i="1"/>
  <c r="C23" i="1"/>
  <c r="B23" i="1"/>
  <c r="V22" i="1"/>
  <c r="W22" i="1" s="1"/>
  <c r="U22" i="1"/>
  <c r="T22" i="1"/>
  <c r="M22" i="1"/>
  <c r="K22" i="1"/>
  <c r="J22" i="1"/>
  <c r="I22" i="1"/>
  <c r="F22" i="1"/>
  <c r="D22" i="1"/>
  <c r="C22" i="1"/>
  <c r="B22" i="1"/>
  <c r="V21" i="1"/>
  <c r="W21" i="1" s="1"/>
  <c r="U21" i="1"/>
  <c r="T21" i="1"/>
  <c r="M21" i="1"/>
  <c r="K21" i="1"/>
  <c r="J21" i="1"/>
  <c r="I21" i="1"/>
  <c r="F21" i="1"/>
  <c r="D21" i="1"/>
  <c r="C21" i="1"/>
  <c r="B21" i="1"/>
  <c r="V20" i="1"/>
  <c r="W20" i="1" s="1"/>
  <c r="U20" i="1"/>
  <c r="T20" i="1"/>
  <c r="M20" i="1"/>
  <c r="K20" i="1"/>
  <c r="J20" i="1"/>
  <c r="I20" i="1"/>
  <c r="F20" i="1"/>
  <c r="D20" i="1"/>
  <c r="C20" i="1"/>
  <c r="B20" i="1"/>
  <c r="V19" i="1"/>
  <c r="W19" i="1" s="1"/>
  <c r="U19" i="1"/>
  <c r="T19" i="1"/>
  <c r="M19" i="1"/>
  <c r="K19" i="1"/>
  <c r="J19" i="1"/>
  <c r="I19" i="1"/>
  <c r="F19" i="1"/>
  <c r="D19" i="1"/>
  <c r="C19" i="1"/>
  <c r="B19" i="1"/>
  <c r="V18" i="1"/>
  <c r="W18" i="1" s="1"/>
  <c r="U18" i="1"/>
  <c r="T18" i="1"/>
  <c r="M18" i="1"/>
  <c r="K18" i="1"/>
  <c r="J18" i="1"/>
  <c r="I18" i="1"/>
  <c r="F18" i="1"/>
  <c r="D18" i="1"/>
  <c r="C18" i="1"/>
  <c r="B18" i="1"/>
  <c r="V17" i="1"/>
  <c r="W17" i="1" s="1"/>
  <c r="U17" i="1"/>
  <c r="T17" i="1"/>
  <c r="M17" i="1"/>
  <c r="K17" i="1"/>
  <c r="J17" i="1"/>
  <c r="I17" i="1"/>
  <c r="F17" i="1"/>
  <c r="D17" i="1"/>
  <c r="C17" i="1"/>
  <c r="B17" i="1"/>
  <c r="V16" i="1"/>
  <c r="W16" i="1" s="1"/>
  <c r="U16" i="1"/>
  <c r="T16" i="1"/>
  <c r="M16" i="1"/>
  <c r="K16" i="1"/>
  <c r="J16" i="1"/>
  <c r="I16" i="1"/>
  <c r="F16" i="1"/>
  <c r="D16" i="1"/>
  <c r="C16" i="1"/>
  <c r="B16" i="1"/>
  <c r="V15" i="1"/>
  <c r="W15" i="1" s="1"/>
  <c r="U15" i="1"/>
  <c r="T15" i="1"/>
  <c r="M15" i="1"/>
  <c r="K15" i="1"/>
  <c r="J15" i="1"/>
  <c r="I15" i="1"/>
  <c r="F15" i="1"/>
  <c r="D15" i="1"/>
  <c r="C15" i="1"/>
  <c r="B15" i="1"/>
  <c r="V14" i="1"/>
  <c r="W14" i="1" s="1"/>
  <c r="U14" i="1"/>
  <c r="T14" i="1"/>
  <c r="V13" i="1"/>
  <c r="W13" i="1" s="1"/>
  <c r="U13" i="1"/>
  <c r="T13" i="1"/>
  <c r="V12" i="1"/>
  <c r="W12" i="1" s="1"/>
  <c r="U12" i="1"/>
  <c r="T12" i="1"/>
  <c r="V11" i="1"/>
  <c r="W11" i="1" s="1"/>
  <c r="U11" i="1"/>
  <c r="T11" i="1"/>
  <c r="V10" i="1"/>
  <c r="W10" i="1" s="1"/>
  <c r="U10" i="1"/>
  <c r="T10" i="1"/>
  <c r="V9" i="1"/>
  <c r="W9" i="1" s="1"/>
  <c r="U9" i="1"/>
  <c r="T9" i="1"/>
  <c r="V8" i="1"/>
  <c r="W8" i="1" s="1"/>
  <c r="U8" i="1"/>
  <c r="T8" i="1"/>
  <c r="V7" i="1"/>
  <c r="W7" i="1" s="1"/>
  <c r="U7" i="1"/>
  <c r="T7" i="1"/>
  <c r="V78" i="1" l="1"/>
  <c r="V94" i="1"/>
  <c r="V110" i="1"/>
  <c r="V126" i="1"/>
  <c r="V142" i="1"/>
  <c r="V158" i="1"/>
  <c r="V70" i="1"/>
  <c r="V86" i="1"/>
  <c r="V102" i="1"/>
  <c r="V118" i="1"/>
  <c r="V134" i="1"/>
  <c r="V150" i="1"/>
  <c r="V166" i="1"/>
</calcChain>
</file>

<file path=xl/sharedStrings.xml><?xml version="1.0" encoding="utf-8"?>
<sst xmlns="http://schemas.openxmlformats.org/spreadsheetml/2006/main" count="4729" uniqueCount="850">
  <si>
    <t>１　食品の放射性物質検査について</t>
  </si>
  <si>
    <t>NO</t>
    <phoneticPr fontId="5"/>
  </si>
  <si>
    <t>報告自治体</t>
    <rPh sb="0" eb="2">
      <t>ホウコク</t>
    </rPh>
    <rPh sb="2" eb="5">
      <t>ジチタイ</t>
    </rPh>
    <phoneticPr fontId="5"/>
  </si>
  <si>
    <t>実施主体</t>
    <rPh sb="0" eb="2">
      <t>ジッシ</t>
    </rPh>
    <phoneticPr fontId="5"/>
  </si>
  <si>
    <t>産地</t>
    <rPh sb="0" eb="2">
      <t>サンチ</t>
    </rPh>
    <phoneticPr fontId="5"/>
  </si>
  <si>
    <t>非流通品
／流通品</t>
    <rPh sb="0" eb="1">
      <t>ヒ</t>
    </rPh>
    <rPh sb="1" eb="3">
      <t>リュウツウ</t>
    </rPh>
    <rPh sb="3" eb="4">
      <t>ヒン</t>
    </rPh>
    <phoneticPr fontId="5"/>
  </si>
  <si>
    <t>食品
カテゴリ</t>
    <phoneticPr fontId="5"/>
  </si>
  <si>
    <t>品目</t>
    <rPh sb="0" eb="2">
      <t>ヒンモク</t>
    </rPh>
    <phoneticPr fontId="5"/>
  </si>
  <si>
    <t>検査</t>
    <phoneticPr fontId="5"/>
  </si>
  <si>
    <t>日時</t>
    <rPh sb="0" eb="2">
      <t>ニチジ</t>
    </rPh>
    <phoneticPr fontId="5"/>
  </si>
  <si>
    <t>結果（Bq/kg)</t>
    <rPh sb="0" eb="2">
      <t>ケッカ</t>
    </rPh>
    <phoneticPr fontId="5"/>
  </si>
  <si>
    <t>都道府県</t>
    <rPh sb="0" eb="4">
      <t>トドウフケン</t>
    </rPh>
    <phoneticPr fontId="5"/>
  </si>
  <si>
    <t>市町村</t>
    <rPh sb="0" eb="3">
      <t>シチョウソン</t>
    </rPh>
    <phoneticPr fontId="5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</si>
  <si>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5"/>
  </si>
  <si>
    <t>品目名</t>
    <rPh sb="2" eb="3">
      <t>メイ</t>
    </rPh>
    <phoneticPr fontId="5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</si>
  <si>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5"/>
  </si>
  <si>
    <t>検査機関</t>
    <phoneticPr fontId="5"/>
  </si>
  <si>
    <t>検査法</t>
    <rPh sb="0" eb="2">
      <t>ケンサ</t>
    </rPh>
    <rPh sb="2" eb="3">
      <t>ホウ</t>
    </rPh>
    <phoneticPr fontId="5"/>
  </si>
  <si>
    <t>採取日
（購入日)</t>
  </si>
  <si>
    <t>結果
判明日</t>
    <phoneticPr fontId="5"/>
  </si>
  <si>
    <t>入力用</t>
    <rPh sb="0" eb="3">
      <t>ニュウリョクヨウ</t>
    </rPh>
    <phoneticPr fontId="1"/>
  </si>
  <si>
    <t>Cs-134</t>
    <phoneticPr fontId="5"/>
  </si>
  <si>
    <t>Cs-137</t>
    <phoneticPr fontId="5"/>
  </si>
  <si>
    <t>Cs合計</t>
    <rPh sb="2" eb="4">
      <t>ゴウケイ</t>
    </rPh>
    <phoneticPr fontId="5"/>
  </si>
  <si>
    <t>基準超過</t>
    <rPh sb="0" eb="2">
      <t>キジュン</t>
    </rPh>
    <rPh sb="2" eb="4">
      <t>チョウカ</t>
    </rPh>
    <phoneticPr fontId="5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</si>
  <si>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5"/>
  </si>
  <si>
    <r>
      <t>その他
（</t>
    </r>
    <r>
      <rPr>
        <sz val="11"/>
        <rFont val="ＭＳ Ｐゴシック"/>
        <family val="3"/>
        <charset val="128"/>
      </rPr>
      <t>原木、菌床、
露地栽培、施設栽培等）</t>
    </r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5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</si>
  <si>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1"/>
  </si>
  <si>
    <t>Cs-134</t>
    <phoneticPr fontId="1"/>
  </si>
  <si>
    <t>Cs-137</t>
    <phoneticPr fontId="1"/>
  </si>
  <si>
    <t>Cs合計</t>
    <rPh sb="2" eb="4">
      <t>ゴウケイ</t>
    </rPh>
    <phoneticPr fontId="1"/>
  </si>
  <si>
    <t>大阪府</t>
    <rPh sb="0" eb="3">
      <t>オオサカフ</t>
    </rPh>
    <phoneticPr fontId="1"/>
  </si>
  <si>
    <t>茨城県</t>
    <rPh sb="0" eb="3">
      <t>イバラキケン</t>
    </rPh>
    <phoneticPr fontId="5"/>
  </si>
  <si>
    <t>鉾田市</t>
    <rPh sb="0" eb="2">
      <t>ホコタ</t>
    </rPh>
    <rPh sb="2" eb="3">
      <t>シ</t>
    </rPh>
    <phoneticPr fontId="1"/>
  </si>
  <si>
    <t>-</t>
    <phoneticPr fontId="5"/>
  </si>
  <si>
    <t>流通品</t>
    <rPh sb="0" eb="2">
      <t>リュウツウ</t>
    </rPh>
    <rPh sb="2" eb="3">
      <t>ヒン</t>
    </rPh>
    <phoneticPr fontId="9"/>
  </si>
  <si>
    <t>農産物</t>
    <rPh sb="0" eb="3">
      <t>ノウサンブツ</t>
    </rPh>
    <phoneticPr fontId="5"/>
  </si>
  <si>
    <t>コマツナ</t>
    <phoneticPr fontId="1"/>
  </si>
  <si>
    <t>-</t>
  </si>
  <si>
    <t>制限なし</t>
    <rPh sb="0" eb="2">
      <t>セイゲン</t>
    </rPh>
    <phoneticPr fontId="9"/>
  </si>
  <si>
    <t>大阪健康安全基盤研究所</t>
  </si>
  <si>
    <t>Ge</t>
  </si>
  <si>
    <t>&lt; 3.04</t>
    <phoneticPr fontId="1"/>
  </si>
  <si>
    <t>&lt; 3.48</t>
    <phoneticPr fontId="1"/>
  </si>
  <si>
    <t>&lt; 6.5</t>
    <phoneticPr fontId="1"/>
  </si>
  <si>
    <t>長野県</t>
    <rPh sb="0" eb="3">
      <t>ナガノケン</t>
    </rPh>
    <phoneticPr fontId="5"/>
  </si>
  <si>
    <t>南佐久郡</t>
    <rPh sb="0" eb="1">
      <t>ミナミ</t>
    </rPh>
    <rPh sb="1" eb="2">
      <t>サ</t>
    </rPh>
    <rPh sb="2" eb="3">
      <t>ヒサシ</t>
    </rPh>
    <rPh sb="3" eb="4">
      <t>グン</t>
    </rPh>
    <phoneticPr fontId="1"/>
  </si>
  <si>
    <t>グリーンリーフ</t>
    <phoneticPr fontId="1"/>
  </si>
  <si>
    <t>大阪健康安全基盤研究所</t>
    <phoneticPr fontId="1"/>
  </si>
  <si>
    <t>&lt; 3.36</t>
    <phoneticPr fontId="1"/>
  </si>
  <si>
    <t>&lt; 3.84</t>
    <phoneticPr fontId="1"/>
  </si>
  <si>
    <t>&lt; 7.2</t>
    <phoneticPr fontId="1"/>
  </si>
  <si>
    <t>岡山県</t>
    <rPh sb="0" eb="3">
      <t>オカヤマケン</t>
    </rPh>
    <phoneticPr fontId="5"/>
  </si>
  <si>
    <t>岡山市</t>
    <phoneticPr fontId="5"/>
  </si>
  <si>
    <t>牛乳・乳児用食品</t>
    <rPh sb="0" eb="2">
      <t>ギュウニュウ</t>
    </rPh>
    <rPh sb="3" eb="6">
      <t>ニュウジヨウ</t>
    </rPh>
    <rPh sb="6" eb="8">
      <t>ショクヒン</t>
    </rPh>
    <phoneticPr fontId="5"/>
  </si>
  <si>
    <t>牛乳</t>
    <rPh sb="0" eb="2">
      <t>ギュウニュウ</t>
    </rPh>
    <phoneticPr fontId="5"/>
  </si>
  <si>
    <t>&lt; 1.56</t>
    <phoneticPr fontId="1"/>
  </si>
  <si>
    <t>&lt; 2.41</t>
    <phoneticPr fontId="1"/>
  </si>
  <si>
    <t>&lt; 4.0</t>
    <phoneticPr fontId="1"/>
  </si>
  <si>
    <t>北海道</t>
    <rPh sb="0" eb="3">
      <t>ホッカイドウ</t>
    </rPh>
    <phoneticPr fontId="5"/>
  </si>
  <si>
    <t>函館市</t>
    <rPh sb="0" eb="3">
      <t>ハコダテシ</t>
    </rPh>
    <phoneticPr fontId="5"/>
  </si>
  <si>
    <t>成分調整牛乳</t>
    <rPh sb="0" eb="2">
      <t>セイブン</t>
    </rPh>
    <rPh sb="2" eb="4">
      <t>チョウセイ</t>
    </rPh>
    <rPh sb="4" eb="6">
      <t>ギュウニュウ</t>
    </rPh>
    <phoneticPr fontId="5"/>
  </si>
  <si>
    <t>&lt; 1.89</t>
  </si>
  <si>
    <t>&lt; 2.24</t>
  </si>
  <si>
    <t>&lt; 4.1</t>
  </si>
  <si>
    <t>長崎県</t>
    <rPh sb="0" eb="3">
      <t>ナガサキケン</t>
    </rPh>
    <phoneticPr fontId="5"/>
  </si>
  <si>
    <t>畜産物</t>
    <rPh sb="0" eb="3">
      <t>チクサンブツ</t>
    </rPh>
    <phoneticPr fontId="5"/>
  </si>
  <si>
    <t>牛肉</t>
    <rPh sb="0" eb="2">
      <t>ギュウニク</t>
    </rPh>
    <phoneticPr fontId="5"/>
  </si>
  <si>
    <t>&lt; 9.40</t>
  </si>
  <si>
    <t>&lt; 9.66</t>
  </si>
  <si>
    <t>&lt; 19</t>
  </si>
  <si>
    <t>山形県</t>
    <rPh sb="0" eb="3">
      <t>ヤマガタケン</t>
    </rPh>
    <phoneticPr fontId="5"/>
  </si>
  <si>
    <t>豚肉</t>
    <rPh sb="0" eb="2">
      <t>ブタニク</t>
    </rPh>
    <phoneticPr fontId="5"/>
  </si>
  <si>
    <t>&lt; 9.45</t>
  </si>
  <si>
    <t>&lt; 9.87</t>
  </si>
  <si>
    <t>岩手県</t>
    <rPh sb="0" eb="3">
      <t>イワテケン</t>
    </rPh>
    <phoneticPr fontId="5"/>
  </si>
  <si>
    <t>鶏肉</t>
    <rPh sb="0" eb="2">
      <t>トリニク</t>
    </rPh>
    <phoneticPr fontId="5"/>
  </si>
  <si>
    <t>&lt; 7.84</t>
  </si>
  <si>
    <t>&lt; 9.56</t>
  </si>
  <si>
    <t>&lt; 17</t>
  </si>
  <si>
    <t>&lt; 7.43</t>
  </si>
  <si>
    <t>&lt; 9.71</t>
  </si>
  <si>
    <t>一関市</t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</si>
  <si>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5"/>
  </si>
  <si>
    <t>NaI</t>
  </si>
  <si>
    <t>&lt;15</t>
  </si>
  <si>
    <t>&lt;10</t>
  </si>
  <si>
    <t>&lt;25</t>
  </si>
  <si>
    <t>遠野市</t>
  </si>
  <si>
    <t>奥州市</t>
  </si>
  <si>
    <t>洋野町</t>
  </si>
  <si>
    <t>金ケ崎町</t>
  </si>
  <si>
    <t>葛巻町</t>
  </si>
  <si>
    <t>滝沢市</t>
  </si>
  <si>
    <t>久慈市</t>
  </si>
  <si>
    <t>軽米町</t>
  </si>
  <si>
    <t>西和賀町</t>
  </si>
  <si>
    <t>花巻市</t>
  </si>
  <si>
    <t>八幡平市</t>
  </si>
  <si>
    <t>住田町</t>
  </si>
  <si>
    <t>九戸村</t>
  </si>
  <si>
    <t>雫石町</t>
  </si>
  <si>
    <t>紫波町</t>
  </si>
  <si>
    <t>山田町</t>
  </si>
  <si>
    <t>二戸市</t>
  </si>
  <si>
    <t>盛岡市</t>
  </si>
  <si>
    <t>矢巾町</t>
  </si>
  <si>
    <t>一戸町</t>
  </si>
  <si>
    <t>大槌町</t>
  </si>
  <si>
    <t>岩泉町</t>
  </si>
  <si>
    <t>田野畑村</t>
  </si>
  <si>
    <t>岩手町</t>
  </si>
  <si>
    <t>北上市</t>
  </si>
  <si>
    <t>岩手県</t>
    <rPh sb="0" eb="3">
      <t>イワテケン</t>
    </rPh>
    <phoneticPr fontId="11"/>
  </si>
  <si>
    <t>岩手県沖</t>
    <rPh sb="0" eb="3">
      <t>イワテケン</t>
    </rPh>
    <rPh sb="3" eb="4">
      <t>オキ</t>
    </rPh>
    <phoneticPr fontId="12"/>
  </si>
  <si>
    <t>水産物</t>
    <rPh sb="0" eb="3">
      <t>スイサンブツ</t>
    </rPh>
    <phoneticPr fontId="5"/>
  </si>
  <si>
    <t>マダラ</t>
  </si>
  <si>
    <t>天然</t>
    <rPh sb="0" eb="2">
      <t>テンネン</t>
    </rPh>
    <phoneticPr fontId="5"/>
  </si>
  <si>
    <t>-</t>
    <phoneticPr fontId="1"/>
  </si>
  <si>
    <t>(公財)日本分析センター</t>
  </si>
  <si>
    <t>&lt;4.00</t>
  </si>
  <si>
    <t>&lt;3.33</t>
  </si>
  <si>
    <t>&lt;7.3</t>
  </si>
  <si>
    <t>&lt;5.21</t>
  </si>
  <si>
    <t>&lt;3.22</t>
  </si>
  <si>
    <t>&lt;8.4</t>
  </si>
  <si>
    <t>久慈市沖</t>
    <rPh sb="0" eb="3">
      <t>クジシ</t>
    </rPh>
    <rPh sb="3" eb="4">
      <t>オキ</t>
    </rPh>
    <phoneticPr fontId="12"/>
  </si>
  <si>
    <t>マコガレイ</t>
  </si>
  <si>
    <t>東北緑化環境保全（株）</t>
  </si>
  <si>
    <t>&lt;5.07</t>
  </si>
  <si>
    <t>&lt;4.95</t>
  </si>
  <si>
    <t>ヒラメ</t>
  </si>
  <si>
    <t>&lt;6.41</t>
  </si>
  <si>
    <t>&lt;6.60</t>
  </si>
  <si>
    <t>&lt;13</t>
  </si>
  <si>
    <t>ゴマサバ</t>
  </si>
  <si>
    <t>(一社)日本海事検定協会</t>
    <rPh sb="1" eb="3">
      <t>イチシャ</t>
    </rPh>
    <rPh sb="4" eb="6">
      <t>ニホン</t>
    </rPh>
    <rPh sb="6" eb="8">
      <t>カイジ</t>
    </rPh>
    <rPh sb="8" eb="10">
      <t>ケンテイ</t>
    </rPh>
    <rPh sb="10" eb="12">
      <t>キョウカイ</t>
    </rPh>
    <phoneticPr fontId="12"/>
  </si>
  <si>
    <t>&lt;4.05</t>
  </si>
  <si>
    <t>&lt;4.44</t>
  </si>
  <si>
    <t>&lt;8.5</t>
  </si>
  <si>
    <t>&lt;4.43</t>
  </si>
  <si>
    <t>&lt;3.07</t>
  </si>
  <si>
    <t>&lt;7.5</t>
  </si>
  <si>
    <t>&lt;4.46</t>
  </si>
  <si>
    <t>&lt;4.66</t>
  </si>
  <si>
    <t>&lt;9.1</t>
  </si>
  <si>
    <t>ブリ</t>
  </si>
  <si>
    <t>&lt;4.56</t>
  </si>
  <si>
    <t>&lt;4.58</t>
  </si>
  <si>
    <t>&lt;0.452</t>
  </si>
  <si>
    <t>&lt;0.501</t>
  </si>
  <si>
    <t>&lt;0.95</t>
  </si>
  <si>
    <t>釜石市沖</t>
    <rPh sb="0" eb="3">
      <t>カマイシシ</t>
    </rPh>
    <rPh sb="3" eb="4">
      <t>オキ</t>
    </rPh>
    <phoneticPr fontId="12"/>
  </si>
  <si>
    <t>（株）総合水研究所</t>
  </si>
  <si>
    <t>&lt;0.545</t>
  </si>
  <si>
    <t>&lt;0.579</t>
  </si>
  <si>
    <t>&lt;1.1</t>
  </si>
  <si>
    <t>&lt;4.93</t>
  </si>
  <si>
    <t>&lt;5.48</t>
  </si>
  <si>
    <t>カンパチ</t>
  </si>
  <si>
    <t>&lt;3.80</t>
  </si>
  <si>
    <t>&lt;4.61</t>
  </si>
  <si>
    <t>（株）KANSOテクノス</t>
  </si>
  <si>
    <t>&lt;0.372</t>
  </si>
  <si>
    <t>&lt;0.406</t>
  </si>
  <si>
    <t>&lt;0.78</t>
  </si>
  <si>
    <t>&lt;4.59</t>
  </si>
  <si>
    <t>&lt;4.92</t>
  </si>
  <si>
    <t>&lt;9.5</t>
  </si>
  <si>
    <t>マルソウダ</t>
  </si>
  <si>
    <t>&lt;5.05</t>
  </si>
  <si>
    <t>&lt;4.03</t>
  </si>
  <si>
    <t>マアジ</t>
  </si>
  <si>
    <t>&lt;4.26</t>
  </si>
  <si>
    <t>&lt;8.9</t>
  </si>
  <si>
    <t>&lt;5.40</t>
  </si>
  <si>
    <t>&lt;4.32</t>
  </si>
  <si>
    <t>&lt;9.7</t>
  </si>
  <si>
    <t>サワラ</t>
  </si>
  <si>
    <t>&lt;0.514</t>
  </si>
  <si>
    <t>&lt;0.516</t>
  </si>
  <si>
    <t>&lt;1.0</t>
  </si>
  <si>
    <t>&lt;0.324</t>
  </si>
  <si>
    <t>&lt;0.340</t>
  </si>
  <si>
    <t>&lt;0.66</t>
  </si>
  <si>
    <t>トビウオ</t>
  </si>
  <si>
    <t>&lt;4.51</t>
  </si>
  <si>
    <t>&lt;4.41</t>
  </si>
  <si>
    <t>&lt;5.31</t>
  </si>
  <si>
    <t>ツクシトビウオ</t>
  </si>
  <si>
    <t>&lt;4.85</t>
  </si>
  <si>
    <t>&lt;4.19</t>
  </si>
  <si>
    <t>&lt;9.0</t>
  </si>
  <si>
    <t>チダイ</t>
  </si>
  <si>
    <t>&lt;4.90</t>
  </si>
  <si>
    <t>&lt;4.74</t>
  </si>
  <si>
    <t>&lt;9.6</t>
  </si>
  <si>
    <t>イシガキダイ</t>
  </si>
  <si>
    <t>&lt;4.52</t>
  </si>
  <si>
    <t>&lt;4.87</t>
  </si>
  <si>
    <t>&lt;9.4</t>
  </si>
  <si>
    <t>ウマヅラハギ</t>
  </si>
  <si>
    <t>&lt;3.96</t>
  </si>
  <si>
    <t>&lt;4.53</t>
  </si>
  <si>
    <t>マアナゴ</t>
  </si>
  <si>
    <t>&lt;0.389</t>
  </si>
  <si>
    <t>&lt;0.524</t>
  </si>
  <si>
    <t>&lt;0.91</t>
  </si>
  <si>
    <t>&lt;5.23</t>
  </si>
  <si>
    <t>&lt;5.73</t>
  </si>
  <si>
    <t>&lt;11</t>
  </si>
  <si>
    <t>スルメイカ</t>
  </si>
  <si>
    <t>&lt;4.69</t>
  </si>
  <si>
    <t>&lt;9.2</t>
  </si>
  <si>
    <t>&lt;5.04</t>
  </si>
  <si>
    <t>&lt;4.64</t>
  </si>
  <si>
    <t>&lt;0.511</t>
  </si>
  <si>
    <t>&lt;0.604</t>
  </si>
  <si>
    <t>&lt;5.16</t>
  </si>
  <si>
    <t>ヤリイカ</t>
  </si>
  <si>
    <t>&lt;4.89</t>
  </si>
  <si>
    <t>&lt;4.50</t>
  </si>
  <si>
    <t>ミズダコ</t>
  </si>
  <si>
    <t>&lt;0.525</t>
  </si>
  <si>
    <t>&lt;0.470</t>
  </si>
  <si>
    <t>マダコ</t>
  </si>
  <si>
    <t>&lt;0.268</t>
  </si>
  <si>
    <t>&lt;0.357</t>
  </si>
  <si>
    <t>&lt;0.63</t>
  </si>
  <si>
    <t>大船渡市沖</t>
    <rPh sb="0" eb="4">
      <t>オオフナトシ</t>
    </rPh>
    <rPh sb="4" eb="5">
      <t>オキ</t>
    </rPh>
    <phoneticPr fontId="13"/>
  </si>
  <si>
    <t>マボヤ</t>
  </si>
  <si>
    <t>養殖</t>
    <rPh sb="0" eb="2">
      <t>ヨウショク</t>
    </rPh>
    <phoneticPr fontId="5"/>
  </si>
  <si>
    <t>(公財）海洋生物環境研究所</t>
  </si>
  <si>
    <t>&lt;0.362</t>
  </si>
  <si>
    <t>&lt;0.442</t>
  </si>
  <si>
    <t>&lt;0.80</t>
    <phoneticPr fontId="1"/>
  </si>
  <si>
    <t>&lt;0.256</t>
  </si>
  <si>
    <t>&lt;0.244</t>
  </si>
  <si>
    <t>&lt;0.50</t>
    <phoneticPr fontId="1"/>
  </si>
  <si>
    <t>&lt;0.390</t>
  </si>
  <si>
    <t>&lt;0.315</t>
  </si>
  <si>
    <t>&lt;0.71</t>
  </si>
  <si>
    <t>&lt;0.257</t>
  </si>
  <si>
    <t>&lt;0.277</t>
  </si>
  <si>
    <t>&lt;0.53</t>
  </si>
  <si>
    <t>東根市</t>
    <rPh sb="0" eb="3">
      <t>ヒガシネシ</t>
    </rPh>
    <phoneticPr fontId="5"/>
  </si>
  <si>
    <t>村山地域
奥羽山系</t>
    <rPh sb="0" eb="2">
      <t>ムラヤマ</t>
    </rPh>
    <rPh sb="2" eb="4">
      <t>チイキ</t>
    </rPh>
    <rPh sb="5" eb="7">
      <t>オウウ</t>
    </rPh>
    <rPh sb="7" eb="9">
      <t>サンケイ</t>
    </rPh>
    <phoneticPr fontId="1"/>
  </si>
  <si>
    <t>トンビマイタケ</t>
    <phoneticPr fontId="1"/>
  </si>
  <si>
    <t>野生</t>
    <rPh sb="0" eb="2">
      <t>ヤセイ</t>
    </rPh>
    <phoneticPr fontId="5"/>
  </si>
  <si>
    <t>日本環境科学（株）</t>
    <rPh sb="0" eb="2">
      <t>ニホン</t>
    </rPh>
    <rPh sb="2" eb="4">
      <t>カンキョウ</t>
    </rPh>
    <rPh sb="4" eb="6">
      <t>カガク</t>
    </rPh>
    <rPh sb="6" eb="9">
      <t>カブ</t>
    </rPh>
    <phoneticPr fontId="5"/>
  </si>
  <si>
    <t>&lt;9.3</t>
    <phoneticPr fontId="1"/>
  </si>
  <si>
    <t>&lt;6.6</t>
    <phoneticPr fontId="1"/>
  </si>
  <si>
    <t>&lt;16</t>
    <phoneticPr fontId="1"/>
  </si>
  <si>
    <t>大江町</t>
    <rPh sb="0" eb="3">
      <t>オオエマチ</t>
    </rPh>
    <phoneticPr fontId="5"/>
  </si>
  <si>
    <t>村山地域
西村山ブロック</t>
    <rPh sb="0" eb="2">
      <t>ムラヤマ</t>
    </rPh>
    <rPh sb="2" eb="4">
      <t>チイキ</t>
    </rPh>
    <rPh sb="5" eb="8">
      <t>ニシムラヤマ</t>
    </rPh>
    <phoneticPr fontId="1"/>
  </si>
  <si>
    <t>&lt;9.4</t>
    <phoneticPr fontId="1"/>
  </si>
  <si>
    <t>&lt;6.0</t>
    <phoneticPr fontId="1"/>
  </si>
  <si>
    <t>&lt;15</t>
    <phoneticPr fontId="1"/>
  </si>
  <si>
    <t>ヒラタケ</t>
    <phoneticPr fontId="1"/>
  </si>
  <si>
    <t>&lt;7.2</t>
    <phoneticPr fontId="1"/>
  </si>
  <si>
    <t>&lt;8.2</t>
    <phoneticPr fontId="1"/>
  </si>
  <si>
    <t>神奈川県</t>
    <rPh sb="0" eb="4">
      <t>カナガワケン</t>
    </rPh>
    <phoneticPr fontId="1"/>
  </si>
  <si>
    <t>群馬県甘楽郡甘楽町</t>
    <rPh sb="0" eb="3">
      <t>グンマケン</t>
    </rPh>
    <rPh sb="3" eb="6">
      <t>カンラクグン</t>
    </rPh>
    <rPh sb="6" eb="8">
      <t>カンラク</t>
    </rPh>
    <rPh sb="8" eb="9">
      <t>マチ</t>
    </rPh>
    <phoneticPr fontId="1"/>
  </si>
  <si>
    <t>その他</t>
    <rPh sb="2" eb="3">
      <t>タ</t>
    </rPh>
    <phoneticPr fontId="5"/>
  </si>
  <si>
    <t>こんにゃく</t>
    <phoneticPr fontId="1"/>
  </si>
  <si>
    <t>神奈川県衛生研究所</t>
    <rPh sb="0" eb="4">
      <t>カナガワケン</t>
    </rPh>
    <rPh sb="4" eb="6">
      <t>エイセイ</t>
    </rPh>
    <rPh sb="6" eb="8">
      <t>ケンキュウ</t>
    </rPh>
    <rPh sb="8" eb="9">
      <t>ジョ</t>
    </rPh>
    <phoneticPr fontId="1"/>
  </si>
  <si>
    <t>&lt;1.7</t>
  </si>
  <si>
    <t>&lt;3.4</t>
    <phoneticPr fontId="1"/>
  </si>
  <si>
    <t>神奈川県藤沢市</t>
    <rPh sb="0" eb="4">
      <t>カナガワケン</t>
    </rPh>
    <rPh sb="4" eb="7">
      <t>フジサワシ</t>
    </rPh>
    <phoneticPr fontId="1"/>
  </si>
  <si>
    <t>豆腐</t>
    <rPh sb="0" eb="2">
      <t>トウフ</t>
    </rPh>
    <phoneticPr fontId="1"/>
  </si>
  <si>
    <t>&lt;2.6</t>
  </si>
  <si>
    <t>&lt;2.2</t>
  </si>
  <si>
    <t>&lt;4.8</t>
    <phoneticPr fontId="1"/>
  </si>
  <si>
    <t>新潟県長岡市</t>
    <rPh sb="0" eb="3">
      <t>ニイガタケン</t>
    </rPh>
    <rPh sb="3" eb="6">
      <t>ナガオカシ</t>
    </rPh>
    <phoneticPr fontId="1"/>
  </si>
  <si>
    <t>その他の穀類加工品(包装米飯)</t>
    <rPh sb="2" eb="3">
      <t>タ</t>
    </rPh>
    <rPh sb="4" eb="6">
      <t>コクルイ</t>
    </rPh>
    <rPh sb="6" eb="9">
      <t>カコウヒン</t>
    </rPh>
    <rPh sb="10" eb="12">
      <t>ホウソウ</t>
    </rPh>
    <rPh sb="12" eb="14">
      <t>ベイハン</t>
    </rPh>
    <phoneticPr fontId="14"/>
  </si>
  <si>
    <t>&lt;1.9</t>
  </si>
  <si>
    <t>&lt;4.1</t>
    <phoneticPr fontId="1"/>
  </si>
  <si>
    <t>千葉県松戸市</t>
    <rPh sb="0" eb="3">
      <t>チバケン</t>
    </rPh>
    <rPh sb="3" eb="6">
      <t>マツドシ</t>
    </rPh>
    <phoneticPr fontId="1"/>
  </si>
  <si>
    <t>その他粉類
（米粉）</t>
    <rPh sb="7" eb="9">
      <t>コメコ</t>
    </rPh>
    <phoneticPr fontId="1"/>
  </si>
  <si>
    <t>&lt;2.7</t>
  </si>
  <si>
    <t>&lt;2.4</t>
  </si>
  <si>
    <t>&lt;5.1</t>
    <phoneticPr fontId="1"/>
  </si>
  <si>
    <t>埼玉県鴻巣市</t>
    <rPh sb="0" eb="3">
      <t>サイタマケン</t>
    </rPh>
    <rPh sb="3" eb="6">
      <t>コウノスシ</t>
    </rPh>
    <phoneticPr fontId="1"/>
  </si>
  <si>
    <t>&lt;2.5</t>
  </si>
  <si>
    <t>&lt;5.2</t>
    <phoneticPr fontId="1"/>
  </si>
  <si>
    <t>東京都世田谷区</t>
    <rPh sb="0" eb="3">
      <t>トウキョウト</t>
    </rPh>
    <rPh sb="3" eb="7">
      <t>セタガヤク</t>
    </rPh>
    <phoneticPr fontId="1"/>
  </si>
  <si>
    <t>埼玉県本庄市</t>
    <rPh sb="0" eb="3">
      <t>サイタマケン</t>
    </rPh>
    <rPh sb="3" eb="6">
      <t>ホンジョウシ</t>
    </rPh>
    <phoneticPr fontId="1"/>
  </si>
  <si>
    <t>漬物
（しょうゆ漬）</t>
    <rPh sb="0" eb="2">
      <t>ツケモノ</t>
    </rPh>
    <rPh sb="8" eb="9">
      <t>ヅ</t>
    </rPh>
    <phoneticPr fontId="1"/>
  </si>
  <si>
    <t>&lt;2.0</t>
  </si>
  <si>
    <t>&lt;3.9</t>
    <phoneticPr fontId="1"/>
  </si>
  <si>
    <t>静岡県焼津市</t>
    <rPh sb="0" eb="3">
      <t>シズオカケン</t>
    </rPh>
    <rPh sb="3" eb="6">
      <t>ヤイズシ</t>
    </rPh>
    <phoneticPr fontId="1"/>
  </si>
  <si>
    <t>&lt;2.1</t>
  </si>
  <si>
    <t>&lt;4.6</t>
    <phoneticPr fontId="1"/>
  </si>
  <si>
    <t>新潟県妙高市</t>
    <rPh sb="0" eb="3">
      <t>ニイガタケン</t>
    </rPh>
    <rPh sb="3" eb="6">
      <t>ミョウコウシ</t>
    </rPh>
    <phoneticPr fontId="1"/>
  </si>
  <si>
    <t>&lt;5.3</t>
    <phoneticPr fontId="1"/>
  </si>
  <si>
    <t>長野県松本市</t>
    <rPh sb="0" eb="3">
      <t>ナガノケン</t>
    </rPh>
    <rPh sb="3" eb="6">
      <t>マツモトシ</t>
    </rPh>
    <phoneticPr fontId="1"/>
  </si>
  <si>
    <t>その他の食品
（なめ茸）</t>
    <rPh sb="2" eb="3">
      <t>タ</t>
    </rPh>
    <rPh sb="4" eb="6">
      <t>ショクヒン</t>
    </rPh>
    <rPh sb="10" eb="11">
      <t>タケ</t>
    </rPh>
    <phoneticPr fontId="1"/>
  </si>
  <si>
    <t>&lt;2.3</t>
  </si>
  <si>
    <t>&lt;4.2</t>
    <phoneticPr fontId="1"/>
  </si>
  <si>
    <t>神奈川県鎌倉市</t>
    <rPh sb="0" eb="4">
      <t>カナガワケン</t>
    </rPh>
    <rPh sb="4" eb="7">
      <t>カマクラシ</t>
    </rPh>
    <phoneticPr fontId="1"/>
  </si>
  <si>
    <t>魚肉ねり製品
（かまぼこ）</t>
    <rPh sb="0" eb="2">
      <t>ギョニク</t>
    </rPh>
    <rPh sb="4" eb="6">
      <t>セイヒン</t>
    </rPh>
    <phoneticPr fontId="1"/>
  </si>
  <si>
    <t>&lt;4.3</t>
    <phoneticPr fontId="1"/>
  </si>
  <si>
    <t>神奈川県小田原市</t>
    <rPh sb="0" eb="4">
      <t>カナガワケン</t>
    </rPh>
    <rPh sb="4" eb="7">
      <t>オダワラ</t>
    </rPh>
    <rPh sb="7" eb="8">
      <t>シ</t>
    </rPh>
    <phoneticPr fontId="1"/>
  </si>
  <si>
    <t>魚肉ねり製品
（つみれ）</t>
    <rPh sb="0" eb="2">
      <t>ギョニク</t>
    </rPh>
    <rPh sb="4" eb="6">
      <t>セイヒン</t>
    </rPh>
    <phoneticPr fontId="1"/>
  </si>
  <si>
    <t>&lt;4.4</t>
    <phoneticPr fontId="1"/>
  </si>
  <si>
    <t>魚肉ねり製品
（さつま揚）</t>
    <rPh sb="0" eb="2">
      <t>ギョニク</t>
    </rPh>
    <rPh sb="4" eb="6">
      <t>セイヒン</t>
    </rPh>
    <rPh sb="11" eb="12">
      <t>ア</t>
    </rPh>
    <phoneticPr fontId="1"/>
  </si>
  <si>
    <t>神奈川県厚木市</t>
    <rPh sb="0" eb="4">
      <t>カナガワケン</t>
    </rPh>
    <rPh sb="4" eb="7">
      <t>アツギシ</t>
    </rPh>
    <phoneticPr fontId="1"/>
  </si>
  <si>
    <t>食肉製品
（ソーセージ）</t>
    <rPh sb="0" eb="2">
      <t>ショクニク</t>
    </rPh>
    <rPh sb="2" eb="4">
      <t>セイヒン</t>
    </rPh>
    <phoneticPr fontId="1"/>
  </si>
  <si>
    <t>群馬県渋川市</t>
    <rPh sb="0" eb="3">
      <t>グンマケン</t>
    </rPh>
    <phoneticPr fontId="1"/>
  </si>
  <si>
    <t>&lt;5.0</t>
    <phoneticPr fontId="1"/>
  </si>
  <si>
    <t>長野県上伊那郡飯島町</t>
    <rPh sb="0" eb="3">
      <t>ナガノケン</t>
    </rPh>
    <rPh sb="3" eb="7">
      <t>カミイナグン</t>
    </rPh>
    <rPh sb="7" eb="10">
      <t>イイジママチ</t>
    </rPh>
    <phoneticPr fontId="1"/>
  </si>
  <si>
    <t>味噌</t>
    <rPh sb="0" eb="2">
      <t>ミソ</t>
    </rPh>
    <phoneticPr fontId="1"/>
  </si>
  <si>
    <t>&lt;1.8</t>
  </si>
  <si>
    <t>&lt;3.5</t>
    <phoneticPr fontId="1"/>
  </si>
  <si>
    <t>長野県須坂市</t>
    <rPh sb="0" eb="3">
      <t>ナガノケン</t>
    </rPh>
    <rPh sb="3" eb="6">
      <t>スザカシ</t>
    </rPh>
    <phoneticPr fontId="1"/>
  </si>
  <si>
    <t>新潟県五泉市</t>
    <rPh sb="0" eb="3">
      <t>ニイガタケン</t>
    </rPh>
    <rPh sb="3" eb="6">
      <t>ゴセンシ</t>
    </rPh>
    <phoneticPr fontId="1"/>
  </si>
  <si>
    <t>その他の穀類加工品（白がゆ）</t>
    <phoneticPr fontId="1"/>
  </si>
  <si>
    <t>餅</t>
    <rPh sb="0" eb="1">
      <t>モチ</t>
    </rPh>
    <phoneticPr fontId="1"/>
  </si>
  <si>
    <t>&lt;3.7</t>
    <phoneticPr fontId="1"/>
  </si>
  <si>
    <t>群馬県渋川市</t>
  </si>
  <si>
    <t>&lt;4.2</t>
  </si>
  <si>
    <t>群馬県みなかみ町</t>
  </si>
  <si>
    <t>長野県千曲市</t>
  </si>
  <si>
    <t>めん類</t>
    <rPh sb="2" eb="3">
      <t>ルイ</t>
    </rPh>
    <phoneticPr fontId="1"/>
  </si>
  <si>
    <t>&lt;2.9</t>
  </si>
  <si>
    <t>&lt;3.0</t>
  </si>
  <si>
    <t>&lt;5.9</t>
  </si>
  <si>
    <t>青森県八戸市</t>
  </si>
  <si>
    <t>かん詰め
（さば水煮）</t>
    <rPh sb="2" eb="3">
      <t>ツ</t>
    </rPh>
    <rPh sb="8" eb="9">
      <t>ミズ</t>
    </rPh>
    <rPh sb="9" eb="10">
      <t>ニ</t>
    </rPh>
    <phoneticPr fontId="1"/>
  </si>
  <si>
    <t>&lt;4.5</t>
  </si>
  <si>
    <t>栃木県佐野市</t>
  </si>
  <si>
    <t>神奈川県厚木市</t>
  </si>
  <si>
    <t>清涼飲料水</t>
    <rPh sb="0" eb="2">
      <t>セイリョウ</t>
    </rPh>
    <rPh sb="2" eb="5">
      <t>インリョウスイ</t>
    </rPh>
    <phoneticPr fontId="1"/>
  </si>
  <si>
    <t>&lt;0.18</t>
    <phoneticPr fontId="1"/>
  </si>
  <si>
    <t>&lt;0.20</t>
    <phoneticPr fontId="1"/>
  </si>
  <si>
    <t>&lt;0.38</t>
    <phoneticPr fontId="1"/>
  </si>
  <si>
    <t>&lt;0.16</t>
    <phoneticPr fontId="1"/>
  </si>
  <si>
    <t>&lt;0.15</t>
    <phoneticPr fontId="1"/>
  </si>
  <si>
    <t>&lt;0.31</t>
    <phoneticPr fontId="1"/>
  </si>
  <si>
    <t>神奈川県綾瀬市</t>
  </si>
  <si>
    <t>食肉製品
（ロースハム）</t>
    <rPh sb="0" eb="2">
      <t>ショクニク</t>
    </rPh>
    <rPh sb="2" eb="4">
      <t>セイヒン</t>
    </rPh>
    <phoneticPr fontId="1"/>
  </si>
  <si>
    <t>&lt;2.1</t>
    <phoneticPr fontId="1"/>
  </si>
  <si>
    <t>宮城県</t>
    <rPh sb="0" eb="3">
      <t>ミヤギケン</t>
    </rPh>
    <phoneticPr fontId="15"/>
  </si>
  <si>
    <t>宮城県</t>
    <rPh sb="0" eb="3">
      <t>ミヤギケン</t>
    </rPh>
    <phoneticPr fontId="5"/>
  </si>
  <si>
    <t>登米市</t>
  </si>
  <si>
    <t xml:space="preserve"> -</t>
  </si>
  <si>
    <t>ピーマン</t>
  </si>
  <si>
    <t>露地栽培</t>
    <rPh sb="2" eb="4">
      <t>サイバイ</t>
    </rPh>
    <phoneticPr fontId="1"/>
  </si>
  <si>
    <t>&lt;4.16</t>
    <phoneticPr fontId="1"/>
  </si>
  <si>
    <t>&lt;5.19</t>
    <phoneticPr fontId="1"/>
  </si>
  <si>
    <t>ナス</t>
  </si>
  <si>
    <t>&lt;4.42</t>
    <phoneticPr fontId="1"/>
  </si>
  <si>
    <t>&lt;5.53</t>
    <phoneticPr fontId="1"/>
  </si>
  <si>
    <t>&lt;10</t>
    <phoneticPr fontId="1"/>
  </si>
  <si>
    <t>キュウリ</t>
  </si>
  <si>
    <t>&lt;2.64</t>
    <phoneticPr fontId="1"/>
  </si>
  <si>
    <t>&lt;5.59</t>
    <phoneticPr fontId="1"/>
  </si>
  <si>
    <t>ゴーヤ</t>
  </si>
  <si>
    <t>&lt;4.64</t>
    <phoneticPr fontId="1"/>
  </si>
  <si>
    <t>&lt;5.09</t>
    <phoneticPr fontId="1"/>
  </si>
  <si>
    <t>&lt;9.7</t>
    <phoneticPr fontId="1"/>
  </si>
  <si>
    <t>ダイコン</t>
  </si>
  <si>
    <t>&lt;4.61</t>
    <phoneticPr fontId="1"/>
  </si>
  <si>
    <t>&lt;4.02</t>
    <phoneticPr fontId="1"/>
  </si>
  <si>
    <t>&lt;8.6</t>
    <phoneticPr fontId="1"/>
  </si>
  <si>
    <t>ツルムラサキ</t>
  </si>
  <si>
    <t>&lt;4.40</t>
    <phoneticPr fontId="1"/>
  </si>
  <si>
    <t>&lt;5.92</t>
    <phoneticPr fontId="1"/>
  </si>
  <si>
    <t>東松島市</t>
  </si>
  <si>
    <t>モモ</t>
  </si>
  <si>
    <t>&lt;4.38</t>
    <phoneticPr fontId="1"/>
  </si>
  <si>
    <t>&lt;4.58</t>
    <phoneticPr fontId="1"/>
  </si>
  <si>
    <t>&lt;9.0</t>
    <phoneticPr fontId="1"/>
  </si>
  <si>
    <t>カボチャ</t>
  </si>
  <si>
    <t>&lt;4.52</t>
    <phoneticPr fontId="1"/>
  </si>
  <si>
    <t>&lt;8.9</t>
    <phoneticPr fontId="1"/>
  </si>
  <si>
    <t>大崎市</t>
  </si>
  <si>
    <t>エダマメ</t>
  </si>
  <si>
    <t>&lt;9.1</t>
    <phoneticPr fontId="1"/>
  </si>
  <si>
    <t>サヤインゲン</t>
  </si>
  <si>
    <t>施設栽培</t>
    <rPh sb="2" eb="4">
      <t>サイバイ</t>
    </rPh>
    <phoneticPr fontId="1"/>
  </si>
  <si>
    <t>&lt;4.91</t>
    <phoneticPr fontId="1"/>
  </si>
  <si>
    <t>&lt;5.63</t>
    <phoneticPr fontId="1"/>
  </si>
  <si>
    <t>&lt;11</t>
    <phoneticPr fontId="1"/>
  </si>
  <si>
    <t>&lt;4.90</t>
    <phoneticPr fontId="1"/>
  </si>
  <si>
    <t>&lt;4.29</t>
    <phoneticPr fontId="1"/>
  </si>
  <si>
    <t>&lt;9.2</t>
    <phoneticPr fontId="1"/>
  </si>
  <si>
    <t>&lt;4.78</t>
    <phoneticPr fontId="1"/>
  </si>
  <si>
    <t>&lt;5.01</t>
    <phoneticPr fontId="1"/>
  </si>
  <si>
    <t>&lt;9.8</t>
    <phoneticPr fontId="1"/>
  </si>
  <si>
    <t>トマト</t>
  </si>
  <si>
    <t>&lt;4.69</t>
    <phoneticPr fontId="1"/>
  </si>
  <si>
    <t>&lt;4.83</t>
    <phoneticPr fontId="1"/>
  </si>
  <si>
    <t>&lt;3.51</t>
    <phoneticPr fontId="1"/>
  </si>
  <si>
    <t>&lt;8.3</t>
    <phoneticPr fontId="1"/>
  </si>
  <si>
    <t>加美町</t>
  </si>
  <si>
    <t>&lt;4.80</t>
    <phoneticPr fontId="1"/>
  </si>
  <si>
    <t>&lt;3.32</t>
    <phoneticPr fontId="1"/>
  </si>
  <si>
    <t>&lt;8.1</t>
    <phoneticPr fontId="1"/>
  </si>
  <si>
    <t>&lt;5.65</t>
    <phoneticPr fontId="1"/>
  </si>
  <si>
    <t>&lt;4.59</t>
    <phoneticPr fontId="1"/>
  </si>
  <si>
    <t>&lt;4.23</t>
    <phoneticPr fontId="1"/>
  </si>
  <si>
    <t>&lt;4.57</t>
    <phoneticPr fontId="1"/>
  </si>
  <si>
    <t>&lt;8.8</t>
    <phoneticPr fontId="1"/>
  </si>
  <si>
    <t>&lt;4.31</t>
    <phoneticPr fontId="1"/>
  </si>
  <si>
    <t>&lt;4.73</t>
    <phoneticPr fontId="1"/>
  </si>
  <si>
    <t>色麻町</t>
  </si>
  <si>
    <t>ジャガイモ</t>
  </si>
  <si>
    <t>&lt;4.68</t>
    <phoneticPr fontId="1"/>
  </si>
  <si>
    <t>&lt;5.50</t>
    <phoneticPr fontId="1"/>
  </si>
  <si>
    <t>&lt;4.12</t>
    <phoneticPr fontId="1"/>
  </si>
  <si>
    <t>&lt;5.22</t>
    <phoneticPr fontId="1"/>
  </si>
  <si>
    <t>&lt;5.69</t>
    <phoneticPr fontId="1"/>
  </si>
  <si>
    <t>&lt;6.35</t>
    <phoneticPr fontId="1"/>
  </si>
  <si>
    <t>&lt;12</t>
    <phoneticPr fontId="1"/>
  </si>
  <si>
    <t>ブドウ</t>
  </si>
  <si>
    <t>&lt;3.81</t>
    <phoneticPr fontId="1"/>
  </si>
  <si>
    <t>&lt;3.96</t>
    <phoneticPr fontId="1"/>
  </si>
  <si>
    <t>&lt;7.8</t>
    <phoneticPr fontId="1"/>
  </si>
  <si>
    <t>角田市</t>
  </si>
  <si>
    <t>日本ナシ</t>
    <rPh sb="0" eb="2">
      <t>ニホン</t>
    </rPh>
    <phoneticPr fontId="1"/>
  </si>
  <si>
    <t>&lt;5.90</t>
    <phoneticPr fontId="1"/>
  </si>
  <si>
    <t>&lt;5.35</t>
    <phoneticPr fontId="1"/>
  </si>
  <si>
    <t>&lt;4.54</t>
    <phoneticPr fontId="1"/>
  </si>
  <si>
    <t>&lt;4.72</t>
    <phoneticPr fontId="1"/>
  </si>
  <si>
    <t>丸森町</t>
  </si>
  <si>
    <t>&lt;4.56</t>
    <phoneticPr fontId="1"/>
  </si>
  <si>
    <t>&lt;4.43</t>
    <phoneticPr fontId="1"/>
  </si>
  <si>
    <t>&lt;4.93</t>
    <phoneticPr fontId="1"/>
  </si>
  <si>
    <t>&lt;4.67</t>
    <phoneticPr fontId="1"/>
  </si>
  <si>
    <t>&lt;9.6</t>
    <phoneticPr fontId="1"/>
  </si>
  <si>
    <t>柴田町</t>
  </si>
  <si>
    <t>&lt;5.13</t>
    <phoneticPr fontId="1"/>
  </si>
  <si>
    <t>サヤインゲン</t>
    <phoneticPr fontId="1"/>
  </si>
  <si>
    <t>&lt;5.60</t>
    <phoneticPr fontId="1"/>
  </si>
  <si>
    <t>宮城県</t>
  </si>
  <si>
    <t>阿武隈川支流白石川（白石市小原塩倉）</t>
    <rPh sb="0" eb="4">
      <t>アブクマガワ</t>
    </rPh>
    <rPh sb="4" eb="6">
      <t>シリュウ</t>
    </rPh>
    <rPh sb="6" eb="9">
      <t>シロイシガワ</t>
    </rPh>
    <rPh sb="10" eb="13">
      <t>シロイシシ</t>
    </rPh>
    <rPh sb="13" eb="15">
      <t>オハラ</t>
    </rPh>
    <rPh sb="15" eb="17">
      <t>シオクラ</t>
    </rPh>
    <phoneticPr fontId="14"/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</si>
  <si>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7"/>
  </si>
  <si>
    <t>水産物</t>
  </si>
  <si>
    <t>イワナ</t>
  </si>
  <si>
    <t>天然</t>
    <rPh sb="0" eb="2">
      <t>テンネン</t>
    </rPh>
    <phoneticPr fontId="7"/>
  </si>
  <si>
    <t>－</t>
  </si>
  <si>
    <t>（公財）海洋生物環境研究所</t>
  </si>
  <si>
    <t>&lt;3.92</t>
  </si>
  <si>
    <t>阿武隈川支流垂清川（白石市福岡八宮）</t>
    <rPh sb="0" eb="4">
      <t>アブクマガワ</t>
    </rPh>
    <rPh sb="4" eb="6">
      <t>シリュウ</t>
    </rPh>
    <rPh sb="6" eb="7">
      <t>タレ</t>
    </rPh>
    <rPh sb="7" eb="9">
      <t>キヨカワ</t>
    </rPh>
    <rPh sb="10" eb="13">
      <t>シロイシシ</t>
    </rPh>
    <rPh sb="13" eb="15">
      <t>フクオカ</t>
    </rPh>
    <rPh sb="15" eb="16">
      <t>ハチ</t>
    </rPh>
    <rPh sb="16" eb="17">
      <t>ミヤ</t>
    </rPh>
    <phoneticPr fontId="14"/>
  </si>
  <si>
    <t>非流通品（出荷予定なし）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7"/>
  </si>
  <si>
    <t>国による出荷制限</t>
    <rPh sb="0" eb="1">
      <t>クニ</t>
    </rPh>
    <rPh sb="4" eb="6">
      <t>シュッカ</t>
    </rPh>
    <rPh sb="6" eb="8">
      <t>セイゲン</t>
    </rPh>
    <phoneticPr fontId="9"/>
  </si>
  <si>
    <t>&lt;4.42</t>
  </si>
  <si>
    <t>&lt;4.31</t>
  </si>
  <si>
    <t>&lt;8.7</t>
  </si>
  <si>
    <t>国による出荷制限</t>
    <rPh sb="0" eb="1">
      <t>クニ</t>
    </rPh>
    <rPh sb="4" eb="6">
      <t>シュッカ</t>
    </rPh>
    <rPh sb="6" eb="8">
      <t>セイゲン</t>
    </rPh>
    <phoneticPr fontId="10"/>
  </si>
  <si>
    <t>&lt;4.75</t>
  </si>
  <si>
    <t>&lt;3.97</t>
  </si>
  <si>
    <t>宮城県沖</t>
    <rPh sb="0" eb="4">
      <t>ミヤギケンオキ</t>
    </rPh>
    <phoneticPr fontId="14"/>
  </si>
  <si>
    <t>非流通品（出荷予定あり）</t>
  </si>
  <si>
    <t>ホウボウ</t>
  </si>
  <si>
    <t>天然</t>
    <rPh sb="0" eb="2">
      <t>テンネン</t>
    </rPh>
    <phoneticPr fontId="15"/>
  </si>
  <si>
    <t>制限なし</t>
    <rPh sb="0" eb="2">
      <t>セイゲン</t>
    </rPh>
    <phoneticPr fontId="10"/>
  </si>
  <si>
    <t>宮城県</t>
    <rPh sb="0" eb="3">
      <t>ミヤギケン</t>
    </rPh>
    <phoneticPr fontId="14"/>
  </si>
  <si>
    <t>&lt;3.72</t>
  </si>
  <si>
    <t>&lt;3.43</t>
  </si>
  <si>
    <t>&lt;7.2</t>
  </si>
  <si>
    <t>三陸南部沖</t>
    <rPh sb="0" eb="5">
      <t>サンリク</t>
    </rPh>
    <phoneticPr fontId="14"/>
  </si>
  <si>
    <t>&lt;3.02</t>
  </si>
  <si>
    <t>&lt;3.31</t>
  </si>
  <si>
    <t>&lt;6.3</t>
  </si>
  <si>
    <t>宮城県漁業協同組合</t>
  </si>
  <si>
    <t>表浜地先</t>
    <rPh sb="0" eb="4">
      <t>オモテハマチサキ</t>
    </rPh>
    <phoneticPr fontId="14"/>
  </si>
  <si>
    <t>キタムラサキウニ</t>
  </si>
  <si>
    <t>（一財）宮城県公衆衛生協会</t>
  </si>
  <si>
    <t>&lt;20</t>
  </si>
  <si>
    <t>仙台湾</t>
    <rPh sb="0" eb="3">
      <t>センダイワン</t>
    </rPh>
    <phoneticPr fontId="14"/>
  </si>
  <si>
    <t>&lt;3.23</t>
  </si>
  <si>
    <t>&lt;3.69</t>
  </si>
  <si>
    <t>&lt;6.9</t>
  </si>
  <si>
    <t>&lt;3.17</t>
  </si>
  <si>
    <t>&lt;3.66</t>
  </si>
  <si>
    <t>&lt;6.8</t>
  </si>
  <si>
    <t>マサバ</t>
  </si>
  <si>
    <t>&lt;3.98</t>
  </si>
  <si>
    <t>&lt;3.85</t>
  </si>
  <si>
    <t>&lt;7.8</t>
  </si>
  <si>
    <t>&lt;3.53</t>
  </si>
  <si>
    <t>&lt;4.21</t>
  </si>
  <si>
    <t>&lt;7.7</t>
  </si>
  <si>
    <t>気仙沼市唐桑沖</t>
    <rPh sb="0" eb="7">
      <t>ケセンヌマシカラクワオキ</t>
    </rPh>
    <phoneticPr fontId="14"/>
  </si>
  <si>
    <t>ホタテガイ（養殖）</t>
    <rPh sb="5" eb="9">
      <t>ヨウ</t>
    </rPh>
    <phoneticPr fontId="14"/>
  </si>
  <si>
    <t>南三陸町歌津沖</t>
    <rPh sb="0" eb="7">
      <t>ミナミサンリクチョウウタヅ</t>
    </rPh>
    <phoneticPr fontId="14"/>
  </si>
  <si>
    <t>養殖</t>
    <rPh sb="0" eb="2">
      <t>ヨウショク</t>
    </rPh>
    <phoneticPr fontId="7"/>
  </si>
  <si>
    <t>気仙沼湾</t>
    <rPh sb="0" eb="4">
      <t>ケセンヌマワン</t>
    </rPh>
    <phoneticPr fontId="14"/>
  </si>
  <si>
    <t>マボヤ（養殖）</t>
    <rPh sb="3" eb="7">
      <t>ヨウ</t>
    </rPh>
    <phoneticPr fontId="14"/>
  </si>
  <si>
    <t>コンブ（養殖）</t>
    <rPh sb="3" eb="7">
      <t>ヨウ</t>
    </rPh>
    <phoneticPr fontId="14"/>
  </si>
  <si>
    <t>宮城県</t>
    <rPh sb="0" eb="3">
      <t>ミヤギケン</t>
    </rPh>
    <phoneticPr fontId="1"/>
  </si>
  <si>
    <t>蔵王町</t>
    <rPh sb="0" eb="3">
      <t>ザオウチョウ</t>
    </rPh>
    <phoneticPr fontId="5"/>
  </si>
  <si>
    <t>野生獣捕獲</t>
    <rPh sb="0" eb="2">
      <t>ヤセイ</t>
    </rPh>
    <rPh sb="2" eb="3">
      <t>ジュウ</t>
    </rPh>
    <rPh sb="3" eb="5">
      <t>ホカク</t>
    </rPh>
    <phoneticPr fontId="1"/>
  </si>
  <si>
    <t>非流通品（出荷予定なし）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5"/>
  </si>
  <si>
    <t>野生鳥獣肉</t>
    <rPh sb="0" eb="2">
      <t>ヤセイ</t>
    </rPh>
    <rPh sb="2" eb="3">
      <t>チョウ</t>
    </rPh>
    <rPh sb="3" eb="5">
      <t>ジュウニク</t>
    </rPh>
    <phoneticPr fontId="5"/>
  </si>
  <si>
    <t>イノシシ肉</t>
    <rPh sb="4" eb="5">
      <t>ニク</t>
    </rPh>
    <phoneticPr fontId="1"/>
  </si>
  <si>
    <t>－</t>
    <phoneticPr fontId="1"/>
  </si>
  <si>
    <t>株式会社
理研分析センター</t>
    <rPh sb="0" eb="4">
      <t>カブシキガイシャ</t>
    </rPh>
    <rPh sb="5" eb="7">
      <t>リケン</t>
    </rPh>
    <rPh sb="7" eb="9">
      <t>ブンセキ</t>
    </rPh>
    <phoneticPr fontId="1"/>
  </si>
  <si>
    <t>&lt;9.47</t>
    <phoneticPr fontId="1"/>
  </si>
  <si>
    <t>&lt;7.12</t>
    <phoneticPr fontId="1"/>
  </si>
  <si>
    <t>&lt;16.59</t>
    <phoneticPr fontId="1"/>
  </si>
  <si>
    <t>柴田町</t>
    <rPh sb="0" eb="3">
      <t>シバタマチ</t>
    </rPh>
    <phoneticPr fontId="5"/>
  </si>
  <si>
    <t>&lt;9.87</t>
    <phoneticPr fontId="1"/>
  </si>
  <si>
    <t>白石市</t>
    <rPh sb="0" eb="3">
      <t>シロイシシ</t>
    </rPh>
    <phoneticPr fontId="5"/>
  </si>
  <si>
    <t>&lt;9.15</t>
    <phoneticPr fontId="1"/>
  </si>
  <si>
    <t>栗原市</t>
    <rPh sb="0" eb="3">
      <t>クリハラシ</t>
    </rPh>
    <phoneticPr fontId="5"/>
  </si>
  <si>
    <t>&lt;5.36</t>
    <phoneticPr fontId="1"/>
  </si>
  <si>
    <t>仙台市</t>
    <rPh sb="0" eb="3">
      <t>センダイシ</t>
    </rPh>
    <phoneticPr fontId="5"/>
  </si>
  <si>
    <t>&lt;8.65</t>
    <phoneticPr fontId="1"/>
  </si>
  <si>
    <t>&lt;6.8</t>
    <phoneticPr fontId="1"/>
  </si>
  <si>
    <t>&lt;15.45</t>
    <phoneticPr fontId="1"/>
  </si>
  <si>
    <t>色麻町</t>
    <rPh sb="0" eb="3">
      <t>シカマチョウ</t>
    </rPh>
    <phoneticPr fontId="5"/>
  </si>
  <si>
    <t>ツキノワグマ肉</t>
    <rPh sb="6" eb="7">
      <t>ニク</t>
    </rPh>
    <phoneticPr fontId="1"/>
  </si>
  <si>
    <t>&lt;9.18</t>
    <phoneticPr fontId="1"/>
  </si>
  <si>
    <t>&lt;9.69</t>
    <phoneticPr fontId="1"/>
  </si>
  <si>
    <t>ニホンジカ肉</t>
    <rPh sb="5" eb="6">
      <t>ニク</t>
    </rPh>
    <phoneticPr fontId="1"/>
  </si>
  <si>
    <t>大崎市</t>
    <rPh sb="0" eb="3">
      <t>オオサキシ</t>
    </rPh>
    <phoneticPr fontId="5"/>
  </si>
  <si>
    <t>&lt;9.02</t>
    <phoneticPr fontId="1"/>
  </si>
  <si>
    <t>石巻市</t>
    <rPh sb="0" eb="3">
      <t>イシノマキシ</t>
    </rPh>
    <phoneticPr fontId="1"/>
  </si>
  <si>
    <t>国による出荷制限（全数検査を条件として一部解除）</t>
    <rPh sb="0" eb="1">
      <t>クニ</t>
    </rPh>
    <rPh sb="4" eb="6">
      <t>シュッカ</t>
    </rPh>
    <rPh sb="6" eb="8">
      <t>セイゲン</t>
    </rPh>
    <phoneticPr fontId="9"/>
  </si>
  <si>
    <t>&lt;8.40</t>
    <phoneticPr fontId="1"/>
  </si>
  <si>
    <t>&lt;8.14</t>
    <phoneticPr fontId="1"/>
  </si>
  <si>
    <t>&lt;7.38</t>
    <phoneticPr fontId="1"/>
  </si>
  <si>
    <t>&lt;9.43</t>
    <phoneticPr fontId="1"/>
  </si>
  <si>
    <t>&lt;7.67</t>
    <phoneticPr fontId="1"/>
  </si>
  <si>
    <t>&lt;7.31</t>
    <phoneticPr fontId="1"/>
  </si>
  <si>
    <t>&lt;14.98</t>
    <phoneticPr fontId="1"/>
  </si>
  <si>
    <t>&lt;9.63</t>
    <phoneticPr fontId="1"/>
  </si>
  <si>
    <t>&lt;8.91</t>
    <phoneticPr fontId="1"/>
  </si>
  <si>
    <t>&lt;18.54</t>
    <phoneticPr fontId="1"/>
  </si>
  <si>
    <t>&lt;8.33</t>
    <phoneticPr fontId="1"/>
  </si>
  <si>
    <t>&lt;17.96</t>
    <phoneticPr fontId="1"/>
  </si>
  <si>
    <t>&lt;7.27</t>
    <phoneticPr fontId="1"/>
  </si>
  <si>
    <t>大崎市</t>
    <rPh sb="0" eb="3">
      <t>オオサキシ</t>
    </rPh>
    <phoneticPr fontId="1"/>
  </si>
  <si>
    <t>米</t>
    <rPh sb="0" eb="1">
      <t>コメ</t>
    </rPh>
    <phoneticPr fontId="1"/>
  </si>
  <si>
    <t>露地</t>
    <rPh sb="0" eb="2">
      <t>ロジ</t>
    </rPh>
    <phoneticPr fontId="1"/>
  </si>
  <si>
    <t>都道府県による出荷自粛等</t>
    <rPh sb="0" eb="4">
      <t>トドウフケン</t>
    </rPh>
    <rPh sb="7" eb="9">
      <t>シュッカ</t>
    </rPh>
    <rPh sb="9" eb="11">
      <t>ジシュク</t>
    </rPh>
    <rPh sb="11" eb="12">
      <t>トウ</t>
    </rPh>
    <phoneticPr fontId="9"/>
  </si>
  <si>
    <t>一般財団法人新潟県環境分析センター</t>
    <rPh sb="0" eb="2">
      <t>イッパン</t>
    </rPh>
    <rPh sb="2" eb="4">
      <t>ザイダン</t>
    </rPh>
    <rPh sb="4" eb="6">
      <t>ホウジン</t>
    </rPh>
    <rPh sb="6" eb="9">
      <t>ニイガタケン</t>
    </rPh>
    <rPh sb="9" eb="11">
      <t>カンキョウ</t>
    </rPh>
    <rPh sb="11" eb="13">
      <t>ブンセキ</t>
    </rPh>
    <phoneticPr fontId="1"/>
  </si>
  <si>
    <t>&lt;1.3</t>
    <phoneticPr fontId="1"/>
  </si>
  <si>
    <t>&lt;1.5</t>
    <phoneticPr fontId="1"/>
  </si>
  <si>
    <t>&lt;2.8</t>
    <phoneticPr fontId="1"/>
  </si>
  <si>
    <t>大和町</t>
    <rPh sb="0" eb="3">
      <t>タイワチョウ</t>
    </rPh>
    <phoneticPr fontId="1"/>
  </si>
  <si>
    <t>&lt;1.8</t>
    <phoneticPr fontId="1"/>
  </si>
  <si>
    <t>&lt;3.3</t>
    <phoneticPr fontId="1"/>
  </si>
  <si>
    <t>夏そば</t>
    <rPh sb="0" eb="1">
      <t>ナツ</t>
    </rPh>
    <phoneticPr fontId="1"/>
  </si>
  <si>
    <t>&lt;1.6</t>
    <phoneticPr fontId="1"/>
  </si>
  <si>
    <t>宮城県東松島市</t>
    <rPh sb="0" eb="3">
      <t>ミヤギケン</t>
    </rPh>
    <rPh sb="3" eb="7">
      <t>ヒガシマツシマシ</t>
    </rPh>
    <phoneticPr fontId="5"/>
  </si>
  <si>
    <t>宮城県石巻市</t>
    <rPh sb="0" eb="3">
      <t>ミヤギケン</t>
    </rPh>
    <rPh sb="3" eb="5">
      <t>イシノマキ</t>
    </rPh>
    <rPh sb="5" eb="6">
      <t>シ</t>
    </rPh>
    <phoneticPr fontId="5"/>
  </si>
  <si>
    <t>豆腐</t>
    <rPh sb="0" eb="2">
      <t>トウフ</t>
    </rPh>
    <phoneticPr fontId="5"/>
  </si>
  <si>
    <t>宮城県岩沼市</t>
    <rPh sb="0" eb="3">
      <t>ミヤギケン</t>
    </rPh>
    <rPh sb="3" eb="5">
      <t>イワヌマ</t>
    </rPh>
    <rPh sb="5" eb="6">
      <t>シ</t>
    </rPh>
    <phoneticPr fontId="5"/>
  </si>
  <si>
    <t>ポテトサラダ（そうざい）</t>
    <phoneticPr fontId="5"/>
  </si>
  <si>
    <t>埼玉県</t>
    <rPh sb="0" eb="2">
      <t>サイタマ</t>
    </rPh>
    <rPh sb="2" eb="3">
      <t>ケン</t>
    </rPh>
    <phoneticPr fontId="5"/>
  </si>
  <si>
    <t>乳酸菌飲料</t>
    <rPh sb="0" eb="5">
      <t>ニュウサンキンインリョウ</t>
    </rPh>
    <phoneticPr fontId="5"/>
  </si>
  <si>
    <t>宮城県仙台市</t>
    <rPh sb="0" eb="3">
      <t>ミヤギケン</t>
    </rPh>
    <rPh sb="3" eb="6">
      <t>センダイシ</t>
    </rPh>
    <phoneticPr fontId="5"/>
  </si>
  <si>
    <t>焼きそば</t>
    <rPh sb="0" eb="1">
      <t>ヤ</t>
    </rPh>
    <phoneticPr fontId="5"/>
  </si>
  <si>
    <t>漬物（梅干し）</t>
    <rPh sb="0" eb="2">
      <t>ツケモノ</t>
    </rPh>
    <rPh sb="3" eb="5">
      <t>ウメボ</t>
    </rPh>
    <phoneticPr fontId="5"/>
  </si>
  <si>
    <t>漬物（なす）</t>
    <rPh sb="0" eb="2">
      <t>ツケモノ</t>
    </rPh>
    <phoneticPr fontId="5"/>
  </si>
  <si>
    <t>群馬県</t>
    <rPh sb="0" eb="3">
      <t>グンマケン</t>
    </rPh>
    <phoneticPr fontId="1"/>
  </si>
  <si>
    <t>群馬県</t>
    <rPh sb="0" eb="3">
      <t>グンマケン</t>
    </rPh>
    <phoneticPr fontId="5"/>
  </si>
  <si>
    <t>高崎市</t>
    <rPh sb="0" eb="3">
      <t>タカサキシ</t>
    </rPh>
    <phoneticPr fontId="1"/>
  </si>
  <si>
    <t>鳴沢湖</t>
    <rPh sb="0" eb="2">
      <t>ナルサワ</t>
    </rPh>
    <rPh sb="2" eb="3">
      <t>コ</t>
    </rPh>
    <phoneticPr fontId="1"/>
  </si>
  <si>
    <t>ワカサギ</t>
  </si>
  <si>
    <t>（公財）海洋生物環境研究所</t>
    <rPh sb="1" eb="3">
      <t>コウザイ</t>
    </rPh>
    <rPh sb="4" eb="6">
      <t>カイヨウ</t>
    </rPh>
    <rPh sb="6" eb="8">
      <t>セイブツ</t>
    </rPh>
    <rPh sb="8" eb="10">
      <t>カンキョウ</t>
    </rPh>
    <rPh sb="10" eb="13">
      <t>ケンキュウジョ</t>
    </rPh>
    <phoneticPr fontId="1"/>
  </si>
  <si>
    <t>&lt;3.75</t>
  </si>
  <si>
    <t>&lt;3.48</t>
  </si>
  <si>
    <t>前橋市</t>
    <rPh sb="0" eb="3">
      <t>マエバシシ</t>
    </rPh>
    <phoneticPr fontId="1"/>
  </si>
  <si>
    <t>赤城大沼</t>
    <rPh sb="0" eb="2">
      <t>アカギ</t>
    </rPh>
    <rPh sb="2" eb="4">
      <t>オオヌマ</t>
    </rPh>
    <phoneticPr fontId="1"/>
  </si>
  <si>
    <t>&lt;4.55</t>
  </si>
  <si>
    <t>榛名湖</t>
    <rPh sb="0" eb="3">
      <t>ハルナコ</t>
    </rPh>
    <phoneticPr fontId="1"/>
  </si>
  <si>
    <t>群馬県</t>
  </si>
  <si>
    <t>東吾妻町</t>
    <rPh sb="0" eb="4">
      <t>ヒガシアガツママチ</t>
    </rPh>
    <phoneticPr fontId="1"/>
  </si>
  <si>
    <t>シイタケ</t>
  </si>
  <si>
    <t>栽培</t>
    <rPh sb="0" eb="2">
      <t>サイバイ</t>
    </rPh>
    <phoneticPr fontId="5"/>
  </si>
  <si>
    <t>原木、施設栽培</t>
    <rPh sb="0" eb="2">
      <t>ゲンボク</t>
    </rPh>
    <rPh sb="3" eb="5">
      <t>シセツ</t>
    </rPh>
    <rPh sb="5" eb="7">
      <t>サイバイ</t>
    </rPh>
    <phoneticPr fontId="1"/>
  </si>
  <si>
    <t xml:space="preserve">(株)食環境衛生研究所 </t>
  </si>
  <si>
    <t>&lt;9.62</t>
  </si>
  <si>
    <t>富岡市</t>
    <rPh sb="0" eb="3">
      <t>トミオカシ</t>
    </rPh>
    <phoneticPr fontId="1"/>
  </si>
  <si>
    <t>&lt;9.47</t>
  </si>
  <si>
    <t>&lt;9.67</t>
  </si>
  <si>
    <t>&lt;19</t>
  </si>
  <si>
    <t>榛東村</t>
    <rPh sb="0" eb="3">
      <t>シントウムラ</t>
    </rPh>
    <phoneticPr fontId="1"/>
  </si>
  <si>
    <t>ブナシメジ</t>
  </si>
  <si>
    <t>菌床、施設栽培</t>
    <rPh sb="0" eb="2">
      <t>キンショウ</t>
    </rPh>
    <rPh sb="3" eb="5">
      <t>シセツ</t>
    </rPh>
    <rPh sb="5" eb="7">
      <t>サイバイ</t>
    </rPh>
    <phoneticPr fontId="1"/>
  </si>
  <si>
    <t>&lt;9.38</t>
  </si>
  <si>
    <t>&lt;7.73</t>
  </si>
  <si>
    <t>&lt;17</t>
  </si>
  <si>
    <t>渋川市</t>
    <rPh sb="0" eb="3">
      <t>シブカワシ</t>
    </rPh>
    <phoneticPr fontId="12"/>
  </si>
  <si>
    <t>アラゲキクラゲ</t>
  </si>
  <si>
    <t>&lt;8.39</t>
  </si>
  <si>
    <t>&lt;9.54</t>
  </si>
  <si>
    <t>&lt;18</t>
  </si>
  <si>
    <t>埼玉県</t>
    <rPh sb="0" eb="3">
      <t>サイタマケン</t>
    </rPh>
    <phoneticPr fontId="1"/>
  </si>
  <si>
    <t>滑川町</t>
    <rPh sb="0" eb="2">
      <t>ナメカワ</t>
    </rPh>
    <rPh sb="2" eb="3">
      <t>マチ</t>
    </rPh>
    <phoneticPr fontId="1"/>
  </si>
  <si>
    <t>クリ</t>
  </si>
  <si>
    <t>露地栽培</t>
    <rPh sb="0" eb="2">
      <t>ロジ</t>
    </rPh>
    <rPh sb="2" eb="4">
      <t>サイバイ</t>
    </rPh>
    <phoneticPr fontId="1"/>
  </si>
  <si>
    <t>（一社）埼玉県食品衛生協会検査センター</t>
    <rPh sb="1" eb="3">
      <t>イッシャ</t>
    </rPh>
    <rPh sb="4" eb="7">
      <t>サイタマケン</t>
    </rPh>
    <rPh sb="7" eb="9">
      <t>ショクヒン</t>
    </rPh>
    <rPh sb="9" eb="11">
      <t>エイセイ</t>
    </rPh>
    <rPh sb="11" eb="13">
      <t>キョウカイ</t>
    </rPh>
    <rPh sb="13" eb="15">
      <t>ケンサ</t>
    </rPh>
    <phoneticPr fontId="1"/>
  </si>
  <si>
    <t>&lt;5.4</t>
  </si>
  <si>
    <t>&lt;5.1</t>
  </si>
  <si>
    <t>新潟県</t>
    <rPh sb="0" eb="3">
      <t>ニイガタケン</t>
    </rPh>
    <phoneticPr fontId="1"/>
  </si>
  <si>
    <t>新潟県</t>
    <rPh sb="0" eb="3">
      <t>ニイガタケン</t>
    </rPh>
    <phoneticPr fontId="5"/>
  </si>
  <si>
    <t>妙高市</t>
    <rPh sb="0" eb="3">
      <t>ミョウコウシ</t>
    </rPh>
    <phoneticPr fontId="2"/>
  </si>
  <si>
    <t>妙高市</t>
    <rPh sb="0" eb="3">
      <t>ミョウコウシ</t>
    </rPh>
    <phoneticPr fontId="1"/>
  </si>
  <si>
    <t>トマト</t>
    <phoneticPr fontId="1"/>
  </si>
  <si>
    <t>（財）上越環境科学センター</t>
    <rPh sb="1" eb="2">
      <t>ザイ</t>
    </rPh>
    <rPh sb="3" eb="5">
      <t>ジョウエツ</t>
    </rPh>
    <rPh sb="5" eb="7">
      <t>カンキョウ</t>
    </rPh>
    <rPh sb="7" eb="9">
      <t>カガク</t>
    </rPh>
    <phoneticPr fontId="1"/>
  </si>
  <si>
    <t>&lt;3.0</t>
    <phoneticPr fontId="1"/>
  </si>
  <si>
    <t>&lt;2.0</t>
    <phoneticPr fontId="1"/>
  </si>
  <si>
    <t>流通品</t>
    <rPh sb="0" eb="2">
      <t>リュウツウ</t>
    </rPh>
    <rPh sb="2" eb="3">
      <t>ヒン</t>
    </rPh>
    <phoneticPr fontId="1"/>
  </si>
  <si>
    <t>ホウレンソウ</t>
    <phoneticPr fontId="1"/>
  </si>
  <si>
    <t>&lt;3.6</t>
    <phoneticPr fontId="1"/>
  </si>
  <si>
    <t>新潟県</t>
    <rPh sb="0" eb="3">
      <t>ニイガタケン</t>
    </rPh>
    <phoneticPr fontId="7"/>
  </si>
  <si>
    <t>南魚沼市</t>
    <rPh sb="0" eb="1">
      <t>ミナミ</t>
    </rPh>
    <rPh sb="1" eb="4">
      <t>ウオヌマシ</t>
    </rPh>
    <phoneticPr fontId="2"/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</si>
  <si>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9"/>
  </si>
  <si>
    <t>農産物</t>
    <rPh sb="0" eb="3">
      <t>ノウサンブツ</t>
    </rPh>
    <phoneticPr fontId="9"/>
  </si>
  <si>
    <t>玄米</t>
    <rPh sb="0" eb="2">
      <t>ゲンマイ</t>
    </rPh>
    <phoneticPr fontId="3"/>
  </si>
  <si>
    <t>コシヒカリ</t>
    <phoneticPr fontId="1"/>
  </si>
  <si>
    <t>（財）新潟県環境衛生研究所</t>
    <rPh sb="1" eb="2">
      <t>ザイ</t>
    </rPh>
    <rPh sb="3" eb="6">
      <t>ニイガタケン</t>
    </rPh>
    <rPh sb="6" eb="8">
      <t>カンキョウ</t>
    </rPh>
    <rPh sb="8" eb="10">
      <t>エイセイ</t>
    </rPh>
    <rPh sb="10" eb="13">
      <t>ケンキュウジョ</t>
    </rPh>
    <phoneticPr fontId="9"/>
  </si>
  <si>
    <t>&lt;3.9</t>
  </si>
  <si>
    <t>&lt;3.4</t>
  </si>
  <si>
    <t>加茂市</t>
    <rPh sb="0" eb="3">
      <t>カモシ</t>
    </rPh>
    <phoneticPr fontId="2"/>
  </si>
  <si>
    <t>&lt;3.1</t>
  </si>
  <si>
    <t>&lt;3.8</t>
  </si>
  <si>
    <t>新宿区</t>
    <rPh sb="0" eb="3">
      <t>シンジュクク</t>
    </rPh>
    <phoneticPr fontId="1"/>
  </si>
  <si>
    <t>桜川市</t>
    <rPh sb="0" eb="3">
      <t>サクラガワシ</t>
    </rPh>
    <phoneticPr fontId="1"/>
  </si>
  <si>
    <t>新宿区保健所
衛生課検査係</t>
    <rPh sb="0" eb="3">
      <t>シンジュクク</t>
    </rPh>
    <rPh sb="3" eb="6">
      <t>ホケンジョ</t>
    </rPh>
    <phoneticPr fontId="1"/>
  </si>
  <si>
    <t>江刺市</t>
    <rPh sb="0" eb="2">
      <t>エサシ</t>
    </rPh>
    <rPh sb="2" eb="3">
      <t>シ</t>
    </rPh>
    <phoneticPr fontId="1"/>
  </si>
  <si>
    <t>秋田県</t>
    <rPh sb="0" eb="3">
      <t>アキタケン</t>
    </rPh>
    <phoneticPr fontId="5"/>
  </si>
  <si>
    <t>大潟村</t>
    <rPh sb="0" eb="3">
      <t>オオガタムラ</t>
    </rPh>
    <phoneticPr fontId="1"/>
  </si>
  <si>
    <t>富山県</t>
    <rPh sb="0" eb="3">
      <t>トヤマケン</t>
    </rPh>
    <phoneticPr fontId="5"/>
  </si>
  <si>
    <t>盛岡市</t>
    <rPh sb="0" eb="3">
      <t>モリオカシ</t>
    </rPh>
    <phoneticPr fontId="1"/>
  </si>
  <si>
    <t>岩手町</t>
    <rPh sb="0" eb="2">
      <t>イワテ</t>
    </rPh>
    <rPh sb="2" eb="3">
      <t>マチ</t>
    </rPh>
    <phoneticPr fontId="1"/>
  </si>
  <si>
    <t>マツマイタケ</t>
    <phoneticPr fontId="1"/>
  </si>
  <si>
    <t>岩手県薬剤師会
検査センター</t>
  </si>
  <si>
    <t>&lt;6.3</t>
    <phoneticPr fontId="1"/>
  </si>
  <si>
    <t>文京区</t>
    <rPh sb="0" eb="3">
      <t>ブンキョウク</t>
    </rPh>
    <phoneticPr fontId="1"/>
  </si>
  <si>
    <t>北海道</t>
    <rPh sb="0" eb="3">
      <t>ホッカイドウ</t>
    </rPh>
    <phoneticPr fontId="1"/>
  </si>
  <si>
    <t>―</t>
    <phoneticPr fontId="1"/>
  </si>
  <si>
    <t>農産物</t>
    <rPh sb="0" eb="3">
      <t>ノウサンブツ</t>
    </rPh>
    <phoneticPr fontId="1"/>
  </si>
  <si>
    <t>ニンジン</t>
    <phoneticPr fontId="1"/>
  </si>
  <si>
    <t>文京区保健サービスセンター</t>
    <rPh sb="0" eb="3">
      <t>ブンキョウク</t>
    </rPh>
    <rPh sb="3" eb="5">
      <t>ホケン</t>
    </rPh>
    <phoneticPr fontId="5"/>
  </si>
  <si>
    <t>NaI</t>
    <phoneticPr fontId="5"/>
  </si>
  <si>
    <t>&lt;20</t>
    <phoneticPr fontId="1"/>
  </si>
  <si>
    <t>タマネギ</t>
    <phoneticPr fontId="1"/>
  </si>
  <si>
    <t>茨城県</t>
    <rPh sb="0" eb="3">
      <t>イバラキケン</t>
    </rPh>
    <phoneticPr fontId="1"/>
  </si>
  <si>
    <t>ネギ</t>
    <phoneticPr fontId="1"/>
  </si>
  <si>
    <t>長ネギ</t>
    <rPh sb="0" eb="1">
      <t>ナガ</t>
    </rPh>
    <phoneticPr fontId="1"/>
  </si>
  <si>
    <t>長野県</t>
    <rPh sb="0" eb="3">
      <t>ナガノケン</t>
    </rPh>
    <phoneticPr fontId="1"/>
  </si>
  <si>
    <t>エノキタケ</t>
    <phoneticPr fontId="1"/>
  </si>
  <si>
    <t>レタス</t>
    <phoneticPr fontId="1"/>
  </si>
  <si>
    <t>ジャガイモ</t>
    <phoneticPr fontId="1"/>
  </si>
  <si>
    <t>十日町市</t>
    <rPh sb="0" eb="4">
      <t>トオカマチシ</t>
    </rPh>
    <phoneticPr fontId="2"/>
  </si>
  <si>
    <t>&lt;4.0</t>
  </si>
  <si>
    <t>&lt;6.7</t>
  </si>
  <si>
    <t>津南町</t>
    <rPh sb="0" eb="3">
      <t>ツナンマチ</t>
    </rPh>
    <phoneticPr fontId="2"/>
  </si>
  <si>
    <t>&lt;3.7</t>
  </si>
  <si>
    <t>上越市</t>
    <rPh sb="0" eb="3">
      <t>ジョウエツシ</t>
    </rPh>
    <phoneticPr fontId="2"/>
  </si>
  <si>
    <t>&lt;7.0</t>
  </si>
  <si>
    <t>&lt;3.5</t>
  </si>
  <si>
    <t>阿賀野市</t>
    <rPh sb="0" eb="3">
      <t>アガノ</t>
    </rPh>
    <rPh sb="3" eb="4">
      <t>シ</t>
    </rPh>
    <phoneticPr fontId="2"/>
  </si>
  <si>
    <t>&lt;6.6</t>
  </si>
  <si>
    <t>見附市</t>
    <rPh sb="0" eb="3">
      <t>ミツケシ</t>
    </rPh>
    <phoneticPr fontId="2"/>
  </si>
  <si>
    <t>&lt;6.0</t>
  </si>
  <si>
    <t>柏崎市</t>
    <rPh sb="0" eb="3">
      <t>カシワザキシ</t>
    </rPh>
    <phoneticPr fontId="2"/>
  </si>
  <si>
    <t>&lt;6.5</t>
  </si>
  <si>
    <t>田上町</t>
    <rPh sb="0" eb="3">
      <t>タガミマチ</t>
    </rPh>
    <phoneticPr fontId="2"/>
  </si>
  <si>
    <t>&lt;3.6</t>
  </si>
  <si>
    <t>&lt;7.6</t>
  </si>
  <si>
    <t>湯沢町</t>
    <rPh sb="0" eb="3">
      <t>ユザワマチ</t>
    </rPh>
    <phoneticPr fontId="2"/>
  </si>
  <si>
    <t>早生</t>
    <rPh sb="0" eb="2">
      <t>ワセ</t>
    </rPh>
    <phoneticPr fontId="1"/>
  </si>
  <si>
    <t>&lt;4.6</t>
  </si>
  <si>
    <t>&lt;8.6</t>
  </si>
  <si>
    <t>刈羽村</t>
    <rPh sb="0" eb="3">
      <t>カリワムラ</t>
    </rPh>
    <phoneticPr fontId="2"/>
  </si>
  <si>
    <t>長岡市</t>
    <rPh sb="0" eb="3">
      <t>ナガオカシ</t>
    </rPh>
    <phoneticPr fontId="2"/>
  </si>
  <si>
    <t>出雲崎町</t>
    <rPh sb="0" eb="4">
      <t>イズモザキマチ</t>
    </rPh>
    <phoneticPr fontId="2"/>
  </si>
  <si>
    <t>芦名沖</t>
    <rPh sb="0" eb="2">
      <t>アシナオキ</t>
    </rPh>
    <phoneticPr fontId="5"/>
  </si>
  <si>
    <t>ゴマサバ</t>
    <phoneticPr fontId="5"/>
  </si>
  <si>
    <t>（一財）日本食品分析センター</t>
    <rPh sb="1" eb="2">
      <t>イチ</t>
    </rPh>
    <rPh sb="4" eb="6">
      <t>ニホン</t>
    </rPh>
    <rPh sb="6" eb="8">
      <t>ショクヒン</t>
    </rPh>
    <rPh sb="8" eb="10">
      <t>ブンセキ</t>
    </rPh>
    <phoneticPr fontId="5"/>
  </si>
  <si>
    <t>&lt;4.81</t>
    <phoneticPr fontId="1"/>
  </si>
  <si>
    <t>ヤマトカマス</t>
    <phoneticPr fontId="5"/>
  </si>
  <si>
    <t>（公財）海洋生物環境研究所</t>
    <phoneticPr fontId="5"/>
  </si>
  <si>
    <t>&lt;4.89</t>
    <phoneticPr fontId="1"/>
  </si>
  <si>
    <t>&lt;5.39</t>
    <phoneticPr fontId="1"/>
  </si>
  <si>
    <t>芦名沖</t>
    <rPh sb="0" eb="3">
      <t>アシナオキ</t>
    </rPh>
    <phoneticPr fontId="1"/>
  </si>
  <si>
    <t>ムツ</t>
    <phoneticPr fontId="1"/>
  </si>
  <si>
    <t>&lt;5.55</t>
    <phoneticPr fontId="1"/>
  </si>
  <si>
    <t>&lt;5.84</t>
    <phoneticPr fontId="1"/>
  </si>
  <si>
    <t>栃木県</t>
    <rPh sb="0" eb="3">
      <t>トチギケン</t>
    </rPh>
    <phoneticPr fontId="1"/>
  </si>
  <si>
    <t>栃木県</t>
    <rPh sb="0" eb="3">
      <t>トチギケン</t>
    </rPh>
    <phoneticPr fontId="5"/>
  </si>
  <si>
    <t>日光市</t>
    <rPh sb="0" eb="3">
      <t>ニッコウシ</t>
    </rPh>
    <phoneticPr fontId="1"/>
  </si>
  <si>
    <t>中禅寺湖</t>
    <rPh sb="0" eb="4">
      <t>チュウゼンジコ</t>
    </rPh>
    <phoneticPr fontId="1"/>
  </si>
  <si>
    <t>ニジマス</t>
  </si>
  <si>
    <t>(公財)海洋生物環境研究所</t>
  </si>
  <si>
    <t>&lt;3.71</t>
  </si>
  <si>
    <t>&lt;3.87</t>
  </si>
  <si>
    <t>&lt;4.37</t>
  </si>
  <si>
    <t>益子町</t>
    <rPh sb="0" eb="3">
      <t>マシコマチ</t>
    </rPh>
    <phoneticPr fontId="1"/>
  </si>
  <si>
    <t>ミョウガ</t>
  </si>
  <si>
    <t>露地</t>
  </si>
  <si>
    <t>制限なし</t>
    <rPh sb="0" eb="2">
      <t>セイゲン</t>
    </rPh>
    <phoneticPr fontId="18"/>
  </si>
  <si>
    <t>栃木県農業試験場</t>
    <rPh sb="0" eb="3">
      <t>トチギケン</t>
    </rPh>
    <rPh sb="3" eb="5">
      <t>ノウギョウ</t>
    </rPh>
    <rPh sb="5" eb="8">
      <t>シケンジョウ</t>
    </rPh>
    <phoneticPr fontId="1"/>
  </si>
  <si>
    <t>&lt;5.8</t>
  </si>
  <si>
    <t>&lt;5.3</t>
  </si>
  <si>
    <t>宇都宮市</t>
  </si>
  <si>
    <t>コメ</t>
  </si>
  <si>
    <t>大田原市</t>
  </si>
  <si>
    <t>&lt;4.1</t>
  </si>
  <si>
    <t>さくら市</t>
  </si>
  <si>
    <t>茂木町</t>
  </si>
  <si>
    <t>&lt;4.4</t>
  </si>
  <si>
    <t>&lt;4.3</t>
  </si>
  <si>
    <t>壬生町</t>
    <rPh sb="0" eb="3">
      <t>ミブマチ</t>
    </rPh>
    <phoneticPr fontId="1"/>
  </si>
  <si>
    <t>&lt;1.6</t>
  </si>
  <si>
    <t>&lt;1.3</t>
  </si>
  <si>
    <t>鹿沼市</t>
  </si>
  <si>
    <t>農産物</t>
  </si>
  <si>
    <t>原木シイタケ</t>
  </si>
  <si>
    <t>栽培</t>
  </si>
  <si>
    <t>原木、施設</t>
  </si>
  <si>
    <t>国による出荷制限(一部解除)</t>
  </si>
  <si>
    <t>栃木県林業センター</t>
  </si>
  <si>
    <t>Ｇｅ</t>
  </si>
  <si>
    <t>&lt;3.55</t>
  </si>
  <si>
    <t>&lt;3.62</t>
  </si>
  <si>
    <t>岐阜市</t>
    <rPh sb="0" eb="3">
      <t>ギフシ</t>
    </rPh>
    <phoneticPr fontId="1"/>
  </si>
  <si>
    <t>キンメダイ開干</t>
    <rPh sb="5" eb="6">
      <t>ヒラ</t>
    </rPh>
    <rPh sb="6" eb="7">
      <t>ホ</t>
    </rPh>
    <phoneticPr fontId="1"/>
  </si>
  <si>
    <t>岐阜市衛生試験所</t>
    <rPh sb="0" eb="3">
      <t>ギフシ</t>
    </rPh>
    <rPh sb="3" eb="5">
      <t>エイセイ</t>
    </rPh>
    <rPh sb="5" eb="7">
      <t>シケン</t>
    </rPh>
    <rPh sb="7" eb="8">
      <t>ジョ</t>
    </rPh>
    <phoneticPr fontId="1"/>
  </si>
  <si>
    <t>&lt;0.81</t>
    <phoneticPr fontId="1"/>
  </si>
  <si>
    <t>&lt;1.11</t>
    <phoneticPr fontId="1"/>
  </si>
  <si>
    <t>&lt;1.9</t>
    <phoneticPr fontId="1"/>
  </si>
  <si>
    <t>青森県</t>
    <rPh sb="0" eb="3">
      <t>アオモリケン</t>
    </rPh>
    <phoneticPr fontId="5"/>
  </si>
  <si>
    <t>リンゴ</t>
    <phoneticPr fontId="1"/>
  </si>
  <si>
    <t>&lt;0.69</t>
    <phoneticPr fontId="1"/>
  </si>
  <si>
    <t>&lt;1.32</t>
    <phoneticPr fontId="1"/>
  </si>
  <si>
    <t>キュウリ</t>
    <phoneticPr fontId="1"/>
  </si>
  <si>
    <t>&lt;1.22</t>
    <phoneticPr fontId="1"/>
  </si>
  <si>
    <t>&lt;1.23</t>
    <phoneticPr fontId="1"/>
  </si>
  <si>
    <t>&lt;2.5</t>
    <phoneticPr fontId="1"/>
  </si>
  <si>
    <t>静岡県</t>
    <rPh sb="0" eb="3">
      <t>シズオカケン</t>
    </rPh>
    <phoneticPr fontId="5"/>
  </si>
  <si>
    <t>コネギ</t>
    <phoneticPr fontId="1"/>
  </si>
  <si>
    <t>&lt;0.92</t>
    <phoneticPr fontId="1"/>
  </si>
  <si>
    <t>&lt;1.18</t>
    <phoneticPr fontId="1"/>
  </si>
  <si>
    <t>ゴボウ</t>
    <phoneticPr fontId="1"/>
  </si>
  <si>
    <t>&lt;1.39</t>
    <phoneticPr fontId="1"/>
  </si>
  <si>
    <t>&lt;1.31</t>
    <phoneticPr fontId="1"/>
  </si>
  <si>
    <t>&lt;2.7</t>
    <phoneticPr fontId="1"/>
  </si>
  <si>
    <t>シメジ</t>
    <phoneticPr fontId="1"/>
  </si>
  <si>
    <t>&lt;1.08</t>
    <phoneticPr fontId="1"/>
  </si>
  <si>
    <t>&lt;1.33</t>
    <phoneticPr fontId="1"/>
  </si>
  <si>
    <t>&lt;2.4</t>
    <phoneticPr fontId="1"/>
  </si>
  <si>
    <t>ピーマン</t>
    <phoneticPr fontId="1"/>
  </si>
  <si>
    <t>&lt;1.13</t>
    <phoneticPr fontId="1"/>
  </si>
  <si>
    <t>&lt;1.36</t>
    <phoneticPr fontId="1"/>
  </si>
  <si>
    <t>川越市</t>
  </si>
  <si>
    <t>埼玉県</t>
  </si>
  <si>
    <t>流通品</t>
  </si>
  <si>
    <t>その他</t>
  </si>
  <si>
    <t>即席めん</t>
    <rPh sb="0" eb="2">
      <t>ソクセキ</t>
    </rPh>
    <phoneticPr fontId="5"/>
  </si>
  <si>
    <t>制限なし</t>
  </si>
  <si>
    <t>（一社）埼玉県食品衛生協会検査センター</t>
  </si>
  <si>
    <t>&lt;5.38</t>
  </si>
  <si>
    <t>&lt;6.34</t>
  </si>
  <si>
    <t>&lt;12</t>
  </si>
  <si>
    <t>青森県</t>
    <rPh sb="0" eb="3">
      <t>アオモリケン</t>
    </rPh>
    <phoneticPr fontId="1"/>
  </si>
  <si>
    <t>五所川原市</t>
    <rPh sb="0" eb="5">
      <t>ゴショガワラシ</t>
    </rPh>
    <phoneticPr fontId="1"/>
  </si>
  <si>
    <t>十三湖</t>
    <rPh sb="0" eb="3">
      <t>ジュウサンコ</t>
    </rPh>
    <phoneticPr fontId="1"/>
  </si>
  <si>
    <t>水産物</t>
    <rPh sb="0" eb="3">
      <t>スイサンブツ</t>
    </rPh>
    <phoneticPr fontId="1"/>
  </si>
  <si>
    <t>ヤマトシジミ</t>
    <phoneticPr fontId="1"/>
  </si>
  <si>
    <t>(一財）九州環境管理協会</t>
    <rPh sb="1" eb="2">
      <t>イチ</t>
    </rPh>
    <rPh sb="2" eb="3">
      <t>ザイ</t>
    </rPh>
    <rPh sb="4" eb="12">
      <t>キュウシュウカンキョウカンリキョウカイ</t>
    </rPh>
    <phoneticPr fontId="1"/>
  </si>
  <si>
    <t>Ge</t>
    <phoneticPr fontId="1"/>
  </si>
  <si>
    <t>&lt;2.44</t>
    <phoneticPr fontId="1"/>
  </si>
  <si>
    <t>&lt;5.9</t>
    <phoneticPr fontId="1"/>
  </si>
  <si>
    <t>&lt;2.66</t>
    <phoneticPr fontId="1"/>
  </si>
  <si>
    <t>&lt;2.61</t>
    <phoneticPr fontId="1"/>
  </si>
  <si>
    <t>&lt;2.41</t>
    <phoneticPr fontId="1"/>
  </si>
  <si>
    <t>&lt;2.47</t>
    <phoneticPr fontId="1"/>
  </si>
  <si>
    <t>&lt;4.9</t>
    <phoneticPr fontId="1"/>
  </si>
  <si>
    <t>&lt;5.38</t>
    <phoneticPr fontId="1"/>
  </si>
  <si>
    <t>&lt;5.02</t>
    <phoneticPr fontId="1"/>
  </si>
  <si>
    <t>&lt;2.75</t>
    <phoneticPr fontId="1"/>
  </si>
  <si>
    <t>&lt;3.02</t>
    <phoneticPr fontId="1"/>
  </si>
  <si>
    <t>&lt;5.8</t>
    <phoneticPr fontId="1"/>
  </si>
  <si>
    <t>青森県</t>
  </si>
  <si>
    <t>八戸市</t>
  </si>
  <si>
    <t>六ヶ所村尾駮沖</t>
  </si>
  <si>
    <t>マダラ
（1kg以上）</t>
  </si>
  <si>
    <t>天然</t>
  </si>
  <si>
    <t>&lt;0.465</t>
  </si>
  <si>
    <t>&lt;0.519</t>
  </si>
  <si>
    <t>&lt;0.98</t>
  </si>
  <si>
    <t>マダラ
（1kg以上・肝臓）</t>
  </si>
  <si>
    <t>&lt;3.49</t>
  </si>
  <si>
    <t>横浜市</t>
    <rPh sb="0" eb="3">
      <t>ヨコハマシ</t>
    </rPh>
    <phoneticPr fontId="5"/>
  </si>
  <si>
    <t>宮城県沖</t>
    <rPh sb="0" eb="3">
      <t>ミヤギケン</t>
    </rPh>
    <rPh sb="3" eb="4">
      <t>オキ</t>
    </rPh>
    <phoneticPr fontId="5"/>
  </si>
  <si>
    <t>横浜市本場食品衛生検査所</t>
  </si>
  <si>
    <t>R2.9.18</t>
  </si>
  <si>
    <t>&lt;2.77</t>
  </si>
  <si>
    <t>&lt;2.94</t>
  </si>
  <si>
    <t>&lt;5.7</t>
  </si>
  <si>
    <t>北海道沖</t>
    <rPh sb="0" eb="3">
      <t>ホッカイドウ</t>
    </rPh>
    <rPh sb="3" eb="4">
      <t>オキ</t>
    </rPh>
    <phoneticPr fontId="5"/>
  </si>
  <si>
    <t>マイワシ</t>
  </si>
  <si>
    <t>&lt;3.06</t>
  </si>
  <si>
    <t>サケ</t>
    <phoneticPr fontId="1"/>
  </si>
  <si>
    <t>フィレ</t>
    <phoneticPr fontId="1"/>
  </si>
  <si>
    <t>&lt;3.27</t>
  </si>
  <si>
    <t>山梨県</t>
  </si>
  <si>
    <t>製造所：山梨県</t>
  </si>
  <si>
    <t>発酵乳</t>
  </si>
  <si>
    <t>山梨県衛生環境研究所</t>
  </si>
  <si>
    <t>&lt;2.39</t>
  </si>
  <si>
    <t>&lt;3.08</t>
  </si>
  <si>
    <t>&lt;5.5</t>
  </si>
  <si>
    <t>チーズ</t>
  </si>
  <si>
    <t>&lt;3.03</t>
  </si>
  <si>
    <t>&lt;3.90</t>
  </si>
  <si>
    <t>&lt;3.59</t>
  </si>
  <si>
    <t>&lt;7.1</t>
  </si>
  <si>
    <t>乳飲料</t>
  </si>
  <si>
    <t>&lt;2.84</t>
  </si>
  <si>
    <t>&lt;6.2</t>
  </si>
  <si>
    <t>大阪市</t>
    <rPh sb="0" eb="3">
      <t>オオサカシ</t>
    </rPh>
    <phoneticPr fontId="1"/>
  </si>
  <si>
    <t>高知県</t>
    <rPh sb="0" eb="3">
      <t>コウチケン</t>
    </rPh>
    <phoneticPr fontId="5"/>
  </si>
  <si>
    <t>高知県沖</t>
    <rPh sb="0" eb="3">
      <t>コウチケン</t>
    </rPh>
    <rPh sb="3" eb="4">
      <t>オキ</t>
    </rPh>
    <phoneticPr fontId="5"/>
  </si>
  <si>
    <t>ウチワハギ</t>
    <phoneticPr fontId="5"/>
  </si>
  <si>
    <t>制限なし</t>
    <rPh sb="0" eb="2">
      <t>セイゲン</t>
    </rPh>
    <phoneticPr fontId="5"/>
  </si>
  <si>
    <t>大阪市中央卸売市場
東部市場食品衛生検査所</t>
    <phoneticPr fontId="5"/>
  </si>
  <si>
    <t>&lt;16</t>
    <phoneticPr fontId="5"/>
  </si>
  <si>
    <t>和歌山県</t>
    <rPh sb="0" eb="4">
      <t>ワカヤマケン</t>
    </rPh>
    <phoneticPr fontId="5"/>
  </si>
  <si>
    <t>和歌山県沖</t>
    <rPh sb="0" eb="4">
      <t>ワカヤマケン</t>
    </rPh>
    <rPh sb="4" eb="5">
      <t>オキ</t>
    </rPh>
    <phoneticPr fontId="5"/>
  </si>
  <si>
    <t>タチウオ</t>
    <phoneticPr fontId="5"/>
  </si>
  <si>
    <t>福岡県</t>
    <rPh sb="0" eb="3">
      <t>フクオカケン</t>
    </rPh>
    <phoneticPr fontId="5"/>
  </si>
  <si>
    <t>福岡県沖</t>
    <rPh sb="0" eb="3">
      <t>フクオカケン</t>
    </rPh>
    <rPh sb="3" eb="4">
      <t>オキ</t>
    </rPh>
    <phoneticPr fontId="5"/>
  </si>
  <si>
    <t>レンコダイ</t>
    <phoneticPr fontId="5"/>
  </si>
  <si>
    <t>北海道</t>
  </si>
  <si>
    <t>非流通品</t>
  </si>
  <si>
    <t>畜産物</t>
  </si>
  <si>
    <t>牛肉</t>
  </si>
  <si>
    <t>大阪市食肉衛生検査所</t>
  </si>
  <si>
    <t>R2.9.17</t>
  </si>
  <si>
    <t>東京都</t>
    <rPh sb="0" eb="3">
      <t>トウキョウト</t>
    </rPh>
    <phoneticPr fontId="1"/>
  </si>
  <si>
    <t>農林水産部</t>
    <rPh sb="0" eb="2">
      <t>ノウリン</t>
    </rPh>
    <rPh sb="2" eb="4">
      <t>スイサン</t>
    </rPh>
    <rPh sb="4" eb="5">
      <t>ブ</t>
    </rPh>
    <phoneticPr fontId="1"/>
  </si>
  <si>
    <t>東京都</t>
    <rPh sb="0" eb="3">
      <t>トウキョウト</t>
    </rPh>
    <phoneticPr fontId="5"/>
  </si>
  <si>
    <t>大田区</t>
    <rPh sb="0" eb="3">
      <t>オオタク</t>
    </rPh>
    <phoneticPr fontId="1"/>
  </si>
  <si>
    <t>多摩川下流域</t>
    <rPh sb="0" eb="2">
      <t>タマ</t>
    </rPh>
    <rPh sb="2" eb="3">
      <t>ガワ</t>
    </rPh>
    <rPh sb="3" eb="6">
      <t>カリュウイキ</t>
    </rPh>
    <phoneticPr fontId="1"/>
  </si>
  <si>
    <t>天然</t>
    <rPh sb="0" eb="2">
      <t>テンネン</t>
    </rPh>
    <phoneticPr fontId="1"/>
  </si>
  <si>
    <t>&lt;3.1</t>
    <phoneticPr fontId="1"/>
  </si>
  <si>
    <t>&lt;6.5</t>
    <phoneticPr fontId="1"/>
  </si>
  <si>
    <t>神津島村</t>
    <rPh sb="0" eb="4">
      <t>コウヅシマムラ</t>
    </rPh>
    <phoneticPr fontId="1"/>
  </si>
  <si>
    <t>神津島港</t>
    <rPh sb="0" eb="3">
      <t>コウヅシマ</t>
    </rPh>
    <rPh sb="3" eb="4">
      <t>コウ</t>
    </rPh>
    <phoneticPr fontId="1"/>
  </si>
  <si>
    <t>キンメダイ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</si>
</sst>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e\.m\.d;@"/>
    <numFmt numFmtId="177" formatCode="0.0_ "/>
  </numFmts>
  <fonts count="21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rgb="FF9C000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游ゴシック"/>
      <family val="3"/>
      <charset val="128"/>
      <scheme val="minor"/>
    </font>
    <font>
      <sz val="10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20"/>
      <color theme="1"/>
      <name val="游ゴシック"/>
      <family val="3"/>
      <charset val="128"/>
      <scheme val="minor"/>
    </font>
    <font>
      <b/>
      <sz val="14"/>
      <color indexed="8"/>
      <name val="ＭＳ Ｐゴシック"/>
      <family val="3"/>
      <charset val="128"/>
    </font>
    <font>
      <sz val="11"/>
      <color rgb="FFFF0000"/>
      <name val="游ゴシック"/>
      <family val="3"/>
      <charset val="128"/>
      <scheme val="minor"/>
    </font>
    <font>
      <b/>
      <sz val="14"/>
      <name val="ＭＳ Ｐゴシック"/>
      <family val="3"/>
      <charset val="128"/>
    </font>
    <font>
      <u/>
      <sz val="1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"/>
      <color rgb="FFFF0000"/>
      <name val="游ゴシック"/>
      <family val="3"/>
      <charset val="128"/>
      <scheme val="minor"/>
    </font>
    <font>
      <sz val="11"/>
      <name val="游ゴシック Light"/>
      <family val="3"/>
      <charset val="128"/>
      <scheme val="major"/>
    </font>
    <font>
      <sz val="11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17" fillId="0" borderId="0">
      <alignment vertical="center"/>
    </xf>
    <xf numFmtId="0" fontId="7" fillId="0" borderId="0">
      <alignment vertical="center"/>
    </xf>
  </cellStyleXfs>
  <cellXfs count="198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 wrapText="1"/>
    </xf>
    <xf numFmtId="176" fontId="6" fillId="2" borderId="9" xfId="0" applyNumberFormat="1" applyFont="1" applyFill="1" applyBorder="1" applyAlignment="1">
      <alignment horizontal="center" vertical="center" wrapText="1"/>
    </xf>
    <xf numFmtId="176" fontId="6" fillId="2" borderId="10" xfId="0" applyNumberFormat="1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 wrapText="1"/>
    </xf>
    <xf numFmtId="176" fontId="4" fillId="2" borderId="18" xfId="0" applyNumberFormat="1" applyFont="1" applyFill="1" applyBorder="1" applyAlignment="1">
      <alignment horizontal="center" vertical="center" wrapText="1"/>
    </xf>
    <xf numFmtId="176" fontId="4" fillId="2" borderId="13" xfId="0" applyNumberFormat="1" applyFont="1" applyFill="1" applyBorder="1" applyAlignment="1">
      <alignment horizontal="center" vertical="center" wrapText="1"/>
    </xf>
    <xf numFmtId="176" fontId="4" fillId="2" borderId="19" xfId="0" applyNumberFormat="1" applyFont="1" applyFill="1" applyBorder="1" applyAlignment="1">
      <alignment horizontal="center" vertical="center" wrapText="1"/>
    </xf>
    <xf numFmtId="176" fontId="4" fillId="2" borderId="20" xfId="0" applyNumberFormat="1" applyFont="1" applyFill="1" applyBorder="1" applyAlignment="1">
      <alignment horizontal="center" vertical="center" wrapText="1"/>
    </xf>
    <xf numFmtId="0" fontId="4" fillId="3" borderId="21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176" fontId="4" fillId="2" borderId="15" xfId="0" applyNumberFormat="1" applyFont="1" applyFill="1" applyBorder="1" applyAlignment="1">
      <alignment horizontal="center" vertical="center" wrapText="1"/>
    </xf>
    <xf numFmtId="176" fontId="4" fillId="2" borderId="23" xfId="0" applyNumberFormat="1" applyFont="1" applyFill="1" applyBorder="1" applyAlignment="1">
      <alignment horizontal="center" vertical="center" wrapText="1"/>
    </xf>
    <xf numFmtId="0" fontId="4" fillId="2" borderId="19" xfId="0" applyNumberFormat="1" applyFont="1" applyFill="1" applyBorder="1" applyAlignment="1">
      <alignment horizontal="left" vertical="center" wrapText="1"/>
    </xf>
    <xf numFmtId="0" fontId="4" fillId="2" borderId="20" xfId="0" applyNumberFormat="1" applyFont="1" applyFill="1" applyBorder="1" applyAlignment="1">
      <alignment horizontal="left" vertical="center" wrapText="1"/>
    </xf>
    <xf numFmtId="0" fontId="4" fillId="2" borderId="25" xfId="0" applyNumberFormat="1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23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4" fillId="2" borderId="26" xfId="0" applyFont="1" applyFill="1" applyBorder="1" applyAlignment="1">
      <alignment horizontal="center" vertical="center" wrapText="1"/>
    </xf>
    <xf numFmtId="0" fontId="4" fillId="2" borderId="27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 wrapText="1"/>
    </xf>
    <xf numFmtId="0" fontId="7" fillId="2" borderId="30" xfId="0" applyFont="1" applyFill="1" applyBorder="1" applyAlignment="1">
      <alignment horizontal="center" vertical="center"/>
    </xf>
    <xf numFmtId="0" fontId="4" fillId="2" borderId="31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 wrapText="1"/>
    </xf>
    <xf numFmtId="176" fontId="4" fillId="2" borderId="31" xfId="0" applyNumberFormat="1" applyFont="1" applyFill="1" applyBorder="1" applyAlignment="1">
      <alignment horizontal="center" vertical="center" wrapText="1"/>
    </xf>
    <xf numFmtId="176" fontId="4" fillId="2" borderId="27" xfId="0" applyNumberFormat="1" applyFont="1" applyFill="1" applyBorder="1" applyAlignment="1">
      <alignment horizontal="center" vertical="center" wrapText="1"/>
    </xf>
    <xf numFmtId="0" fontId="4" fillId="2" borderId="33" xfId="0" applyNumberFormat="1" applyFont="1" applyFill="1" applyBorder="1" applyAlignment="1">
      <alignment horizontal="center" vertical="center" wrapText="1"/>
    </xf>
    <xf numFmtId="0" fontId="4" fillId="2" borderId="32" xfId="0" applyNumberFormat="1" applyFont="1" applyFill="1" applyBorder="1" applyAlignment="1">
      <alignment horizontal="center" vertical="center" wrapText="1"/>
    </xf>
    <xf numFmtId="176" fontId="4" fillId="2" borderId="34" xfId="0" applyNumberFormat="1" applyFont="1" applyFill="1" applyBorder="1" applyAlignment="1">
      <alignment horizontal="center" vertical="center" wrapText="1"/>
    </xf>
    <xf numFmtId="0" fontId="4" fillId="3" borderId="26" xfId="0" applyFont="1" applyFill="1" applyBorder="1" applyAlignment="1">
      <alignment horizontal="center" vertical="center" wrapText="1"/>
    </xf>
    <xf numFmtId="0" fontId="4" fillId="3" borderId="29" xfId="0" applyFont="1" applyFill="1" applyBorder="1" applyAlignment="1">
      <alignment horizontal="center" vertical="center" wrapText="1"/>
    </xf>
    <xf numFmtId="0" fontId="8" fillId="2" borderId="27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4" fillId="2" borderId="35" xfId="0" applyFont="1" applyFill="1" applyBorder="1" applyAlignment="1">
      <alignment horizontal="center" vertical="center" wrapText="1"/>
    </xf>
    <xf numFmtId="0" fontId="4" fillId="2" borderId="36" xfId="0" applyFont="1" applyFill="1" applyBorder="1" applyAlignment="1">
      <alignment horizontal="center" vertical="center"/>
    </xf>
    <xf numFmtId="0" fontId="4" fillId="2" borderId="37" xfId="0" applyFont="1" applyFill="1" applyBorder="1" applyAlignment="1">
      <alignment horizontal="center" vertical="center" wrapText="1"/>
    </xf>
    <xf numFmtId="0" fontId="7" fillId="2" borderId="38" xfId="0" applyFont="1" applyFill="1" applyBorder="1" applyAlignment="1">
      <alignment horizontal="center" vertical="center"/>
    </xf>
    <xf numFmtId="0" fontId="4" fillId="2" borderId="39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40" xfId="0" applyFont="1" applyFill="1" applyBorder="1" applyAlignment="1">
      <alignment horizontal="center" vertical="center"/>
    </xf>
    <xf numFmtId="0" fontId="10" fillId="2" borderId="35" xfId="0" applyFont="1" applyFill="1" applyBorder="1" applyAlignment="1">
      <alignment horizontal="center" vertical="center"/>
    </xf>
    <xf numFmtId="57" fontId="4" fillId="2" borderId="36" xfId="0" applyNumberFormat="1" applyFont="1" applyFill="1" applyBorder="1" applyAlignment="1">
      <alignment horizontal="center" vertical="center" wrapText="1"/>
    </xf>
    <xf numFmtId="176" fontId="4" fillId="2" borderId="37" xfId="0" applyNumberFormat="1" applyFont="1" applyFill="1" applyBorder="1" applyAlignment="1">
      <alignment horizontal="center" vertical="center" wrapText="1"/>
    </xf>
    <xf numFmtId="176" fontId="4" fillId="2" borderId="40" xfId="0" applyNumberFormat="1" applyFont="1" applyFill="1" applyBorder="1" applyAlignment="1">
      <alignment horizontal="center" vertical="center" wrapText="1"/>
    </xf>
    <xf numFmtId="0" fontId="4" fillId="2" borderId="37" xfId="0" applyNumberFormat="1" applyFont="1" applyFill="1" applyBorder="1" applyAlignment="1">
      <alignment horizontal="center" vertical="center" wrapText="1"/>
    </xf>
    <xf numFmtId="0" fontId="4" fillId="2" borderId="35" xfId="0" applyNumberFormat="1" applyFont="1" applyFill="1" applyBorder="1" applyAlignment="1">
      <alignment horizontal="center" vertical="center" wrapText="1"/>
    </xf>
    <xf numFmtId="0" fontId="4" fillId="2" borderId="41" xfId="0" applyNumberFormat="1" applyFont="1" applyFill="1" applyBorder="1" applyAlignment="1">
      <alignment horizontal="center" vertical="center" wrapText="1"/>
    </xf>
    <xf numFmtId="0" fontId="4" fillId="3" borderId="35" xfId="0" applyNumberFormat="1" applyFont="1" applyFill="1" applyBorder="1" applyAlignment="1">
      <alignment horizontal="center" vertical="center" wrapText="1"/>
    </xf>
    <xf numFmtId="0" fontId="4" fillId="3" borderId="42" xfId="0" applyNumberFormat="1" applyFont="1" applyFill="1" applyBorder="1" applyAlignment="1">
      <alignment horizontal="center" vertical="center" wrapText="1"/>
    </xf>
    <xf numFmtId="0" fontId="4" fillId="2" borderId="40" xfId="0" applyNumberFormat="1" applyFont="1" applyFill="1" applyBorder="1" applyAlignment="1">
      <alignment horizontal="center" vertical="center" wrapText="1"/>
    </xf>
    <xf numFmtId="0" fontId="4" fillId="2" borderId="43" xfId="0" applyFont="1" applyFill="1" applyBorder="1" applyAlignment="1">
      <alignment horizontal="center" vertical="center"/>
    </xf>
    <xf numFmtId="0" fontId="4" fillId="2" borderId="39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/>
    </xf>
    <xf numFmtId="0" fontId="4" fillId="2" borderId="44" xfId="0" applyFont="1" applyFill="1" applyBorder="1" applyAlignment="1">
      <alignment horizontal="center" vertical="center"/>
    </xf>
    <xf numFmtId="0" fontId="10" fillId="2" borderId="24" xfId="0" applyFont="1" applyFill="1" applyBorder="1" applyAlignment="1">
      <alignment horizontal="center" vertical="center"/>
    </xf>
    <xf numFmtId="57" fontId="4" fillId="2" borderId="43" xfId="0" applyNumberFormat="1" applyFont="1" applyFill="1" applyBorder="1" applyAlignment="1">
      <alignment horizontal="center" vertical="center" wrapText="1"/>
    </xf>
    <xf numFmtId="176" fontId="4" fillId="2" borderId="44" xfId="0" applyNumberFormat="1" applyFont="1" applyFill="1" applyBorder="1" applyAlignment="1">
      <alignment horizontal="center" vertical="center" wrapText="1"/>
    </xf>
    <xf numFmtId="0" fontId="4" fillId="2" borderId="39" xfId="0" applyNumberFormat="1" applyFont="1" applyFill="1" applyBorder="1" applyAlignment="1">
      <alignment horizontal="center" vertical="center" wrapText="1"/>
    </xf>
    <xf numFmtId="0" fontId="4" fillId="2" borderId="24" xfId="0" applyNumberFormat="1" applyFont="1" applyFill="1" applyBorder="1" applyAlignment="1">
      <alignment horizontal="center" vertical="center" wrapText="1"/>
    </xf>
    <xf numFmtId="0" fontId="4" fillId="2" borderId="37" xfId="0" applyFont="1" applyFill="1" applyBorder="1" applyAlignment="1">
      <alignment horizontal="center" vertical="center"/>
    </xf>
    <xf numFmtId="0" fontId="4" fillId="2" borderId="35" xfId="0" applyFont="1" applyFill="1" applyBorder="1" applyAlignment="1">
      <alignment horizontal="center" vertical="center"/>
    </xf>
    <xf numFmtId="0" fontId="4" fillId="2" borderId="36" xfId="0" applyFont="1" applyFill="1" applyBorder="1" applyAlignment="1">
      <alignment horizontal="center" vertical="center" wrapText="1"/>
    </xf>
    <xf numFmtId="176" fontId="4" fillId="0" borderId="37" xfId="0" applyNumberFormat="1" applyFont="1" applyFill="1" applyBorder="1" applyAlignment="1">
      <alignment horizontal="center" vertical="center" wrapText="1"/>
    </xf>
    <xf numFmtId="176" fontId="4" fillId="0" borderId="40" xfId="0" applyNumberFormat="1" applyFont="1" applyFill="1" applyBorder="1" applyAlignment="1">
      <alignment horizontal="center" vertical="center" wrapText="1"/>
    </xf>
    <xf numFmtId="0" fontId="4" fillId="0" borderId="37" xfId="0" applyNumberFormat="1" applyFont="1" applyFill="1" applyBorder="1" applyAlignment="1">
      <alignment horizontal="center" vertical="center" wrapText="1"/>
    </xf>
    <xf numFmtId="0" fontId="4" fillId="0" borderId="35" xfId="0" applyNumberFormat="1" applyFont="1" applyFill="1" applyBorder="1" applyAlignment="1">
      <alignment horizontal="center" vertical="center" wrapText="1"/>
    </xf>
    <xf numFmtId="0" fontId="4" fillId="0" borderId="41" xfId="0" applyNumberFormat="1" applyFont="1" applyFill="1" applyBorder="1" applyAlignment="1">
      <alignment horizontal="center" vertical="center" wrapText="1"/>
    </xf>
    <xf numFmtId="0" fontId="4" fillId="2" borderId="44" xfId="0" applyNumberFormat="1" applyFont="1" applyFill="1" applyBorder="1" applyAlignment="1">
      <alignment horizontal="center" vertical="center" wrapText="1"/>
    </xf>
    <xf numFmtId="176" fontId="4" fillId="2" borderId="39" xfId="0" applyNumberFormat="1" applyFont="1" applyFill="1" applyBorder="1" applyAlignment="1">
      <alignment horizontal="center" vertical="center" wrapText="1"/>
    </xf>
    <xf numFmtId="0" fontId="4" fillId="2" borderId="42" xfId="0" applyNumberFormat="1" applyFont="1" applyFill="1" applyBorder="1" applyAlignment="1">
      <alignment horizontal="center" vertical="center" wrapText="1"/>
    </xf>
    <xf numFmtId="0" fontId="4" fillId="2" borderId="25" xfId="0" applyNumberFormat="1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0" fontId="10" fillId="2" borderId="21" xfId="0" applyFont="1" applyFill="1" applyBorder="1" applyAlignment="1">
      <alignment horizontal="center" vertical="center"/>
    </xf>
    <xf numFmtId="176" fontId="4" fillId="2" borderId="18" xfId="0" applyNumberFormat="1" applyFont="1" applyFill="1" applyBorder="1" applyAlignment="1">
      <alignment horizontal="center" vertical="center" wrapText="1"/>
    </xf>
    <xf numFmtId="176" fontId="4" fillId="2" borderId="13" xfId="0" applyNumberFormat="1" applyFont="1" applyFill="1" applyBorder="1" applyAlignment="1">
      <alignment horizontal="center" vertical="center" wrapText="1"/>
    </xf>
    <xf numFmtId="0" fontId="4" fillId="2" borderId="17" xfId="0" applyNumberFormat="1" applyFont="1" applyFill="1" applyBorder="1" applyAlignment="1">
      <alignment horizontal="center" vertical="center" wrapText="1"/>
    </xf>
    <xf numFmtId="0" fontId="4" fillId="2" borderId="45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4" fillId="2" borderId="24" xfId="0" quotePrefix="1" applyNumberFormat="1" applyFont="1" applyFill="1" applyBorder="1" applyAlignment="1">
      <alignment horizontal="center" vertical="center" wrapText="1"/>
    </xf>
    <xf numFmtId="177" fontId="4" fillId="2" borderId="24" xfId="0" applyNumberFormat="1" applyFont="1" applyFill="1" applyBorder="1" applyAlignment="1">
      <alignment horizontal="center" vertical="center" wrapText="1"/>
    </xf>
    <xf numFmtId="176" fontId="4" fillId="0" borderId="39" xfId="0" applyNumberFormat="1" applyFont="1" applyFill="1" applyBorder="1" applyAlignment="1">
      <alignment horizontal="center" vertical="center" wrapText="1"/>
    </xf>
    <xf numFmtId="57" fontId="4" fillId="2" borderId="44" xfId="0" applyNumberFormat="1" applyFont="1" applyFill="1" applyBorder="1" applyAlignment="1">
      <alignment horizontal="center" vertical="center" wrapText="1"/>
    </xf>
    <xf numFmtId="0" fontId="16" fillId="2" borderId="39" xfId="0" applyFont="1" applyFill="1" applyBorder="1" applyAlignment="1">
      <alignment horizontal="center" vertical="center" wrapText="1"/>
    </xf>
    <xf numFmtId="0" fontId="16" fillId="2" borderId="24" xfId="0" applyFont="1" applyFill="1" applyBorder="1" applyAlignment="1">
      <alignment horizontal="center" vertical="center" wrapText="1"/>
    </xf>
    <xf numFmtId="0" fontId="16" fillId="0" borderId="35" xfId="0" applyFont="1" applyBorder="1" applyAlignment="1">
      <alignment horizontal="center" vertical="center"/>
    </xf>
    <xf numFmtId="0" fontId="16" fillId="2" borderId="35" xfId="0" applyFont="1" applyFill="1" applyBorder="1" applyAlignment="1">
      <alignment horizontal="center" vertical="center"/>
    </xf>
    <xf numFmtId="57" fontId="4" fillId="2" borderId="40" xfId="0" applyNumberFormat="1" applyFont="1" applyFill="1" applyBorder="1" applyAlignment="1">
      <alignment horizontal="center" vertical="center" wrapText="1"/>
    </xf>
    <xf numFmtId="57" fontId="16" fillId="0" borderId="42" xfId="0" applyNumberFormat="1" applyFont="1" applyFill="1" applyBorder="1" applyAlignment="1">
      <alignment horizontal="center" vertical="center" wrapText="1"/>
    </xf>
    <xf numFmtId="57" fontId="16" fillId="0" borderId="40" xfId="0" applyNumberFormat="1" applyFont="1" applyFill="1" applyBorder="1" applyAlignment="1">
      <alignment horizontal="center" vertical="center" wrapText="1"/>
    </xf>
    <xf numFmtId="0" fontId="16" fillId="2" borderId="25" xfId="0" applyFont="1" applyFill="1" applyBorder="1" applyAlignment="1">
      <alignment horizontal="center" vertical="center" wrapText="1"/>
    </xf>
    <xf numFmtId="57" fontId="16" fillId="0" borderId="44" xfId="0" applyNumberFormat="1" applyFont="1" applyFill="1" applyBorder="1" applyAlignment="1">
      <alignment horizontal="center" vertical="center" wrapText="1"/>
    </xf>
    <xf numFmtId="0" fontId="16" fillId="2" borderId="24" xfId="0" applyFont="1" applyFill="1" applyBorder="1" applyAlignment="1">
      <alignment horizontal="center" vertical="center"/>
    </xf>
    <xf numFmtId="0" fontId="4" fillId="0" borderId="35" xfId="0" applyFont="1" applyFill="1" applyBorder="1" applyAlignment="1">
      <alignment horizontal="center" vertical="center" shrinkToFit="1"/>
    </xf>
    <xf numFmtId="0" fontId="4" fillId="2" borderId="40" xfId="0" applyFont="1" applyFill="1" applyBorder="1" applyAlignment="1">
      <alignment horizontal="center" vertical="center" wrapText="1"/>
    </xf>
    <xf numFmtId="176" fontId="7" fillId="0" borderId="25" xfId="0" applyNumberFormat="1" applyFont="1" applyFill="1" applyBorder="1" applyAlignment="1">
      <alignment horizontal="center" vertical="center" shrinkToFit="1"/>
    </xf>
    <xf numFmtId="176" fontId="7" fillId="0" borderId="24" xfId="0" applyNumberFormat="1" applyFont="1" applyFill="1" applyBorder="1" applyAlignment="1">
      <alignment horizontal="center" vertical="center" shrinkToFit="1"/>
    </xf>
    <xf numFmtId="0" fontId="4" fillId="0" borderId="19" xfId="0" applyNumberFormat="1" applyFont="1" applyFill="1" applyBorder="1" applyAlignment="1">
      <alignment horizontal="center" vertical="center" wrapText="1"/>
    </xf>
    <xf numFmtId="1" fontId="4" fillId="0" borderId="35" xfId="0" applyNumberFormat="1" applyFont="1" applyFill="1" applyBorder="1" applyAlignment="1">
      <alignment horizontal="center" vertical="center" wrapText="1"/>
    </xf>
    <xf numFmtId="1" fontId="4" fillId="3" borderId="42" xfId="0" applyNumberFormat="1" applyFont="1" applyFill="1" applyBorder="1" applyAlignment="1">
      <alignment horizontal="center" vertical="center" wrapText="1"/>
    </xf>
    <xf numFmtId="0" fontId="4" fillId="2" borderId="35" xfId="1" applyFont="1" applyFill="1" applyBorder="1" applyAlignment="1">
      <alignment horizontal="center" vertical="center" wrapText="1"/>
    </xf>
    <xf numFmtId="0" fontId="4" fillId="2" borderId="36" xfId="1" applyFont="1" applyFill="1" applyBorder="1" applyAlignment="1">
      <alignment horizontal="center" vertical="center" wrapText="1"/>
    </xf>
    <xf numFmtId="0" fontId="4" fillId="2" borderId="37" xfId="1" applyFont="1" applyFill="1" applyBorder="1" applyAlignment="1">
      <alignment horizontal="center" vertical="center" wrapText="1"/>
    </xf>
    <xf numFmtId="0" fontId="4" fillId="2" borderId="35" xfId="1" applyFont="1" applyFill="1" applyBorder="1" applyAlignment="1">
      <alignment horizontal="center" vertical="center"/>
    </xf>
    <xf numFmtId="0" fontId="4" fillId="2" borderId="40" xfId="1" applyFont="1" applyFill="1" applyBorder="1" applyAlignment="1">
      <alignment horizontal="center" vertical="center" wrapText="1"/>
    </xf>
    <xf numFmtId="0" fontId="10" fillId="2" borderId="35" xfId="1" applyFont="1" applyFill="1" applyBorder="1" applyAlignment="1">
      <alignment horizontal="center" vertical="center"/>
    </xf>
    <xf numFmtId="57" fontId="4" fillId="2" borderId="36" xfId="1" applyNumberFormat="1" applyFont="1" applyFill="1" applyBorder="1" applyAlignment="1">
      <alignment horizontal="center" vertical="center" wrapText="1"/>
    </xf>
    <xf numFmtId="176" fontId="4" fillId="2" borderId="37" xfId="1" applyNumberFormat="1" applyFont="1" applyFill="1" applyBorder="1" applyAlignment="1">
      <alignment horizontal="center" vertical="center" wrapText="1"/>
    </xf>
    <xf numFmtId="176" fontId="4" fillId="2" borderId="40" xfId="1" applyNumberFormat="1" applyFont="1" applyFill="1" applyBorder="1" applyAlignment="1">
      <alignment horizontal="center" vertical="center" wrapText="1"/>
    </xf>
    <xf numFmtId="0" fontId="4" fillId="2" borderId="37" xfId="1" applyNumberFormat="1" applyFont="1" applyFill="1" applyBorder="1" applyAlignment="1">
      <alignment horizontal="center" vertical="center" wrapText="1"/>
    </xf>
    <xf numFmtId="0" fontId="4" fillId="2" borderId="35" xfId="1" applyNumberFormat="1" applyFont="1" applyFill="1" applyBorder="1" applyAlignment="1">
      <alignment horizontal="center" vertical="center" wrapText="1"/>
    </xf>
    <xf numFmtId="0" fontId="4" fillId="2" borderId="41" xfId="1" applyNumberFormat="1" applyFont="1" applyFill="1" applyBorder="1" applyAlignment="1">
      <alignment horizontal="center" vertical="center" wrapText="1"/>
    </xf>
    <xf numFmtId="0" fontId="4" fillId="3" borderId="35" xfId="1" applyNumberFormat="1" applyFont="1" applyFill="1" applyBorder="1" applyAlignment="1">
      <alignment horizontal="center" vertical="center" wrapText="1"/>
    </xf>
    <xf numFmtId="0" fontId="4" fillId="3" borderId="42" xfId="1" applyNumberFormat="1" applyFont="1" applyFill="1" applyBorder="1" applyAlignment="1">
      <alignment horizontal="center" vertical="center" wrapText="1"/>
    </xf>
    <xf numFmtId="0" fontId="4" fillId="2" borderId="40" xfId="1" applyNumberFormat="1" applyFont="1" applyFill="1" applyBorder="1" applyAlignment="1">
      <alignment horizontal="center" vertical="center" wrapText="1"/>
    </xf>
    <xf numFmtId="0" fontId="4" fillId="2" borderId="43" xfId="0" applyFont="1" applyFill="1" applyBorder="1" applyAlignment="1">
      <alignment horizontal="center" vertical="center" wrapText="1"/>
    </xf>
    <xf numFmtId="0" fontId="4" fillId="2" borderId="44" xfId="0" applyFont="1" applyFill="1" applyBorder="1" applyAlignment="1">
      <alignment horizontal="center" vertical="center" wrapText="1"/>
    </xf>
    <xf numFmtId="0" fontId="4" fillId="0" borderId="40" xfId="0" applyFont="1" applyFill="1" applyBorder="1" applyAlignment="1">
      <alignment horizontal="center" vertical="center" wrapText="1"/>
    </xf>
    <xf numFmtId="57" fontId="0" fillId="0" borderId="40" xfId="0" applyNumberFormat="1" applyBorder="1" applyAlignment="1">
      <alignment horizontal="center" vertical="center" wrapText="1"/>
    </xf>
    <xf numFmtId="57" fontId="0" fillId="2" borderId="25" xfId="0" applyNumberFormat="1" applyFill="1" applyBorder="1" applyAlignment="1">
      <alignment horizontal="center" vertical="center" wrapText="1"/>
    </xf>
    <xf numFmtId="176" fontId="4" fillId="2" borderId="25" xfId="0" applyNumberFormat="1" applyFont="1" applyFill="1" applyBorder="1" applyAlignment="1">
      <alignment horizontal="center" vertical="center" wrapText="1"/>
    </xf>
    <xf numFmtId="0" fontId="10" fillId="2" borderId="35" xfId="0" applyFont="1" applyFill="1" applyBorder="1" applyAlignment="1">
      <alignment horizontal="center" vertical="center" wrapText="1"/>
    </xf>
    <xf numFmtId="0" fontId="0" fillId="0" borderId="24" xfId="0" quotePrefix="1" applyFill="1" applyBorder="1" applyAlignment="1">
      <alignment horizontal="center" vertical="center" wrapText="1"/>
    </xf>
    <xf numFmtId="0" fontId="0" fillId="0" borderId="35" xfId="0" applyFill="1" applyBorder="1" applyAlignment="1">
      <alignment horizontal="center" vertical="center"/>
    </xf>
    <xf numFmtId="0" fontId="0" fillId="0" borderId="35" xfId="0" applyFill="1" applyBorder="1" applyAlignment="1">
      <alignment horizontal="center" vertical="center" wrapText="1"/>
    </xf>
    <xf numFmtId="0" fontId="10" fillId="2" borderId="24" xfId="0" applyFont="1" applyFill="1" applyBorder="1" applyAlignment="1">
      <alignment horizontal="center" vertical="center" wrapText="1"/>
    </xf>
    <xf numFmtId="0" fontId="4" fillId="0" borderId="24" xfId="0" applyFont="1" applyFill="1" applyBorder="1" applyAlignment="1">
      <alignment horizontal="center" vertical="center" wrapText="1"/>
    </xf>
    <xf numFmtId="0" fontId="7" fillId="2" borderId="35" xfId="0" applyFont="1" applyFill="1" applyBorder="1" applyAlignment="1">
      <alignment horizontal="center" vertical="center" wrapText="1"/>
    </xf>
    <xf numFmtId="0" fontId="7" fillId="2" borderId="36" xfId="0" applyFont="1" applyFill="1" applyBorder="1" applyAlignment="1">
      <alignment horizontal="center" vertical="center" wrapText="1"/>
    </xf>
    <xf numFmtId="0" fontId="7" fillId="2" borderId="37" xfId="0" applyFont="1" applyFill="1" applyBorder="1" applyAlignment="1">
      <alignment horizontal="center" vertical="center" wrapText="1"/>
    </xf>
    <xf numFmtId="0" fontId="7" fillId="2" borderId="35" xfId="0" applyFont="1" applyFill="1" applyBorder="1" applyAlignment="1">
      <alignment horizontal="center" vertical="center"/>
    </xf>
    <xf numFmtId="0" fontId="7" fillId="2" borderId="40" xfId="0" applyFont="1" applyFill="1" applyBorder="1" applyAlignment="1">
      <alignment horizontal="center" vertical="center" wrapText="1"/>
    </xf>
    <xf numFmtId="57" fontId="7" fillId="2" borderId="36" xfId="0" applyNumberFormat="1" applyFont="1" applyFill="1" applyBorder="1" applyAlignment="1">
      <alignment horizontal="center" vertical="center" wrapText="1"/>
    </xf>
    <xf numFmtId="176" fontId="7" fillId="2" borderId="37" xfId="0" applyNumberFormat="1" applyFont="1" applyFill="1" applyBorder="1" applyAlignment="1">
      <alignment horizontal="center" vertical="center" wrapText="1"/>
    </xf>
    <xf numFmtId="176" fontId="7" fillId="2" borderId="40" xfId="0" applyNumberFormat="1" applyFont="1" applyFill="1" applyBorder="1" applyAlignment="1">
      <alignment horizontal="center" vertical="center" wrapText="1"/>
    </xf>
    <xf numFmtId="0" fontId="7" fillId="2" borderId="41" xfId="0" applyNumberFormat="1" applyFont="1" applyFill="1" applyBorder="1" applyAlignment="1">
      <alignment horizontal="center" vertical="center" wrapText="1"/>
    </xf>
    <xf numFmtId="0" fontId="7" fillId="3" borderId="35" xfId="0" applyNumberFormat="1" applyFont="1" applyFill="1" applyBorder="1" applyAlignment="1">
      <alignment horizontal="center" vertical="center" wrapText="1"/>
    </xf>
    <xf numFmtId="0" fontId="7" fillId="3" borderId="42" xfId="0" applyNumberFormat="1" applyFont="1" applyFill="1" applyBorder="1" applyAlignment="1">
      <alignment horizontal="center" vertical="center" wrapText="1"/>
    </xf>
    <xf numFmtId="0" fontId="7" fillId="2" borderId="40" xfId="0" applyNumberFormat="1" applyFont="1" applyFill="1" applyBorder="1" applyAlignment="1">
      <alignment horizontal="center" vertical="center" wrapText="1"/>
    </xf>
    <xf numFmtId="176" fontId="4" fillId="2" borderId="45" xfId="0" applyNumberFormat="1" applyFont="1" applyFill="1" applyBorder="1" applyAlignment="1">
      <alignment horizontal="center" vertical="center" wrapText="1"/>
    </xf>
    <xf numFmtId="176" fontId="4" fillId="2" borderId="47" xfId="0" applyNumberFormat="1" applyFont="1" applyFill="1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44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57" fontId="0" fillId="0" borderId="44" xfId="0" applyNumberFormat="1" applyFont="1" applyBorder="1" applyAlignment="1">
      <alignment horizontal="center" vertical="center" wrapText="1"/>
    </xf>
    <xf numFmtId="57" fontId="0" fillId="0" borderId="25" xfId="0" applyNumberFormat="1" applyFont="1" applyBorder="1" applyAlignment="1">
      <alignment horizontal="center" vertical="center" wrapText="1"/>
    </xf>
    <xf numFmtId="0" fontId="19" fillId="0" borderId="25" xfId="0" applyFont="1" applyFill="1" applyBorder="1" applyAlignment="1">
      <alignment horizontal="center" vertical="center" wrapText="1" shrinkToFit="1"/>
    </xf>
    <xf numFmtId="0" fontId="19" fillId="0" borderId="24" xfId="0" applyFont="1" applyFill="1" applyBorder="1" applyAlignment="1">
      <alignment horizontal="center" vertical="center" wrapText="1" shrinkToFit="1"/>
    </xf>
    <xf numFmtId="0" fontId="20" fillId="0" borderId="24" xfId="0" applyNumberFormat="1" applyFont="1" applyFill="1" applyBorder="1" applyAlignment="1">
      <alignment horizontal="center" vertical="center" wrapText="1"/>
    </xf>
    <xf numFmtId="0" fontId="7" fillId="0" borderId="24" xfId="2" applyBorder="1" applyAlignment="1">
      <alignment horizontal="center" vertical="center" wrapText="1"/>
    </xf>
    <xf numFmtId="0" fontId="0" fillId="0" borderId="44" xfId="2" applyFont="1" applyBorder="1" applyAlignment="1">
      <alignment horizontal="center" vertical="center" wrapText="1"/>
    </xf>
    <xf numFmtId="0" fontId="0" fillId="0" borderId="25" xfId="2" applyFont="1" applyBorder="1" applyAlignment="1">
      <alignment horizontal="center" vertical="center" wrapText="1"/>
    </xf>
    <xf numFmtId="57" fontId="0" fillId="0" borderId="44" xfId="2" applyNumberFormat="1" applyFont="1" applyBorder="1" applyAlignment="1">
      <alignment horizontal="center" vertical="center" wrapText="1"/>
    </xf>
    <xf numFmtId="57" fontId="0" fillId="0" borderId="25" xfId="2" applyNumberFormat="1" applyFont="1" applyBorder="1" applyAlignment="1">
      <alignment horizontal="center" vertical="center" wrapText="1"/>
    </xf>
    <xf numFmtId="0" fontId="0" fillId="0" borderId="48" xfId="0" applyBorder="1"/>
    <xf numFmtId="0" fontId="0" fillId="0" borderId="0" xfId="0" applyAlignment="1"/>
    <xf numFmtId="0" fontId="7" fillId="2" borderId="38" xfId="1" applyFont="1" applyFill="1" applyBorder="1" applyAlignment="1">
      <alignment horizontal="center" vertical="center"/>
    </xf>
    <xf numFmtId="0" fontId="4" fillId="2" borderId="38" xfId="0" applyFont="1" applyFill="1" applyBorder="1" applyAlignment="1">
      <alignment horizontal="center" vertical="center"/>
    </xf>
    <xf numFmtId="0" fontId="4" fillId="2" borderId="46" xfId="0" applyFont="1" applyFill="1" applyBorder="1" applyAlignment="1">
      <alignment horizontal="center" vertical="center"/>
    </xf>
    <xf numFmtId="0" fontId="0" fillId="0" borderId="46" xfId="0" applyFont="1" applyBorder="1" applyAlignment="1">
      <alignment horizontal="center" vertical="center"/>
    </xf>
    <xf numFmtId="0" fontId="0" fillId="0" borderId="46" xfId="2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7" fillId="0" borderId="24" xfId="2" applyBorder="1" applyAlignment="1">
      <alignment horizontal="center" vertical="center"/>
    </xf>
    <xf numFmtId="0" fontId="6" fillId="2" borderId="16" xfId="0" applyFont="1" applyFill="1" applyBorder="1" applyAlignment="1">
      <alignment vertical="center"/>
    </xf>
    <xf numFmtId="0" fontId="4" fillId="2" borderId="32" xfId="0" applyFont="1" applyFill="1" applyBorder="1" applyAlignment="1">
      <alignment horizontal="center" vertical="center"/>
    </xf>
    <xf numFmtId="0" fontId="4" fillId="2" borderId="36" xfId="1" applyFont="1" applyFill="1" applyBorder="1" applyAlignment="1">
      <alignment horizontal="center" vertical="center"/>
    </xf>
    <xf numFmtId="0" fontId="4" fillId="0" borderId="35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/>
    </xf>
    <xf numFmtId="0" fontId="0" fillId="0" borderId="24" xfId="2" applyFont="1" applyBorder="1" applyAlignment="1">
      <alignment horizontal="center" vertical="center"/>
    </xf>
    <xf numFmtId="0" fontId="6" fillId="2" borderId="17" xfId="0" applyFont="1" applyFill="1" applyBorder="1" applyAlignment="1">
      <alignment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39" xfId="1" applyFont="1" applyFill="1" applyBorder="1" applyAlignment="1">
      <alignment horizontal="center" vertical="center"/>
    </xf>
    <xf numFmtId="0" fontId="7" fillId="2" borderId="39" xfId="0" applyFont="1" applyFill="1" applyBorder="1" applyAlignment="1">
      <alignment horizontal="center" vertical="center"/>
    </xf>
    <xf numFmtId="0" fontId="0" fillId="0" borderId="25" xfId="0" applyFont="1" applyBorder="1" applyAlignment="1">
      <alignment horizontal="center" vertical="center"/>
    </xf>
    <xf numFmtId="0" fontId="0" fillId="0" borderId="25" xfId="2" applyFont="1" applyBorder="1" applyAlignment="1">
      <alignment horizontal="center" vertical="center"/>
    </xf>
    <xf numFmtId="0" fontId="0" fillId="0" borderId="24" xfId="0" applyFill="1" applyBorder="1" applyAlignment="1">
      <alignment horizontal="center" vertical="center"/>
    </xf>
    <xf numFmtId="0" fontId="0" fillId="0" borderId="24" xfId="0" applyFont="1" applyBorder="1" applyAlignment="1">
      <alignment horizontal="center" vertical="center"/>
    </xf>
    <xf numFmtId="57" fontId="0" fillId="0" borderId="24" xfId="0" applyNumberFormat="1" applyBorder="1" applyAlignment="1">
      <alignment horizontal="center" vertical="center" wrapText="1"/>
    </xf>
  </cellXfs>
  <cellStyles count="3">
    <cellStyle name="Normal" xfId="1"/>
    <cellStyle name="標準" xfId="0" builtinId="0"/>
    <cellStyle name="標準 3" xfId="2"/>
  </cellStyles>
  <dxfs count="89"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34" Type="http://schemas.openxmlformats.org/officeDocument/2006/relationships/sharedStrings" Target="sharedStrings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calcChain" Target="calcChain.xml"/><Relationship Id="rId8" Type="http://schemas.openxmlformats.org/officeDocument/2006/relationships/externalLink" Target="externalLinks/externalLink7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9&#26376;&#20998;/&#12503;&#12524;&#12473;R2.9.(&#31532;1204&#22577;)/(1)&#33258;&#27835;&#20307;/9&#26376;14&#26085;/&#27700;&#29987;&#25391;&#33288;&#35506;_200911_&#12304;&#21029;&#28155;&#12305;&#26908;&#26619;&#32080;&#26524;&#22577;&#21578;&#27096;&#24335;&#65288;R2&#25913;&#27491;&#24460;&#65289;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9&#26376;&#20998;/&#12503;&#12524;&#12473;R2.9.(&#31532;1204&#22577;)/(1)&#33258;&#27835;&#20307;/9&#26376;17&#26085;/&#12304;&#21029;&#28155;&#12305;%20%20&#26908;&#26619;&#32080;&#26524;&#22577;&#21578;&#27096;&#24335;&#65288;R2&#25913;&#27491;&#24460;&#65289;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9&#26376;&#20998;/&#12503;&#12524;&#12473;R2.9.(&#31532;1204&#22577;)/(1)&#33258;&#27835;&#20307;/9&#26376;16&#26085;/&#31070;&#22856;&#24029;&#30476;&#12304;&#27700;&#29987;&#29289;&#12305;&#12304;R2.9.7&#12305;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6032;&#28511;&#30476;&#12304;&#36786;&#29987;&#29289;&#12305;&#12304;R2.9.15&#12305;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9&#26376;&#20998;/&#12503;&#12524;&#12473;R2.9.(&#31532;1204&#22577;)/(1)&#33258;&#27835;&#20307;/9&#26376;16&#26085;/&#26032;&#28511;&#30476;&#12304;&#36786;&#29987;&#29289;&#12305;&#12304;R2.9.14&#12305;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5991;&#20140;&#21306;&#12304;&#36786;&#29987;&#29289;&#12305;&#12304;&#20196;&#21644;2&#24180;9&#26376;16&#26085;&#12305;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9&#26376;&#20998;/&#12503;&#12524;&#12473;R2.9.(&#31532;1204&#22577;)/(1)&#33258;&#27835;&#20307;/9&#26376;15&#26085;/&#30427;&#23713;&#24066;&#12304;&#36786;&#29987;&#29289;&#12305;&#12304;2.9.15&#12305;_s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9&#26376;&#20998;/&#12503;&#12524;&#12473;R2.9.(&#31532;1204&#22577;)/(1)&#33258;&#27835;&#20307;/9&#26376;15&#26085;/&#26032;&#23487;&#21306;&#12304;&#36786;&#29987;&#29289;&#12305;&#12304;R2.9.15&#12305;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9&#26376;&#20998;/&#12503;&#12524;&#12473;R2.9.(&#31532;1204&#22577;)/(1)&#33258;&#27835;&#20307;/9&#26376;15&#26085;/&#26032;&#28511;&#30476;&#12304;&#36786;&#29987;&#29289;&#12305;&#12304;R2.9.11&#12305;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9&#26376;&#20998;/&#12503;&#12524;&#12473;R2.9.(&#31532;1204&#22577;)/(1)&#33258;&#27835;&#20307;/9&#26376;15&#26085;/&#22524;&#29577;&#30476;&#12288;&#35519;&#26619;&#32080;&#26524;&#12304;R2.9.15&#12305;&#12304;&#36786;&#29987;&#29289;&#12305;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9&#26376;&#20998;/&#12503;&#12524;&#12473;R2.9.(&#31532;1204&#22577;)/(1)&#33258;&#27835;&#20307;/9&#26376;15&#26085;/&#32676;&#39340;&#30476;&#12304;&#36786;&#29987;&#29289;&#12539;&#27700;&#29987;&#29289;&#12305;&#12304;R2.8.24~9.4&#1230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26.129.2\&#20581;&#24247;&#23433;&#20840;&#37096;\&#39135;&#21697;&#30435;&#35222;&#35506;\@&#30435;&#35222;&#35336;&#30011;&#25285;&#24403;\&#9733;&#25918;&#23556;&#24615;&#29289;&#36074;&#23550;&#31574;\03&#12288;&#29987;&#21172;&#23616;&#12398;&#29987;&#22320;&#26908;&#26619;\&#29987;&#21172;&#23616;&#32080;&#26524;\R2&#24180;&#24230;\R2&#26481;&#20140;&#37117;&#12304;&#12459;&#12486;&#12468;&#12522;&#12305;&#12304;&#26085;&#20184;&#12305;&#65288;R2&#25913;&#27491;&#24460;&#65289;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0.10.109\&#39135;&#29987;&#26989;&#25391;&#33288;&#35506;nas\&#35506;&#20849;&#26377;\033_&#26481;&#26085;&#26412;&#22823;&#38663;&#28797;&#38306;&#20418;\02_&#25918;&#23556;&#24615;&#29289;&#36074;&#26908;&#26619;\17_&#21402;&#29983;&#21172;&#20685;&#30465;&#12408;&#12398;&#22577;&#21578;\&#21402;&#21172;&#30465;&#25552;&#20986;&#27096;&#24335;&#12304;&#39135;&#26286;&#35506;&#20182;&#12408;&#12305;\R2&#24180;&#24230;\&#23470;&#22478;&#30476;&#12304;&#36786;&#29987;&#29289;&#12539;&#27700;&#29987;&#29289;&#12305;&#12304;R2701&#12305;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9&#26376;&#20998;/&#12503;&#12524;&#12473;R2.9.(&#31532;1204&#22577;)/(1)&#33258;&#27835;&#20307;/9&#26376;15&#26085;/&#23470;&#22478;&#30476;&#12304;&#36786;&#29987;&#29289;&#12539;&#27700;&#29987;&#29289;&#12539;&#37326;&#29983;&#40165;&#29539;&#32905;&#12539;&#12381;&#12398;&#20182;&#12305;&#12304;R209015&#12305;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microsoft.com/office/2006/relationships/xlExternalLinkPath/xlPathMissing" Target="R02%20&#26908;&#26619;&#32080;&#26524;&#22577;&#21578;&#27096;&#24335;&#65288;&#35352;&#32773;&#30330;&#34920;&#36913;&#12398;&#37329;&#26332;&#26085;&#12414;&#12391;&#65292;&#39135;&#26286;&#35506;&#12408;&#65289;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0.43.76\&#39135;&#21697;&#23433;&#20840;&#29677;\011&#25918;&#23556;&#24615;&#29289;&#36074;&#26908;&#26619;&#65288;&#21402;&#29983;&#21172;&#20685;&#30465;&#22577;&#21578;&#65289;\20200401-\R20911&#39135;&#26286;&#35506;&#65292;&#33258;&#20445;&#35506;&#65292;&#39135;&#25391;&#35506;&#65292;&#12415;&#12420;&#31859;&#65292;&#22290;&#33464;\&#12415;&#12420;&#31859;\&#12304;&#65330;&#65298;&#31859;&#12305;&#26908;&#26619;&#32080;&#26524;&#22577;&#21578;&#27096;&#24335;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0.43.76\&#39135;&#21697;&#23433;&#20840;&#29677;\011&#25918;&#23556;&#24615;&#29289;&#36074;&#26908;&#26619;&#65288;&#21402;&#29983;&#21172;&#20685;&#30465;&#22577;&#21578;&#65289;\20200401-\R20911&#39135;&#26286;&#35506;&#65292;&#33258;&#20445;&#35506;&#65292;&#39135;&#25391;&#35506;&#65292;&#12415;&#12420;&#31859;&#65292;&#22290;&#33464;\&#22290;&#33464;\&#12304;R2&#22799;&#12381;&#12400;&#12305;&#26908;&#26619;&#32080;&#26524;&#22577;&#21578;&#65288;R2.9.11&#65289;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3470;&#22478;&#30476;&#12304;&#12381;&#12398;&#20182;&#12305;&#12304;R20909&#12305;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9&#26376;&#20998;/&#12503;&#12524;&#12473;R2.9.(&#31532;1204&#22577;)/(1)&#33258;&#27835;&#20307;/9&#26376;14&#26085;/&#31070;&#22856;&#24029;&#30476;&#12304;R2.9.2&#12305;&#35069;&#36896;&#12539;&#27969;&#36890;&#39135;&#21697;&#20013;&#12398;&#25918;&#23556;&#24615;&#29289;&#36074;&#26908;&#26619;&#32080;&#26524;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9&#26376;&#20998;/&#12503;&#12524;&#12473;R2.9.(&#31532;1204&#22577;)/(1)&#33258;&#27835;&#20307;/9&#26376;14&#26085;/&#23665;&#24418;&#30476;&#12304;&#36786;&#29987;&#29289;&#12305;&#12304;R2.9.11&#12305;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9&#26376;&#20998;/&#12503;&#12524;&#12473;R2.9.(&#31532;1204&#22577;)/(1)&#33258;&#27835;&#20307;/9&#26376;14&#26085;/&#23721;&#25163;&#30476;&#12304;&#30044;&#29987;&#29289;&#12539;&#27700;&#29987;&#29289;&#12305;&#12304;R2.9.14&#12305;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9&#26376;&#20998;/&#12503;&#12524;&#12473;R2.9.(&#31532;1204&#22577;)/(1)&#33258;&#27835;&#20307;/9&#26376;14&#26085;/&#12304;&#22823;&#38442;&#24220;&#12305;&#12304;&#29275;&#20083;&#12539;&#20083;&#20816;&#29992;&#39135;&#21697;&#12305;&#12304;&#30044;&#29987;&#29289;&#12305;&#12304;&#36786;&#29987;&#29289;&#12305;&#12304;R2.9.14&#12305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9&#26376;&#20998;/&#12503;&#12524;&#12473;R2.9.(&#31532;1204&#22577;)/(1)&#33258;&#27835;&#20307;/9&#26376;18&#26085;/&#23665;&#26792;&#30476;&#12304;&#12381;&#12398;&#20182;&#12539;&#29275;&#20083;&#12539;&#20083;&#20816;&#29992;&#39135;&#21697;&#12305;R2.9.7-8.xlsx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okiTom\AppData\Local\Microsoft\Windows\INetCache\Content.Outlook\OD6EUACR\200908%20&#36899;&#32097;&#31080;&#65288;&#22823;&#65289;&#30435;&#35222;&#25351;&#23566;G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9&#26376;&#20998;/&#12503;&#12524;&#12473;R2.9.(&#31532;1204&#22577;)/(1)&#33258;&#27835;&#20307;/9&#26376;18&#26085;/&#27178;&#27996;&#24066;&#12304;&#27700;&#29987;&#29289;&#12305;&#12304;R2.9.18&#12305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s-wxbl3e3\&#20849;&#26377;&#12487;&#12540;&#12479;\&#39135;&#21697;&#34907;&#29983;&#65319;\&#39135;&#21697;\&#25918;&#23556;&#24615;&#29289;&#36074;&#26908;&#26619;\R2&#25918;&#23556;&#24615;&#29289;&#36074;&#26908;&#26619;\02&#12288;&#21402;&#21172;&#30465;&#22577;&#21578;\&#65374;6&#65295;30\&#22269;&#12398;&#26908;&#26619;&#32080;&#26524;200619&#65288;&#20445;&#20581;&#34907;&#29983;&#35506;&#22577;&#21578;)%20%20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s-wxbl3e3\&#20849;&#26377;&#12487;&#12540;&#12479;\&#39135;&#21697;&#34907;&#29983;&#65319;\&#39135;&#21697;\&#25918;&#23556;&#24615;&#29289;&#36074;&#26908;&#26619;\R2&#25918;&#23556;&#24615;&#29289;&#36074;&#26908;&#26619;\02&#12288;&#21402;&#21172;&#30465;&#22577;&#21578;\&#65374;9&#65295;15\&#22269;&#12398;&#26908;&#26619;&#32080;&#26524;200831&#65288;&#20445;&#20581;&#34907;&#29983;&#35506;&#22577;&#21578;)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9&#26376;&#20998;/&#12503;&#12524;&#12473;R2.9.(&#31532;1204&#22577;)/(1)&#33258;&#27835;&#20307;/9&#26376;17&#26085;/&#24029;&#36234;&#24066;&#12304;&#12381;&#12398;&#20182;&#12305;&#12304;R2.9.17&#12305;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9&#26376;&#20998;/&#12503;&#12524;&#12473;R2.9.(&#31532;1204&#22577;)/(1)&#33258;&#27835;&#20307;/9&#26376;17&#26085;/&#23696;&#38428;&#24066;&#12304;&#36786;&#29987;&#29289;&#12539;&#27700;&#29987;&#29289;&#12305;&#12304;R2.8.25&#12305;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9&#26376;&#20998;/&#12503;&#12524;&#12473;R2.9.(&#31532;1204&#22577;)/(1)&#33258;&#27835;&#20307;/9&#26376;17&#26085;/&#23696;&#38428;&#24066;&#12304;&#36786;&#29987;&#29289;&#12539;&#27700;&#29987;&#29289;&#12305;&#12304;R2.7.14&#1230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  <sheetName val="HP用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4">
          <cell r="B4" t="str">
            <v>岩手県沖</v>
          </cell>
          <cell r="C4" t="str">
            <v>-</v>
          </cell>
        </row>
        <row r="5">
          <cell r="B5" t="str">
            <v>磐井川水系</v>
          </cell>
          <cell r="C5" t="str">
            <v>一関市</v>
          </cell>
        </row>
        <row r="6">
          <cell r="B6" t="str">
            <v>大川水系</v>
          </cell>
          <cell r="C6" t="str">
            <v>一関市</v>
          </cell>
        </row>
        <row r="7">
          <cell r="B7" t="str">
            <v>砂鉄川水系</v>
          </cell>
          <cell r="C7" t="str">
            <v>一関市</v>
          </cell>
        </row>
        <row r="8">
          <cell r="B8" t="str">
            <v>衣川水系</v>
          </cell>
          <cell r="C8" t="str">
            <v>奥州市</v>
          </cell>
        </row>
        <row r="9">
          <cell r="B9" t="str">
            <v>人首川水系</v>
          </cell>
          <cell r="C9" t="str">
            <v>奥州市</v>
          </cell>
        </row>
        <row r="10">
          <cell r="B10" t="str">
            <v>広瀬川水系</v>
          </cell>
          <cell r="C10" t="str">
            <v>奥州市</v>
          </cell>
        </row>
        <row r="11">
          <cell r="B11" t="str">
            <v>大船渡市沖</v>
          </cell>
          <cell r="C11" t="str">
            <v>大船渡市</v>
          </cell>
        </row>
        <row r="12">
          <cell r="B12" t="str">
            <v>胆沢川水系</v>
          </cell>
          <cell r="C12" t="str">
            <v>金ヶ崎町</v>
          </cell>
        </row>
        <row r="13">
          <cell r="B13" t="str">
            <v>釜石市沖</v>
          </cell>
          <cell r="C13" t="str">
            <v>釜石市</v>
          </cell>
        </row>
        <row r="14">
          <cell r="B14" t="str">
            <v>和賀川水系</v>
          </cell>
          <cell r="C14" t="str">
            <v>北上市</v>
          </cell>
        </row>
        <row r="15">
          <cell r="B15" t="str">
            <v>久慈市沖</v>
          </cell>
          <cell r="C15" t="str">
            <v>久慈市</v>
          </cell>
        </row>
        <row r="16">
          <cell r="B16" t="str">
            <v>気仙川水系</v>
          </cell>
          <cell r="C16" t="str">
            <v>住田町</v>
          </cell>
        </row>
        <row r="17">
          <cell r="B17" t="str">
            <v>猿ヶ石川水系</v>
          </cell>
          <cell r="C17" t="str">
            <v>花巻市</v>
          </cell>
        </row>
        <row r="18">
          <cell r="B18" t="str">
            <v>豊沢川水系</v>
          </cell>
          <cell r="C18" t="str">
            <v>花巻市</v>
          </cell>
        </row>
        <row r="19">
          <cell r="B19" t="str">
            <v>稗貫川水系</v>
          </cell>
          <cell r="C19" t="str">
            <v>花巻市</v>
          </cell>
        </row>
        <row r="20">
          <cell r="B20" t="str">
            <v>北上川水系</v>
          </cell>
          <cell r="C20" t="str">
            <v>盛岡市</v>
          </cell>
        </row>
        <row r="21">
          <cell r="B21" t="str">
            <v>雫石川水系</v>
          </cell>
          <cell r="C21" t="str">
            <v>盛岡市</v>
          </cell>
        </row>
        <row r="22">
          <cell r="B22" t="str">
            <v>簗川水系</v>
          </cell>
          <cell r="C22" t="str">
            <v>盛岡市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2.9.17"/>
      <sheetName val="R2.8.27"/>
      <sheetName val="R2.7.30"/>
      <sheetName val="R2.7.2"/>
      <sheetName val="R2.6.25"/>
      <sheetName val="R2.6.18"/>
      <sheetName val="R2.6.11"/>
      <sheetName val="R2.6.4"/>
      <sheetName val="R2.5.28"/>
      <sheetName val="R2.5.21"/>
      <sheetName val="R2.4.30"/>
      <sheetName val="R2.4.23"/>
      <sheetName val="マスタ（削除不可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3">
          <cell r="A3" t="str">
            <v>北海道</v>
          </cell>
        </row>
      </sheetData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2.7.1"/>
      <sheetName val="マスタ（削除不可）"/>
    </sheetNames>
    <sheetDataSet>
      <sheetData sheetId="0"/>
      <sheetData sheetId="1">
        <row r="3">
          <cell r="A3" t="str">
            <v>北海道</v>
          </cell>
          <cell r="E3" t="str">
            <v>摂取制限</v>
          </cell>
        </row>
        <row r="4">
          <cell r="E4" t="str">
            <v>国による出荷制限</v>
          </cell>
        </row>
        <row r="5">
          <cell r="E5" t="str">
            <v>国による出荷制限（全数検査を条件として一部解除）</v>
          </cell>
        </row>
        <row r="6">
          <cell r="E6" t="str">
            <v>国による出荷制限(一部解除)</v>
          </cell>
        </row>
        <row r="7">
          <cell r="E7" t="str">
            <v>都道府県による出荷自粛等</v>
          </cell>
        </row>
        <row r="8">
          <cell r="E8" t="str">
            <v>都道府県による出荷自粛等（全数検査を条件として一部解除）</v>
          </cell>
        </row>
      </sheetData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.9公表分"/>
      <sheetName val="9.2公表分"/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8.26公表分"/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>
        <row r="3">
          <cell r="A3" t="str">
            <v>北海道</v>
          </cell>
          <cell r="B3" t="str">
            <v>非流通品（出荷予定なし）</v>
          </cell>
          <cell r="C3" t="str">
            <v>農産物</v>
          </cell>
          <cell r="D3" t="str">
            <v>野生</v>
          </cell>
        </row>
        <row r="4">
          <cell r="A4" t="str">
            <v>青森県</v>
          </cell>
          <cell r="B4" t="str">
            <v>非流通品（出荷予定あり）</v>
          </cell>
          <cell r="C4" t="str">
            <v>畜産物</v>
          </cell>
          <cell r="D4" t="str">
            <v>天然</v>
          </cell>
        </row>
        <row r="5">
          <cell r="A5" t="str">
            <v>岩手県</v>
          </cell>
          <cell r="B5" t="str">
            <v>流通品</v>
          </cell>
          <cell r="C5" t="str">
            <v>野生鳥獣肉</v>
          </cell>
          <cell r="D5" t="str">
            <v>栽培</v>
          </cell>
        </row>
        <row r="6">
          <cell r="A6" t="str">
            <v>宮城県</v>
          </cell>
          <cell r="C6" t="str">
            <v>水産物</v>
          </cell>
          <cell r="D6" t="str">
            <v>養殖</v>
          </cell>
        </row>
        <row r="7">
          <cell r="A7" t="str">
            <v>秋田県</v>
          </cell>
          <cell r="C7" t="str">
            <v>牛乳・乳児用食品</v>
          </cell>
          <cell r="D7" t="str">
            <v>不明</v>
          </cell>
        </row>
        <row r="8">
          <cell r="A8" t="str">
            <v>山形県</v>
          </cell>
          <cell r="C8" t="str">
            <v>飲料水</v>
          </cell>
        </row>
        <row r="9">
          <cell r="A9" t="str">
            <v>福島県</v>
          </cell>
          <cell r="C9" t="str">
            <v>その他</v>
          </cell>
        </row>
        <row r="10">
          <cell r="A10" t="str">
            <v>茨城県</v>
          </cell>
        </row>
        <row r="11">
          <cell r="A11" t="str">
            <v>栃木県</v>
          </cell>
        </row>
        <row r="12">
          <cell r="A12" t="str">
            <v>群馬県</v>
          </cell>
        </row>
        <row r="13">
          <cell r="A13" t="str">
            <v>埼玉県</v>
          </cell>
        </row>
        <row r="14">
          <cell r="A14" t="str">
            <v>千葉県</v>
          </cell>
        </row>
        <row r="15">
          <cell r="A15" t="str">
            <v>東京都</v>
          </cell>
        </row>
        <row r="16">
          <cell r="A16" t="str">
            <v>神奈川県</v>
          </cell>
        </row>
        <row r="17">
          <cell r="A17" t="str">
            <v>新潟県</v>
          </cell>
        </row>
        <row r="18">
          <cell r="A18" t="str">
            <v>富山県</v>
          </cell>
        </row>
        <row r="19">
          <cell r="A19" t="str">
            <v>石川県</v>
          </cell>
        </row>
        <row r="20">
          <cell r="A20" t="str">
            <v>福井県</v>
          </cell>
        </row>
        <row r="21">
          <cell r="A21" t="str">
            <v>山梨県</v>
          </cell>
        </row>
        <row r="22">
          <cell r="A22" t="str">
            <v>長野県</v>
          </cell>
        </row>
        <row r="23">
          <cell r="A23" t="str">
            <v>岐阜県</v>
          </cell>
        </row>
        <row r="24">
          <cell r="A24" t="str">
            <v>静岡県</v>
          </cell>
        </row>
        <row r="25">
          <cell r="A25" t="str">
            <v>愛知県</v>
          </cell>
        </row>
        <row r="26">
          <cell r="A26" t="str">
            <v>三重県</v>
          </cell>
        </row>
        <row r="27">
          <cell r="A27" t="str">
            <v>滋賀県</v>
          </cell>
        </row>
        <row r="28">
          <cell r="A28" t="str">
            <v>京都府</v>
          </cell>
        </row>
        <row r="29">
          <cell r="A29" t="str">
            <v>大阪府</v>
          </cell>
        </row>
        <row r="30">
          <cell r="A30" t="str">
            <v>兵庫県</v>
          </cell>
        </row>
        <row r="31">
          <cell r="A31" t="str">
            <v>奈良県</v>
          </cell>
        </row>
        <row r="32">
          <cell r="A32" t="str">
            <v>和歌山県</v>
          </cell>
        </row>
        <row r="33">
          <cell r="A33" t="str">
            <v>鳥取県</v>
          </cell>
        </row>
        <row r="34">
          <cell r="A34" t="str">
            <v>島根県</v>
          </cell>
        </row>
        <row r="35">
          <cell r="A35" t="str">
            <v>岡山県</v>
          </cell>
        </row>
        <row r="36">
          <cell r="A36" t="str">
            <v>広島県</v>
          </cell>
        </row>
        <row r="37">
          <cell r="A37" t="str">
            <v>山口県</v>
          </cell>
        </row>
        <row r="38">
          <cell r="A38" t="str">
            <v>徳島県</v>
          </cell>
        </row>
        <row r="39">
          <cell r="A39" t="str">
            <v>香川県</v>
          </cell>
        </row>
        <row r="40">
          <cell r="A40" t="str">
            <v>愛媛県</v>
          </cell>
        </row>
        <row r="41">
          <cell r="A41" t="str">
            <v>高知県</v>
          </cell>
        </row>
        <row r="42">
          <cell r="A42" t="str">
            <v>福岡県</v>
          </cell>
        </row>
        <row r="43">
          <cell r="A43" t="str">
            <v>佐賀県</v>
          </cell>
        </row>
        <row r="44">
          <cell r="A44" t="str">
            <v>長崎県</v>
          </cell>
        </row>
        <row r="45">
          <cell r="A45" t="str">
            <v>熊本県</v>
          </cell>
        </row>
        <row r="46">
          <cell r="A46" t="str">
            <v>大分県</v>
          </cell>
        </row>
        <row r="47">
          <cell r="A47" t="str">
            <v>宮崎県</v>
          </cell>
        </row>
        <row r="48">
          <cell r="A48" t="str">
            <v>鹿児島県</v>
          </cell>
        </row>
        <row r="49">
          <cell r="A49" t="str">
            <v>沖縄県</v>
          </cell>
        </row>
        <row r="50">
          <cell r="A50" t="str">
            <v>-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92"/>
  <sheetViews>
    <sheetView tabSelected="1" workbookViewId="0">
      <selection activeCell="A2" sqref="A2"/>
    </sheetView>
  </sheetViews>
  <sheetFormatPr defaultRowHeight="18" x14ac:dyDescent="0.45"/>
  <cols>
    <col min="2" max="2" width="10.3984375" bestFit="1" customWidth="1"/>
    <col min="3" max="3" width="18.296875" bestFit="1" customWidth="1"/>
    <col min="5" max="5" width="10.3984375" style="175" bestFit="1" customWidth="1"/>
    <col min="6" max="6" width="35.8984375" bestFit="1" customWidth="1"/>
    <col min="7" max="7" width="24.09765625" style="175" bestFit="1" customWidth="1"/>
    <col min="8" max="8" width="16.296875" style="175" bestFit="1" customWidth="1"/>
    <col min="9" max="9" width="28.09765625" style="175" bestFit="1" customWidth="1"/>
    <col min="10" max="10" width="36.8984375" style="175" bestFit="1" customWidth="1"/>
    <col min="11" max="11" width="14.3984375" style="175" bestFit="1" customWidth="1"/>
    <col min="12" max="12" width="47.3984375" bestFit="1" customWidth="1"/>
    <col min="13" max="13" width="33.19921875" bestFit="1" customWidth="1"/>
  </cols>
  <sheetData>
    <row r="1" spans="1:23" x14ac:dyDescent="0.45">
      <c r="A1" t="s">
        <v>0</v>
      </c>
    </row>
    <row r="2" spans="1:23" ht="18.600000000000001" thickBot="1" x14ac:dyDescent="0.5">
      <c r="A2" s="174"/>
      <c r="B2" s="174"/>
      <c r="C2" s="174"/>
    </row>
    <row r="3" spans="1:23" x14ac:dyDescent="0.45">
      <c r="A3" s="1" t="s">
        <v>1</v>
      </c>
      <c r="B3" s="1" t="s">
        <v>2</v>
      </c>
      <c r="C3" s="2" t="s">
        <v>3</v>
      </c>
      <c r="D3" s="3" t="s">
        <v>4</v>
      </c>
      <c r="E3" s="4"/>
      <c r="F3" s="5"/>
      <c r="G3" s="6" t="s">
        <v>5</v>
      </c>
      <c r="H3" s="7" t="s">
        <v>6</v>
      </c>
      <c r="I3" s="8" t="s">
        <v>7</v>
      </c>
      <c r="J3" s="4"/>
      <c r="K3" s="4"/>
      <c r="L3" s="5"/>
      <c r="M3" s="3" t="s">
        <v>8</v>
      </c>
      <c r="N3" s="5"/>
      <c r="O3" s="9" t="s">
        <v>9</v>
      </c>
      <c r="P3" s="10"/>
      <c r="Q3" s="3" t="s">
        <v>10</v>
      </c>
      <c r="R3" s="4"/>
      <c r="S3" s="4"/>
      <c r="T3" s="4"/>
      <c r="U3" s="4"/>
      <c r="V3" s="4"/>
      <c r="W3" s="5"/>
    </row>
    <row r="4" spans="1:23" x14ac:dyDescent="0.45">
      <c r="A4" s="1"/>
      <c r="B4" s="1"/>
      <c r="C4" s="2"/>
      <c r="D4" s="11" t="s">
        <v>11</v>
      </c>
      <c r="E4" s="15" t="s">
        <v>12</v>
      </c>
      <c r="F4" s="12" t="s">
        <v>13</v>
      </c>
      <c r="G4" s="13"/>
      <c r="H4" s="14"/>
      <c r="I4" s="15" t="s">
        <v>14</v>
      </c>
      <c r="J4" s="183"/>
      <c r="K4" s="189"/>
      <c r="L4" s="12" t="s">
        <v>15</v>
      </c>
      <c r="M4" s="15" t="s">
        <v>16</v>
      </c>
      <c r="N4" s="16" t="s">
        <v>17</v>
      </c>
      <c r="O4" s="17" t="s">
        <v>18</v>
      </c>
      <c r="P4" s="18" t="s">
        <v>19</v>
      </c>
      <c r="Q4" s="19" t="s">
        <v>20</v>
      </c>
      <c r="R4" s="20"/>
      <c r="S4" s="20"/>
      <c r="T4" s="21" t="s">
        <v>21</v>
      </c>
      <c r="U4" s="22" t="s">
        <v>22</v>
      </c>
      <c r="V4" s="22" t="s">
        <v>23</v>
      </c>
      <c r="W4" s="23" t="s">
        <v>24</v>
      </c>
    </row>
    <row r="5" spans="1:23" ht="109.95" customHeight="1" x14ac:dyDescent="0.45">
      <c r="A5" s="1"/>
      <c r="B5" s="1"/>
      <c r="C5" s="2"/>
      <c r="D5" s="24"/>
      <c r="E5" s="25"/>
      <c r="F5" s="2"/>
      <c r="G5" s="13"/>
      <c r="H5" s="14"/>
      <c r="I5" s="25"/>
      <c r="J5" s="26" t="s">
        <v>25</v>
      </c>
      <c r="K5" s="26" t="s">
        <v>26</v>
      </c>
      <c r="L5" s="2"/>
      <c r="M5" s="25"/>
      <c r="N5" s="27"/>
      <c r="O5" s="28"/>
      <c r="P5" s="29"/>
      <c r="Q5" s="30" t="s">
        <v>27</v>
      </c>
      <c r="R5" s="31"/>
      <c r="S5" s="32"/>
      <c r="T5" s="33"/>
      <c r="U5" s="34"/>
      <c r="V5" s="34"/>
      <c r="W5" s="35"/>
    </row>
    <row r="6" spans="1:23" ht="18.600000000000001" thickBot="1" x14ac:dyDescent="0.5">
      <c r="A6" s="36"/>
      <c r="B6" s="36"/>
      <c r="C6" s="37"/>
      <c r="D6" s="38"/>
      <c r="E6" s="41"/>
      <c r="F6" s="37"/>
      <c r="G6" s="39"/>
      <c r="H6" s="40"/>
      <c r="I6" s="41"/>
      <c r="J6" s="184"/>
      <c r="K6" s="184"/>
      <c r="L6" s="37"/>
      <c r="M6" s="41"/>
      <c r="N6" s="42"/>
      <c r="O6" s="43"/>
      <c r="P6" s="44"/>
      <c r="Q6" s="45" t="s">
        <v>28</v>
      </c>
      <c r="R6" s="46" t="s">
        <v>29</v>
      </c>
      <c r="S6" s="47" t="s">
        <v>30</v>
      </c>
      <c r="T6" s="48"/>
      <c r="U6" s="49"/>
      <c r="V6" s="49"/>
      <c r="W6" s="50"/>
    </row>
    <row r="7" spans="1:23" ht="18.600000000000001" thickTop="1" x14ac:dyDescent="0.45">
      <c r="A7" s="51">
        <v>1</v>
      </c>
      <c r="B7" s="52" t="s">
        <v>31</v>
      </c>
      <c r="C7" s="53" t="s">
        <v>31</v>
      </c>
      <c r="D7" s="54" t="s">
        <v>32</v>
      </c>
      <c r="E7" s="79" t="s">
        <v>33</v>
      </c>
      <c r="F7" s="53" t="s">
        <v>34</v>
      </c>
      <c r="G7" s="55" t="s">
        <v>35</v>
      </c>
      <c r="H7" s="56" t="s">
        <v>36</v>
      </c>
      <c r="I7" s="57" t="s">
        <v>37</v>
      </c>
      <c r="J7" s="79" t="s">
        <v>38</v>
      </c>
      <c r="K7" s="79" t="s">
        <v>34</v>
      </c>
      <c r="L7" s="58" t="s">
        <v>39</v>
      </c>
      <c r="M7" s="59" t="s">
        <v>40</v>
      </c>
      <c r="N7" s="60" t="s">
        <v>41</v>
      </c>
      <c r="O7" s="61">
        <v>44084</v>
      </c>
      <c r="P7" s="62">
        <v>44084</v>
      </c>
      <c r="Q7" s="63" t="s">
        <v>42</v>
      </c>
      <c r="R7" s="64" t="s">
        <v>43</v>
      </c>
      <c r="S7" s="65" t="s">
        <v>44</v>
      </c>
      <c r="T7" s="66" t="str">
        <f t="shared" ref="T7:U22" si="0">IF(Q7="","",IF(NOT(ISERROR(Q7*1)),ROUNDDOWN(Q7*1,2-INT(LOG(ABS(Q7*1)))),IFERROR("&lt;"&amp;ROUNDDOWN(IF(SUBSTITUTE(Q7,"&lt;","")*1&lt;=50,SUBSTITUTE(Q7,"&lt;","")*1,""),2-INT(LOG(ABS(SUBSTITUTE(Q7,"&lt;","")*1)))),IF(Q7="-",Q7,"入力形式が間違っています"))))</f>
        <v>&lt;3.04</v>
      </c>
      <c r="U7" s="66" t="str">
        <f t="shared" si="0"/>
        <v>&lt;3.48</v>
      </c>
      <c r="V7" s="67" t="str">
        <f t="shared" ref="V7:V70" si="1">IFERROR(IF(AND(T7="",U7=""),"",IF(AND(T7="-",U7="-"),IF(S7="","Cs合計を入力してください",S7),IF(NOT(ISERROR(T7*1+U7*1)),ROUND(T7+U7, 1-INT(LOG(ABS(T7+U7)))),IF(NOT(ISERROR(T7*1)),ROUND(T7, 1-INT(LOG(ABS(T7)))),IF(NOT(ISERROR(U7*1)),ROUND(U7, 1-INT(LOG(ABS(U7)))),IF(ISERROR(T7*1+U7*1),"&lt;"&amp;ROUND(IF(T7="-",0,SUBSTITUTE(T7,"&lt;",""))*1+IF(U7="-",0,SUBSTITUTE(U7,"&lt;",""))*1,1-INT(LOG(ABS(IF(T7="-",0,SUBSTITUTE(T7,"&lt;",""))*1+IF(U7="-",0,SUBSTITUTE(U7,"&lt;",""))*1)))))))))),"入力形式が間違っています")</f>
        <v>&lt;6.5</v>
      </c>
      <c r="W7" s="68" t="str">
        <f t="shared" ref="W7:W34" si="2">IF(ISERROR(V7*1),"",IF(AND(H7="飲料水",V7&gt;=11),"○",IF(AND(H7="牛乳・乳児用食品",V7&gt;=51),"○",IF(AND(H7&lt;&gt;"",V7&gt;=110),"○",""))))</f>
        <v/>
      </c>
    </row>
    <row r="8" spans="1:23" x14ac:dyDescent="0.45">
      <c r="A8" s="51">
        <v>2</v>
      </c>
      <c r="B8" s="51" t="s">
        <v>31</v>
      </c>
      <c r="C8" s="69" t="s">
        <v>31</v>
      </c>
      <c r="D8" s="70" t="s">
        <v>45</v>
      </c>
      <c r="E8" s="71" t="s">
        <v>46</v>
      </c>
      <c r="F8" s="69" t="s">
        <v>34</v>
      </c>
      <c r="G8" s="55" t="s">
        <v>35</v>
      </c>
      <c r="H8" s="56" t="s">
        <v>36</v>
      </c>
      <c r="I8" s="71" t="s">
        <v>47</v>
      </c>
      <c r="J8" s="79" t="s">
        <v>38</v>
      </c>
      <c r="K8" s="71" t="s">
        <v>34</v>
      </c>
      <c r="L8" s="72" t="s">
        <v>39</v>
      </c>
      <c r="M8" s="73" t="s">
        <v>48</v>
      </c>
      <c r="N8" s="74" t="s">
        <v>41</v>
      </c>
      <c r="O8" s="61">
        <v>44084</v>
      </c>
      <c r="P8" s="75">
        <v>44084</v>
      </c>
      <c r="Q8" s="76" t="s">
        <v>49</v>
      </c>
      <c r="R8" s="77" t="s">
        <v>50</v>
      </c>
      <c r="S8" s="65" t="s">
        <v>51</v>
      </c>
      <c r="T8" s="66" t="str">
        <f t="shared" si="0"/>
        <v>&lt;3.36</v>
      </c>
      <c r="U8" s="66" t="str">
        <f t="shared" si="0"/>
        <v>&lt;3.84</v>
      </c>
      <c r="V8" s="67" t="str">
        <f t="shared" si="1"/>
        <v>&lt;7.2</v>
      </c>
      <c r="W8" s="68" t="str">
        <f t="shared" si="2"/>
        <v/>
      </c>
    </row>
    <row r="9" spans="1:23" x14ac:dyDescent="0.45">
      <c r="A9" s="51">
        <v>3</v>
      </c>
      <c r="B9" s="51" t="s">
        <v>31</v>
      </c>
      <c r="C9" s="69" t="s">
        <v>31</v>
      </c>
      <c r="D9" s="70" t="s">
        <v>52</v>
      </c>
      <c r="E9" s="71" t="s">
        <v>53</v>
      </c>
      <c r="F9" s="69" t="s">
        <v>34</v>
      </c>
      <c r="G9" s="55" t="s">
        <v>35</v>
      </c>
      <c r="H9" s="56" t="s">
        <v>54</v>
      </c>
      <c r="I9" s="71" t="s">
        <v>55</v>
      </c>
      <c r="J9" s="79" t="s">
        <v>38</v>
      </c>
      <c r="K9" s="71" t="s">
        <v>34</v>
      </c>
      <c r="L9" s="72" t="s">
        <v>39</v>
      </c>
      <c r="M9" s="73" t="s">
        <v>48</v>
      </c>
      <c r="N9" s="74" t="s">
        <v>41</v>
      </c>
      <c r="O9" s="61">
        <v>44082</v>
      </c>
      <c r="P9" s="75">
        <v>44083</v>
      </c>
      <c r="Q9" s="76" t="s">
        <v>56</v>
      </c>
      <c r="R9" s="77" t="s">
        <v>57</v>
      </c>
      <c r="S9" s="65" t="s">
        <v>58</v>
      </c>
      <c r="T9" s="66" t="str">
        <f t="shared" si="0"/>
        <v>&lt;1.56</v>
      </c>
      <c r="U9" s="66" t="str">
        <f t="shared" si="0"/>
        <v>&lt;2.41</v>
      </c>
      <c r="V9" s="67" t="str">
        <f t="shared" si="1"/>
        <v>&lt;4</v>
      </c>
      <c r="W9" s="68" t="str">
        <f t="shared" si="2"/>
        <v/>
      </c>
    </row>
    <row r="10" spans="1:23" x14ac:dyDescent="0.45">
      <c r="A10" s="51">
        <v>4</v>
      </c>
      <c r="B10" s="51" t="s">
        <v>31</v>
      </c>
      <c r="C10" s="69" t="s">
        <v>31</v>
      </c>
      <c r="D10" s="70" t="s">
        <v>59</v>
      </c>
      <c r="E10" s="71" t="s">
        <v>60</v>
      </c>
      <c r="F10" s="69" t="s">
        <v>34</v>
      </c>
      <c r="G10" s="55" t="s">
        <v>35</v>
      </c>
      <c r="H10" s="56" t="s">
        <v>54</v>
      </c>
      <c r="I10" s="71" t="s">
        <v>61</v>
      </c>
      <c r="J10" s="79" t="s">
        <v>38</v>
      </c>
      <c r="K10" s="71" t="s">
        <v>34</v>
      </c>
      <c r="L10" s="72" t="s">
        <v>39</v>
      </c>
      <c r="M10" s="73" t="s">
        <v>48</v>
      </c>
      <c r="N10" s="74" t="s">
        <v>41</v>
      </c>
      <c r="O10" s="61">
        <v>44082</v>
      </c>
      <c r="P10" s="75">
        <v>44083</v>
      </c>
      <c r="Q10" s="76" t="s">
        <v>62</v>
      </c>
      <c r="R10" s="77" t="s">
        <v>63</v>
      </c>
      <c r="S10" s="65" t="s">
        <v>64</v>
      </c>
      <c r="T10" s="66" t="str">
        <f t="shared" si="0"/>
        <v>&lt;1.89</v>
      </c>
      <c r="U10" s="66" t="str">
        <f t="shared" si="0"/>
        <v>&lt;2.24</v>
      </c>
      <c r="V10" s="67" t="str">
        <f t="shared" si="1"/>
        <v>&lt;4.1</v>
      </c>
      <c r="W10" s="68" t="str">
        <f t="shared" si="2"/>
        <v/>
      </c>
    </row>
    <row r="11" spans="1:23" x14ac:dyDescent="0.45">
      <c r="A11" s="51">
        <v>5</v>
      </c>
      <c r="B11" s="51" t="s">
        <v>31</v>
      </c>
      <c r="C11" s="69" t="s">
        <v>31</v>
      </c>
      <c r="D11" s="70" t="s">
        <v>65</v>
      </c>
      <c r="E11" s="71" t="s">
        <v>34</v>
      </c>
      <c r="F11" s="69" t="s">
        <v>34</v>
      </c>
      <c r="G11" s="55" t="s">
        <v>35</v>
      </c>
      <c r="H11" s="56" t="s">
        <v>66</v>
      </c>
      <c r="I11" s="71" t="s">
        <v>67</v>
      </c>
      <c r="J11" s="79" t="s">
        <v>38</v>
      </c>
      <c r="K11" s="71" t="s">
        <v>34</v>
      </c>
      <c r="L11" s="72" t="s">
        <v>39</v>
      </c>
      <c r="M11" s="73" t="s">
        <v>48</v>
      </c>
      <c r="N11" s="74" t="s">
        <v>41</v>
      </c>
      <c r="O11" s="61">
        <v>44082</v>
      </c>
      <c r="P11" s="75">
        <v>44083</v>
      </c>
      <c r="Q11" s="76" t="s">
        <v>68</v>
      </c>
      <c r="R11" s="77" t="s">
        <v>69</v>
      </c>
      <c r="S11" s="65" t="s">
        <v>70</v>
      </c>
      <c r="T11" s="66" t="str">
        <f t="shared" si="0"/>
        <v>&lt;9.4</v>
      </c>
      <c r="U11" s="66" t="str">
        <f t="shared" si="0"/>
        <v>&lt;9.66</v>
      </c>
      <c r="V11" s="67" t="str">
        <f t="shared" si="1"/>
        <v>&lt;19</v>
      </c>
      <c r="W11" s="68" t="str">
        <f t="shared" si="2"/>
        <v/>
      </c>
    </row>
    <row r="12" spans="1:23" x14ac:dyDescent="0.45">
      <c r="A12" s="51">
        <v>6</v>
      </c>
      <c r="B12" s="51" t="s">
        <v>31</v>
      </c>
      <c r="C12" s="69" t="s">
        <v>31</v>
      </c>
      <c r="D12" s="70" t="s">
        <v>71</v>
      </c>
      <c r="E12" s="71" t="s">
        <v>38</v>
      </c>
      <c r="F12" s="69" t="s">
        <v>34</v>
      </c>
      <c r="G12" s="55" t="s">
        <v>35</v>
      </c>
      <c r="H12" s="78" t="s">
        <v>66</v>
      </c>
      <c r="I12" s="71" t="s">
        <v>72</v>
      </c>
      <c r="J12" s="79" t="s">
        <v>38</v>
      </c>
      <c r="K12" s="71" t="s">
        <v>34</v>
      </c>
      <c r="L12" s="72" t="s">
        <v>39</v>
      </c>
      <c r="M12" s="73" t="s">
        <v>48</v>
      </c>
      <c r="N12" s="74" t="s">
        <v>41</v>
      </c>
      <c r="O12" s="61">
        <v>44082</v>
      </c>
      <c r="P12" s="75">
        <v>44083</v>
      </c>
      <c r="Q12" s="76" t="s">
        <v>73</v>
      </c>
      <c r="R12" s="77" t="s">
        <v>74</v>
      </c>
      <c r="S12" s="65" t="s">
        <v>70</v>
      </c>
      <c r="T12" s="66" t="str">
        <f t="shared" si="0"/>
        <v>&lt;9.45</v>
      </c>
      <c r="U12" s="66" t="str">
        <f t="shared" si="0"/>
        <v>&lt;9.87</v>
      </c>
      <c r="V12" s="67" t="str">
        <f t="shared" si="1"/>
        <v>&lt;19</v>
      </c>
      <c r="W12" s="68" t="str">
        <f t="shared" si="2"/>
        <v/>
      </c>
    </row>
    <row r="13" spans="1:23" x14ac:dyDescent="0.45">
      <c r="A13" s="51">
        <v>7</v>
      </c>
      <c r="B13" s="51" t="s">
        <v>31</v>
      </c>
      <c r="C13" s="69" t="s">
        <v>31</v>
      </c>
      <c r="D13" s="70" t="s">
        <v>75</v>
      </c>
      <c r="E13" s="71" t="s">
        <v>38</v>
      </c>
      <c r="F13" s="69" t="s">
        <v>34</v>
      </c>
      <c r="G13" s="55" t="s">
        <v>35</v>
      </c>
      <c r="H13" s="78" t="s">
        <v>66</v>
      </c>
      <c r="I13" s="71" t="s">
        <v>76</v>
      </c>
      <c r="J13" s="79" t="s">
        <v>38</v>
      </c>
      <c r="K13" s="71" t="s">
        <v>34</v>
      </c>
      <c r="L13" s="72" t="s">
        <v>39</v>
      </c>
      <c r="M13" s="73" t="s">
        <v>48</v>
      </c>
      <c r="N13" s="74" t="s">
        <v>41</v>
      </c>
      <c r="O13" s="61">
        <v>44082</v>
      </c>
      <c r="P13" s="75">
        <v>44083</v>
      </c>
      <c r="Q13" s="76" t="s">
        <v>77</v>
      </c>
      <c r="R13" s="77" t="s">
        <v>78</v>
      </c>
      <c r="S13" s="65" t="s">
        <v>79</v>
      </c>
      <c r="T13" s="66" t="str">
        <f t="shared" si="0"/>
        <v>&lt;7.84</v>
      </c>
      <c r="U13" s="66" t="str">
        <f t="shared" si="0"/>
        <v>&lt;9.56</v>
      </c>
      <c r="V13" s="67" t="str">
        <f t="shared" si="1"/>
        <v>&lt;17</v>
      </c>
      <c r="W13" s="68" t="str">
        <f t="shared" si="2"/>
        <v/>
      </c>
    </row>
    <row r="14" spans="1:23" x14ac:dyDescent="0.45">
      <c r="A14" s="51">
        <v>8</v>
      </c>
      <c r="B14" s="51" t="s">
        <v>31</v>
      </c>
      <c r="C14" s="69" t="s">
        <v>31</v>
      </c>
      <c r="D14" s="70" t="s">
        <v>52</v>
      </c>
      <c r="E14" s="71" t="s">
        <v>38</v>
      </c>
      <c r="F14" s="69" t="s">
        <v>34</v>
      </c>
      <c r="G14" s="55" t="s">
        <v>35</v>
      </c>
      <c r="H14" s="78" t="s">
        <v>66</v>
      </c>
      <c r="I14" s="71" t="s">
        <v>76</v>
      </c>
      <c r="J14" s="79" t="s">
        <v>38</v>
      </c>
      <c r="K14" s="71" t="s">
        <v>34</v>
      </c>
      <c r="L14" s="72" t="s">
        <v>39</v>
      </c>
      <c r="M14" s="73" t="s">
        <v>48</v>
      </c>
      <c r="N14" s="74" t="s">
        <v>41</v>
      </c>
      <c r="O14" s="61">
        <v>44082</v>
      </c>
      <c r="P14" s="75">
        <v>44083</v>
      </c>
      <c r="Q14" s="76" t="s">
        <v>80</v>
      </c>
      <c r="R14" s="77" t="s">
        <v>81</v>
      </c>
      <c r="S14" s="65" t="s">
        <v>79</v>
      </c>
      <c r="T14" s="66" t="str">
        <f t="shared" si="0"/>
        <v>&lt;7.43</v>
      </c>
      <c r="U14" s="66" t="str">
        <f t="shared" si="0"/>
        <v>&lt;9.71</v>
      </c>
      <c r="V14" s="67" t="str">
        <f t="shared" si="1"/>
        <v>&lt;17</v>
      </c>
      <c r="W14" s="68" t="str">
        <f t="shared" si="2"/>
        <v/>
      </c>
    </row>
    <row r="15" spans="1:23" x14ac:dyDescent="0.45">
      <c r="A15" s="51">
        <v>9</v>
      </c>
      <c r="B15" s="52" t="str">
        <f>IF($E15="","","岩手県")</f>
        <v>岩手県</v>
      </c>
      <c r="C15" s="79" t="str">
        <f>IF($E15="","","岩手県")</f>
        <v>岩手県</v>
      </c>
      <c r="D15" s="54" t="str">
        <f>IF($E15="","","岩手県")</f>
        <v>岩手県</v>
      </c>
      <c r="E15" s="186" t="s">
        <v>82</v>
      </c>
      <c r="F15" s="53" t="str">
        <f>IF($E15="","","-")</f>
        <v>-</v>
      </c>
      <c r="G15" s="55" t="s">
        <v>83</v>
      </c>
      <c r="H15" s="56" t="s">
        <v>66</v>
      </c>
      <c r="I15" s="79" t="str">
        <f t="shared" ref="I15:I78" si="3">IF($E15="","","牛肉")</f>
        <v>牛肉</v>
      </c>
      <c r="J15" s="53" t="str">
        <f>IF($E15="","","-")</f>
        <v>-</v>
      </c>
      <c r="K15" s="53" t="str">
        <f>IF($E15="","","-")</f>
        <v>-</v>
      </c>
      <c r="L15" s="58" t="s">
        <v>39</v>
      </c>
      <c r="M15" s="59" t="str">
        <f>IF($E15="","","岩手県いわちく検査室")</f>
        <v>岩手県いわちく検査室</v>
      </c>
      <c r="N15" s="60" t="s">
        <v>84</v>
      </c>
      <c r="O15" s="81">
        <v>44013</v>
      </c>
      <c r="P15" s="82">
        <v>44014</v>
      </c>
      <c r="Q15" s="83" t="s">
        <v>85</v>
      </c>
      <c r="R15" s="84" t="s">
        <v>86</v>
      </c>
      <c r="S15" s="85" t="s">
        <v>87</v>
      </c>
      <c r="T15" s="66" t="str">
        <f t="shared" si="0"/>
        <v>&lt;15</v>
      </c>
      <c r="U15" s="66" t="str">
        <f t="shared" si="0"/>
        <v>&lt;10</v>
      </c>
      <c r="V15" s="67" t="str">
        <f t="shared" si="1"/>
        <v>&lt;25</v>
      </c>
      <c r="W15" s="68" t="str">
        <f t="shared" si="2"/>
        <v/>
      </c>
    </row>
    <row r="16" spans="1:23" x14ac:dyDescent="0.45">
      <c r="A16" s="51">
        <v>10</v>
      </c>
      <c r="B16" s="52" t="str">
        <f t="shared" ref="B16:D47" si="4">IF($E16="","","岩手県")</f>
        <v>岩手県</v>
      </c>
      <c r="C16" s="79" t="str">
        <f t="shared" si="4"/>
        <v>岩手県</v>
      </c>
      <c r="D16" s="54" t="str">
        <f t="shared" si="4"/>
        <v>岩手県</v>
      </c>
      <c r="E16" s="186" t="s">
        <v>82</v>
      </c>
      <c r="F16" s="53" t="str">
        <f t="shared" ref="F16:F79" si="5">IF($E16="","","-")</f>
        <v>-</v>
      </c>
      <c r="G16" s="55" t="s">
        <v>83</v>
      </c>
      <c r="H16" s="56" t="s">
        <v>66</v>
      </c>
      <c r="I16" s="79" t="str">
        <f t="shared" si="3"/>
        <v>牛肉</v>
      </c>
      <c r="J16" s="53" t="str">
        <f t="shared" ref="J16:K31" si="6">IF($E16="","","-")</f>
        <v>-</v>
      </c>
      <c r="K16" s="53" t="str">
        <f t="shared" si="6"/>
        <v>-</v>
      </c>
      <c r="L16" s="58" t="s">
        <v>39</v>
      </c>
      <c r="M16" s="59" t="str">
        <f t="shared" ref="M16:M79" si="7">IF($E16="","","岩手県いわちく検査室")</f>
        <v>岩手県いわちく検査室</v>
      </c>
      <c r="N16" s="60" t="s">
        <v>84</v>
      </c>
      <c r="O16" s="81">
        <v>44013</v>
      </c>
      <c r="P16" s="82">
        <v>44014</v>
      </c>
      <c r="Q16" s="83" t="s">
        <v>85</v>
      </c>
      <c r="R16" s="84" t="s">
        <v>86</v>
      </c>
      <c r="S16" s="85" t="s">
        <v>87</v>
      </c>
      <c r="T16" s="66" t="str">
        <f t="shared" si="0"/>
        <v>&lt;15</v>
      </c>
      <c r="U16" s="66" t="str">
        <f t="shared" si="0"/>
        <v>&lt;10</v>
      </c>
      <c r="V16" s="67" t="str">
        <f t="shared" si="1"/>
        <v>&lt;25</v>
      </c>
      <c r="W16" s="68" t="str">
        <f t="shared" si="2"/>
        <v/>
      </c>
    </row>
    <row r="17" spans="1:23" x14ac:dyDescent="0.45">
      <c r="A17" s="51">
        <v>11</v>
      </c>
      <c r="B17" s="52" t="str">
        <f t="shared" si="4"/>
        <v>岩手県</v>
      </c>
      <c r="C17" s="79" t="str">
        <f t="shared" si="4"/>
        <v>岩手県</v>
      </c>
      <c r="D17" s="54" t="str">
        <f t="shared" si="4"/>
        <v>岩手県</v>
      </c>
      <c r="E17" s="186" t="s">
        <v>82</v>
      </c>
      <c r="F17" s="53" t="str">
        <f t="shared" si="5"/>
        <v>-</v>
      </c>
      <c r="G17" s="55" t="s">
        <v>83</v>
      </c>
      <c r="H17" s="56" t="s">
        <v>66</v>
      </c>
      <c r="I17" s="79" t="str">
        <f t="shared" si="3"/>
        <v>牛肉</v>
      </c>
      <c r="J17" s="53" t="str">
        <f t="shared" si="6"/>
        <v>-</v>
      </c>
      <c r="K17" s="53" t="str">
        <f t="shared" si="6"/>
        <v>-</v>
      </c>
      <c r="L17" s="58" t="s">
        <v>39</v>
      </c>
      <c r="M17" s="59" t="str">
        <f t="shared" si="7"/>
        <v>岩手県いわちく検査室</v>
      </c>
      <c r="N17" s="60" t="s">
        <v>84</v>
      </c>
      <c r="O17" s="81">
        <v>44013</v>
      </c>
      <c r="P17" s="82">
        <v>44014</v>
      </c>
      <c r="Q17" s="83" t="s">
        <v>85</v>
      </c>
      <c r="R17" s="84" t="s">
        <v>86</v>
      </c>
      <c r="S17" s="85" t="s">
        <v>87</v>
      </c>
      <c r="T17" s="66" t="str">
        <f t="shared" si="0"/>
        <v>&lt;15</v>
      </c>
      <c r="U17" s="66" t="str">
        <f t="shared" si="0"/>
        <v>&lt;10</v>
      </c>
      <c r="V17" s="67" t="str">
        <f t="shared" si="1"/>
        <v>&lt;25</v>
      </c>
      <c r="W17" s="68" t="str">
        <f t="shared" si="2"/>
        <v/>
      </c>
    </row>
    <row r="18" spans="1:23" x14ac:dyDescent="0.45">
      <c r="A18" s="51">
        <v>12</v>
      </c>
      <c r="B18" s="52" t="str">
        <f t="shared" si="4"/>
        <v>岩手県</v>
      </c>
      <c r="C18" s="79" t="str">
        <f t="shared" si="4"/>
        <v>岩手県</v>
      </c>
      <c r="D18" s="54" t="str">
        <f t="shared" si="4"/>
        <v>岩手県</v>
      </c>
      <c r="E18" s="186" t="s">
        <v>82</v>
      </c>
      <c r="F18" s="53" t="str">
        <f t="shared" si="5"/>
        <v>-</v>
      </c>
      <c r="G18" s="55" t="s">
        <v>83</v>
      </c>
      <c r="H18" s="56" t="s">
        <v>66</v>
      </c>
      <c r="I18" s="79" t="str">
        <f t="shared" si="3"/>
        <v>牛肉</v>
      </c>
      <c r="J18" s="53" t="str">
        <f t="shared" si="6"/>
        <v>-</v>
      </c>
      <c r="K18" s="53" t="str">
        <f t="shared" si="6"/>
        <v>-</v>
      </c>
      <c r="L18" s="58" t="s">
        <v>39</v>
      </c>
      <c r="M18" s="59" t="str">
        <f t="shared" si="7"/>
        <v>岩手県いわちく検査室</v>
      </c>
      <c r="N18" s="60" t="s">
        <v>84</v>
      </c>
      <c r="O18" s="81">
        <v>44013</v>
      </c>
      <c r="P18" s="82">
        <v>44014</v>
      </c>
      <c r="Q18" s="83" t="s">
        <v>85</v>
      </c>
      <c r="R18" s="84" t="s">
        <v>86</v>
      </c>
      <c r="S18" s="85" t="s">
        <v>87</v>
      </c>
      <c r="T18" s="66" t="str">
        <f t="shared" si="0"/>
        <v>&lt;15</v>
      </c>
      <c r="U18" s="66" t="str">
        <f t="shared" si="0"/>
        <v>&lt;10</v>
      </c>
      <c r="V18" s="67" t="str">
        <f t="shared" si="1"/>
        <v>&lt;25</v>
      </c>
      <c r="W18" s="68" t="str">
        <f t="shared" si="2"/>
        <v/>
      </c>
    </row>
    <row r="19" spans="1:23" x14ac:dyDescent="0.45">
      <c r="A19" s="51">
        <v>13</v>
      </c>
      <c r="B19" s="52" t="str">
        <f t="shared" si="4"/>
        <v>岩手県</v>
      </c>
      <c r="C19" s="79" t="str">
        <f t="shared" si="4"/>
        <v>岩手県</v>
      </c>
      <c r="D19" s="54" t="str">
        <f t="shared" si="4"/>
        <v>岩手県</v>
      </c>
      <c r="E19" s="186" t="s">
        <v>82</v>
      </c>
      <c r="F19" s="53" t="str">
        <f t="shared" si="5"/>
        <v>-</v>
      </c>
      <c r="G19" s="55" t="s">
        <v>83</v>
      </c>
      <c r="H19" s="56" t="s">
        <v>66</v>
      </c>
      <c r="I19" s="79" t="str">
        <f t="shared" si="3"/>
        <v>牛肉</v>
      </c>
      <c r="J19" s="53" t="str">
        <f t="shared" si="6"/>
        <v>-</v>
      </c>
      <c r="K19" s="53" t="str">
        <f t="shared" si="6"/>
        <v>-</v>
      </c>
      <c r="L19" s="58" t="s">
        <v>39</v>
      </c>
      <c r="M19" s="59" t="str">
        <f t="shared" si="7"/>
        <v>岩手県いわちく検査室</v>
      </c>
      <c r="N19" s="60" t="s">
        <v>84</v>
      </c>
      <c r="O19" s="81">
        <v>44013</v>
      </c>
      <c r="P19" s="82">
        <v>44014</v>
      </c>
      <c r="Q19" s="83" t="s">
        <v>85</v>
      </c>
      <c r="R19" s="84" t="s">
        <v>86</v>
      </c>
      <c r="S19" s="85" t="s">
        <v>87</v>
      </c>
      <c r="T19" s="66" t="str">
        <f t="shared" si="0"/>
        <v>&lt;15</v>
      </c>
      <c r="U19" s="66" t="str">
        <f t="shared" si="0"/>
        <v>&lt;10</v>
      </c>
      <c r="V19" s="67" t="str">
        <f t="shared" si="1"/>
        <v>&lt;25</v>
      </c>
      <c r="W19" s="68" t="str">
        <f t="shared" si="2"/>
        <v/>
      </c>
    </row>
    <row r="20" spans="1:23" x14ac:dyDescent="0.45">
      <c r="A20" s="51">
        <v>14</v>
      </c>
      <c r="B20" s="52" t="str">
        <f t="shared" si="4"/>
        <v>岩手県</v>
      </c>
      <c r="C20" s="79" t="str">
        <f t="shared" si="4"/>
        <v>岩手県</v>
      </c>
      <c r="D20" s="54" t="str">
        <f t="shared" si="4"/>
        <v>岩手県</v>
      </c>
      <c r="E20" s="186" t="s">
        <v>82</v>
      </c>
      <c r="F20" s="53" t="str">
        <f t="shared" si="5"/>
        <v>-</v>
      </c>
      <c r="G20" s="55" t="s">
        <v>83</v>
      </c>
      <c r="H20" s="56" t="s">
        <v>66</v>
      </c>
      <c r="I20" s="79" t="str">
        <f t="shared" si="3"/>
        <v>牛肉</v>
      </c>
      <c r="J20" s="53" t="str">
        <f t="shared" si="6"/>
        <v>-</v>
      </c>
      <c r="K20" s="53" t="str">
        <f t="shared" si="6"/>
        <v>-</v>
      </c>
      <c r="L20" s="58" t="s">
        <v>39</v>
      </c>
      <c r="M20" s="59" t="str">
        <f t="shared" si="7"/>
        <v>岩手県いわちく検査室</v>
      </c>
      <c r="N20" s="60" t="s">
        <v>84</v>
      </c>
      <c r="O20" s="81">
        <v>44013</v>
      </c>
      <c r="P20" s="82">
        <v>44014</v>
      </c>
      <c r="Q20" s="83" t="s">
        <v>85</v>
      </c>
      <c r="R20" s="84" t="s">
        <v>86</v>
      </c>
      <c r="S20" s="85" t="s">
        <v>87</v>
      </c>
      <c r="T20" s="66" t="str">
        <f t="shared" si="0"/>
        <v>&lt;15</v>
      </c>
      <c r="U20" s="66" t="str">
        <f t="shared" si="0"/>
        <v>&lt;10</v>
      </c>
      <c r="V20" s="67" t="str">
        <f t="shared" si="1"/>
        <v>&lt;25</v>
      </c>
      <c r="W20" s="68" t="str">
        <f t="shared" si="2"/>
        <v/>
      </c>
    </row>
    <row r="21" spans="1:23" x14ac:dyDescent="0.45">
      <c r="A21" s="51">
        <v>15</v>
      </c>
      <c r="B21" s="52" t="str">
        <f t="shared" si="4"/>
        <v>岩手県</v>
      </c>
      <c r="C21" s="79" t="str">
        <f t="shared" si="4"/>
        <v>岩手県</v>
      </c>
      <c r="D21" s="54" t="str">
        <f t="shared" si="4"/>
        <v>岩手県</v>
      </c>
      <c r="E21" s="186" t="s">
        <v>88</v>
      </c>
      <c r="F21" s="53" t="str">
        <f t="shared" si="5"/>
        <v>-</v>
      </c>
      <c r="G21" s="55" t="s">
        <v>83</v>
      </c>
      <c r="H21" s="56" t="s">
        <v>66</v>
      </c>
      <c r="I21" s="79" t="str">
        <f t="shared" si="3"/>
        <v>牛肉</v>
      </c>
      <c r="J21" s="53" t="str">
        <f t="shared" si="6"/>
        <v>-</v>
      </c>
      <c r="K21" s="53" t="str">
        <f t="shared" si="6"/>
        <v>-</v>
      </c>
      <c r="L21" s="58" t="s">
        <v>39</v>
      </c>
      <c r="M21" s="59" t="str">
        <f t="shared" si="7"/>
        <v>岩手県いわちく検査室</v>
      </c>
      <c r="N21" s="60" t="s">
        <v>84</v>
      </c>
      <c r="O21" s="81">
        <v>44013</v>
      </c>
      <c r="P21" s="82">
        <v>44014</v>
      </c>
      <c r="Q21" s="83" t="s">
        <v>85</v>
      </c>
      <c r="R21" s="84" t="s">
        <v>86</v>
      </c>
      <c r="S21" s="85" t="s">
        <v>87</v>
      </c>
      <c r="T21" s="66" t="str">
        <f t="shared" si="0"/>
        <v>&lt;15</v>
      </c>
      <c r="U21" s="66" t="str">
        <f t="shared" si="0"/>
        <v>&lt;10</v>
      </c>
      <c r="V21" s="67" t="str">
        <f t="shared" si="1"/>
        <v>&lt;25</v>
      </c>
      <c r="W21" s="68" t="str">
        <f t="shared" si="2"/>
        <v/>
      </c>
    </row>
    <row r="22" spans="1:23" x14ac:dyDescent="0.45">
      <c r="A22" s="51">
        <v>16</v>
      </c>
      <c r="B22" s="52" t="str">
        <f t="shared" si="4"/>
        <v>岩手県</v>
      </c>
      <c r="C22" s="79" t="str">
        <f t="shared" si="4"/>
        <v>岩手県</v>
      </c>
      <c r="D22" s="54" t="str">
        <f t="shared" si="4"/>
        <v>岩手県</v>
      </c>
      <c r="E22" s="186" t="s">
        <v>89</v>
      </c>
      <c r="F22" s="53" t="str">
        <f t="shared" si="5"/>
        <v>-</v>
      </c>
      <c r="G22" s="55" t="s">
        <v>83</v>
      </c>
      <c r="H22" s="56" t="s">
        <v>66</v>
      </c>
      <c r="I22" s="79" t="str">
        <f t="shared" si="3"/>
        <v>牛肉</v>
      </c>
      <c r="J22" s="53" t="str">
        <f t="shared" si="6"/>
        <v>-</v>
      </c>
      <c r="K22" s="53" t="str">
        <f t="shared" si="6"/>
        <v>-</v>
      </c>
      <c r="L22" s="58" t="s">
        <v>39</v>
      </c>
      <c r="M22" s="59" t="str">
        <f t="shared" si="7"/>
        <v>岩手県いわちく検査室</v>
      </c>
      <c r="N22" s="60" t="s">
        <v>84</v>
      </c>
      <c r="O22" s="81">
        <v>44013</v>
      </c>
      <c r="P22" s="82">
        <v>44014</v>
      </c>
      <c r="Q22" s="83" t="s">
        <v>85</v>
      </c>
      <c r="R22" s="84" t="s">
        <v>86</v>
      </c>
      <c r="S22" s="85" t="s">
        <v>87</v>
      </c>
      <c r="T22" s="66" t="str">
        <f t="shared" si="0"/>
        <v>&lt;15</v>
      </c>
      <c r="U22" s="66" t="str">
        <f t="shared" si="0"/>
        <v>&lt;10</v>
      </c>
      <c r="V22" s="67" t="str">
        <f t="shared" si="1"/>
        <v>&lt;25</v>
      </c>
      <c r="W22" s="68" t="str">
        <f t="shared" si="2"/>
        <v/>
      </c>
    </row>
    <row r="23" spans="1:23" x14ac:dyDescent="0.45">
      <c r="A23" s="51">
        <v>17</v>
      </c>
      <c r="B23" s="52" t="str">
        <f t="shared" si="4"/>
        <v>岩手県</v>
      </c>
      <c r="C23" s="79" t="str">
        <f t="shared" si="4"/>
        <v>岩手県</v>
      </c>
      <c r="D23" s="54" t="str">
        <f t="shared" si="4"/>
        <v>岩手県</v>
      </c>
      <c r="E23" s="186" t="s">
        <v>89</v>
      </c>
      <c r="F23" s="53" t="str">
        <f t="shared" si="5"/>
        <v>-</v>
      </c>
      <c r="G23" s="55" t="s">
        <v>83</v>
      </c>
      <c r="H23" s="56" t="s">
        <v>66</v>
      </c>
      <c r="I23" s="79" t="str">
        <f t="shared" si="3"/>
        <v>牛肉</v>
      </c>
      <c r="J23" s="53" t="str">
        <f t="shared" si="6"/>
        <v>-</v>
      </c>
      <c r="K23" s="53" t="str">
        <f t="shared" si="6"/>
        <v>-</v>
      </c>
      <c r="L23" s="58" t="s">
        <v>39</v>
      </c>
      <c r="M23" s="59" t="str">
        <f t="shared" si="7"/>
        <v>岩手県いわちく検査室</v>
      </c>
      <c r="N23" s="60" t="s">
        <v>84</v>
      </c>
      <c r="O23" s="81">
        <v>44013</v>
      </c>
      <c r="P23" s="82">
        <v>44014</v>
      </c>
      <c r="Q23" s="83" t="s">
        <v>85</v>
      </c>
      <c r="R23" s="84" t="s">
        <v>86</v>
      </c>
      <c r="S23" s="85" t="s">
        <v>87</v>
      </c>
      <c r="T23" s="66" t="str">
        <f t="shared" ref="T23:U39" si="8">IF(Q23="","",IF(NOT(ISERROR(Q23*1)),ROUNDDOWN(Q23*1,2-INT(LOG(ABS(Q23*1)))),IFERROR("&lt;"&amp;ROUNDDOWN(IF(SUBSTITUTE(Q23,"&lt;","")*1&lt;=50,SUBSTITUTE(Q23,"&lt;","")*1,""),2-INT(LOG(ABS(SUBSTITUTE(Q23,"&lt;","")*1)))),IF(Q23="-",Q23,"入力形式が間違っています"))))</f>
        <v>&lt;15</v>
      </c>
      <c r="U23" s="66" t="str">
        <f t="shared" si="8"/>
        <v>&lt;10</v>
      </c>
      <c r="V23" s="67" t="str">
        <f t="shared" si="1"/>
        <v>&lt;25</v>
      </c>
      <c r="W23" s="68" t="str">
        <f t="shared" si="2"/>
        <v/>
      </c>
    </row>
    <row r="24" spans="1:23" x14ac:dyDescent="0.45">
      <c r="A24" s="51">
        <v>18</v>
      </c>
      <c r="B24" s="52" t="str">
        <f t="shared" si="4"/>
        <v>岩手県</v>
      </c>
      <c r="C24" s="79" t="str">
        <f t="shared" si="4"/>
        <v>岩手県</v>
      </c>
      <c r="D24" s="54" t="str">
        <f t="shared" si="4"/>
        <v>岩手県</v>
      </c>
      <c r="E24" s="186" t="s">
        <v>89</v>
      </c>
      <c r="F24" s="53" t="str">
        <f t="shared" si="5"/>
        <v>-</v>
      </c>
      <c r="G24" s="55" t="s">
        <v>83</v>
      </c>
      <c r="H24" s="56" t="s">
        <v>66</v>
      </c>
      <c r="I24" s="79" t="str">
        <f t="shared" si="3"/>
        <v>牛肉</v>
      </c>
      <c r="J24" s="53" t="str">
        <f t="shared" si="6"/>
        <v>-</v>
      </c>
      <c r="K24" s="53" t="str">
        <f t="shared" si="6"/>
        <v>-</v>
      </c>
      <c r="L24" s="58" t="s">
        <v>39</v>
      </c>
      <c r="M24" s="59" t="str">
        <f t="shared" si="7"/>
        <v>岩手県いわちく検査室</v>
      </c>
      <c r="N24" s="60" t="s">
        <v>84</v>
      </c>
      <c r="O24" s="81">
        <v>44013</v>
      </c>
      <c r="P24" s="82">
        <v>44014</v>
      </c>
      <c r="Q24" s="83" t="s">
        <v>85</v>
      </c>
      <c r="R24" s="84" t="s">
        <v>86</v>
      </c>
      <c r="S24" s="85" t="s">
        <v>87</v>
      </c>
      <c r="T24" s="66" t="str">
        <f t="shared" si="8"/>
        <v>&lt;15</v>
      </c>
      <c r="U24" s="66" t="str">
        <f t="shared" si="8"/>
        <v>&lt;10</v>
      </c>
      <c r="V24" s="67" t="str">
        <f t="shared" si="1"/>
        <v>&lt;25</v>
      </c>
      <c r="W24" s="68" t="str">
        <f t="shared" si="2"/>
        <v/>
      </c>
    </row>
    <row r="25" spans="1:23" x14ac:dyDescent="0.45">
      <c r="A25" s="51">
        <v>19</v>
      </c>
      <c r="B25" s="52" t="str">
        <f t="shared" si="4"/>
        <v>岩手県</v>
      </c>
      <c r="C25" s="79" t="str">
        <f t="shared" si="4"/>
        <v>岩手県</v>
      </c>
      <c r="D25" s="54" t="str">
        <f t="shared" si="4"/>
        <v>岩手県</v>
      </c>
      <c r="E25" s="186" t="s">
        <v>89</v>
      </c>
      <c r="F25" s="53" t="str">
        <f t="shared" si="5"/>
        <v>-</v>
      </c>
      <c r="G25" s="55" t="s">
        <v>83</v>
      </c>
      <c r="H25" s="56" t="s">
        <v>66</v>
      </c>
      <c r="I25" s="79" t="str">
        <f t="shared" si="3"/>
        <v>牛肉</v>
      </c>
      <c r="J25" s="53" t="str">
        <f t="shared" si="6"/>
        <v>-</v>
      </c>
      <c r="K25" s="53" t="str">
        <f t="shared" si="6"/>
        <v>-</v>
      </c>
      <c r="L25" s="58" t="s">
        <v>39</v>
      </c>
      <c r="M25" s="59" t="str">
        <f t="shared" si="7"/>
        <v>岩手県いわちく検査室</v>
      </c>
      <c r="N25" s="60" t="s">
        <v>84</v>
      </c>
      <c r="O25" s="81">
        <v>44013</v>
      </c>
      <c r="P25" s="82">
        <v>44014</v>
      </c>
      <c r="Q25" s="83" t="s">
        <v>85</v>
      </c>
      <c r="R25" s="84" t="s">
        <v>86</v>
      </c>
      <c r="S25" s="85" t="s">
        <v>87</v>
      </c>
      <c r="T25" s="66" t="str">
        <f t="shared" si="8"/>
        <v>&lt;15</v>
      </c>
      <c r="U25" s="66" t="str">
        <f t="shared" si="8"/>
        <v>&lt;10</v>
      </c>
      <c r="V25" s="67" t="str">
        <f t="shared" si="1"/>
        <v>&lt;25</v>
      </c>
      <c r="W25" s="68" t="str">
        <f t="shared" si="2"/>
        <v/>
      </c>
    </row>
    <row r="26" spans="1:23" x14ac:dyDescent="0.45">
      <c r="A26" s="51">
        <v>20</v>
      </c>
      <c r="B26" s="52" t="str">
        <f t="shared" si="4"/>
        <v>岩手県</v>
      </c>
      <c r="C26" s="79" t="str">
        <f t="shared" si="4"/>
        <v>岩手県</v>
      </c>
      <c r="D26" s="54" t="str">
        <f t="shared" si="4"/>
        <v>岩手県</v>
      </c>
      <c r="E26" s="186" t="s">
        <v>89</v>
      </c>
      <c r="F26" s="53" t="str">
        <f t="shared" si="5"/>
        <v>-</v>
      </c>
      <c r="G26" s="55" t="s">
        <v>83</v>
      </c>
      <c r="H26" s="56" t="s">
        <v>66</v>
      </c>
      <c r="I26" s="79" t="str">
        <f t="shared" si="3"/>
        <v>牛肉</v>
      </c>
      <c r="J26" s="53" t="str">
        <f t="shared" si="6"/>
        <v>-</v>
      </c>
      <c r="K26" s="53" t="str">
        <f t="shared" si="6"/>
        <v>-</v>
      </c>
      <c r="L26" s="58" t="s">
        <v>39</v>
      </c>
      <c r="M26" s="59" t="str">
        <f t="shared" si="7"/>
        <v>岩手県いわちく検査室</v>
      </c>
      <c r="N26" s="60" t="s">
        <v>84</v>
      </c>
      <c r="O26" s="81">
        <v>44013</v>
      </c>
      <c r="P26" s="82">
        <v>44014</v>
      </c>
      <c r="Q26" s="83" t="s">
        <v>85</v>
      </c>
      <c r="R26" s="84" t="s">
        <v>86</v>
      </c>
      <c r="S26" s="85" t="s">
        <v>87</v>
      </c>
      <c r="T26" s="66" t="str">
        <f t="shared" si="8"/>
        <v>&lt;15</v>
      </c>
      <c r="U26" s="66" t="str">
        <f t="shared" si="8"/>
        <v>&lt;10</v>
      </c>
      <c r="V26" s="67" t="str">
        <f t="shared" si="1"/>
        <v>&lt;25</v>
      </c>
      <c r="W26" s="68" t="str">
        <f t="shared" si="2"/>
        <v/>
      </c>
    </row>
    <row r="27" spans="1:23" x14ac:dyDescent="0.45">
      <c r="A27" s="51">
        <v>21</v>
      </c>
      <c r="B27" s="52" t="str">
        <f t="shared" si="4"/>
        <v>岩手県</v>
      </c>
      <c r="C27" s="79" t="str">
        <f t="shared" si="4"/>
        <v>岩手県</v>
      </c>
      <c r="D27" s="54" t="str">
        <f t="shared" si="4"/>
        <v>岩手県</v>
      </c>
      <c r="E27" s="186" t="s">
        <v>90</v>
      </c>
      <c r="F27" s="53" t="str">
        <f t="shared" si="5"/>
        <v>-</v>
      </c>
      <c r="G27" s="55" t="s">
        <v>83</v>
      </c>
      <c r="H27" s="56" t="s">
        <v>66</v>
      </c>
      <c r="I27" s="79" t="str">
        <f t="shared" si="3"/>
        <v>牛肉</v>
      </c>
      <c r="J27" s="53" t="str">
        <f t="shared" si="6"/>
        <v>-</v>
      </c>
      <c r="K27" s="53" t="str">
        <f t="shared" si="6"/>
        <v>-</v>
      </c>
      <c r="L27" s="58" t="s">
        <v>39</v>
      </c>
      <c r="M27" s="59" t="str">
        <f t="shared" si="7"/>
        <v>岩手県いわちく検査室</v>
      </c>
      <c r="N27" s="60" t="s">
        <v>84</v>
      </c>
      <c r="O27" s="81">
        <v>44013</v>
      </c>
      <c r="P27" s="82">
        <v>44014</v>
      </c>
      <c r="Q27" s="83" t="s">
        <v>85</v>
      </c>
      <c r="R27" s="84" t="s">
        <v>86</v>
      </c>
      <c r="S27" s="85" t="s">
        <v>87</v>
      </c>
      <c r="T27" s="66" t="str">
        <f t="shared" si="8"/>
        <v>&lt;15</v>
      </c>
      <c r="U27" s="66" t="str">
        <f t="shared" si="8"/>
        <v>&lt;10</v>
      </c>
      <c r="V27" s="67" t="str">
        <f t="shared" si="1"/>
        <v>&lt;25</v>
      </c>
      <c r="W27" s="68" t="str">
        <f t="shared" si="2"/>
        <v/>
      </c>
    </row>
    <row r="28" spans="1:23" x14ac:dyDescent="0.45">
      <c r="A28" s="51">
        <v>22</v>
      </c>
      <c r="B28" s="52" t="str">
        <f t="shared" si="4"/>
        <v>岩手県</v>
      </c>
      <c r="C28" s="79" t="str">
        <f t="shared" si="4"/>
        <v>岩手県</v>
      </c>
      <c r="D28" s="54" t="str">
        <f t="shared" si="4"/>
        <v>岩手県</v>
      </c>
      <c r="E28" s="186" t="s">
        <v>90</v>
      </c>
      <c r="F28" s="53" t="str">
        <f t="shared" si="5"/>
        <v>-</v>
      </c>
      <c r="G28" s="55" t="s">
        <v>83</v>
      </c>
      <c r="H28" s="56" t="s">
        <v>66</v>
      </c>
      <c r="I28" s="79" t="str">
        <f t="shared" si="3"/>
        <v>牛肉</v>
      </c>
      <c r="J28" s="53" t="str">
        <f t="shared" si="6"/>
        <v>-</v>
      </c>
      <c r="K28" s="53" t="str">
        <f t="shared" si="6"/>
        <v>-</v>
      </c>
      <c r="L28" s="58" t="s">
        <v>39</v>
      </c>
      <c r="M28" s="59" t="str">
        <f t="shared" si="7"/>
        <v>岩手県いわちく検査室</v>
      </c>
      <c r="N28" s="60" t="s">
        <v>84</v>
      </c>
      <c r="O28" s="81">
        <v>44013</v>
      </c>
      <c r="P28" s="82">
        <v>44014</v>
      </c>
      <c r="Q28" s="83" t="s">
        <v>85</v>
      </c>
      <c r="R28" s="84" t="s">
        <v>86</v>
      </c>
      <c r="S28" s="85" t="s">
        <v>87</v>
      </c>
      <c r="T28" s="66" t="str">
        <f t="shared" si="8"/>
        <v>&lt;15</v>
      </c>
      <c r="U28" s="66" t="str">
        <f t="shared" si="8"/>
        <v>&lt;10</v>
      </c>
      <c r="V28" s="67" t="str">
        <f t="shared" si="1"/>
        <v>&lt;25</v>
      </c>
      <c r="W28" s="68" t="str">
        <f t="shared" si="2"/>
        <v/>
      </c>
    </row>
    <row r="29" spans="1:23" x14ac:dyDescent="0.45">
      <c r="A29" s="51">
        <v>23</v>
      </c>
      <c r="B29" s="52" t="str">
        <f t="shared" si="4"/>
        <v>岩手県</v>
      </c>
      <c r="C29" s="79" t="str">
        <f t="shared" si="4"/>
        <v>岩手県</v>
      </c>
      <c r="D29" s="54" t="str">
        <f t="shared" si="4"/>
        <v>岩手県</v>
      </c>
      <c r="E29" s="186" t="s">
        <v>82</v>
      </c>
      <c r="F29" s="53" t="str">
        <f t="shared" si="5"/>
        <v>-</v>
      </c>
      <c r="G29" s="55" t="s">
        <v>83</v>
      </c>
      <c r="H29" s="56" t="s">
        <v>66</v>
      </c>
      <c r="I29" s="79" t="str">
        <f t="shared" si="3"/>
        <v>牛肉</v>
      </c>
      <c r="J29" s="53" t="str">
        <f t="shared" si="6"/>
        <v>-</v>
      </c>
      <c r="K29" s="53" t="str">
        <f t="shared" si="6"/>
        <v>-</v>
      </c>
      <c r="L29" s="58" t="s">
        <v>39</v>
      </c>
      <c r="M29" s="59" t="str">
        <f t="shared" si="7"/>
        <v>岩手県いわちく検査室</v>
      </c>
      <c r="N29" s="60" t="s">
        <v>84</v>
      </c>
      <c r="O29" s="81">
        <v>44013</v>
      </c>
      <c r="P29" s="82">
        <v>44014</v>
      </c>
      <c r="Q29" s="83" t="s">
        <v>85</v>
      </c>
      <c r="R29" s="84" t="s">
        <v>86</v>
      </c>
      <c r="S29" s="85" t="s">
        <v>87</v>
      </c>
      <c r="T29" s="66" t="str">
        <f t="shared" si="8"/>
        <v>&lt;15</v>
      </c>
      <c r="U29" s="66" t="str">
        <f t="shared" si="8"/>
        <v>&lt;10</v>
      </c>
      <c r="V29" s="67" t="str">
        <f t="shared" si="1"/>
        <v>&lt;25</v>
      </c>
      <c r="W29" s="68" t="str">
        <f t="shared" si="2"/>
        <v/>
      </c>
    </row>
    <row r="30" spans="1:23" x14ac:dyDescent="0.45">
      <c r="A30" s="51">
        <v>24</v>
      </c>
      <c r="B30" s="52" t="str">
        <f t="shared" si="4"/>
        <v>岩手県</v>
      </c>
      <c r="C30" s="79" t="str">
        <f t="shared" si="4"/>
        <v>岩手県</v>
      </c>
      <c r="D30" s="54" t="str">
        <f t="shared" si="4"/>
        <v>岩手県</v>
      </c>
      <c r="E30" s="186" t="s">
        <v>91</v>
      </c>
      <c r="F30" s="53" t="str">
        <f t="shared" si="5"/>
        <v>-</v>
      </c>
      <c r="G30" s="55" t="s">
        <v>83</v>
      </c>
      <c r="H30" s="56" t="s">
        <v>66</v>
      </c>
      <c r="I30" s="79" t="str">
        <f t="shared" si="3"/>
        <v>牛肉</v>
      </c>
      <c r="J30" s="53" t="str">
        <f t="shared" si="6"/>
        <v>-</v>
      </c>
      <c r="K30" s="53" t="str">
        <f t="shared" si="6"/>
        <v>-</v>
      </c>
      <c r="L30" s="58" t="s">
        <v>39</v>
      </c>
      <c r="M30" s="59" t="str">
        <f t="shared" si="7"/>
        <v>岩手県いわちく検査室</v>
      </c>
      <c r="N30" s="60" t="s">
        <v>84</v>
      </c>
      <c r="O30" s="81">
        <v>44013</v>
      </c>
      <c r="P30" s="82">
        <v>44014</v>
      </c>
      <c r="Q30" s="83" t="s">
        <v>85</v>
      </c>
      <c r="R30" s="84" t="s">
        <v>86</v>
      </c>
      <c r="S30" s="85" t="s">
        <v>87</v>
      </c>
      <c r="T30" s="66" t="str">
        <f t="shared" si="8"/>
        <v>&lt;15</v>
      </c>
      <c r="U30" s="66" t="str">
        <f t="shared" si="8"/>
        <v>&lt;10</v>
      </c>
      <c r="V30" s="67" t="str">
        <f t="shared" si="1"/>
        <v>&lt;25</v>
      </c>
      <c r="W30" s="68" t="str">
        <f t="shared" si="2"/>
        <v/>
      </c>
    </row>
    <row r="31" spans="1:23" x14ac:dyDescent="0.45">
      <c r="A31" s="51">
        <v>25</v>
      </c>
      <c r="B31" s="52" t="str">
        <f t="shared" si="4"/>
        <v>岩手県</v>
      </c>
      <c r="C31" s="79" t="str">
        <f t="shared" si="4"/>
        <v>岩手県</v>
      </c>
      <c r="D31" s="54" t="str">
        <f t="shared" si="4"/>
        <v>岩手県</v>
      </c>
      <c r="E31" s="186" t="s">
        <v>92</v>
      </c>
      <c r="F31" s="53" t="str">
        <f t="shared" si="5"/>
        <v>-</v>
      </c>
      <c r="G31" s="55" t="s">
        <v>83</v>
      </c>
      <c r="H31" s="56" t="s">
        <v>66</v>
      </c>
      <c r="I31" s="79" t="str">
        <f t="shared" si="3"/>
        <v>牛肉</v>
      </c>
      <c r="J31" s="53" t="str">
        <f t="shared" si="6"/>
        <v>-</v>
      </c>
      <c r="K31" s="53" t="str">
        <f t="shared" si="6"/>
        <v>-</v>
      </c>
      <c r="L31" s="58" t="s">
        <v>39</v>
      </c>
      <c r="M31" s="59" t="str">
        <f t="shared" si="7"/>
        <v>岩手県いわちく検査室</v>
      </c>
      <c r="N31" s="60" t="s">
        <v>84</v>
      </c>
      <c r="O31" s="81">
        <v>44013</v>
      </c>
      <c r="P31" s="82">
        <v>44014</v>
      </c>
      <c r="Q31" s="83" t="s">
        <v>85</v>
      </c>
      <c r="R31" s="84" t="s">
        <v>86</v>
      </c>
      <c r="S31" s="85" t="s">
        <v>87</v>
      </c>
      <c r="T31" s="66" t="str">
        <f t="shared" si="8"/>
        <v>&lt;15</v>
      </c>
      <c r="U31" s="66" t="str">
        <f t="shared" si="8"/>
        <v>&lt;10</v>
      </c>
      <c r="V31" s="67" t="str">
        <f t="shared" si="1"/>
        <v>&lt;25</v>
      </c>
      <c r="W31" s="68" t="str">
        <f t="shared" si="2"/>
        <v/>
      </c>
    </row>
    <row r="32" spans="1:23" x14ac:dyDescent="0.45">
      <c r="A32" s="51">
        <v>26</v>
      </c>
      <c r="B32" s="52" t="str">
        <f t="shared" si="4"/>
        <v>岩手県</v>
      </c>
      <c r="C32" s="79" t="str">
        <f t="shared" si="4"/>
        <v>岩手県</v>
      </c>
      <c r="D32" s="54" t="str">
        <f t="shared" si="4"/>
        <v>岩手県</v>
      </c>
      <c r="E32" s="186" t="s">
        <v>91</v>
      </c>
      <c r="F32" s="53" t="str">
        <f t="shared" si="5"/>
        <v>-</v>
      </c>
      <c r="G32" s="55" t="s">
        <v>83</v>
      </c>
      <c r="H32" s="56" t="s">
        <v>66</v>
      </c>
      <c r="I32" s="79" t="str">
        <f t="shared" si="3"/>
        <v>牛肉</v>
      </c>
      <c r="J32" s="53" t="str">
        <f t="shared" ref="J32:K47" si="9">IF($E32="","","-")</f>
        <v>-</v>
      </c>
      <c r="K32" s="53" t="str">
        <f t="shared" si="9"/>
        <v>-</v>
      </c>
      <c r="L32" s="58" t="s">
        <v>39</v>
      </c>
      <c r="M32" s="59" t="str">
        <f t="shared" si="7"/>
        <v>岩手県いわちく検査室</v>
      </c>
      <c r="N32" s="60" t="s">
        <v>84</v>
      </c>
      <c r="O32" s="81">
        <v>44014</v>
      </c>
      <c r="P32" s="82">
        <v>44015</v>
      </c>
      <c r="Q32" s="83" t="s">
        <v>85</v>
      </c>
      <c r="R32" s="84" t="s">
        <v>86</v>
      </c>
      <c r="S32" s="85" t="s">
        <v>87</v>
      </c>
      <c r="T32" s="66" t="str">
        <f t="shared" si="8"/>
        <v>&lt;15</v>
      </c>
      <c r="U32" s="66" t="str">
        <f t="shared" si="8"/>
        <v>&lt;10</v>
      </c>
      <c r="V32" s="67" t="str">
        <f t="shared" si="1"/>
        <v>&lt;25</v>
      </c>
      <c r="W32" s="68" t="str">
        <f t="shared" si="2"/>
        <v/>
      </c>
    </row>
    <row r="33" spans="1:23" x14ac:dyDescent="0.45">
      <c r="A33" s="51">
        <v>27</v>
      </c>
      <c r="B33" s="52" t="str">
        <f t="shared" si="4"/>
        <v>岩手県</v>
      </c>
      <c r="C33" s="79" t="str">
        <f t="shared" si="4"/>
        <v>岩手県</v>
      </c>
      <c r="D33" s="54" t="str">
        <f t="shared" si="4"/>
        <v>岩手県</v>
      </c>
      <c r="E33" s="186" t="s">
        <v>91</v>
      </c>
      <c r="F33" s="53" t="str">
        <f t="shared" si="5"/>
        <v>-</v>
      </c>
      <c r="G33" s="55" t="s">
        <v>83</v>
      </c>
      <c r="H33" s="56" t="s">
        <v>66</v>
      </c>
      <c r="I33" s="79" t="str">
        <f t="shared" si="3"/>
        <v>牛肉</v>
      </c>
      <c r="J33" s="53" t="str">
        <f t="shared" si="9"/>
        <v>-</v>
      </c>
      <c r="K33" s="53" t="str">
        <f t="shared" si="9"/>
        <v>-</v>
      </c>
      <c r="L33" s="58" t="s">
        <v>39</v>
      </c>
      <c r="M33" s="59" t="str">
        <f t="shared" si="7"/>
        <v>岩手県いわちく検査室</v>
      </c>
      <c r="N33" s="60" t="s">
        <v>84</v>
      </c>
      <c r="O33" s="81">
        <v>44014</v>
      </c>
      <c r="P33" s="82">
        <v>44015</v>
      </c>
      <c r="Q33" s="83" t="s">
        <v>85</v>
      </c>
      <c r="R33" s="84" t="s">
        <v>86</v>
      </c>
      <c r="S33" s="85" t="s">
        <v>87</v>
      </c>
      <c r="T33" s="66" t="str">
        <f t="shared" si="8"/>
        <v>&lt;15</v>
      </c>
      <c r="U33" s="66" t="str">
        <f t="shared" si="8"/>
        <v>&lt;10</v>
      </c>
      <c r="V33" s="67" t="str">
        <f t="shared" si="1"/>
        <v>&lt;25</v>
      </c>
      <c r="W33" s="68" t="str">
        <f t="shared" si="2"/>
        <v/>
      </c>
    </row>
    <row r="34" spans="1:23" x14ac:dyDescent="0.45">
      <c r="A34" s="51">
        <v>28</v>
      </c>
      <c r="B34" s="52" t="str">
        <f t="shared" si="4"/>
        <v>岩手県</v>
      </c>
      <c r="C34" s="79" t="str">
        <f t="shared" si="4"/>
        <v>岩手県</v>
      </c>
      <c r="D34" s="54" t="str">
        <f t="shared" si="4"/>
        <v>岩手県</v>
      </c>
      <c r="E34" s="186" t="s">
        <v>91</v>
      </c>
      <c r="F34" s="53" t="str">
        <f t="shared" si="5"/>
        <v>-</v>
      </c>
      <c r="G34" s="55" t="s">
        <v>83</v>
      </c>
      <c r="H34" s="56" t="s">
        <v>66</v>
      </c>
      <c r="I34" s="79" t="str">
        <f t="shared" si="3"/>
        <v>牛肉</v>
      </c>
      <c r="J34" s="53" t="str">
        <f t="shared" si="9"/>
        <v>-</v>
      </c>
      <c r="K34" s="53" t="str">
        <f t="shared" si="9"/>
        <v>-</v>
      </c>
      <c r="L34" s="58" t="s">
        <v>39</v>
      </c>
      <c r="M34" s="59" t="str">
        <f t="shared" si="7"/>
        <v>岩手県いわちく検査室</v>
      </c>
      <c r="N34" s="60" t="s">
        <v>84</v>
      </c>
      <c r="O34" s="81">
        <v>44014</v>
      </c>
      <c r="P34" s="82">
        <v>44015</v>
      </c>
      <c r="Q34" s="83" t="s">
        <v>85</v>
      </c>
      <c r="R34" s="84" t="s">
        <v>86</v>
      </c>
      <c r="S34" s="85" t="s">
        <v>87</v>
      </c>
      <c r="T34" s="66" t="str">
        <f t="shared" si="8"/>
        <v>&lt;15</v>
      </c>
      <c r="U34" s="66" t="str">
        <f t="shared" si="8"/>
        <v>&lt;10</v>
      </c>
      <c r="V34" s="67" t="str">
        <f t="shared" si="1"/>
        <v>&lt;25</v>
      </c>
      <c r="W34" s="68" t="str">
        <f t="shared" si="2"/>
        <v/>
      </c>
    </row>
    <row r="35" spans="1:23" x14ac:dyDescent="0.45">
      <c r="A35" s="51">
        <v>29</v>
      </c>
      <c r="B35" s="52" t="str">
        <f t="shared" si="4"/>
        <v>岩手県</v>
      </c>
      <c r="C35" s="79" t="str">
        <f t="shared" si="4"/>
        <v>岩手県</v>
      </c>
      <c r="D35" s="54" t="str">
        <f t="shared" si="4"/>
        <v>岩手県</v>
      </c>
      <c r="E35" s="186" t="s">
        <v>89</v>
      </c>
      <c r="F35" s="53" t="str">
        <f t="shared" si="5"/>
        <v>-</v>
      </c>
      <c r="G35" s="55" t="s">
        <v>83</v>
      </c>
      <c r="H35" s="56" t="s">
        <v>66</v>
      </c>
      <c r="I35" s="79" t="str">
        <f t="shared" si="3"/>
        <v>牛肉</v>
      </c>
      <c r="J35" s="53" t="str">
        <f t="shared" si="9"/>
        <v>-</v>
      </c>
      <c r="K35" s="53" t="str">
        <f t="shared" si="9"/>
        <v>-</v>
      </c>
      <c r="L35" s="58" t="s">
        <v>39</v>
      </c>
      <c r="M35" s="59" t="str">
        <f t="shared" si="7"/>
        <v>岩手県いわちく検査室</v>
      </c>
      <c r="N35" s="60" t="s">
        <v>84</v>
      </c>
      <c r="O35" s="81">
        <v>44014</v>
      </c>
      <c r="P35" s="82">
        <v>44015</v>
      </c>
      <c r="Q35" s="83" t="s">
        <v>85</v>
      </c>
      <c r="R35" s="84" t="s">
        <v>86</v>
      </c>
      <c r="S35" s="85" t="s">
        <v>87</v>
      </c>
      <c r="T35" s="66" t="str">
        <f t="shared" si="8"/>
        <v>&lt;15</v>
      </c>
      <c r="U35" s="66" t="str">
        <f t="shared" si="8"/>
        <v>&lt;10</v>
      </c>
      <c r="V35" s="67" t="str">
        <f t="shared" si="1"/>
        <v>&lt;25</v>
      </c>
      <c r="W35" s="86"/>
    </row>
    <row r="36" spans="1:23" x14ac:dyDescent="0.45">
      <c r="A36" s="51">
        <v>30</v>
      </c>
      <c r="B36" s="52" t="str">
        <f t="shared" si="4"/>
        <v>岩手県</v>
      </c>
      <c r="C36" s="79" t="str">
        <f t="shared" si="4"/>
        <v>岩手県</v>
      </c>
      <c r="D36" s="54" t="str">
        <f t="shared" si="4"/>
        <v>岩手県</v>
      </c>
      <c r="E36" s="186" t="s">
        <v>93</v>
      </c>
      <c r="F36" s="53" t="str">
        <f t="shared" si="5"/>
        <v>-</v>
      </c>
      <c r="G36" s="55" t="s">
        <v>83</v>
      </c>
      <c r="H36" s="56" t="s">
        <v>66</v>
      </c>
      <c r="I36" s="79" t="str">
        <f t="shared" si="3"/>
        <v>牛肉</v>
      </c>
      <c r="J36" s="53" t="str">
        <f t="shared" si="9"/>
        <v>-</v>
      </c>
      <c r="K36" s="53" t="str">
        <f t="shared" si="9"/>
        <v>-</v>
      </c>
      <c r="L36" s="58" t="s">
        <v>39</v>
      </c>
      <c r="M36" s="59" t="str">
        <f t="shared" si="7"/>
        <v>岩手県いわちく検査室</v>
      </c>
      <c r="N36" s="60" t="s">
        <v>84</v>
      </c>
      <c r="O36" s="81">
        <v>44014</v>
      </c>
      <c r="P36" s="82">
        <v>44015</v>
      </c>
      <c r="Q36" s="83" t="s">
        <v>85</v>
      </c>
      <c r="R36" s="84" t="s">
        <v>86</v>
      </c>
      <c r="S36" s="85" t="s">
        <v>87</v>
      </c>
      <c r="T36" s="66" t="str">
        <f t="shared" si="8"/>
        <v>&lt;15</v>
      </c>
      <c r="U36" s="66" t="str">
        <f t="shared" si="8"/>
        <v>&lt;10</v>
      </c>
      <c r="V36" s="67" t="str">
        <f t="shared" si="1"/>
        <v>&lt;25</v>
      </c>
      <c r="W36" s="86"/>
    </row>
    <row r="37" spans="1:23" x14ac:dyDescent="0.45">
      <c r="A37" s="51">
        <v>31</v>
      </c>
      <c r="B37" s="52" t="str">
        <f t="shared" si="4"/>
        <v>岩手県</v>
      </c>
      <c r="C37" s="79" t="str">
        <f t="shared" si="4"/>
        <v>岩手県</v>
      </c>
      <c r="D37" s="54" t="str">
        <f t="shared" si="4"/>
        <v>岩手県</v>
      </c>
      <c r="E37" s="186" t="s">
        <v>91</v>
      </c>
      <c r="F37" s="53" t="str">
        <f t="shared" si="5"/>
        <v>-</v>
      </c>
      <c r="G37" s="55" t="s">
        <v>83</v>
      </c>
      <c r="H37" s="56" t="s">
        <v>66</v>
      </c>
      <c r="I37" s="79" t="str">
        <f t="shared" si="3"/>
        <v>牛肉</v>
      </c>
      <c r="J37" s="53" t="str">
        <f t="shared" si="9"/>
        <v>-</v>
      </c>
      <c r="K37" s="53" t="str">
        <f t="shared" si="9"/>
        <v>-</v>
      </c>
      <c r="L37" s="58" t="s">
        <v>39</v>
      </c>
      <c r="M37" s="59" t="str">
        <f t="shared" si="7"/>
        <v>岩手県いわちく検査室</v>
      </c>
      <c r="N37" s="60" t="s">
        <v>84</v>
      </c>
      <c r="O37" s="81">
        <v>44014</v>
      </c>
      <c r="P37" s="82">
        <v>44015</v>
      </c>
      <c r="Q37" s="83" t="s">
        <v>85</v>
      </c>
      <c r="R37" s="84" t="s">
        <v>86</v>
      </c>
      <c r="S37" s="85" t="s">
        <v>87</v>
      </c>
      <c r="T37" s="66" t="str">
        <f t="shared" si="8"/>
        <v>&lt;15</v>
      </c>
      <c r="U37" s="66" t="str">
        <f t="shared" si="8"/>
        <v>&lt;10</v>
      </c>
      <c r="V37" s="67" t="str">
        <f t="shared" si="1"/>
        <v>&lt;25</v>
      </c>
      <c r="W37" s="86"/>
    </row>
    <row r="38" spans="1:23" x14ac:dyDescent="0.45">
      <c r="A38" s="51">
        <v>32</v>
      </c>
      <c r="B38" s="52" t="str">
        <f t="shared" si="4"/>
        <v>岩手県</v>
      </c>
      <c r="C38" s="79" t="str">
        <f t="shared" si="4"/>
        <v>岩手県</v>
      </c>
      <c r="D38" s="54" t="str">
        <f t="shared" si="4"/>
        <v>岩手県</v>
      </c>
      <c r="E38" s="186" t="s">
        <v>91</v>
      </c>
      <c r="F38" s="53" t="str">
        <f t="shared" si="5"/>
        <v>-</v>
      </c>
      <c r="G38" s="55" t="s">
        <v>83</v>
      </c>
      <c r="H38" s="56" t="s">
        <v>66</v>
      </c>
      <c r="I38" s="79" t="str">
        <f t="shared" si="3"/>
        <v>牛肉</v>
      </c>
      <c r="J38" s="53" t="str">
        <f t="shared" si="9"/>
        <v>-</v>
      </c>
      <c r="K38" s="53" t="str">
        <f t="shared" si="9"/>
        <v>-</v>
      </c>
      <c r="L38" s="58" t="s">
        <v>39</v>
      </c>
      <c r="M38" s="59" t="str">
        <f t="shared" si="7"/>
        <v>岩手県いわちく検査室</v>
      </c>
      <c r="N38" s="60" t="s">
        <v>84</v>
      </c>
      <c r="O38" s="81">
        <v>44014</v>
      </c>
      <c r="P38" s="82">
        <v>44015</v>
      </c>
      <c r="Q38" s="83" t="s">
        <v>85</v>
      </c>
      <c r="R38" s="84" t="s">
        <v>86</v>
      </c>
      <c r="S38" s="85" t="s">
        <v>87</v>
      </c>
      <c r="T38" s="66" t="str">
        <f t="shared" si="8"/>
        <v>&lt;15</v>
      </c>
      <c r="U38" s="66" t="str">
        <f t="shared" si="8"/>
        <v>&lt;10</v>
      </c>
      <c r="V38" s="67" t="str">
        <f t="shared" si="1"/>
        <v>&lt;25</v>
      </c>
      <c r="W38" s="86"/>
    </row>
    <row r="39" spans="1:23" x14ac:dyDescent="0.45">
      <c r="A39" s="51">
        <v>33</v>
      </c>
      <c r="B39" s="52" t="str">
        <f t="shared" si="4"/>
        <v>岩手県</v>
      </c>
      <c r="C39" s="79" t="str">
        <f t="shared" si="4"/>
        <v>岩手県</v>
      </c>
      <c r="D39" s="54" t="str">
        <f t="shared" si="4"/>
        <v>岩手県</v>
      </c>
      <c r="E39" s="186" t="s">
        <v>91</v>
      </c>
      <c r="F39" s="53" t="str">
        <f t="shared" si="5"/>
        <v>-</v>
      </c>
      <c r="G39" s="55" t="s">
        <v>83</v>
      </c>
      <c r="H39" s="56" t="s">
        <v>66</v>
      </c>
      <c r="I39" s="79" t="str">
        <f t="shared" si="3"/>
        <v>牛肉</v>
      </c>
      <c r="J39" s="53" t="str">
        <f t="shared" si="9"/>
        <v>-</v>
      </c>
      <c r="K39" s="53" t="str">
        <f t="shared" si="9"/>
        <v>-</v>
      </c>
      <c r="L39" s="58" t="s">
        <v>39</v>
      </c>
      <c r="M39" s="59" t="str">
        <f t="shared" si="7"/>
        <v>岩手県いわちく検査室</v>
      </c>
      <c r="N39" s="60" t="s">
        <v>84</v>
      </c>
      <c r="O39" s="81">
        <v>44014</v>
      </c>
      <c r="P39" s="82">
        <v>44015</v>
      </c>
      <c r="Q39" s="83" t="s">
        <v>85</v>
      </c>
      <c r="R39" s="84" t="s">
        <v>86</v>
      </c>
      <c r="S39" s="85" t="s">
        <v>87</v>
      </c>
      <c r="T39" s="66" t="str">
        <f t="shared" si="8"/>
        <v>&lt;15</v>
      </c>
      <c r="U39" s="66" t="str">
        <f t="shared" si="8"/>
        <v>&lt;10</v>
      </c>
      <c r="V39" s="67" t="str">
        <f t="shared" si="1"/>
        <v>&lt;25</v>
      </c>
      <c r="W39" s="86"/>
    </row>
    <row r="40" spans="1:23" x14ac:dyDescent="0.45">
      <c r="A40" s="51">
        <v>34</v>
      </c>
      <c r="B40" s="52" t="str">
        <f t="shared" si="4"/>
        <v>岩手県</v>
      </c>
      <c r="C40" s="79" t="str">
        <f t="shared" si="4"/>
        <v>岩手県</v>
      </c>
      <c r="D40" s="54" t="str">
        <f t="shared" si="4"/>
        <v>岩手県</v>
      </c>
      <c r="E40" s="186" t="s">
        <v>90</v>
      </c>
      <c r="F40" s="53" t="str">
        <f t="shared" si="5"/>
        <v>-</v>
      </c>
      <c r="G40" s="55" t="s">
        <v>83</v>
      </c>
      <c r="H40" s="56" t="s">
        <v>66</v>
      </c>
      <c r="I40" s="79" t="str">
        <f t="shared" si="3"/>
        <v>牛肉</v>
      </c>
      <c r="J40" s="53" t="str">
        <f t="shared" si="9"/>
        <v>-</v>
      </c>
      <c r="K40" s="53" t="str">
        <f t="shared" si="9"/>
        <v>-</v>
      </c>
      <c r="L40" s="58" t="s">
        <v>39</v>
      </c>
      <c r="M40" s="59" t="str">
        <f t="shared" si="7"/>
        <v>岩手県いわちく検査室</v>
      </c>
      <c r="N40" s="60" t="s">
        <v>84</v>
      </c>
      <c r="O40" s="81">
        <v>44014</v>
      </c>
      <c r="P40" s="82">
        <v>44015</v>
      </c>
      <c r="Q40" s="83" t="s">
        <v>85</v>
      </c>
      <c r="R40" s="84" t="s">
        <v>86</v>
      </c>
      <c r="S40" s="85" t="s">
        <v>87</v>
      </c>
      <c r="T40" s="66" t="str">
        <f t="shared" ref="T40:U103" si="10">IF(Q40="","",IF(NOT(ISERROR(Q40*1)),ROUNDDOWN(Q40*1,2-INT(LOG(ABS(Q40*1)))),IFERROR("&lt;"&amp;ROUNDDOWN(IF(SUBSTITUTE(Q40,"&lt;","")*1&lt;=50,SUBSTITUTE(Q40,"&lt;","")*1,""),2-INT(LOG(ABS(SUBSTITUTE(Q40,"&lt;","")*1)))),IF(Q40="-",Q40,"入力形式が間違っています"))))</f>
        <v>&lt;15</v>
      </c>
      <c r="U40" s="66" t="str">
        <f t="shared" si="10"/>
        <v>&lt;10</v>
      </c>
      <c r="V40" s="67" t="str">
        <f t="shared" si="1"/>
        <v>&lt;25</v>
      </c>
      <c r="W40" s="86"/>
    </row>
    <row r="41" spans="1:23" x14ac:dyDescent="0.45">
      <c r="A41" s="51">
        <v>35</v>
      </c>
      <c r="B41" s="52" t="str">
        <f t="shared" si="4"/>
        <v>岩手県</v>
      </c>
      <c r="C41" s="79" t="str">
        <f t="shared" si="4"/>
        <v>岩手県</v>
      </c>
      <c r="D41" s="54" t="str">
        <f t="shared" si="4"/>
        <v>岩手県</v>
      </c>
      <c r="E41" s="186" t="s">
        <v>90</v>
      </c>
      <c r="F41" s="53" t="str">
        <f t="shared" si="5"/>
        <v>-</v>
      </c>
      <c r="G41" s="55" t="s">
        <v>83</v>
      </c>
      <c r="H41" s="56" t="s">
        <v>66</v>
      </c>
      <c r="I41" s="79" t="str">
        <f t="shared" si="3"/>
        <v>牛肉</v>
      </c>
      <c r="J41" s="53" t="str">
        <f t="shared" si="9"/>
        <v>-</v>
      </c>
      <c r="K41" s="53" t="str">
        <f t="shared" si="9"/>
        <v>-</v>
      </c>
      <c r="L41" s="58" t="s">
        <v>39</v>
      </c>
      <c r="M41" s="59" t="str">
        <f t="shared" si="7"/>
        <v>岩手県いわちく検査室</v>
      </c>
      <c r="N41" s="60" t="s">
        <v>84</v>
      </c>
      <c r="O41" s="81">
        <v>44014</v>
      </c>
      <c r="P41" s="82">
        <v>44015</v>
      </c>
      <c r="Q41" s="83" t="s">
        <v>85</v>
      </c>
      <c r="R41" s="84" t="s">
        <v>86</v>
      </c>
      <c r="S41" s="85" t="s">
        <v>87</v>
      </c>
      <c r="T41" s="66" t="str">
        <f t="shared" si="10"/>
        <v>&lt;15</v>
      </c>
      <c r="U41" s="66" t="str">
        <f t="shared" si="10"/>
        <v>&lt;10</v>
      </c>
      <c r="V41" s="67" t="str">
        <f t="shared" si="1"/>
        <v>&lt;25</v>
      </c>
      <c r="W41" s="86"/>
    </row>
    <row r="42" spans="1:23" x14ac:dyDescent="0.45">
      <c r="A42" s="51">
        <v>36</v>
      </c>
      <c r="B42" s="52" t="str">
        <f t="shared" si="4"/>
        <v>岩手県</v>
      </c>
      <c r="C42" s="79" t="str">
        <f t="shared" si="4"/>
        <v>岩手県</v>
      </c>
      <c r="D42" s="54" t="str">
        <f t="shared" si="4"/>
        <v>岩手県</v>
      </c>
      <c r="E42" s="186" t="s">
        <v>94</v>
      </c>
      <c r="F42" s="53" t="str">
        <f t="shared" si="5"/>
        <v>-</v>
      </c>
      <c r="G42" s="55" t="s">
        <v>83</v>
      </c>
      <c r="H42" s="56" t="s">
        <v>66</v>
      </c>
      <c r="I42" s="79" t="str">
        <f t="shared" si="3"/>
        <v>牛肉</v>
      </c>
      <c r="J42" s="53" t="str">
        <f t="shared" si="9"/>
        <v>-</v>
      </c>
      <c r="K42" s="53" t="str">
        <f t="shared" si="9"/>
        <v>-</v>
      </c>
      <c r="L42" s="58" t="s">
        <v>39</v>
      </c>
      <c r="M42" s="59" t="str">
        <f t="shared" si="7"/>
        <v>岩手県いわちく検査室</v>
      </c>
      <c r="N42" s="60" t="s">
        <v>84</v>
      </c>
      <c r="O42" s="81">
        <v>44014</v>
      </c>
      <c r="P42" s="82">
        <v>44015</v>
      </c>
      <c r="Q42" s="83" t="s">
        <v>85</v>
      </c>
      <c r="R42" s="84" t="s">
        <v>86</v>
      </c>
      <c r="S42" s="85" t="s">
        <v>87</v>
      </c>
      <c r="T42" s="66" t="str">
        <f t="shared" si="10"/>
        <v>&lt;15</v>
      </c>
      <c r="U42" s="66" t="str">
        <f t="shared" si="10"/>
        <v>&lt;10</v>
      </c>
      <c r="V42" s="67" t="str">
        <f t="shared" si="1"/>
        <v>&lt;25</v>
      </c>
      <c r="W42" s="86"/>
    </row>
    <row r="43" spans="1:23" x14ac:dyDescent="0.45">
      <c r="A43" s="51">
        <v>37</v>
      </c>
      <c r="B43" s="52" t="str">
        <f t="shared" si="4"/>
        <v>岩手県</v>
      </c>
      <c r="C43" s="79" t="str">
        <f t="shared" si="4"/>
        <v>岩手県</v>
      </c>
      <c r="D43" s="54" t="str">
        <f t="shared" si="4"/>
        <v>岩手県</v>
      </c>
      <c r="E43" s="186" t="s">
        <v>95</v>
      </c>
      <c r="F43" s="53" t="str">
        <f t="shared" si="5"/>
        <v>-</v>
      </c>
      <c r="G43" s="55" t="s">
        <v>83</v>
      </c>
      <c r="H43" s="56" t="s">
        <v>66</v>
      </c>
      <c r="I43" s="79" t="str">
        <f t="shared" si="3"/>
        <v>牛肉</v>
      </c>
      <c r="J43" s="53" t="str">
        <f t="shared" si="9"/>
        <v>-</v>
      </c>
      <c r="K43" s="53" t="str">
        <f t="shared" si="9"/>
        <v>-</v>
      </c>
      <c r="L43" s="58" t="s">
        <v>39</v>
      </c>
      <c r="M43" s="59" t="str">
        <f t="shared" si="7"/>
        <v>岩手県いわちく検査室</v>
      </c>
      <c r="N43" s="60" t="s">
        <v>84</v>
      </c>
      <c r="O43" s="81">
        <v>44014</v>
      </c>
      <c r="P43" s="82">
        <v>44015</v>
      </c>
      <c r="Q43" s="83" t="s">
        <v>85</v>
      </c>
      <c r="R43" s="84" t="s">
        <v>86</v>
      </c>
      <c r="S43" s="85" t="s">
        <v>87</v>
      </c>
      <c r="T43" s="66" t="str">
        <f t="shared" si="10"/>
        <v>&lt;15</v>
      </c>
      <c r="U43" s="66" t="str">
        <f t="shared" si="10"/>
        <v>&lt;10</v>
      </c>
      <c r="V43" s="67" t="str">
        <f t="shared" si="1"/>
        <v>&lt;25</v>
      </c>
      <c r="W43" s="86"/>
    </row>
    <row r="44" spans="1:23" x14ac:dyDescent="0.45">
      <c r="A44" s="51">
        <v>38</v>
      </c>
      <c r="B44" s="52" t="str">
        <f t="shared" si="4"/>
        <v>岩手県</v>
      </c>
      <c r="C44" s="79" t="str">
        <f t="shared" si="4"/>
        <v>岩手県</v>
      </c>
      <c r="D44" s="54" t="str">
        <f t="shared" si="4"/>
        <v>岩手県</v>
      </c>
      <c r="E44" s="186" t="s">
        <v>95</v>
      </c>
      <c r="F44" s="53" t="str">
        <f t="shared" si="5"/>
        <v>-</v>
      </c>
      <c r="G44" s="55" t="s">
        <v>83</v>
      </c>
      <c r="H44" s="56" t="s">
        <v>66</v>
      </c>
      <c r="I44" s="79" t="str">
        <f t="shared" si="3"/>
        <v>牛肉</v>
      </c>
      <c r="J44" s="53" t="str">
        <f t="shared" si="9"/>
        <v>-</v>
      </c>
      <c r="K44" s="53" t="str">
        <f t="shared" si="9"/>
        <v>-</v>
      </c>
      <c r="L44" s="58" t="s">
        <v>39</v>
      </c>
      <c r="M44" s="59" t="str">
        <f t="shared" si="7"/>
        <v>岩手県いわちく検査室</v>
      </c>
      <c r="N44" s="60" t="s">
        <v>84</v>
      </c>
      <c r="O44" s="81">
        <v>44014</v>
      </c>
      <c r="P44" s="82">
        <v>44015</v>
      </c>
      <c r="Q44" s="83" t="s">
        <v>85</v>
      </c>
      <c r="R44" s="84" t="s">
        <v>86</v>
      </c>
      <c r="S44" s="85" t="s">
        <v>87</v>
      </c>
      <c r="T44" s="66" t="str">
        <f t="shared" si="10"/>
        <v>&lt;15</v>
      </c>
      <c r="U44" s="66" t="str">
        <f t="shared" si="10"/>
        <v>&lt;10</v>
      </c>
      <c r="V44" s="67" t="str">
        <f t="shared" si="1"/>
        <v>&lt;25</v>
      </c>
      <c r="W44" s="86"/>
    </row>
    <row r="45" spans="1:23" x14ac:dyDescent="0.45">
      <c r="A45" s="51">
        <v>39</v>
      </c>
      <c r="B45" s="52" t="str">
        <f t="shared" si="4"/>
        <v>岩手県</v>
      </c>
      <c r="C45" s="79" t="str">
        <f t="shared" si="4"/>
        <v>岩手県</v>
      </c>
      <c r="D45" s="54" t="str">
        <f t="shared" si="4"/>
        <v>岩手県</v>
      </c>
      <c r="E45" s="186" t="s">
        <v>96</v>
      </c>
      <c r="F45" s="53" t="str">
        <f t="shared" si="5"/>
        <v>-</v>
      </c>
      <c r="G45" s="55" t="s">
        <v>83</v>
      </c>
      <c r="H45" s="56" t="s">
        <v>66</v>
      </c>
      <c r="I45" s="79" t="str">
        <f t="shared" si="3"/>
        <v>牛肉</v>
      </c>
      <c r="J45" s="53" t="str">
        <f t="shared" si="9"/>
        <v>-</v>
      </c>
      <c r="K45" s="53" t="str">
        <f t="shared" si="9"/>
        <v>-</v>
      </c>
      <c r="L45" s="58" t="s">
        <v>39</v>
      </c>
      <c r="M45" s="59" t="str">
        <f t="shared" si="7"/>
        <v>岩手県いわちく検査室</v>
      </c>
      <c r="N45" s="60" t="s">
        <v>84</v>
      </c>
      <c r="O45" s="81">
        <v>44014</v>
      </c>
      <c r="P45" s="82">
        <v>44015</v>
      </c>
      <c r="Q45" s="83" t="s">
        <v>85</v>
      </c>
      <c r="R45" s="84" t="s">
        <v>86</v>
      </c>
      <c r="S45" s="85" t="s">
        <v>87</v>
      </c>
      <c r="T45" s="66" t="str">
        <f t="shared" si="10"/>
        <v>&lt;15</v>
      </c>
      <c r="U45" s="66" t="str">
        <f t="shared" si="10"/>
        <v>&lt;10</v>
      </c>
      <c r="V45" s="67" t="str">
        <f t="shared" si="1"/>
        <v>&lt;25</v>
      </c>
      <c r="W45" s="86"/>
    </row>
    <row r="46" spans="1:23" x14ac:dyDescent="0.45">
      <c r="A46" s="51">
        <v>40</v>
      </c>
      <c r="B46" s="52" t="str">
        <f t="shared" si="4"/>
        <v>岩手県</v>
      </c>
      <c r="C46" s="79" t="str">
        <f t="shared" si="4"/>
        <v>岩手県</v>
      </c>
      <c r="D46" s="54" t="str">
        <f t="shared" si="4"/>
        <v>岩手県</v>
      </c>
      <c r="E46" s="186" t="s">
        <v>96</v>
      </c>
      <c r="F46" s="53" t="str">
        <f t="shared" si="5"/>
        <v>-</v>
      </c>
      <c r="G46" s="55" t="s">
        <v>83</v>
      </c>
      <c r="H46" s="56" t="s">
        <v>66</v>
      </c>
      <c r="I46" s="79" t="str">
        <f t="shared" si="3"/>
        <v>牛肉</v>
      </c>
      <c r="J46" s="53" t="str">
        <f t="shared" si="9"/>
        <v>-</v>
      </c>
      <c r="K46" s="53" t="str">
        <f t="shared" si="9"/>
        <v>-</v>
      </c>
      <c r="L46" s="58" t="s">
        <v>39</v>
      </c>
      <c r="M46" s="59" t="str">
        <f t="shared" si="7"/>
        <v>岩手県いわちく検査室</v>
      </c>
      <c r="N46" s="60" t="s">
        <v>84</v>
      </c>
      <c r="O46" s="81">
        <v>44014</v>
      </c>
      <c r="P46" s="82">
        <v>44015</v>
      </c>
      <c r="Q46" s="83" t="s">
        <v>85</v>
      </c>
      <c r="R46" s="84" t="s">
        <v>86</v>
      </c>
      <c r="S46" s="85" t="s">
        <v>87</v>
      </c>
      <c r="T46" s="66" t="str">
        <f t="shared" si="10"/>
        <v>&lt;15</v>
      </c>
      <c r="U46" s="66" t="str">
        <f t="shared" si="10"/>
        <v>&lt;10</v>
      </c>
      <c r="V46" s="67" t="str">
        <f t="shared" si="1"/>
        <v>&lt;25</v>
      </c>
      <c r="W46" s="86"/>
    </row>
    <row r="47" spans="1:23" x14ac:dyDescent="0.45">
      <c r="A47" s="51">
        <v>41</v>
      </c>
      <c r="B47" s="52" t="str">
        <f t="shared" si="4"/>
        <v>岩手県</v>
      </c>
      <c r="C47" s="79" t="str">
        <f t="shared" si="4"/>
        <v>岩手県</v>
      </c>
      <c r="D47" s="54" t="str">
        <f t="shared" si="4"/>
        <v>岩手県</v>
      </c>
      <c r="E47" s="186" t="s">
        <v>96</v>
      </c>
      <c r="F47" s="53" t="str">
        <f t="shared" si="5"/>
        <v>-</v>
      </c>
      <c r="G47" s="55" t="s">
        <v>83</v>
      </c>
      <c r="H47" s="56" t="s">
        <v>66</v>
      </c>
      <c r="I47" s="79" t="str">
        <f t="shared" si="3"/>
        <v>牛肉</v>
      </c>
      <c r="J47" s="53" t="str">
        <f t="shared" si="9"/>
        <v>-</v>
      </c>
      <c r="K47" s="53" t="str">
        <f t="shared" si="9"/>
        <v>-</v>
      </c>
      <c r="L47" s="58" t="s">
        <v>39</v>
      </c>
      <c r="M47" s="59" t="str">
        <f t="shared" si="7"/>
        <v>岩手県いわちく検査室</v>
      </c>
      <c r="N47" s="60" t="s">
        <v>84</v>
      </c>
      <c r="O47" s="81">
        <v>44014</v>
      </c>
      <c r="P47" s="82">
        <v>44015</v>
      </c>
      <c r="Q47" s="83" t="s">
        <v>85</v>
      </c>
      <c r="R47" s="84" t="s">
        <v>86</v>
      </c>
      <c r="S47" s="85" t="s">
        <v>87</v>
      </c>
      <c r="T47" s="66" t="str">
        <f t="shared" si="10"/>
        <v>&lt;15</v>
      </c>
      <c r="U47" s="66" t="str">
        <f t="shared" si="10"/>
        <v>&lt;10</v>
      </c>
      <c r="V47" s="67" t="str">
        <f t="shared" si="1"/>
        <v>&lt;25</v>
      </c>
      <c r="W47" s="86"/>
    </row>
    <row r="48" spans="1:23" x14ac:dyDescent="0.45">
      <c r="A48" s="51">
        <v>42</v>
      </c>
      <c r="B48" s="52" t="str">
        <f t="shared" ref="B48:D79" si="11">IF($E48="","","岩手県")</f>
        <v>岩手県</v>
      </c>
      <c r="C48" s="79" t="str">
        <f t="shared" si="11"/>
        <v>岩手県</v>
      </c>
      <c r="D48" s="54" t="str">
        <f t="shared" si="11"/>
        <v>岩手県</v>
      </c>
      <c r="E48" s="186" t="s">
        <v>96</v>
      </c>
      <c r="F48" s="53" t="str">
        <f t="shared" si="5"/>
        <v>-</v>
      </c>
      <c r="G48" s="55" t="s">
        <v>83</v>
      </c>
      <c r="H48" s="56" t="s">
        <v>66</v>
      </c>
      <c r="I48" s="79" t="str">
        <f t="shared" si="3"/>
        <v>牛肉</v>
      </c>
      <c r="J48" s="53" t="str">
        <f t="shared" ref="J48:K63" si="12">IF($E48="","","-")</f>
        <v>-</v>
      </c>
      <c r="K48" s="53" t="str">
        <f t="shared" si="12"/>
        <v>-</v>
      </c>
      <c r="L48" s="58" t="s">
        <v>39</v>
      </c>
      <c r="M48" s="59" t="str">
        <f t="shared" si="7"/>
        <v>岩手県いわちく検査室</v>
      </c>
      <c r="N48" s="60" t="s">
        <v>84</v>
      </c>
      <c r="O48" s="81">
        <v>44014</v>
      </c>
      <c r="P48" s="82">
        <v>44015</v>
      </c>
      <c r="Q48" s="83" t="s">
        <v>85</v>
      </c>
      <c r="R48" s="84" t="s">
        <v>86</v>
      </c>
      <c r="S48" s="85" t="s">
        <v>87</v>
      </c>
      <c r="T48" s="66" t="str">
        <f t="shared" si="10"/>
        <v>&lt;15</v>
      </c>
      <c r="U48" s="66" t="str">
        <f t="shared" si="10"/>
        <v>&lt;10</v>
      </c>
      <c r="V48" s="67" t="str">
        <f t="shared" si="1"/>
        <v>&lt;25</v>
      </c>
      <c r="W48" s="86"/>
    </row>
    <row r="49" spans="1:23" x14ac:dyDescent="0.45">
      <c r="A49" s="51">
        <v>43</v>
      </c>
      <c r="B49" s="52" t="str">
        <f t="shared" si="11"/>
        <v>岩手県</v>
      </c>
      <c r="C49" s="79" t="str">
        <f t="shared" si="11"/>
        <v>岩手県</v>
      </c>
      <c r="D49" s="54" t="str">
        <f t="shared" si="11"/>
        <v>岩手県</v>
      </c>
      <c r="E49" s="186" t="s">
        <v>96</v>
      </c>
      <c r="F49" s="53" t="str">
        <f t="shared" si="5"/>
        <v>-</v>
      </c>
      <c r="G49" s="55" t="s">
        <v>83</v>
      </c>
      <c r="H49" s="56" t="s">
        <v>66</v>
      </c>
      <c r="I49" s="79" t="str">
        <f t="shared" si="3"/>
        <v>牛肉</v>
      </c>
      <c r="J49" s="53" t="str">
        <f t="shared" si="12"/>
        <v>-</v>
      </c>
      <c r="K49" s="53" t="str">
        <f t="shared" si="12"/>
        <v>-</v>
      </c>
      <c r="L49" s="58" t="s">
        <v>39</v>
      </c>
      <c r="M49" s="59" t="str">
        <f t="shared" si="7"/>
        <v>岩手県いわちく検査室</v>
      </c>
      <c r="N49" s="60" t="s">
        <v>84</v>
      </c>
      <c r="O49" s="81">
        <v>44014</v>
      </c>
      <c r="P49" s="82">
        <v>44015</v>
      </c>
      <c r="Q49" s="83" t="s">
        <v>85</v>
      </c>
      <c r="R49" s="84" t="s">
        <v>86</v>
      </c>
      <c r="S49" s="85" t="s">
        <v>87</v>
      </c>
      <c r="T49" s="66" t="str">
        <f t="shared" si="10"/>
        <v>&lt;15</v>
      </c>
      <c r="U49" s="66" t="str">
        <f t="shared" si="10"/>
        <v>&lt;10</v>
      </c>
      <c r="V49" s="67" t="str">
        <f t="shared" si="1"/>
        <v>&lt;25</v>
      </c>
      <c r="W49" s="86"/>
    </row>
    <row r="50" spans="1:23" x14ac:dyDescent="0.45">
      <c r="A50" s="51">
        <v>44</v>
      </c>
      <c r="B50" s="52" t="str">
        <f t="shared" si="11"/>
        <v>岩手県</v>
      </c>
      <c r="C50" s="79" t="str">
        <f t="shared" si="11"/>
        <v>岩手県</v>
      </c>
      <c r="D50" s="54" t="str">
        <f t="shared" si="11"/>
        <v>岩手県</v>
      </c>
      <c r="E50" s="186" t="s">
        <v>93</v>
      </c>
      <c r="F50" s="53" t="str">
        <f t="shared" si="5"/>
        <v>-</v>
      </c>
      <c r="G50" s="55" t="s">
        <v>83</v>
      </c>
      <c r="H50" s="56" t="s">
        <v>66</v>
      </c>
      <c r="I50" s="79" t="str">
        <f t="shared" si="3"/>
        <v>牛肉</v>
      </c>
      <c r="J50" s="53" t="str">
        <f t="shared" si="12"/>
        <v>-</v>
      </c>
      <c r="K50" s="53" t="str">
        <f t="shared" si="12"/>
        <v>-</v>
      </c>
      <c r="L50" s="58" t="s">
        <v>39</v>
      </c>
      <c r="M50" s="59" t="str">
        <f t="shared" si="7"/>
        <v>岩手県いわちく検査室</v>
      </c>
      <c r="N50" s="60" t="s">
        <v>84</v>
      </c>
      <c r="O50" s="81">
        <v>44014</v>
      </c>
      <c r="P50" s="82">
        <v>44015</v>
      </c>
      <c r="Q50" s="83" t="s">
        <v>85</v>
      </c>
      <c r="R50" s="84">
        <v>14.7</v>
      </c>
      <c r="S50" s="85">
        <v>15</v>
      </c>
      <c r="T50" s="66" t="str">
        <f t="shared" si="10"/>
        <v>&lt;15</v>
      </c>
      <c r="U50" s="66">
        <f t="shared" si="10"/>
        <v>14.7</v>
      </c>
      <c r="V50" s="67">
        <f t="shared" si="1"/>
        <v>15</v>
      </c>
      <c r="W50" s="86"/>
    </row>
    <row r="51" spans="1:23" x14ac:dyDescent="0.45">
      <c r="A51" s="51">
        <v>45</v>
      </c>
      <c r="B51" s="52" t="str">
        <f t="shared" si="11"/>
        <v>岩手県</v>
      </c>
      <c r="C51" s="79" t="str">
        <f t="shared" si="11"/>
        <v>岩手県</v>
      </c>
      <c r="D51" s="54" t="str">
        <f t="shared" si="11"/>
        <v>岩手県</v>
      </c>
      <c r="E51" s="186" t="s">
        <v>97</v>
      </c>
      <c r="F51" s="53" t="str">
        <f t="shared" si="5"/>
        <v>-</v>
      </c>
      <c r="G51" s="55" t="s">
        <v>83</v>
      </c>
      <c r="H51" s="56" t="s">
        <v>66</v>
      </c>
      <c r="I51" s="79" t="str">
        <f t="shared" si="3"/>
        <v>牛肉</v>
      </c>
      <c r="J51" s="53" t="str">
        <f t="shared" si="12"/>
        <v>-</v>
      </c>
      <c r="K51" s="53" t="str">
        <f t="shared" si="12"/>
        <v>-</v>
      </c>
      <c r="L51" s="58" t="s">
        <v>39</v>
      </c>
      <c r="M51" s="59" t="str">
        <f t="shared" si="7"/>
        <v>岩手県いわちく検査室</v>
      </c>
      <c r="N51" s="60" t="s">
        <v>84</v>
      </c>
      <c r="O51" s="81">
        <v>44014</v>
      </c>
      <c r="P51" s="82">
        <v>44015</v>
      </c>
      <c r="Q51" s="83" t="s">
        <v>85</v>
      </c>
      <c r="R51" s="84" t="s">
        <v>86</v>
      </c>
      <c r="S51" s="85" t="s">
        <v>87</v>
      </c>
      <c r="T51" s="66" t="str">
        <f t="shared" si="10"/>
        <v>&lt;15</v>
      </c>
      <c r="U51" s="66" t="str">
        <f t="shared" si="10"/>
        <v>&lt;10</v>
      </c>
      <c r="V51" s="67" t="str">
        <f t="shared" si="1"/>
        <v>&lt;25</v>
      </c>
      <c r="W51" s="86"/>
    </row>
    <row r="52" spans="1:23" x14ac:dyDescent="0.45">
      <c r="A52" s="51">
        <v>46</v>
      </c>
      <c r="B52" s="52" t="str">
        <f t="shared" si="11"/>
        <v>岩手県</v>
      </c>
      <c r="C52" s="79" t="str">
        <f t="shared" si="11"/>
        <v>岩手県</v>
      </c>
      <c r="D52" s="54" t="str">
        <f t="shared" si="11"/>
        <v>岩手県</v>
      </c>
      <c r="E52" s="186" t="s">
        <v>95</v>
      </c>
      <c r="F52" s="53" t="str">
        <f t="shared" si="5"/>
        <v>-</v>
      </c>
      <c r="G52" s="55" t="s">
        <v>83</v>
      </c>
      <c r="H52" s="56" t="s">
        <v>66</v>
      </c>
      <c r="I52" s="79" t="str">
        <f t="shared" si="3"/>
        <v>牛肉</v>
      </c>
      <c r="J52" s="53" t="str">
        <f t="shared" si="12"/>
        <v>-</v>
      </c>
      <c r="K52" s="53" t="str">
        <f t="shared" si="12"/>
        <v>-</v>
      </c>
      <c r="L52" s="58" t="s">
        <v>39</v>
      </c>
      <c r="M52" s="59" t="str">
        <f t="shared" si="7"/>
        <v>岩手県いわちく検査室</v>
      </c>
      <c r="N52" s="60" t="s">
        <v>84</v>
      </c>
      <c r="O52" s="81">
        <v>44014</v>
      </c>
      <c r="P52" s="82">
        <v>44015</v>
      </c>
      <c r="Q52" s="83" t="s">
        <v>85</v>
      </c>
      <c r="R52" s="84" t="s">
        <v>86</v>
      </c>
      <c r="S52" s="85" t="s">
        <v>87</v>
      </c>
      <c r="T52" s="66" t="str">
        <f t="shared" si="10"/>
        <v>&lt;15</v>
      </c>
      <c r="U52" s="66" t="str">
        <f t="shared" si="10"/>
        <v>&lt;10</v>
      </c>
      <c r="V52" s="67" t="str">
        <f t="shared" si="1"/>
        <v>&lt;25</v>
      </c>
      <c r="W52" s="86"/>
    </row>
    <row r="53" spans="1:23" x14ac:dyDescent="0.45">
      <c r="A53" s="51">
        <v>47</v>
      </c>
      <c r="B53" s="52" t="str">
        <f t="shared" si="11"/>
        <v>岩手県</v>
      </c>
      <c r="C53" s="79" t="str">
        <f t="shared" si="11"/>
        <v>岩手県</v>
      </c>
      <c r="D53" s="54" t="str">
        <f t="shared" si="11"/>
        <v>岩手県</v>
      </c>
      <c r="E53" s="186" t="s">
        <v>92</v>
      </c>
      <c r="F53" s="53" t="str">
        <f t="shared" si="5"/>
        <v>-</v>
      </c>
      <c r="G53" s="55" t="s">
        <v>83</v>
      </c>
      <c r="H53" s="56" t="s">
        <v>66</v>
      </c>
      <c r="I53" s="79" t="str">
        <f t="shared" si="3"/>
        <v>牛肉</v>
      </c>
      <c r="J53" s="53" t="str">
        <f t="shared" si="12"/>
        <v>-</v>
      </c>
      <c r="K53" s="53" t="str">
        <f t="shared" si="12"/>
        <v>-</v>
      </c>
      <c r="L53" s="58" t="s">
        <v>39</v>
      </c>
      <c r="M53" s="59" t="str">
        <f t="shared" si="7"/>
        <v>岩手県いわちく検査室</v>
      </c>
      <c r="N53" s="60" t="s">
        <v>84</v>
      </c>
      <c r="O53" s="81">
        <v>44014</v>
      </c>
      <c r="P53" s="82">
        <v>44015</v>
      </c>
      <c r="Q53" s="83" t="s">
        <v>85</v>
      </c>
      <c r="R53" s="84" t="s">
        <v>86</v>
      </c>
      <c r="S53" s="85" t="s">
        <v>87</v>
      </c>
      <c r="T53" s="66" t="str">
        <f t="shared" si="10"/>
        <v>&lt;15</v>
      </c>
      <c r="U53" s="66" t="str">
        <f t="shared" si="10"/>
        <v>&lt;10</v>
      </c>
      <c r="V53" s="67" t="str">
        <f t="shared" si="1"/>
        <v>&lt;25</v>
      </c>
      <c r="W53" s="86"/>
    </row>
    <row r="54" spans="1:23" x14ac:dyDescent="0.45">
      <c r="A54" s="51">
        <v>48</v>
      </c>
      <c r="B54" s="52" t="str">
        <f t="shared" si="11"/>
        <v>岩手県</v>
      </c>
      <c r="C54" s="79" t="str">
        <f t="shared" si="11"/>
        <v>岩手県</v>
      </c>
      <c r="D54" s="54" t="str">
        <f t="shared" si="11"/>
        <v>岩手県</v>
      </c>
      <c r="E54" s="186" t="s">
        <v>92</v>
      </c>
      <c r="F54" s="53" t="str">
        <f t="shared" si="5"/>
        <v>-</v>
      </c>
      <c r="G54" s="55" t="s">
        <v>83</v>
      </c>
      <c r="H54" s="56" t="s">
        <v>66</v>
      </c>
      <c r="I54" s="79" t="str">
        <f t="shared" si="3"/>
        <v>牛肉</v>
      </c>
      <c r="J54" s="53" t="str">
        <f t="shared" si="12"/>
        <v>-</v>
      </c>
      <c r="K54" s="53" t="str">
        <f t="shared" si="12"/>
        <v>-</v>
      </c>
      <c r="L54" s="58" t="s">
        <v>39</v>
      </c>
      <c r="M54" s="59" t="str">
        <f t="shared" si="7"/>
        <v>岩手県いわちく検査室</v>
      </c>
      <c r="N54" s="60" t="s">
        <v>84</v>
      </c>
      <c r="O54" s="81">
        <v>44014</v>
      </c>
      <c r="P54" s="82">
        <v>44015</v>
      </c>
      <c r="Q54" s="83" t="s">
        <v>85</v>
      </c>
      <c r="R54" s="84" t="s">
        <v>86</v>
      </c>
      <c r="S54" s="85" t="s">
        <v>87</v>
      </c>
      <c r="T54" s="66" t="str">
        <f t="shared" si="10"/>
        <v>&lt;15</v>
      </c>
      <c r="U54" s="66" t="str">
        <f t="shared" si="10"/>
        <v>&lt;10</v>
      </c>
      <c r="V54" s="67" t="str">
        <f t="shared" si="1"/>
        <v>&lt;25</v>
      </c>
      <c r="W54" s="86"/>
    </row>
    <row r="55" spans="1:23" x14ac:dyDescent="0.45">
      <c r="A55" s="51">
        <v>49</v>
      </c>
      <c r="B55" s="52" t="str">
        <f t="shared" si="11"/>
        <v>岩手県</v>
      </c>
      <c r="C55" s="79" t="str">
        <f t="shared" si="11"/>
        <v>岩手県</v>
      </c>
      <c r="D55" s="54" t="str">
        <f t="shared" si="11"/>
        <v>岩手県</v>
      </c>
      <c r="E55" s="186" t="s">
        <v>82</v>
      </c>
      <c r="F55" s="53" t="str">
        <f t="shared" si="5"/>
        <v>-</v>
      </c>
      <c r="G55" s="55" t="s">
        <v>83</v>
      </c>
      <c r="H55" s="56" t="s">
        <v>66</v>
      </c>
      <c r="I55" s="79" t="str">
        <f t="shared" si="3"/>
        <v>牛肉</v>
      </c>
      <c r="J55" s="53" t="str">
        <f t="shared" si="12"/>
        <v>-</v>
      </c>
      <c r="K55" s="53" t="str">
        <f t="shared" si="12"/>
        <v>-</v>
      </c>
      <c r="L55" s="58" t="s">
        <v>39</v>
      </c>
      <c r="M55" s="59" t="str">
        <f t="shared" si="7"/>
        <v>岩手県いわちく検査室</v>
      </c>
      <c r="N55" s="60" t="s">
        <v>84</v>
      </c>
      <c r="O55" s="81">
        <v>44014</v>
      </c>
      <c r="P55" s="82">
        <v>44015</v>
      </c>
      <c r="Q55" s="83" t="s">
        <v>85</v>
      </c>
      <c r="R55" s="84" t="s">
        <v>86</v>
      </c>
      <c r="S55" s="85" t="s">
        <v>87</v>
      </c>
      <c r="T55" s="66" t="str">
        <f t="shared" si="10"/>
        <v>&lt;15</v>
      </c>
      <c r="U55" s="66" t="str">
        <f t="shared" si="10"/>
        <v>&lt;10</v>
      </c>
      <c r="V55" s="67" t="str">
        <f t="shared" si="1"/>
        <v>&lt;25</v>
      </c>
      <c r="W55" s="86"/>
    </row>
    <row r="56" spans="1:23" x14ac:dyDescent="0.45">
      <c r="A56" s="51">
        <v>50</v>
      </c>
      <c r="B56" s="52" t="str">
        <f t="shared" si="11"/>
        <v>岩手県</v>
      </c>
      <c r="C56" s="79" t="str">
        <f t="shared" si="11"/>
        <v>岩手県</v>
      </c>
      <c r="D56" s="54" t="str">
        <f t="shared" si="11"/>
        <v>岩手県</v>
      </c>
      <c r="E56" s="186" t="s">
        <v>92</v>
      </c>
      <c r="F56" s="53" t="str">
        <f t="shared" si="5"/>
        <v>-</v>
      </c>
      <c r="G56" s="55" t="s">
        <v>83</v>
      </c>
      <c r="H56" s="56" t="s">
        <v>66</v>
      </c>
      <c r="I56" s="79" t="str">
        <f t="shared" si="3"/>
        <v>牛肉</v>
      </c>
      <c r="J56" s="53" t="str">
        <f t="shared" si="12"/>
        <v>-</v>
      </c>
      <c r="K56" s="53" t="str">
        <f t="shared" si="12"/>
        <v>-</v>
      </c>
      <c r="L56" s="58" t="s">
        <v>39</v>
      </c>
      <c r="M56" s="59" t="str">
        <f t="shared" si="7"/>
        <v>岩手県いわちく検査室</v>
      </c>
      <c r="N56" s="60" t="s">
        <v>84</v>
      </c>
      <c r="O56" s="81">
        <v>44014</v>
      </c>
      <c r="P56" s="82">
        <v>44015</v>
      </c>
      <c r="Q56" s="83" t="s">
        <v>85</v>
      </c>
      <c r="R56" s="84" t="s">
        <v>86</v>
      </c>
      <c r="S56" s="85" t="s">
        <v>87</v>
      </c>
      <c r="T56" s="66" t="str">
        <f t="shared" si="10"/>
        <v>&lt;15</v>
      </c>
      <c r="U56" s="66" t="str">
        <f t="shared" si="10"/>
        <v>&lt;10</v>
      </c>
      <c r="V56" s="67" t="str">
        <f t="shared" si="1"/>
        <v>&lt;25</v>
      </c>
      <c r="W56" s="86"/>
    </row>
    <row r="57" spans="1:23" x14ac:dyDescent="0.45">
      <c r="A57" s="51">
        <v>51</v>
      </c>
      <c r="B57" s="52" t="str">
        <f t="shared" si="11"/>
        <v>岩手県</v>
      </c>
      <c r="C57" s="79" t="str">
        <f t="shared" si="11"/>
        <v>岩手県</v>
      </c>
      <c r="D57" s="54" t="str">
        <f t="shared" si="11"/>
        <v>岩手県</v>
      </c>
      <c r="E57" s="186" t="s">
        <v>98</v>
      </c>
      <c r="F57" s="53" t="str">
        <f t="shared" si="5"/>
        <v>-</v>
      </c>
      <c r="G57" s="55" t="s">
        <v>83</v>
      </c>
      <c r="H57" s="56" t="s">
        <v>66</v>
      </c>
      <c r="I57" s="79" t="str">
        <f t="shared" si="3"/>
        <v>牛肉</v>
      </c>
      <c r="J57" s="53" t="str">
        <f t="shared" si="12"/>
        <v>-</v>
      </c>
      <c r="K57" s="53" t="str">
        <f t="shared" si="12"/>
        <v>-</v>
      </c>
      <c r="L57" s="58" t="s">
        <v>39</v>
      </c>
      <c r="M57" s="59" t="str">
        <f t="shared" si="7"/>
        <v>岩手県いわちく検査室</v>
      </c>
      <c r="N57" s="60" t="s">
        <v>84</v>
      </c>
      <c r="O57" s="81">
        <v>44015</v>
      </c>
      <c r="P57" s="82">
        <v>44016</v>
      </c>
      <c r="Q57" s="83" t="s">
        <v>85</v>
      </c>
      <c r="R57" s="84" t="s">
        <v>86</v>
      </c>
      <c r="S57" s="85" t="s">
        <v>87</v>
      </c>
      <c r="T57" s="66" t="str">
        <f t="shared" si="10"/>
        <v>&lt;15</v>
      </c>
      <c r="U57" s="66" t="str">
        <f t="shared" si="10"/>
        <v>&lt;10</v>
      </c>
      <c r="V57" s="67" t="str">
        <f t="shared" si="1"/>
        <v>&lt;25</v>
      </c>
      <c r="W57" s="86"/>
    </row>
    <row r="58" spans="1:23" x14ac:dyDescent="0.45">
      <c r="A58" s="51">
        <v>52</v>
      </c>
      <c r="B58" s="52" t="str">
        <f t="shared" si="11"/>
        <v>岩手県</v>
      </c>
      <c r="C58" s="79" t="str">
        <f t="shared" si="11"/>
        <v>岩手県</v>
      </c>
      <c r="D58" s="54" t="str">
        <f t="shared" si="11"/>
        <v>岩手県</v>
      </c>
      <c r="E58" s="186" t="s">
        <v>99</v>
      </c>
      <c r="F58" s="53" t="str">
        <f t="shared" si="5"/>
        <v>-</v>
      </c>
      <c r="G58" s="55" t="s">
        <v>83</v>
      </c>
      <c r="H58" s="56" t="s">
        <v>66</v>
      </c>
      <c r="I58" s="79" t="str">
        <f t="shared" si="3"/>
        <v>牛肉</v>
      </c>
      <c r="J58" s="53" t="str">
        <f t="shared" si="12"/>
        <v>-</v>
      </c>
      <c r="K58" s="53" t="str">
        <f t="shared" si="12"/>
        <v>-</v>
      </c>
      <c r="L58" s="58" t="s">
        <v>39</v>
      </c>
      <c r="M58" s="59" t="str">
        <f t="shared" si="7"/>
        <v>岩手県いわちく検査室</v>
      </c>
      <c r="N58" s="60" t="s">
        <v>84</v>
      </c>
      <c r="O58" s="81">
        <v>44015</v>
      </c>
      <c r="P58" s="82">
        <v>44016</v>
      </c>
      <c r="Q58" s="83" t="s">
        <v>85</v>
      </c>
      <c r="R58" s="84" t="s">
        <v>86</v>
      </c>
      <c r="S58" s="85" t="s">
        <v>87</v>
      </c>
      <c r="T58" s="66" t="str">
        <f t="shared" si="10"/>
        <v>&lt;15</v>
      </c>
      <c r="U58" s="66" t="str">
        <f t="shared" si="10"/>
        <v>&lt;10</v>
      </c>
      <c r="V58" s="67" t="str">
        <f t="shared" si="1"/>
        <v>&lt;25</v>
      </c>
      <c r="W58" s="86"/>
    </row>
    <row r="59" spans="1:23" x14ac:dyDescent="0.45">
      <c r="A59" s="51">
        <v>53</v>
      </c>
      <c r="B59" s="52" t="str">
        <f t="shared" si="11"/>
        <v>岩手県</v>
      </c>
      <c r="C59" s="79" t="str">
        <f t="shared" si="11"/>
        <v>岩手県</v>
      </c>
      <c r="D59" s="54" t="str">
        <f t="shared" si="11"/>
        <v>岩手県</v>
      </c>
      <c r="E59" s="186" t="s">
        <v>93</v>
      </c>
      <c r="F59" s="53" t="str">
        <f t="shared" si="5"/>
        <v>-</v>
      </c>
      <c r="G59" s="55" t="s">
        <v>83</v>
      </c>
      <c r="H59" s="56" t="s">
        <v>66</v>
      </c>
      <c r="I59" s="79" t="str">
        <f t="shared" si="3"/>
        <v>牛肉</v>
      </c>
      <c r="J59" s="53" t="str">
        <f t="shared" si="12"/>
        <v>-</v>
      </c>
      <c r="K59" s="53" t="str">
        <f t="shared" si="12"/>
        <v>-</v>
      </c>
      <c r="L59" s="58" t="s">
        <v>39</v>
      </c>
      <c r="M59" s="59" t="str">
        <f t="shared" si="7"/>
        <v>岩手県いわちく検査室</v>
      </c>
      <c r="N59" s="60" t="s">
        <v>84</v>
      </c>
      <c r="O59" s="81">
        <v>44015</v>
      </c>
      <c r="P59" s="82">
        <v>44016</v>
      </c>
      <c r="Q59" s="83" t="s">
        <v>85</v>
      </c>
      <c r="R59" s="84" t="s">
        <v>86</v>
      </c>
      <c r="S59" s="85" t="s">
        <v>87</v>
      </c>
      <c r="T59" s="66" t="str">
        <f t="shared" si="10"/>
        <v>&lt;15</v>
      </c>
      <c r="U59" s="66" t="str">
        <f t="shared" si="10"/>
        <v>&lt;10</v>
      </c>
      <c r="V59" s="67" t="str">
        <f t="shared" si="1"/>
        <v>&lt;25</v>
      </c>
      <c r="W59" s="86"/>
    </row>
    <row r="60" spans="1:23" x14ac:dyDescent="0.45">
      <c r="A60" s="51">
        <v>54</v>
      </c>
      <c r="B60" s="52" t="str">
        <f t="shared" si="11"/>
        <v>岩手県</v>
      </c>
      <c r="C60" s="79" t="str">
        <f t="shared" si="11"/>
        <v>岩手県</v>
      </c>
      <c r="D60" s="54" t="str">
        <f t="shared" si="11"/>
        <v>岩手県</v>
      </c>
      <c r="E60" s="186" t="s">
        <v>82</v>
      </c>
      <c r="F60" s="53" t="str">
        <f t="shared" si="5"/>
        <v>-</v>
      </c>
      <c r="G60" s="55" t="s">
        <v>83</v>
      </c>
      <c r="H60" s="56" t="s">
        <v>66</v>
      </c>
      <c r="I60" s="79" t="str">
        <f t="shared" si="3"/>
        <v>牛肉</v>
      </c>
      <c r="J60" s="53" t="str">
        <f t="shared" si="12"/>
        <v>-</v>
      </c>
      <c r="K60" s="53" t="str">
        <f t="shared" si="12"/>
        <v>-</v>
      </c>
      <c r="L60" s="58" t="s">
        <v>39</v>
      </c>
      <c r="M60" s="59" t="str">
        <f t="shared" si="7"/>
        <v>岩手県いわちく検査室</v>
      </c>
      <c r="N60" s="60" t="s">
        <v>84</v>
      </c>
      <c r="O60" s="81">
        <v>44015</v>
      </c>
      <c r="P60" s="82">
        <v>44016</v>
      </c>
      <c r="Q60" s="83" t="s">
        <v>85</v>
      </c>
      <c r="R60" s="84" t="s">
        <v>86</v>
      </c>
      <c r="S60" s="85" t="s">
        <v>87</v>
      </c>
      <c r="T60" s="66" t="str">
        <f t="shared" si="10"/>
        <v>&lt;15</v>
      </c>
      <c r="U60" s="66" t="str">
        <f t="shared" si="10"/>
        <v>&lt;10</v>
      </c>
      <c r="V60" s="67" t="str">
        <f t="shared" si="1"/>
        <v>&lt;25</v>
      </c>
      <c r="W60" s="86"/>
    </row>
    <row r="61" spans="1:23" x14ac:dyDescent="0.45">
      <c r="A61" s="51">
        <v>55</v>
      </c>
      <c r="B61" s="52" t="str">
        <f t="shared" si="11"/>
        <v>岩手県</v>
      </c>
      <c r="C61" s="79" t="str">
        <f t="shared" si="11"/>
        <v>岩手県</v>
      </c>
      <c r="D61" s="54" t="str">
        <f t="shared" si="11"/>
        <v>岩手県</v>
      </c>
      <c r="E61" s="186" t="s">
        <v>82</v>
      </c>
      <c r="F61" s="53" t="str">
        <f t="shared" si="5"/>
        <v>-</v>
      </c>
      <c r="G61" s="55" t="s">
        <v>83</v>
      </c>
      <c r="H61" s="56" t="s">
        <v>66</v>
      </c>
      <c r="I61" s="79" t="str">
        <f t="shared" si="3"/>
        <v>牛肉</v>
      </c>
      <c r="J61" s="53" t="str">
        <f t="shared" si="12"/>
        <v>-</v>
      </c>
      <c r="K61" s="53" t="str">
        <f t="shared" si="12"/>
        <v>-</v>
      </c>
      <c r="L61" s="58" t="s">
        <v>39</v>
      </c>
      <c r="M61" s="59" t="str">
        <f t="shared" si="7"/>
        <v>岩手県いわちく検査室</v>
      </c>
      <c r="N61" s="60" t="s">
        <v>84</v>
      </c>
      <c r="O61" s="81">
        <v>44015</v>
      </c>
      <c r="P61" s="82">
        <v>44016</v>
      </c>
      <c r="Q61" s="83" t="s">
        <v>85</v>
      </c>
      <c r="R61" s="84" t="s">
        <v>86</v>
      </c>
      <c r="S61" s="85" t="s">
        <v>87</v>
      </c>
      <c r="T61" s="66" t="str">
        <f t="shared" si="10"/>
        <v>&lt;15</v>
      </c>
      <c r="U61" s="66" t="str">
        <f t="shared" si="10"/>
        <v>&lt;10</v>
      </c>
      <c r="V61" s="67" t="str">
        <f t="shared" si="1"/>
        <v>&lt;25</v>
      </c>
      <c r="W61" s="86"/>
    </row>
    <row r="62" spans="1:23" x14ac:dyDescent="0.45">
      <c r="A62" s="51">
        <v>56</v>
      </c>
      <c r="B62" s="52" t="str">
        <f t="shared" si="11"/>
        <v>岩手県</v>
      </c>
      <c r="C62" s="79" t="str">
        <f t="shared" si="11"/>
        <v>岩手県</v>
      </c>
      <c r="D62" s="54" t="str">
        <f t="shared" si="11"/>
        <v>岩手県</v>
      </c>
      <c r="E62" s="186" t="s">
        <v>82</v>
      </c>
      <c r="F62" s="53" t="str">
        <f t="shared" si="5"/>
        <v>-</v>
      </c>
      <c r="G62" s="55" t="s">
        <v>83</v>
      </c>
      <c r="H62" s="56" t="s">
        <v>66</v>
      </c>
      <c r="I62" s="79" t="str">
        <f t="shared" si="3"/>
        <v>牛肉</v>
      </c>
      <c r="J62" s="53" t="str">
        <f t="shared" si="12"/>
        <v>-</v>
      </c>
      <c r="K62" s="53" t="str">
        <f t="shared" si="12"/>
        <v>-</v>
      </c>
      <c r="L62" s="58" t="s">
        <v>39</v>
      </c>
      <c r="M62" s="59" t="str">
        <f t="shared" si="7"/>
        <v>岩手県いわちく検査室</v>
      </c>
      <c r="N62" s="60" t="s">
        <v>84</v>
      </c>
      <c r="O62" s="81">
        <v>44015</v>
      </c>
      <c r="P62" s="82">
        <v>44016</v>
      </c>
      <c r="Q62" s="83" t="s">
        <v>85</v>
      </c>
      <c r="R62" s="84" t="s">
        <v>86</v>
      </c>
      <c r="S62" s="85" t="s">
        <v>87</v>
      </c>
      <c r="T62" s="66" t="str">
        <f t="shared" si="10"/>
        <v>&lt;15</v>
      </c>
      <c r="U62" s="66" t="str">
        <f t="shared" si="10"/>
        <v>&lt;10</v>
      </c>
      <c r="V62" s="67" t="str">
        <f t="shared" si="1"/>
        <v>&lt;25</v>
      </c>
      <c r="W62" s="86"/>
    </row>
    <row r="63" spans="1:23" x14ac:dyDescent="0.45">
      <c r="A63" s="51">
        <v>57</v>
      </c>
      <c r="B63" s="52" t="str">
        <f t="shared" si="11"/>
        <v>岩手県</v>
      </c>
      <c r="C63" s="79" t="str">
        <f t="shared" si="11"/>
        <v>岩手県</v>
      </c>
      <c r="D63" s="54" t="str">
        <f t="shared" si="11"/>
        <v>岩手県</v>
      </c>
      <c r="E63" s="186" t="s">
        <v>89</v>
      </c>
      <c r="F63" s="53" t="str">
        <f t="shared" si="5"/>
        <v>-</v>
      </c>
      <c r="G63" s="55" t="s">
        <v>83</v>
      </c>
      <c r="H63" s="56" t="s">
        <v>66</v>
      </c>
      <c r="I63" s="79" t="str">
        <f t="shared" si="3"/>
        <v>牛肉</v>
      </c>
      <c r="J63" s="53" t="str">
        <f t="shared" si="12"/>
        <v>-</v>
      </c>
      <c r="K63" s="53" t="str">
        <f t="shared" si="12"/>
        <v>-</v>
      </c>
      <c r="L63" s="58" t="s">
        <v>39</v>
      </c>
      <c r="M63" s="59" t="str">
        <f t="shared" si="7"/>
        <v>岩手県いわちく検査室</v>
      </c>
      <c r="N63" s="60" t="s">
        <v>84</v>
      </c>
      <c r="O63" s="81">
        <v>44018</v>
      </c>
      <c r="P63" s="82">
        <v>44019</v>
      </c>
      <c r="Q63" s="83" t="s">
        <v>85</v>
      </c>
      <c r="R63" s="84" t="s">
        <v>86</v>
      </c>
      <c r="S63" s="85" t="s">
        <v>87</v>
      </c>
      <c r="T63" s="66" t="str">
        <f t="shared" si="10"/>
        <v>&lt;15</v>
      </c>
      <c r="U63" s="66" t="str">
        <f t="shared" si="10"/>
        <v>&lt;10</v>
      </c>
      <c r="V63" s="67" t="str">
        <f t="shared" si="1"/>
        <v>&lt;25</v>
      </c>
      <c r="W63" s="86"/>
    </row>
    <row r="64" spans="1:23" x14ac:dyDescent="0.45">
      <c r="A64" s="51">
        <v>58</v>
      </c>
      <c r="B64" s="52" t="str">
        <f t="shared" si="11"/>
        <v>岩手県</v>
      </c>
      <c r="C64" s="79" t="str">
        <f t="shared" si="11"/>
        <v>岩手県</v>
      </c>
      <c r="D64" s="54" t="str">
        <f t="shared" si="11"/>
        <v>岩手県</v>
      </c>
      <c r="E64" s="186" t="s">
        <v>100</v>
      </c>
      <c r="F64" s="53" t="str">
        <f t="shared" si="5"/>
        <v>-</v>
      </c>
      <c r="G64" s="55" t="s">
        <v>83</v>
      </c>
      <c r="H64" s="56" t="s">
        <v>66</v>
      </c>
      <c r="I64" s="79" t="str">
        <f t="shared" si="3"/>
        <v>牛肉</v>
      </c>
      <c r="J64" s="53" t="str">
        <f t="shared" ref="J64:K79" si="13">IF($E64="","","-")</f>
        <v>-</v>
      </c>
      <c r="K64" s="53" t="str">
        <f t="shared" si="13"/>
        <v>-</v>
      </c>
      <c r="L64" s="58" t="s">
        <v>39</v>
      </c>
      <c r="M64" s="59" t="str">
        <f t="shared" si="7"/>
        <v>岩手県いわちく検査室</v>
      </c>
      <c r="N64" s="60" t="s">
        <v>84</v>
      </c>
      <c r="O64" s="81">
        <v>44018</v>
      </c>
      <c r="P64" s="82">
        <v>44019</v>
      </c>
      <c r="Q64" s="83" t="s">
        <v>85</v>
      </c>
      <c r="R64" s="84" t="s">
        <v>86</v>
      </c>
      <c r="S64" s="85" t="s">
        <v>87</v>
      </c>
      <c r="T64" s="66" t="str">
        <f t="shared" si="10"/>
        <v>&lt;15</v>
      </c>
      <c r="U64" s="66" t="str">
        <f t="shared" si="10"/>
        <v>&lt;10</v>
      </c>
      <c r="V64" s="67" t="str">
        <f t="shared" si="1"/>
        <v>&lt;25</v>
      </c>
      <c r="W64" s="86"/>
    </row>
    <row r="65" spans="1:23" x14ac:dyDescent="0.45">
      <c r="A65" s="51">
        <v>59</v>
      </c>
      <c r="B65" s="52" t="str">
        <f t="shared" si="11"/>
        <v>岩手県</v>
      </c>
      <c r="C65" s="79" t="str">
        <f t="shared" si="11"/>
        <v>岩手県</v>
      </c>
      <c r="D65" s="54" t="str">
        <f t="shared" si="11"/>
        <v>岩手県</v>
      </c>
      <c r="E65" s="186" t="s">
        <v>88</v>
      </c>
      <c r="F65" s="53" t="str">
        <f t="shared" si="5"/>
        <v>-</v>
      </c>
      <c r="G65" s="55" t="s">
        <v>83</v>
      </c>
      <c r="H65" s="56" t="s">
        <v>66</v>
      </c>
      <c r="I65" s="79" t="str">
        <f t="shared" si="3"/>
        <v>牛肉</v>
      </c>
      <c r="J65" s="53" t="str">
        <f t="shared" si="13"/>
        <v>-</v>
      </c>
      <c r="K65" s="53" t="str">
        <f t="shared" si="13"/>
        <v>-</v>
      </c>
      <c r="L65" s="58" t="s">
        <v>39</v>
      </c>
      <c r="M65" s="59" t="str">
        <f t="shared" si="7"/>
        <v>岩手県いわちく検査室</v>
      </c>
      <c r="N65" s="60" t="s">
        <v>84</v>
      </c>
      <c r="O65" s="81">
        <v>44018</v>
      </c>
      <c r="P65" s="82">
        <v>44019</v>
      </c>
      <c r="Q65" s="83" t="s">
        <v>85</v>
      </c>
      <c r="R65" s="84" t="s">
        <v>86</v>
      </c>
      <c r="S65" s="85" t="s">
        <v>87</v>
      </c>
      <c r="T65" s="66" t="str">
        <f t="shared" si="10"/>
        <v>&lt;15</v>
      </c>
      <c r="U65" s="66" t="str">
        <f t="shared" si="10"/>
        <v>&lt;10</v>
      </c>
      <c r="V65" s="67" t="str">
        <f t="shared" si="1"/>
        <v>&lt;25</v>
      </c>
      <c r="W65" s="86"/>
    </row>
    <row r="66" spans="1:23" x14ac:dyDescent="0.45">
      <c r="A66" s="51">
        <v>60</v>
      </c>
      <c r="B66" s="52" t="str">
        <f t="shared" si="11"/>
        <v>岩手県</v>
      </c>
      <c r="C66" s="79" t="str">
        <f t="shared" si="11"/>
        <v>岩手県</v>
      </c>
      <c r="D66" s="54" t="str">
        <f t="shared" si="11"/>
        <v>岩手県</v>
      </c>
      <c r="E66" s="186" t="s">
        <v>101</v>
      </c>
      <c r="F66" s="53" t="str">
        <f t="shared" si="5"/>
        <v>-</v>
      </c>
      <c r="G66" s="55" t="s">
        <v>83</v>
      </c>
      <c r="H66" s="56" t="s">
        <v>66</v>
      </c>
      <c r="I66" s="79" t="str">
        <f t="shared" si="3"/>
        <v>牛肉</v>
      </c>
      <c r="J66" s="53" t="str">
        <f t="shared" si="13"/>
        <v>-</v>
      </c>
      <c r="K66" s="53" t="str">
        <f t="shared" si="13"/>
        <v>-</v>
      </c>
      <c r="L66" s="58" t="s">
        <v>39</v>
      </c>
      <c r="M66" s="59" t="str">
        <f t="shared" si="7"/>
        <v>岩手県いわちく検査室</v>
      </c>
      <c r="N66" s="60" t="s">
        <v>84</v>
      </c>
      <c r="O66" s="81">
        <v>44018</v>
      </c>
      <c r="P66" s="82">
        <v>44019</v>
      </c>
      <c r="Q66" s="83" t="s">
        <v>85</v>
      </c>
      <c r="R66" s="84" t="s">
        <v>86</v>
      </c>
      <c r="S66" s="85" t="s">
        <v>87</v>
      </c>
      <c r="T66" s="66" t="str">
        <f t="shared" si="10"/>
        <v>&lt;15</v>
      </c>
      <c r="U66" s="66" t="str">
        <f t="shared" si="10"/>
        <v>&lt;10</v>
      </c>
      <c r="V66" s="67" t="str">
        <f t="shared" si="1"/>
        <v>&lt;25</v>
      </c>
      <c r="W66" s="86"/>
    </row>
    <row r="67" spans="1:23" x14ac:dyDescent="0.45">
      <c r="A67" s="51">
        <v>61</v>
      </c>
      <c r="B67" s="52" t="str">
        <f t="shared" si="11"/>
        <v>岩手県</v>
      </c>
      <c r="C67" s="79" t="str">
        <f t="shared" si="11"/>
        <v>岩手県</v>
      </c>
      <c r="D67" s="54" t="str">
        <f t="shared" si="11"/>
        <v>岩手県</v>
      </c>
      <c r="E67" s="186" t="s">
        <v>98</v>
      </c>
      <c r="F67" s="53" t="str">
        <f t="shared" si="5"/>
        <v>-</v>
      </c>
      <c r="G67" s="55" t="s">
        <v>83</v>
      </c>
      <c r="H67" s="56" t="s">
        <v>66</v>
      </c>
      <c r="I67" s="79" t="str">
        <f t="shared" si="3"/>
        <v>牛肉</v>
      </c>
      <c r="J67" s="53" t="str">
        <f t="shared" si="13"/>
        <v>-</v>
      </c>
      <c r="K67" s="53" t="str">
        <f t="shared" si="13"/>
        <v>-</v>
      </c>
      <c r="L67" s="58" t="s">
        <v>39</v>
      </c>
      <c r="M67" s="59" t="str">
        <f t="shared" si="7"/>
        <v>岩手県いわちく検査室</v>
      </c>
      <c r="N67" s="60" t="s">
        <v>84</v>
      </c>
      <c r="O67" s="81">
        <v>44018</v>
      </c>
      <c r="P67" s="82">
        <v>44019</v>
      </c>
      <c r="Q67" s="83" t="s">
        <v>85</v>
      </c>
      <c r="R67" s="84" t="s">
        <v>86</v>
      </c>
      <c r="S67" s="85" t="s">
        <v>87</v>
      </c>
      <c r="T67" s="66" t="str">
        <f t="shared" si="10"/>
        <v>&lt;15</v>
      </c>
      <c r="U67" s="66" t="str">
        <f t="shared" si="10"/>
        <v>&lt;10</v>
      </c>
      <c r="V67" s="67" t="str">
        <f t="shared" si="1"/>
        <v>&lt;25</v>
      </c>
      <c r="W67" s="86"/>
    </row>
    <row r="68" spans="1:23" x14ac:dyDescent="0.45">
      <c r="A68" s="51">
        <v>62</v>
      </c>
      <c r="B68" s="52" t="str">
        <f t="shared" si="11"/>
        <v>岩手県</v>
      </c>
      <c r="C68" s="79" t="str">
        <f t="shared" si="11"/>
        <v>岩手県</v>
      </c>
      <c r="D68" s="54" t="str">
        <f t="shared" si="11"/>
        <v>岩手県</v>
      </c>
      <c r="E68" s="186" t="s">
        <v>100</v>
      </c>
      <c r="F68" s="53" t="str">
        <f t="shared" si="5"/>
        <v>-</v>
      </c>
      <c r="G68" s="55" t="s">
        <v>83</v>
      </c>
      <c r="H68" s="56" t="s">
        <v>66</v>
      </c>
      <c r="I68" s="79" t="str">
        <f t="shared" si="3"/>
        <v>牛肉</v>
      </c>
      <c r="J68" s="53" t="str">
        <f t="shared" si="13"/>
        <v>-</v>
      </c>
      <c r="K68" s="53" t="str">
        <f t="shared" si="13"/>
        <v>-</v>
      </c>
      <c r="L68" s="58" t="s">
        <v>39</v>
      </c>
      <c r="M68" s="59" t="str">
        <f t="shared" si="7"/>
        <v>岩手県いわちく検査室</v>
      </c>
      <c r="N68" s="60" t="s">
        <v>84</v>
      </c>
      <c r="O68" s="81">
        <v>44019</v>
      </c>
      <c r="P68" s="82">
        <v>44020</v>
      </c>
      <c r="Q68" s="83" t="s">
        <v>85</v>
      </c>
      <c r="R68" s="84" t="s">
        <v>86</v>
      </c>
      <c r="S68" s="85" t="s">
        <v>87</v>
      </c>
      <c r="T68" s="66" t="str">
        <f t="shared" si="10"/>
        <v>&lt;15</v>
      </c>
      <c r="U68" s="66" t="str">
        <f t="shared" si="10"/>
        <v>&lt;10</v>
      </c>
      <c r="V68" s="67" t="str">
        <f t="shared" si="1"/>
        <v>&lt;25</v>
      </c>
      <c r="W68" s="86"/>
    </row>
    <row r="69" spans="1:23" x14ac:dyDescent="0.45">
      <c r="A69" s="51">
        <v>63</v>
      </c>
      <c r="B69" s="52" t="str">
        <f t="shared" si="11"/>
        <v>岩手県</v>
      </c>
      <c r="C69" s="79" t="str">
        <f t="shared" si="11"/>
        <v>岩手県</v>
      </c>
      <c r="D69" s="54" t="str">
        <f t="shared" si="11"/>
        <v>岩手県</v>
      </c>
      <c r="E69" s="186" t="s">
        <v>95</v>
      </c>
      <c r="F69" s="53" t="str">
        <f t="shared" si="5"/>
        <v>-</v>
      </c>
      <c r="G69" s="55" t="s">
        <v>83</v>
      </c>
      <c r="H69" s="56" t="s">
        <v>66</v>
      </c>
      <c r="I69" s="79" t="str">
        <f t="shared" si="3"/>
        <v>牛肉</v>
      </c>
      <c r="J69" s="53" t="str">
        <f t="shared" si="13"/>
        <v>-</v>
      </c>
      <c r="K69" s="53" t="str">
        <f t="shared" si="13"/>
        <v>-</v>
      </c>
      <c r="L69" s="58" t="s">
        <v>39</v>
      </c>
      <c r="M69" s="59" t="str">
        <f t="shared" si="7"/>
        <v>岩手県いわちく検査室</v>
      </c>
      <c r="N69" s="60" t="s">
        <v>84</v>
      </c>
      <c r="O69" s="81">
        <v>44019</v>
      </c>
      <c r="P69" s="82">
        <v>44020</v>
      </c>
      <c r="Q69" s="83" t="s">
        <v>85</v>
      </c>
      <c r="R69" s="84" t="s">
        <v>86</v>
      </c>
      <c r="S69" s="85" t="s">
        <v>87</v>
      </c>
      <c r="T69" s="66" t="str">
        <f t="shared" si="10"/>
        <v>&lt;15</v>
      </c>
      <c r="U69" s="66" t="str">
        <f t="shared" si="10"/>
        <v>&lt;10</v>
      </c>
      <c r="V69" s="67" t="str">
        <f t="shared" si="1"/>
        <v>&lt;25</v>
      </c>
      <c r="W69" s="86"/>
    </row>
    <row r="70" spans="1:23" x14ac:dyDescent="0.45">
      <c r="A70" s="51">
        <v>64</v>
      </c>
      <c r="B70" s="52" t="str">
        <f t="shared" si="11"/>
        <v>岩手県</v>
      </c>
      <c r="C70" s="79" t="str">
        <f t="shared" si="11"/>
        <v>岩手県</v>
      </c>
      <c r="D70" s="54" t="str">
        <f t="shared" si="11"/>
        <v>岩手県</v>
      </c>
      <c r="E70" s="186" t="s">
        <v>102</v>
      </c>
      <c r="F70" s="53" t="str">
        <f t="shared" si="5"/>
        <v>-</v>
      </c>
      <c r="G70" s="55" t="s">
        <v>83</v>
      </c>
      <c r="H70" s="56" t="s">
        <v>66</v>
      </c>
      <c r="I70" s="79" t="str">
        <f t="shared" si="3"/>
        <v>牛肉</v>
      </c>
      <c r="J70" s="53" t="str">
        <f t="shared" si="13"/>
        <v>-</v>
      </c>
      <c r="K70" s="53" t="str">
        <f t="shared" si="13"/>
        <v>-</v>
      </c>
      <c r="L70" s="58" t="s">
        <v>39</v>
      </c>
      <c r="M70" s="59" t="str">
        <f t="shared" si="7"/>
        <v>岩手県いわちく検査室</v>
      </c>
      <c r="N70" s="60" t="s">
        <v>84</v>
      </c>
      <c r="O70" s="81">
        <v>44019</v>
      </c>
      <c r="P70" s="82">
        <v>44020</v>
      </c>
      <c r="Q70" s="83" t="s">
        <v>85</v>
      </c>
      <c r="R70" s="84" t="s">
        <v>86</v>
      </c>
      <c r="S70" s="85" t="s">
        <v>87</v>
      </c>
      <c r="T70" s="66" t="str">
        <f t="shared" si="10"/>
        <v>&lt;15</v>
      </c>
      <c r="U70" s="66" t="str">
        <f t="shared" si="10"/>
        <v>&lt;10</v>
      </c>
      <c r="V70" s="67" t="str">
        <f t="shared" si="1"/>
        <v>&lt;25</v>
      </c>
      <c r="W70" s="86"/>
    </row>
    <row r="71" spans="1:23" x14ac:dyDescent="0.45">
      <c r="A71" s="51">
        <v>65</v>
      </c>
      <c r="B71" s="52" t="str">
        <f t="shared" si="11"/>
        <v>岩手県</v>
      </c>
      <c r="C71" s="79" t="str">
        <f t="shared" si="11"/>
        <v>岩手県</v>
      </c>
      <c r="D71" s="54" t="str">
        <f t="shared" si="11"/>
        <v>岩手県</v>
      </c>
      <c r="E71" s="186" t="s">
        <v>102</v>
      </c>
      <c r="F71" s="53" t="str">
        <f t="shared" si="5"/>
        <v>-</v>
      </c>
      <c r="G71" s="55" t="s">
        <v>83</v>
      </c>
      <c r="H71" s="56" t="s">
        <v>66</v>
      </c>
      <c r="I71" s="79" t="str">
        <f t="shared" si="3"/>
        <v>牛肉</v>
      </c>
      <c r="J71" s="53" t="str">
        <f t="shared" si="13"/>
        <v>-</v>
      </c>
      <c r="K71" s="53" t="str">
        <f t="shared" si="13"/>
        <v>-</v>
      </c>
      <c r="L71" s="58" t="s">
        <v>39</v>
      </c>
      <c r="M71" s="59" t="str">
        <f t="shared" si="7"/>
        <v>岩手県いわちく検査室</v>
      </c>
      <c r="N71" s="60" t="s">
        <v>84</v>
      </c>
      <c r="O71" s="81">
        <v>44019</v>
      </c>
      <c r="P71" s="82">
        <v>44020</v>
      </c>
      <c r="Q71" s="83" t="s">
        <v>85</v>
      </c>
      <c r="R71" s="84" t="s">
        <v>86</v>
      </c>
      <c r="S71" s="85" t="s">
        <v>87</v>
      </c>
      <c r="T71" s="66" t="str">
        <f t="shared" si="10"/>
        <v>&lt;15</v>
      </c>
      <c r="U71" s="66" t="str">
        <f t="shared" si="10"/>
        <v>&lt;10</v>
      </c>
      <c r="V71" s="67" t="str">
        <f t="shared" ref="V71:V134" si="14">IFERROR(IF(AND(T71="",U71=""),"",IF(AND(T71="-",U71="-"),IF(S71="","Cs合計を入力してください",S71),IF(NOT(ISERROR(T71*1+U71*1)),ROUND(T71+U71, 1-INT(LOG(ABS(T71+U71)))),IF(NOT(ISERROR(T71*1)),ROUND(T71, 1-INT(LOG(ABS(T71)))),IF(NOT(ISERROR(U71*1)),ROUND(U71, 1-INT(LOG(ABS(U71)))),IF(ISERROR(T71*1+U71*1),"&lt;"&amp;ROUND(IF(T71="-",0,SUBSTITUTE(T71,"&lt;",""))*1+IF(U71="-",0,SUBSTITUTE(U71,"&lt;",""))*1,1-INT(LOG(ABS(IF(T71="-",0,SUBSTITUTE(T71,"&lt;",""))*1+IF(U71="-",0,SUBSTITUTE(U71,"&lt;",""))*1)))))))))),"入力形式が間違っています")</f>
        <v>&lt;25</v>
      </c>
      <c r="W71" s="86"/>
    </row>
    <row r="72" spans="1:23" x14ac:dyDescent="0.45">
      <c r="A72" s="51">
        <v>66</v>
      </c>
      <c r="B72" s="52" t="str">
        <f t="shared" si="11"/>
        <v>岩手県</v>
      </c>
      <c r="C72" s="79" t="str">
        <f t="shared" si="11"/>
        <v>岩手県</v>
      </c>
      <c r="D72" s="54" t="str">
        <f t="shared" si="11"/>
        <v>岩手県</v>
      </c>
      <c r="E72" s="186" t="s">
        <v>102</v>
      </c>
      <c r="F72" s="53" t="str">
        <f t="shared" si="5"/>
        <v>-</v>
      </c>
      <c r="G72" s="55" t="s">
        <v>83</v>
      </c>
      <c r="H72" s="56" t="s">
        <v>66</v>
      </c>
      <c r="I72" s="79" t="str">
        <f t="shared" si="3"/>
        <v>牛肉</v>
      </c>
      <c r="J72" s="53" t="str">
        <f t="shared" si="13"/>
        <v>-</v>
      </c>
      <c r="K72" s="53" t="str">
        <f t="shared" si="13"/>
        <v>-</v>
      </c>
      <c r="L72" s="58" t="s">
        <v>39</v>
      </c>
      <c r="M72" s="59" t="str">
        <f t="shared" si="7"/>
        <v>岩手県いわちく検査室</v>
      </c>
      <c r="N72" s="60" t="s">
        <v>84</v>
      </c>
      <c r="O72" s="81">
        <v>44019</v>
      </c>
      <c r="P72" s="82">
        <v>44020</v>
      </c>
      <c r="Q72" s="83" t="s">
        <v>85</v>
      </c>
      <c r="R72" s="84" t="s">
        <v>86</v>
      </c>
      <c r="S72" s="85" t="s">
        <v>87</v>
      </c>
      <c r="T72" s="66" t="str">
        <f t="shared" si="10"/>
        <v>&lt;15</v>
      </c>
      <c r="U72" s="66" t="str">
        <f t="shared" si="10"/>
        <v>&lt;10</v>
      </c>
      <c r="V72" s="67" t="str">
        <f t="shared" si="14"/>
        <v>&lt;25</v>
      </c>
      <c r="W72" s="86"/>
    </row>
    <row r="73" spans="1:23" x14ac:dyDescent="0.45">
      <c r="A73" s="51">
        <v>67</v>
      </c>
      <c r="B73" s="52" t="str">
        <f t="shared" si="11"/>
        <v>岩手県</v>
      </c>
      <c r="C73" s="79" t="str">
        <f t="shared" si="11"/>
        <v>岩手県</v>
      </c>
      <c r="D73" s="54" t="str">
        <f t="shared" si="11"/>
        <v>岩手県</v>
      </c>
      <c r="E73" s="186" t="s">
        <v>82</v>
      </c>
      <c r="F73" s="53" t="str">
        <f t="shared" si="5"/>
        <v>-</v>
      </c>
      <c r="G73" s="55" t="s">
        <v>83</v>
      </c>
      <c r="H73" s="56" t="s">
        <v>66</v>
      </c>
      <c r="I73" s="79" t="str">
        <f t="shared" si="3"/>
        <v>牛肉</v>
      </c>
      <c r="J73" s="53" t="str">
        <f t="shared" si="13"/>
        <v>-</v>
      </c>
      <c r="K73" s="53" t="str">
        <f t="shared" si="13"/>
        <v>-</v>
      </c>
      <c r="L73" s="58" t="s">
        <v>39</v>
      </c>
      <c r="M73" s="59" t="str">
        <f t="shared" si="7"/>
        <v>岩手県いわちく検査室</v>
      </c>
      <c r="N73" s="60" t="s">
        <v>84</v>
      </c>
      <c r="O73" s="81">
        <v>44019</v>
      </c>
      <c r="P73" s="82">
        <v>44020</v>
      </c>
      <c r="Q73" s="83" t="s">
        <v>85</v>
      </c>
      <c r="R73" s="84" t="s">
        <v>86</v>
      </c>
      <c r="S73" s="85" t="s">
        <v>87</v>
      </c>
      <c r="T73" s="66" t="str">
        <f t="shared" si="10"/>
        <v>&lt;15</v>
      </c>
      <c r="U73" s="66" t="str">
        <f t="shared" si="10"/>
        <v>&lt;10</v>
      </c>
      <c r="V73" s="67" t="str">
        <f t="shared" si="14"/>
        <v>&lt;25</v>
      </c>
      <c r="W73" s="86"/>
    </row>
    <row r="74" spans="1:23" x14ac:dyDescent="0.45">
      <c r="A74" s="51">
        <v>68</v>
      </c>
      <c r="B74" s="52" t="str">
        <f t="shared" si="11"/>
        <v>岩手県</v>
      </c>
      <c r="C74" s="79" t="str">
        <f t="shared" si="11"/>
        <v>岩手県</v>
      </c>
      <c r="D74" s="54" t="str">
        <f t="shared" si="11"/>
        <v>岩手県</v>
      </c>
      <c r="E74" s="186" t="s">
        <v>89</v>
      </c>
      <c r="F74" s="53" t="str">
        <f t="shared" si="5"/>
        <v>-</v>
      </c>
      <c r="G74" s="55" t="s">
        <v>83</v>
      </c>
      <c r="H74" s="56" t="s">
        <v>66</v>
      </c>
      <c r="I74" s="79" t="str">
        <f t="shared" si="3"/>
        <v>牛肉</v>
      </c>
      <c r="J74" s="53" t="str">
        <f t="shared" si="13"/>
        <v>-</v>
      </c>
      <c r="K74" s="53" t="str">
        <f t="shared" si="13"/>
        <v>-</v>
      </c>
      <c r="L74" s="58" t="s">
        <v>39</v>
      </c>
      <c r="M74" s="59" t="str">
        <f t="shared" si="7"/>
        <v>岩手県いわちく検査室</v>
      </c>
      <c r="N74" s="60" t="s">
        <v>84</v>
      </c>
      <c r="O74" s="81">
        <v>44019</v>
      </c>
      <c r="P74" s="82">
        <v>44020</v>
      </c>
      <c r="Q74" s="83" t="s">
        <v>85</v>
      </c>
      <c r="R74" s="84" t="s">
        <v>86</v>
      </c>
      <c r="S74" s="85" t="s">
        <v>87</v>
      </c>
      <c r="T74" s="66" t="str">
        <f t="shared" si="10"/>
        <v>&lt;15</v>
      </c>
      <c r="U74" s="66" t="str">
        <f t="shared" si="10"/>
        <v>&lt;10</v>
      </c>
      <c r="V74" s="67" t="str">
        <f t="shared" si="14"/>
        <v>&lt;25</v>
      </c>
      <c r="W74" s="86"/>
    </row>
    <row r="75" spans="1:23" x14ac:dyDescent="0.45">
      <c r="A75" s="51">
        <v>69</v>
      </c>
      <c r="B75" s="52" t="str">
        <f t="shared" si="11"/>
        <v>岩手県</v>
      </c>
      <c r="C75" s="79" t="str">
        <f t="shared" si="11"/>
        <v>岩手県</v>
      </c>
      <c r="D75" s="54" t="str">
        <f t="shared" si="11"/>
        <v>岩手県</v>
      </c>
      <c r="E75" s="186" t="s">
        <v>89</v>
      </c>
      <c r="F75" s="53" t="str">
        <f t="shared" si="5"/>
        <v>-</v>
      </c>
      <c r="G75" s="55" t="s">
        <v>83</v>
      </c>
      <c r="H75" s="56" t="s">
        <v>66</v>
      </c>
      <c r="I75" s="79" t="str">
        <f t="shared" si="3"/>
        <v>牛肉</v>
      </c>
      <c r="J75" s="53" t="str">
        <f t="shared" si="13"/>
        <v>-</v>
      </c>
      <c r="K75" s="53" t="str">
        <f t="shared" si="13"/>
        <v>-</v>
      </c>
      <c r="L75" s="58" t="s">
        <v>39</v>
      </c>
      <c r="M75" s="59" t="str">
        <f t="shared" si="7"/>
        <v>岩手県いわちく検査室</v>
      </c>
      <c r="N75" s="60" t="s">
        <v>84</v>
      </c>
      <c r="O75" s="81">
        <v>44019</v>
      </c>
      <c r="P75" s="82">
        <v>44020</v>
      </c>
      <c r="Q75" s="83" t="s">
        <v>85</v>
      </c>
      <c r="R75" s="84" t="s">
        <v>86</v>
      </c>
      <c r="S75" s="85" t="s">
        <v>87</v>
      </c>
      <c r="T75" s="66" t="str">
        <f t="shared" si="10"/>
        <v>&lt;15</v>
      </c>
      <c r="U75" s="66" t="str">
        <f t="shared" si="10"/>
        <v>&lt;10</v>
      </c>
      <c r="V75" s="67" t="str">
        <f t="shared" si="14"/>
        <v>&lt;25</v>
      </c>
      <c r="W75" s="86"/>
    </row>
    <row r="76" spans="1:23" x14ac:dyDescent="0.45">
      <c r="A76" s="51">
        <v>70</v>
      </c>
      <c r="B76" s="52" t="str">
        <f t="shared" si="11"/>
        <v>岩手県</v>
      </c>
      <c r="C76" s="79" t="str">
        <f t="shared" si="11"/>
        <v>岩手県</v>
      </c>
      <c r="D76" s="54" t="str">
        <f t="shared" si="11"/>
        <v>岩手県</v>
      </c>
      <c r="E76" s="186" t="s">
        <v>103</v>
      </c>
      <c r="F76" s="53" t="str">
        <f t="shared" si="5"/>
        <v>-</v>
      </c>
      <c r="G76" s="55" t="s">
        <v>83</v>
      </c>
      <c r="H76" s="56" t="s">
        <v>66</v>
      </c>
      <c r="I76" s="79" t="str">
        <f t="shared" si="3"/>
        <v>牛肉</v>
      </c>
      <c r="J76" s="53" t="str">
        <f t="shared" si="13"/>
        <v>-</v>
      </c>
      <c r="K76" s="53" t="str">
        <f t="shared" si="13"/>
        <v>-</v>
      </c>
      <c r="L76" s="58" t="s">
        <v>39</v>
      </c>
      <c r="M76" s="59" t="str">
        <f t="shared" si="7"/>
        <v>岩手県いわちく検査室</v>
      </c>
      <c r="N76" s="60" t="s">
        <v>84</v>
      </c>
      <c r="O76" s="81">
        <v>44019</v>
      </c>
      <c r="P76" s="82">
        <v>44020</v>
      </c>
      <c r="Q76" s="83" t="s">
        <v>85</v>
      </c>
      <c r="R76" s="84" t="s">
        <v>86</v>
      </c>
      <c r="S76" s="85" t="s">
        <v>87</v>
      </c>
      <c r="T76" s="66" t="str">
        <f t="shared" si="10"/>
        <v>&lt;15</v>
      </c>
      <c r="U76" s="66" t="str">
        <f t="shared" si="10"/>
        <v>&lt;10</v>
      </c>
      <c r="V76" s="67" t="str">
        <f t="shared" si="14"/>
        <v>&lt;25</v>
      </c>
      <c r="W76" s="86"/>
    </row>
    <row r="77" spans="1:23" x14ac:dyDescent="0.45">
      <c r="A77" s="51">
        <v>71</v>
      </c>
      <c r="B77" s="52" t="str">
        <f t="shared" si="11"/>
        <v>岩手県</v>
      </c>
      <c r="C77" s="79" t="str">
        <f t="shared" si="11"/>
        <v>岩手県</v>
      </c>
      <c r="D77" s="54" t="str">
        <f t="shared" si="11"/>
        <v>岩手県</v>
      </c>
      <c r="E77" s="186" t="s">
        <v>89</v>
      </c>
      <c r="F77" s="53" t="str">
        <f t="shared" si="5"/>
        <v>-</v>
      </c>
      <c r="G77" s="55" t="s">
        <v>83</v>
      </c>
      <c r="H77" s="56" t="s">
        <v>66</v>
      </c>
      <c r="I77" s="79" t="str">
        <f t="shared" si="3"/>
        <v>牛肉</v>
      </c>
      <c r="J77" s="53" t="str">
        <f t="shared" si="13"/>
        <v>-</v>
      </c>
      <c r="K77" s="53" t="str">
        <f t="shared" si="13"/>
        <v>-</v>
      </c>
      <c r="L77" s="58" t="s">
        <v>39</v>
      </c>
      <c r="M77" s="59" t="str">
        <f t="shared" si="7"/>
        <v>岩手県いわちく検査室</v>
      </c>
      <c r="N77" s="60" t="s">
        <v>84</v>
      </c>
      <c r="O77" s="81">
        <v>44019</v>
      </c>
      <c r="P77" s="82">
        <v>44020</v>
      </c>
      <c r="Q77" s="83" t="s">
        <v>85</v>
      </c>
      <c r="R77" s="84" t="s">
        <v>86</v>
      </c>
      <c r="S77" s="85" t="s">
        <v>87</v>
      </c>
      <c r="T77" s="66" t="str">
        <f t="shared" si="10"/>
        <v>&lt;15</v>
      </c>
      <c r="U77" s="66" t="str">
        <f t="shared" si="10"/>
        <v>&lt;10</v>
      </c>
      <c r="V77" s="67" t="str">
        <f t="shared" si="14"/>
        <v>&lt;25</v>
      </c>
      <c r="W77" s="86"/>
    </row>
    <row r="78" spans="1:23" x14ac:dyDescent="0.45">
      <c r="A78" s="51">
        <v>72</v>
      </c>
      <c r="B78" s="52" t="str">
        <f t="shared" si="11"/>
        <v>岩手県</v>
      </c>
      <c r="C78" s="79" t="str">
        <f t="shared" si="11"/>
        <v>岩手県</v>
      </c>
      <c r="D78" s="54" t="str">
        <f t="shared" si="11"/>
        <v>岩手県</v>
      </c>
      <c r="E78" s="186" t="s">
        <v>89</v>
      </c>
      <c r="F78" s="53" t="str">
        <f t="shared" si="5"/>
        <v>-</v>
      </c>
      <c r="G78" s="55" t="s">
        <v>83</v>
      </c>
      <c r="H78" s="56" t="s">
        <v>66</v>
      </c>
      <c r="I78" s="79" t="str">
        <f t="shared" si="3"/>
        <v>牛肉</v>
      </c>
      <c r="J78" s="53" t="str">
        <f t="shared" si="13"/>
        <v>-</v>
      </c>
      <c r="K78" s="53" t="str">
        <f t="shared" si="13"/>
        <v>-</v>
      </c>
      <c r="L78" s="58" t="s">
        <v>39</v>
      </c>
      <c r="M78" s="59" t="str">
        <f t="shared" si="7"/>
        <v>岩手県いわちく検査室</v>
      </c>
      <c r="N78" s="60" t="s">
        <v>84</v>
      </c>
      <c r="O78" s="81">
        <v>44019</v>
      </c>
      <c r="P78" s="82">
        <v>44020</v>
      </c>
      <c r="Q78" s="83" t="s">
        <v>85</v>
      </c>
      <c r="R78" s="84" t="s">
        <v>86</v>
      </c>
      <c r="S78" s="85" t="s">
        <v>87</v>
      </c>
      <c r="T78" s="66" t="str">
        <f t="shared" si="10"/>
        <v>&lt;15</v>
      </c>
      <c r="U78" s="66" t="str">
        <f t="shared" si="10"/>
        <v>&lt;10</v>
      </c>
      <c r="V78" s="67" t="str">
        <f t="shared" si="14"/>
        <v>&lt;25</v>
      </c>
      <c r="W78" s="86"/>
    </row>
    <row r="79" spans="1:23" x14ac:dyDescent="0.45">
      <c r="A79" s="51">
        <v>73</v>
      </c>
      <c r="B79" s="52" t="str">
        <f t="shared" si="11"/>
        <v>岩手県</v>
      </c>
      <c r="C79" s="79" t="str">
        <f t="shared" si="11"/>
        <v>岩手県</v>
      </c>
      <c r="D79" s="54" t="str">
        <f t="shared" si="11"/>
        <v>岩手県</v>
      </c>
      <c r="E79" s="186" t="s">
        <v>89</v>
      </c>
      <c r="F79" s="53" t="str">
        <f t="shared" si="5"/>
        <v>-</v>
      </c>
      <c r="G79" s="55" t="s">
        <v>83</v>
      </c>
      <c r="H79" s="56" t="s">
        <v>66</v>
      </c>
      <c r="I79" s="79" t="str">
        <f t="shared" ref="I79:I142" si="15">IF($E79="","","牛肉")</f>
        <v>牛肉</v>
      </c>
      <c r="J79" s="53" t="str">
        <f t="shared" si="13"/>
        <v>-</v>
      </c>
      <c r="K79" s="53" t="str">
        <f t="shared" si="13"/>
        <v>-</v>
      </c>
      <c r="L79" s="58" t="s">
        <v>39</v>
      </c>
      <c r="M79" s="59" t="str">
        <f t="shared" si="7"/>
        <v>岩手県いわちく検査室</v>
      </c>
      <c r="N79" s="60" t="s">
        <v>84</v>
      </c>
      <c r="O79" s="81">
        <v>44019</v>
      </c>
      <c r="P79" s="82">
        <v>44020</v>
      </c>
      <c r="Q79" s="83" t="s">
        <v>85</v>
      </c>
      <c r="R79" s="84" t="s">
        <v>86</v>
      </c>
      <c r="S79" s="85" t="s">
        <v>87</v>
      </c>
      <c r="T79" s="66" t="str">
        <f t="shared" si="10"/>
        <v>&lt;15</v>
      </c>
      <c r="U79" s="66" t="str">
        <f t="shared" si="10"/>
        <v>&lt;10</v>
      </c>
      <c r="V79" s="67" t="str">
        <f t="shared" si="14"/>
        <v>&lt;25</v>
      </c>
      <c r="W79" s="86"/>
    </row>
    <row r="80" spans="1:23" x14ac:dyDescent="0.45">
      <c r="A80" s="51">
        <v>74</v>
      </c>
      <c r="B80" s="52" t="str">
        <f t="shared" ref="B80:D110" si="16">IF($E80="","","岩手県")</f>
        <v>岩手県</v>
      </c>
      <c r="C80" s="79" t="str">
        <f t="shared" si="16"/>
        <v>岩手県</v>
      </c>
      <c r="D80" s="54" t="str">
        <f t="shared" si="16"/>
        <v>岩手県</v>
      </c>
      <c r="E80" s="186" t="s">
        <v>89</v>
      </c>
      <c r="F80" s="53" t="str">
        <f t="shared" ref="F80:F143" si="17">IF($E80="","","-")</f>
        <v>-</v>
      </c>
      <c r="G80" s="55" t="s">
        <v>83</v>
      </c>
      <c r="H80" s="56" t="s">
        <v>66</v>
      </c>
      <c r="I80" s="79" t="str">
        <f t="shared" si="15"/>
        <v>牛肉</v>
      </c>
      <c r="J80" s="53" t="str">
        <f t="shared" ref="J80:K143" si="18">IF($E80="","","-")</f>
        <v>-</v>
      </c>
      <c r="K80" s="53" t="str">
        <f t="shared" si="18"/>
        <v>-</v>
      </c>
      <c r="L80" s="58" t="s">
        <v>39</v>
      </c>
      <c r="M80" s="59" t="str">
        <f t="shared" ref="M80:M143" si="19">IF($E80="","","岩手県いわちく検査室")</f>
        <v>岩手県いわちく検査室</v>
      </c>
      <c r="N80" s="60" t="s">
        <v>84</v>
      </c>
      <c r="O80" s="81">
        <v>44019</v>
      </c>
      <c r="P80" s="82">
        <v>44020</v>
      </c>
      <c r="Q80" s="83" t="s">
        <v>85</v>
      </c>
      <c r="R80" s="84" t="s">
        <v>86</v>
      </c>
      <c r="S80" s="85" t="s">
        <v>87</v>
      </c>
      <c r="T80" s="66" t="str">
        <f t="shared" si="10"/>
        <v>&lt;15</v>
      </c>
      <c r="U80" s="66" t="str">
        <f t="shared" si="10"/>
        <v>&lt;10</v>
      </c>
      <c r="V80" s="67" t="str">
        <f t="shared" si="14"/>
        <v>&lt;25</v>
      </c>
      <c r="W80" s="86"/>
    </row>
    <row r="81" spans="1:23" x14ac:dyDescent="0.45">
      <c r="A81" s="51">
        <v>75</v>
      </c>
      <c r="B81" s="52" t="str">
        <f t="shared" si="16"/>
        <v>岩手県</v>
      </c>
      <c r="C81" s="79" t="str">
        <f t="shared" si="16"/>
        <v>岩手県</v>
      </c>
      <c r="D81" s="54" t="str">
        <f t="shared" si="16"/>
        <v>岩手県</v>
      </c>
      <c r="E81" s="186" t="s">
        <v>104</v>
      </c>
      <c r="F81" s="53" t="str">
        <f t="shared" si="17"/>
        <v>-</v>
      </c>
      <c r="G81" s="55" t="s">
        <v>83</v>
      </c>
      <c r="H81" s="56" t="s">
        <v>66</v>
      </c>
      <c r="I81" s="79" t="str">
        <f t="shared" si="15"/>
        <v>牛肉</v>
      </c>
      <c r="J81" s="53" t="str">
        <f t="shared" si="18"/>
        <v>-</v>
      </c>
      <c r="K81" s="53" t="str">
        <f t="shared" si="18"/>
        <v>-</v>
      </c>
      <c r="L81" s="58" t="s">
        <v>39</v>
      </c>
      <c r="M81" s="59" t="str">
        <f t="shared" si="19"/>
        <v>岩手県いわちく検査室</v>
      </c>
      <c r="N81" s="60" t="s">
        <v>84</v>
      </c>
      <c r="O81" s="81">
        <v>44019</v>
      </c>
      <c r="P81" s="82">
        <v>44020</v>
      </c>
      <c r="Q81" s="83" t="s">
        <v>85</v>
      </c>
      <c r="R81" s="84" t="s">
        <v>86</v>
      </c>
      <c r="S81" s="85" t="s">
        <v>87</v>
      </c>
      <c r="T81" s="66" t="str">
        <f t="shared" si="10"/>
        <v>&lt;15</v>
      </c>
      <c r="U81" s="66" t="str">
        <f t="shared" si="10"/>
        <v>&lt;10</v>
      </c>
      <c r="V81" s="67" t="str">
        <f t="shared" si="14"/>
        <v>&lt;25</v>
      </c>
      <c r="W81" s="86"/>
    </row>
    <row r="82" spans="1:23" x14ac:dyDescent="0.45">
      <c r="A82" s="51">
        <v>76</v>
      </c>
      <c r="B82" s="52" t="str">
        <f t="shared" si="16"/>
        <v>岩手県</v>
      </c>
      <c r="C82" s="79" t="str">
        <f t="shared" si="16"/>
        <v>岩手県</v>
      </c>
      <c r="D82" s="54" t="str">
        <f t="shared" si="16"/>
        <v>岩手県</v>
      </c>
      <c r="E82" s="186" t="s">
        <v>104</v>
      </c>
      <c r="F82" s="53" t="str">
        <f t="shared" si="17"/>
        <v>-</v>
      </c>
      <c r="G82" s="55" t="s">
        <v>83</v>
      </c>
      <c r="H82" s="56" t="s">
        <v>66</v>
      </c>
      <c r="I82" s="79" t="str">
        <f t="shared" si="15"/>
        <v>牛肉</v>
      </c>
      <c r="J82" s="53" t="str">
        <f t="shared" si="18"/>
        <v>-</v>
      </c>
      <c r="K82" s="53" t="str">
        <f t="shared" si="18"/>
        <v>-</v>
      </c>
      <c r="L82" s="58" t="s">
        <v>39</v>
      </c>
      <c r="M82" s="59" t="str">
        <f t="shared" si="19"/>
        <v>岩手県いわちく検査室</v>
      </c>
      <c r="N82" s="60" t="s">
        <v>84</v>
      </c>
      <c r="O82" s="81">
        <v>44019</v>
      </c>
      <c r="P82" s="82">
        <v>44020</v>
      </c>
      <c r="Q82" s="83" t="s">
        <v>85</v>
      </c>
      <c r="R82" s="84" t="s">
        <v>86</v>
      </c>
      <c r="S82" s="85" t="s">
        <v>87</v>
      </c>
      <c r="T82" s="66" t="str">
        <f t="shared" si="10"/>
        <v>&lt;15</v>
      </c>
      <c r="U82" s="66" t="str">
        <f t="shared" si="10"/>
        <v>&lt;10</v>
      </c>
      <c r="V82" s="67" t="str">
        <f t="shared" si="14"/>
        <v>&lt;25</v>
      </c>
      <c r="W82" s="86"/>
    </row>
    <row r="83" spans="1:23" x14ac:dyDescent="0.45">
      <c r="A83" s="51">
        <v>77</v>
      </c>
      <c r="B83" s="52" t="str">
        <f t="shared" si="16"/>
        <v>岩手県</v>
      </c>
      <c r="C83" s="79" t="str">
        <f t="shared" si="16"/>
        <v>岩手県</v>
      </c>
      <c r="D83" s="54" t="str">
        <f t="shared" si="16"/>
        <v>岩手県</v>
      </c>
      <c r="E83" s="186" t="s">
        <v>104</v>
      </c>
      <c r="F83" s="53" t="str">
        <f t="shared" si="17"/>
        <v>-</v>
      </c>
      <c r="G83" s="55" t="s">
        <v>83</v>
      </c>
      <c r="H83" s="56" t="s">
        <v>66</v>
      </c>
      <c r="I83" s="79" t="str">
        <f t="shared" si="15"/>
        <v>牛肉</v>
      </c>
      <c r="J83" s="53" t="str">
        <f t="shared" si="18"/>
        <v>-</v>
      </c>
      <c r="K83" s="53" t="str">
        <f t="shared" si="18"/>
        <v>-</v>
      </c>
      <c r="L83" s="58" t="s">
        <v>39</v>
      </c>
      <c r="M83" s="59" t="str">
        <f t="shared" si="19"/>
        <v>岩手県いわちく検査室</v>
      </c>
      <c r="N83" s="60" t="s">
        <v>84</v>
      </c>
      <c r="O83" s="81">
        <v>44019</v>
      </c>
      <c r="P83" s="82">
        <v>44020</v>
      </c>
      <c r="Q83" s="83" t="s">
        <v>85</v>
      </c>
      <c r="R83" s="84" t="s">
        <v>86</v>
      </c>
      <c r="S83" s="85" t="s">
        <v>87</v>
      </c>
      <c r="T83" s="66" t="str">
        <f t="shared" si="10"/>
        <v>&lt;15</v>
      </c>
      <c r="U83" s="66" t="str">
        <f t="shared" si="10"/>
        <v>&lt;10</v>
      </c>
      <c r="V83" s="67" t="str">
        <f t="shared" si="14"/>
        <v>&lt;25</v>
      </c>
      <c r="W83" s="86"/>
    </row>
    <row r="84" spans="1:23" x14ac:dyDescent="0.45">
      <c r="A84" s="51">
        <v>78</v>
      </c>
      <c r="B84" s="52" t="str">
        <f t="shared" si="16"/>
        <v>岩手県</v>
      </c>
      <c r="C84" s="79" t="str">
        <f t="shared" si="16"/>
        <v>岩手県</v>
      </c>
      <c r="D84" s="54" t="str">
        <f t="shared" si="16"/>
        <v>岩手県</v>
      </c>
      <c r="E84" s="186" t="s">
        <v>104</v>
      </c>
      <c r="F84" s="53" t="str">
        <f t="shared" si="17"/>
        <v>-</v>
      </c>
      <c r="G84" s="55" t="s">
        <v>83</v>
      </c>
      <c r="H84" s="56" t="s">
        <v>66</v>
      </c>
      <c r="I84" s="79" t="str">
        <f t="shared" si="15"/>
        <v>牛肉</v>
      </c>
      <c r="J84" s="53" t="str">
        <f t="shared" si="18"/>
        <v>-</v>
      </c>
      <c r="K84" s="53" t="str">
        <f t="shared" si="18"/>
        <v>-</v>
      </c>
      <c r="L84" s="58" t="s">
        <v>39</v>
      </c>
      <c r="M84" s="59" t="str">
        <f t="shared" si="19"/>
        <v>岩手県いわちく検査室</v>
      </c>
      <c r="N84" s="60" t="s">
        <v>84</v>
      </c>
      <c r="O84" s="81">
        <v>44019</v>
      </c>
      <c r="P84" s="82">
        <v>44020</v>
      </c>
      <c r="Q84" s="83" t="s">
        <v>85</v>
      </c>
      <c r="R84" s="84" t="s">
        <v>86</v>
      </c>
      <c r="S84" s="85" t="s">
        <v>87</v>
      </c>
      <c r="T84" s="66" t="str">
        <f t="shared" si="10"/>
        <v>&lt;15</v>
      </c>
      <c r="U84" s="66" t="str">
        <f t="shared" si="10"/>
        <v>&lt;10</v>
      </c>
      <c r="V84" s="67" t="str">
        <f t="shared" si="14"/>
        <v>&lt;25</v>
      </c>
      <c r="W84" s="86"/>
    </row>
    <row r="85" spans="1:23" x14ac:dyDescent="0.45">
      <c r="A85" s="51">
        <v>79</v>
      </c>
      <c r="B85" s="52" t="str">
        <f t="shared" si="16"/>
        <v>岩手県</v>
      </c>
      <c r="C85" s="79" t="str">
        <f t="shared" si="16"/>
        <v>岩手県</v>
      </c>
      <c r="D85" s="54" t="str">
        <f t="shared" si="16"/>
        <v>岩手県</v>
      </c>
      <c r="E85" s="186" t="s">
        <v>89</v>
      </c>
      <c r="F85" s="53" t="str">
        <f t="shared" si="17"/>
        <v>-</v>
      </c>
      <c r="G85" s="55" t="s">
        <v>83</v>
      </c>
      <c r="H85" s="56" t="s">
        <v>66</v>
      </c>
      <c r="I85" s="79" t="str">
        <f t="shared" si="15"/>
        <v>牛肉</v>
      </c>
      <c r="J85" s="53" t="str">
        <f t="shared" si="18"/>
        <v>-</v>
      </c>
      <c r="K85" s="53" t="str">
        <f t="shared" si="18"/>
        <v>-</v>
      </c>
      <c r="L85" s="58" t="s">
        <v>39</v>
      </c>
      <c r="M85" s="59" t="str">
        <f t="shared" si="19"/>
        <v>岩手県いわちく検査室</v>
      </c>
      <c r="N85" s="60" t="s">
        <v>84</v>
      </c>
      <c r="O85" s="81">
        <v>44019</v>
      </c>
      <c r="P85" s="82">
        <v>44020</v>
      </c>
      <c r="Q85" s="83" t="s">
        <v>85</v>
      </c>
      <c r="R85" s="84" t="s">
        <v>86</v>
      </c>
      <c r="S85" s="85" t="s">
        <v>87</v>
      </c>
      <c r="T85" s="66" t="str">
        <f t="shared" si="10"/>
        <v>&lt;15</v>
      </c>
      <c r="U85" s="66" t="str">
        <f t="shared" si="10"/>
        <v>&lt;10</v>
      </c>
      <c r="V85" s="67" t="str">
        <f t="shared" si="14"/>
        <v>&lt;25</v>
      </c>
      <c r="W85" s="86"/>
    </row>
    <row r="86" spans="1:23" x14ac:dyDescent="0.45">
      <c r="A86" s="51">
        <v>80</v>
      </c>
      <c r="B86" s="52" t="str">
        <f t="shared" si="16"/>
        <v>岩手県</v>
      </c>
      <c r="C86" s="79" t="str">
        <f t="shared" si="16"/>
        <v>岩手県</v>
      </c>
      <c r="D86" s="54" t="str">
        <f t="shared" si="16"/>
        <v>岩手県</v>
      </c>
      <c r="E86" s="186" t="s">
        <v>89</v>
      </c>
      <c r="F86" s="53" t="str">
        <f t="shared" si="17"/>
        <v>-</v>
      </c>
      <c r="G86" s="55" t="s">
        <v>83</v>
      </c>
      <c r="H86" s="56" t="s">
        <v>66</v>
      </c>
      <c r="I86" s="79" t="str">
        <f t="shared" si="15"/>
        <v>牛肉</v>
      </c>
      <c r="J86" s="53" t="str">
        <f t="shared" si="18"/>
        <v>-</v>
      </c>
      <c r="K86" s="53" t="str">
        <f t="shared" si="18"/>
        <v>-</v>
      </c>
      <c r="L86" s="58" t="s">
        <v>39</v>
      </c>
      <c r="M86" s="59" t="str">
        <f t="shared" si="19"/>
        <v>岩手県いわちく検査室</v>
      </c>
      <c r="N86" s="60" t="s">
        <v>84</v>
      </c>
      <c r="O86" s="81">
        <v>44019</v>
      </c>
      <c r="P86" s="82">
        <v>44020</v>
      </c>
      <c r="Q86" s="83" t="s">
        <v>85</v>
      </c>
      <c r="R86" s="84" t="s">
        <v>86</v>
      </c>
      <c r="S86" s="85" t="s">
        <v>87</v>
      </c>
      <c r="T86" s="66" t="str">
        <f t="shared" si="10"/>
        <v>&lt;15</v>
      </c>
      <c r="U86" s="66" t="str">
        <f t="shared" si="10"/>
        <v>&lt;10</v>
      </c>
      <c r="V86" s="67" t="str">
        <f t="shared" si="14"/>
        <v>&lt;25</v>
      </c>
      <c r="W86" s="86"/>
    </row>
    <row r="87" spans="1:23" x14ac:dyDescent="0.45">
      <c r="A87" s="51">
        <v>81</v>
      </c>
      <c r="B87" s="52" t="str">
        <f t="shared" si="16"/>
        <v>岩手県</v>
      </c>
      <c r="C87" s="79" t="str">
        <f t="shared" si="16"/>
        <v>岩手県</v>
      </c>
      <c r="D87" s="54" t="str">
        <f t="shared" si="16"/>
        <v>岩手県</v>
      </c>
      <c r="E87" s="186" t="s">
        <v>88</v>
      </c>
      <c r="F87" s="53" t="str">
        <f t="shared" si="17"/>
        <v>-</v>
      </c>
      <c r="G87" s="55" t="s">
        <v>83</v>
      </c>
      <c r="H87" s="56" t="s">
        <v>66</v>
      </c>
      <c r="I87" s="79" t="str">
        <f t="shared" si="15"/>
        <v>牛肉</v>
      </c>
      <c r="J87" s="53" t="str">
        <f t="shared" si="18"/>
        <v>-</v>
      </c>
      <c r="K87" s="53" t="str">
        <f t="shared" si="18"/>
        <v>-</v>
      </c>
      <c r="L87" s="58" t="s">
        <v>39</v>
      </c>
      <c r="M87" s="59" t="str">
        <f t="shared" si="19"/>
        <v>岩手県いわちく検査室</v>
      </c>
      <c r="N87" s="60" t="s">
        <v>84</v>
      </c>
      <c r="O87" s="81">
        <v>44019</v>
      </c>
      <c r="P87" s="82">
        <v>44020</v>
      </c>
      <c r="Q87" s="83" t="s">
        <v>85</v>
      </c>
      <c r="R87" s="84" t="s">
        <v>86</v>
      </c>
      <c r="S87" s="85" t="s">
        <v>87</v>
      </c>
      <c r="T87" s="66" t="str">
        <f t="shared" si="10"/>
        <v>&lt;15</v>
      </c>
      <c r="U87" s="66" t="str">
        <f t="shared" si="10"/>
        <v>&lt;10</v>
      </c>
      <c r="V87" s="67" t="str">
        <f t="shared" si="14"/>
        <v>&lt;25</v>
      </c>
      <c r="W87" s="86"/>
    </row>
    <row r="88" spans="1:23" x14ac:dyDescent="0.45">
      <c r="A88" s="51">
        <v>82</v>
      </c>
      <c r="B88" s="52" t="str">
        <f t="shared" si="16"/>
        <v>岩手県</v>
      </c>
      <c r="C88" s="79" t="str">
        <f t="shared" si="16"/>
        <v>岩手県</v>
      </c>
      <c r="D88" s="54" t="str">
        <f t="shared" si="16"/>
        <v>岩手県</v>
      </c>
      <c r="E88" s="186" t="s">
        <v>97</v>
      </c>
      <c r="F88" s="53" t="str">
        <f t="shared" si="17"/>
        <v>-</v>
      </c>
      <c r="G88" s="55" t="s">
        <v>83</v>
      </c>
      <c r="H88" s="56" t="s">
        <v>66</v>
      </c>
      <c r="I88" s="79" t="str">
        <f t="shared" si="15"/>
        <v>牛肉</v>
      </c>
      <c r="J88" s="53" t="str">
        <f t="shared" si="18"/>
        <v>-</v>
      </c>
      <c r="K88" s="53" t="str">
        <f t="shared" si="18"/>
        <v>-</v>
      </c>
      <c r="L88" s="58" t="s">
        <v>39</v>
      </c>
      <c r="M88" s="59" t="str">
        <f t="shared" si="19"/>
        <v>岩手県いわちく検査室</v>
      </c>
      <c r="N88" s="60" t="s">
        <v>84</v>
      </c>
      <c r="O88" s="81">
        <v>44019</v>
      </c>
      <c r="P88" s="82">
        <v>44020</v>
      </c>
      <c r="Q88" s="83" t="s">
        <v>85</v>
      </c>
      <c r="R88" s="84" t="s">
        <v>86</v>
      </c>
      <c r="S88" s="85" t="s">
        <v>87</v>
      </c>
      <c r="T88" s="66" t="str">
        <f t="shared" si="10"/>
        <v>&lt;15</v>
      </c>
      <c r="U88" s="66" t="str">
        <f t="shared" si="10"/>
        <v>&lt;10</v>
      </c>
      <c r="V88" s="67" t="str">
        <f t="shared" si="14"/>
        <v>&lt;25</v>
      </c>
      <c r="W88" s="86"/>
    </row>
    <row r="89" spans="1:23" x14ac:dyDescent="0.45">
      <c r="A89" s="51">
        <v>83</v>
      </c>
      <c r="B89" s="52" t="str">
        <f t="shared" si="16"/>
        <v>岩手県</v>
      </c>
      <c r="C89" s="79" t="str">
        <f t="shared" si="16"/>
        <v>岩手県</v>
      </c>
      <c r="D89" s="54" t="str">
        <f t="shared" si="16"/>
        <v>岩手県</v>
      </c>
      <c r="E89" s="186" t="s">
        <v>89</v>
      </c>
      <c r="F89" s="53" t="str">
        <f t="shared" si="17"/>
        <v>-</v>
      </c>
      <c r="G89" s="55" t="s">
        <v>83</v>
      </c>
      <c r="H89" s="56" t="s">
        <v>66</v>
      </c>
      <c r="I89" s="79" t="str">
        <f t="shared" si="15"/>
        <v>牛肉</v>
      </c>
      <c r="J89" s="53" t="str">
        <f t="shared" si="18"/>
        <v>-</v>
      </c>
      <c r="K89" s="53" t="str">
        <f t="shared" si="18"/>
        <v>-</v>
      </c>
      <c r="L89" s="58" t="s">
        <v>39</v>
      </c>
      <c r="M89" s="59" t="str">
        <f t="shared" si="19"/>
        <v>岩手県いわちく検査室</v>
      </c>
      <c r="N89" s="60" t="s">
        <v>84</v>
      </c>
      <c r="O89" s="81">
        <v>44019</v>
      </c>
      <c r="P89" s="82">
        <v>44020</v>
      </c>
      <c r="Q89" s="83" t="s">
        <v>85</v>
      </c>
      <c r="R89" s="84" t="s">
        <v>86</v>
      </c>
      <c r="S89" s="85" t="s">
        <v>87</v>
      </c>
      <c r="T89" s="66" t="str">
        <f t="shared" si="10"/>
        <v>&lt;15</v>
      </c>
      <c r="U89" s="66" t="str">
        <f t="shared" si="10"/>
        <v>&lt;10</v>
      </c>
      <c r="V89" s="67" t="str">
        <f t="shared" si="14"/>
        <v>&lt;25</v>
      </c>
      <c r="W89" s="86"/>
    </row>
    <row r="90" spans="1:23" x14ac:dyDescent="0.45">
      <c r="A90" s="51">
        <v>84</v>
      </c>
      <c r="B90" s="52" t="str">
        <f t="shared" si="16"/>
        <v>岩手県</v>
      </c>
      <c r="C90" s="79" t="str">
        <f t="shared" si="16"/>
        <v>岩手県</v>
      </c>
      <c r="D90" s="54" t="str">
        <f t="shared" si="16"/>
        <v>岩手県</v>
      </c>
      <c r="E90" s="186" t="s">
        <v>104</v>
      </c>
      <c r="F90" s="53" t="str">
        <f t="shared" si="17"/>
        <v>-</v>
      </c>
      <c r="G90" s="55" t="s">
        <v>83</v>
      </c>
      <c r="H90" s="56" t="s">
        <v>66</v>
      </c>
      <c r="I90" s="79" t="str">
        <f t="shared" si="15"/>
        <v>牛肉</v>
      </c>
      <c r="J90" s="53" t="str">
        <f t="shared" si="18"/>
        <v>-</v>
      </c>
      <c r="K90" s="53" t="str">
        <f t="shared" si="18"/>
        <v>-</v>
      </c>
      <c r="L90" s="58" t="s">
        <v>39</v>
      </c>
      <c r="M90" s="59" t="str">
        <f t="shared" si="19"/>
        <v>岩手県いわちく検査室</v>
      </c>
      <c r="N90" s="60" t="s">
        <v>84</v>
      </c>
      <c r="O90" s="81">
        <v>44019</v>
      </c>
      <c r="P90" s="82">
        <v>44020</v>
      </c>
      <c r="Q90" s="83" t="s">
        <v>85</v>
      </c>
      <c r="R90" s="84" t="s">
        <v>86</v>
      </c>
      <c r="S90" s="85" t="s">
        <v>87</v>
      </c>
      <c r="T90" s="66" t="str">
        <f t="shared" si="10"/>
        <v>&lt;15</v>
      </c>
      <c r="U90" s="66" t="str">
        <f t="shared" si="10"/>
        <v>&lt;10</v>
      </c>
      <c r="V90" s="67" t="str">
        <f t="shared" si="14"/>
        <v>&lt;25</v>
      </c>
      <c r="W90" s="86"/>
    </row>
    <row r="91" spans="1:23" x14ac:dyDescent="0.45">
      <c r="A91" s="51">
        <v>85</v>
      </c>
      <c r="B91" s="52" t="str">
        <f t="shared" si="16"/>
        <v>岩手県</v>
      </c>
      <c r="C91" s="79" t="str">
        <f t="shared" si="16"/>
        <v>岩手県</v>
      </c>
      <c r="D91" s="54" t="str">
        <f t="shared" si="16"/>
        <v>岩手県</v>
      </c>
      <c r="E91" s="186" t="s">
        <v>105</v>
      </c>
      <c r="F91" s="53" t="str">
        <f t="shared" si="17"/>
        <v>-</v>
      </c>
      <c r="G91" s="55" t="s">
        <v>83</v>
      </c>
      <c r="H91" s="56" t="s">
        <v>66</v>
      </c>
      <c r="I91" s="79" t="str">
        <f t="shared" si="15"/>
        <v>牛肉</v>
      </c>
      <c r="J91" s="53" t="str">
        <f t="shared" si="18"/>
        <v>-</v>
      </c>
      <c r="K91" s="53" t="str">
        <f t="shared" si="18"/>
        <v>-</v>
      </c>
      <c r="L91" s="58" t="s">
        <v>39</v>
      </c>
      <c r="M91" s="59" t="str">
        <f t="shared" si="19"/>
        <v>岩手県いわちく検査室</v>
      </c>
      <c r="N91" s="60" t="s">
        <v>84</v>
      </c>
      <c r="O91" s="81">
        <v>44019</v>
      </c>
      <c r="P91" s="82">
        <v>44020</v>
      </c>
      <c r="Q91" s="83" t="s">
        <v>85</v>
      </c>
      <c r="R91" s="84" t="s">
        <v>86</v>
      </c>
      <c r="S91" s="85" t="s">
        <v>87</v>
      </c>
      <c r="T91" s="66" t="str">
        <f t="shared" si="10"/>
        <v>&lt;15</v>
      </c>
      <c r="U91" s="66" t="str">
        <f t="shared" si="10"/>
        <v>&lt;10</v>
      </c>
      <c r="V91" s="67" t="str">
        <f t="shared" si="14"/>
        <v>&lt;25</v>
      </c>
      <c r="W91" s="86"/>
    </row>
    <row r="92" spans="1:23" x14ac:dyDescent="0.45">
      <c r="A92" s="51">
        <v>86</v>
      </c>
      <c r="B92" s="52" t="str">
        <f t="shared" si="16"/>
        <v>岩手県</v>
      </c>
      <c r="C92" s="79" t="str">
        <f t="shared" si="16"/>
        <v>岩手県</v>
      </c>
      <c r="D92" s="54" t="str">
        <f t="shared" si="16"/>
        <v>岩手県</v>
      </c>
      <c r="E92" s="186" t="s">
        <v>105</v>
      </c>
      <c r="F92" s="53" t="str">
        <f t="shared" si="17"/>
        <v>-</v>
      </c>
      <c r="G92" s="55" t="s">
        <v>83</v>
      </c>
      <c r="H92" s="56" t="s">
        <v>66</v>
      </c>
      <c r="I92" s="79" t="str">
        <f t="shared" si="15"/>
        <v>牛肉</v>
      </c>
      <c r="J92" s="53" t="str">
        <f t="shared" si="18"/>
        <v>-</v>
      </c>
      <c r="K92" s="53" t="str">
        <f t="shared" si="18"/>
        <v>-</v>
      </c>
      <c r="L92" s="58" t="s">
        <v>39</v>
      </c>
      <c r="M92" s="59" t="str">
        <f t="shared" si="19"/>
        <v>岩手県いわちく検査室</v>
      </c>
      <c r="N92" s="60" t="s">
        <v>84</v>
      </c>
      <c r="O92" s="81">
        <v>44019</v>
      </c>
      <c r="P92" s="82">
        <v>44020</v>
      </c>
      <c r="Q92" s="83" t="s">
        <v>85</v>
      </c>
      <c r="R92" s="84" t="s">
        <v>86</v>
      </c>
      <c r="S92" s="85" t="s">
        <v>87</v>
      </c>
      <c r="T92" s="66" t="str">
        <f t="shared" si="10"/>
        <v>&lt;15</v>
      </c>
      <c r="U92" s="66" t="str">
        <f t="shared" si="10"/>
        <v>&lt;10</v>
      </c>
      <c r="V92" s="67" t="str">
        <f t="shared" si="14"/>
        <v>&lt;25</v>
      </c>
      <c r="W92" s="86"/>
    </row>
    <row r="93" spans="1:23" x14ac:dyDescent="0.45">
      <c r="A93" s="51">
        <v>87</v>
      </c>
      <c r="B93" s="52" t="str">
        <f t="shared" si="16"/>
        <v>岩手県</v>
      </c>
      <c r="C93" s="79" t="str">
        <f t="shared" si="16"/>
        <v>岩手県</v>
      </c>
      <c r="D93" s="54" t="str">
        <f t="shared" si="16"/>
        <v>岩手県</v>
      </c>
      <c r="E93" s="186" t="s">
        <v>98</v>
      </c>
      <c r="F93" s="53" t="str">
        <f t="shared" si="17"/>
        <v>-</v>
      </c>
      <c r="G93" s="55" t="s">
        <v>83</v>
      </c>
      <c r="H93" s="56" t="s">
        <v>66</v>
      </c>
      <c r="I93" s="79" t="str">
        <f t="shared" si="15"/>
        <v>牛肉</v>
      </c>
      <c r="J93" s="53" t="str">
        <f t="shared" si="18"/>
        <v>-</v>
      </c>
      <c r="K93" s="53" t="str">
        <f t="shared" si="18"/>
        <v>-</v>
      </c>
      <c r="L93" s="58" t="s">
        <v>39</v>
      </c>
      <c r="M93" s="59" t="str">
        <f t="shared" si="19"/>
        <v>岩手県いわちく検査室</v>
      </c>
      <c r="N93" s="60" t="s">
        <v>84</v>
      </c>
      <c r="O93" s="81">
        <v>44019</v>
      </c>
      <c r="P93" s="82">
        <v>44020</v>
      </c>
      <c r="Q93" s="83" t="s">
        <v>85</v>
      </c>
      <c r="R93" s="84" t="s">
        <v>86</v>
      </c>
      <c r="S93" s="85" t="s">
        <v>87</v>
      </c>
      <c r="T93" s="66" t="str">
        <f t="shared" si="10"/>
        <v>&lt;15</v>
      </c>
      <c r="U93" s="66" t="str">
        <f t="shared" si="10"/>
        <v>&lt;10</v>
      </c>
      <c r="V93" s="67" t="str">
        <f t="shared" si="14"/>
        <v>&lt;25</v>
      </c>
      <c r="W93" s="86"/>
    </row>
    <row r="94" spans="1:23" x14ac:dyDescent="0.45">
      <c r="A94" s="51">
        <v>88</v>
      </c>
      <c r="B94" s="52" t="str">
        <f t="shared" si="16"/>
        <v>岩手県</v>
      </c>
      <c r="C94" s="79" t="str">
        <f t="shared" si="16"/>
        <v>岩手県</v>
      </c>
      <c r="D94" s="54" t="str">
        <f t="shared" si="16"/>
        <v>岩手県</v>
      </c>
      <c r="E94" s="186" t="s">
        <v>98</v>
      </c>
      <c r="F94" s="53" t="str">
        <f t="shared" si="17"/>
        <v>-</v>
      </c>
      <c r="G94" s="55" t="s">
        <v>83</v>
      </c>
      <c r="H94" s="56" t="s">
        <v>66</v>
      </c>
      <c r="I94" s="79" t="str">
        <f t="shared" si="15"/>
        <v>牛肉</v>
      </c>
      <c r="J94" s="53" t="str">
        <f t="shared" si="18"/>
        <v>-</v>
      </c>
      <c r="K94" s="53" t="str">
        <f t="shared" si="18"/>
        <v>-</v>
      </c>
      <c r="L94" s="58" t="s">
        <v>39</v>
      </c>
      <c r="M94" s="59" t="str">
        <f t="shared" si="19"/>
        <v>岩手県いわちく検査室</v>
      </c>
      <c r="N94" s="60" t="s">
        <v>84</v>
      </c>
      <c r="O94" s="81">
        <v>44019</v>
      </c>
      <c r="P94" s="82">
        <v>44020</v>
      </c>
      <c r="Q94" s="83" t="s">
        <v>85</v>
      </c>
      <c r="R94" s="84" t="s">
        <v>86</v>
      </c>
      <c r="S94" s="85" t="s">
        <v>87</v>
      </c>
      <c r="T94" s="66" t="str">
        <f t="shared" si="10"/>
        <v>&lt;15</v>
      </c>
      <c r="U94" s="66" t="str">
        <f t="shared" si="10"/>
        <v>&lt;10</v>
      </c>
      <c r="V94" s="67" t="str">
        <f t="shared" si="14"/>
        <v>&lt;25</v>
      </c>
      <c r="W94" s="86"/>
    </row>
    <row r="95" spans="1:23" x14ac:dyDescent="0.45">
      <c r="A95" s="51">
        <v>89</v>
      </c>
      <c r="B95" s="52" t="str">
        <f t="shared" si="16"/>
        <v>岩手県</v>
      </c>
      <c r="C95" s="79" t="str">
        <f t="shared" si="16"/>
        <v>岩手県</v>
      </c>
      <c r="D95" s="54" t="str">
        <f t="shared" si="16"/>
        <v>岩手県</v>
      </c>
      <c r="E95" s="186" t="s">
        <v>105</v>
      </c>
      <c r="F95" s="53" t="str">
        <f t="shared" si="17"/>
        <v>-</v>
      </c>
      <c r="G95" s="55" t="s">
        <v>83</v>
      </c>
      <c r="H95" s="56" t="s">
        <v>66</v>
      </c>
      <c r="I95" s="79" t="str">
        <f t="shared" si="15"/>
        <v>牛肉</v>
      </c>
      <c r="J95" s="53" t="str">
        <f t="shared" si="18"/>
        <v>-</v>
      </c>
      <c r="K95" s="53" t="str">
        <f t="shared" si="18"/>
        <v>-</v>
      </c>
      <c r="L95" s="58" t="s">
        <v>39</v>
      </c>
      <c r="M95" s="59" t="str">
        <f t="shared" si="19"/>
        <v>岩手県いわちく検査室</v>
      </c>
      <c r="N95" s="60" t="s">
        <v>84</v>
      </c>
      <c r="O95" s="81">
        <v>44020</v>
      </c>
      <c r="P95" s="82">
        <v>44021</v>
      </c>
      <c r="Q95" s="83" t="s">
        <v>85</v>
      </c>
      <c r="R95" s="84" t="s">
        <v>86</v>
      </c>
      <c r="S95" s="85" t="s">
        <v>87</v>
      </c>
      <c r="T95" s="66" t="str">
        <f t="shared" si="10"/>
        <v>&lt;15</v>
      </c>
      <c r="U95" s="66" t="str">
        <f t="shared" si="10"/>
        <v>&lt;10</v>
      </c>
      <c r="V95" s="67" t="str">
        <f t="shared" si="14"/>
        <v>&lt;25</v>
      </c>
      <c r="W95" s="86"/>
    </row>
    <row r="96" spans="1:23" x14ac:dyDescent="0.45">
      <c r="A96" s="51">
        <v>90</v>
      </c>
      <c r="B96" s="52" t="str">
        <f t="shared" si="16"/>
        <v>岩手県</v>
      </c>
      <c r="C96" s="79" t="str">
        <f t="shared" si="16"/>
        <v>岩手県</v>
      </c>
      <c r="D96" s="54" t="str">
        <f t="shared" si="16"/>
        <v>岩手県</v>
      </c>
      <c r="E96" s="186" t="s">
        <v>105</v>
      </c>
      <c r="F96" s="53" t="str">
        <f t="shared" si="17"/>
        <v>-</v>
      </c>
      <c r="G96" s="55" t="s">
        <v>83</v>
      </c>
      <c r="H96" s="56" t="s">
        <v>66</v>
      </c>
      <c r="I96" s="79" t="str">
        <f t="shared" si="15"/>
        <v>牛肉</v>
      </c>
      <c r="J96" s="53" t="str">
        <f t="shared" si="18"/>
        <v>-</v>
      </c>
      <c r="K96" s="53" t="str">
        <f t="shared" si="18"/>
        <v>-</v>
      </c>
      <c r="L96" s="58" t="s">
        <v>39</v>
      </c>
      <c r="M96" s="59" t="str">
        <f t="shared" si="19"/>
        <v>岩手県いわちく検査室</v>
      </c>
      <c r="N96" s="60" t="s">
        <v>84</v>
      </c>
      <c r="O96" s="81">
        <v>44020</v>
      </c>
      <c r="P96" s="82">
        <v>44021</v>
      </c>
      <c r="Q96" s="83" t="s">
        <v>85</v>
      </c>
      <c r="R96" s="84" t="s">
        <v>86</v>
      </c>
      <c r="S96" s="85" t="s">
        <v>87</v>
      </c>
      <c r="T96" s="66" t="str">
        <f t="shared" si="10"/>
        <v>&lt;15</v>
      </c>
      <c r="U96" s="66" t="str">
        <f t="shared" si="10"/>
        <v>&lt;10</v>
      </c>
      <c r="V96" s="67" t="str">
        <f t="shared" si="14"/>
        <v>&lt;25</v>
      </c>
      <c r="W96" s="86"/>
    </row>
    <row r="97" spans="1:23" x14ac:dyDescent="0.45">
      <c r="A97" s="51">
        <v>91</v>
      </c>
      <c r="B97" s="52" t="str">
        <f t="shared" si="16"/>
        <v>岩手県</v>
      </c>
      <c r="C97" s="79" t="str">
        <f t="shared" si="16"/>
        <v>岩手県</v>
      </c>
      <c r="D97" s="54" t="str">
        <f t="shared" si="16"/>
        <v>岩手県</v>
      </c>
      <c r="E97" s="186" t="s">
        <v>105</v>
      </c>
      <c r="F97" s="53" t="str">
        <f t="shared" si="17"/>
        <v>-</v>
      </c>
      <c r="G97" s="55" t="s">
        <v>83</v>
      </c>
      <c r="H97" s="56" t="s">
        <v>66</v>
      </c>
      <c r="I97" s="79" t="str">
        <f t="shared" si="15"/>
        <v>牛肉</v>
      </c>
      <c r="J97" s="53" t="str">
        <f t="shared" si="18"/>
        <v>-</v>
      </c>
      <c r="K97" s="53" t="str">
        <f t="shared" si="18"/>
        <v>-</v>
      </c>
      <c r="L97" s="58" t="s">
        <v>39</v>
      </c>
      <c r="M97" s="59" t="str">
        <f t="shared" si="19"/>
        <v>岩手県いわちく検査室</v>
      </c>
      <c r="N97" s="60" t="s">
        <v>84</v>
      </c>
      <c r="O97" s="81">
        <v>44020</v>
      </c>
      <c r="P97" s="82">
        <v>44021</v>
      </c>
      <c r="Q97" s="83" t="s">
        <v>85</v>
      </c>
      <c r="R97" s="84" t="s">
        <v>86</v>
      </c>
      <c r="S97" s="85" t="s">
        <v>87</v>
      </c>
      <c r="T97" s="66" t="str">
        <f t="shared" si="10"/>
        <v>&lt;15</v>
      </c>
      <c r="U97" s="66" t="str">
        <f t="shared" si="10"/>
        <v>&lt;10</v>
      </c>
      <c r="V97" s="67" t="str">
        <f t="shared" si="14"/>
        <v>&lt;25</v>
      </c>
      <c r="W97" s="86"/>
    </row>
    <row r="98" spans="1:23" x14ac:dyDescent="0.45">
      <c r="A98" s="51">
        <v>92</v>
      </c>
      <c r="B98" s="52" t="str">
        <f t="shared" si="16"/>
        <v>岩手県</v>
      </c>
      <c r="C98" s="79" t="str">
        <f t="shared" si="16"/>
        <v>岩手県</v>
      </c>
      <c r="D98" s="54" t="str">
        <f t="shared" si="16"/>
        <v>岩手県</v>
      </c>
      <c r="E98" s="186" t="s">
        <v>105</v>
      </c>
      <c r="F98" s="53" t="str">
        <f t="shared" si="17"/>
        <v>-</v>
      </c>
      <c r="G98" s="55" t="s">
        <v>83</v>
      </c>
      <c r="H98" s="56" t="s">
        <v>66</v>
      </c>
      <c r="I98" s="79" t="str">
        <f t="shared" si="15"/>
        <v>牛肉</v>
      </c>
      <c r="J98" s="53" t="str">
        <f t="shared" si="18"/>
        <v>-</v>
      </c>
      <c r="K98" s="53" t="str">
        <f t="shared" si="18"/>
        <v>-</v>
      </c>
      <c r="L98" s="58" t="s">
        <v>39</v>
      </c>
      <c r="M98" s="59" t="str">
        <f t="shared" si="19"/>
        <v>岩手県いわちく検査室</v>
      </c>
      <c r="N98" s="60" t="s">
        <v>84</v>
      </c>
      <c r="O98" s="81">
        <v>44020</v>
      </c>
      <c r="P98" s="82">
        <v>44021</v>
      </c>
      <c r="Q98" s="83" t="s">
        <v>85</v>
      </c>
      <c r="R98" s="84" t="s">
        <v>86</v>
      </c>
      <c r="S98" s="85" t="s">
        <v>87</v>
      </c>
      <c r="T98" s="66" t="str">
        <f t="shared" si="10"/>
        <v>&lt;15</v>
      </c>
      <c r="U98" s="66" t="str">
        <f t="shared" si="10"/>
        <v>&lt;10</v>
      </c>
      <c r="V98" s="67" t="str">
        <f t="shared" si="14"/>
        <v>&lt;25</v>
      </c>
      <c r="W98" s="86"/>
    </row>
    <row r="99" spans="1:23" x14ac:dyDescent="0.45">
      <c r="A99" s="51">
        <v>93</v>
      </c>
      <c r="B99" s="52" t="str">
        <f t="shared" si="16"/>
        <v>岩手県</v>
      </c>
      <c r="C99" s="79" t="str">
        <f t="shared" si="16"/>
        <v>岩手県</v>
      </c>
      <c r="D99" s="54" t="str">
        <f t="shared" si="16"/>
        <v>岩手県</v>
      </c>
      <c r="E99" s="186" t="s">
        <v>105</v>
      </c>
      <c r="F99" s="53" t="str">
        <f t="shared" si="17"/>
        <v>-</v>
      </c>
      <c r="G99" s="55" t="s">
        <v>83</v>
      </c>
      <c r="H99" s="56" t="s">
        <v>66</v>
      </c>
      <c r="I99" s="79" t="str">
        <f t="shared" si="15"/>
        <v>牛肉</v>
      </c>
      <c r="J99" s="53" t="str">
        <f t="shared" si="18"/>
        <v>-</v>
      </c>
      <c r="K99" s="53" t="str">
        <f t="shared" si="18"/>
        <v>-</v>
      </c>
      <c r="L99" s="58" t="s">
        <v>39</v>
      </c>
      <c r="M99" s="59" t="str">
        <f t="shared" si="19"/>
        <v>岩手県いわちく検査室</v>
      </c>
      <c r="N99" s="60" t="s">
        <v>84</v>
      </c>
      <c r="O99" s="81">
        <v>44020</v>
      </c>
      <c r="P99" s="82">
        <v>44021</v>
      </c>
      <c r="Q99" s="83" t="s">
        <v>85</v>
      </c>
      <c r="R99" s="84" t="s">
        <v>86</v>
      </c>
      <c r="S99" s="85" t="s">
        <v>87</v>
      </c>
      <c r="T99" s="66" t="str">
        <f t="shared" si="10"/>
        <v>&lt;15</v>
      </c>
      <c r="U99" s="66" t="str">
        <f t="shared" si="10"/>
        <v>&lt;10</v>
      </c>
      <c r="V99" s="67" t="str">
        <f t="shared" si="14"/>
        <v>&lt;25</v>
      </c>
      <c r="W99" s="86"/>
    </row>
    <row r="100" spans="1:23" x14ac:dyDescent="0.45">
      <c r="A100" s="51">
        <v>94</v>
      </c>
      <c r="B100" s="52" t="str">
        <f t="shared" si="16"/>
        <v>岩手県</v>
      </c>
      <c r="C100" s="79" t="str">
        <f t="shared" si="16"/>
        <v>岩手県</v>
      </c>
      <c r="D100" s="54" t="str">
        <f t="shared" si="16"/>
        <v>岩手県</v>
      </c>
      <c r="E100" s="186" t="s">
        <v>105</v>
      </c>
      <c r="F100" s="53" t="str">
        <f t="shared" si="17"/>
        <v>-</v>
      </c>
      <c r="G100" s="55" t="s">
        <v>83</v>
      </c>
      <c r="H100" s="56" t="s">
        <v>66</v>
      </c>
      <c r="I100" s="79" t="str">
        <f t="shared" si="15"/>
        <v>牛肉</v>
      </c>
      <c r="J100" s="53" t="str">
        <f t="shared" si="18"/>
        <v>-</v>
      </c>
      <c r="K100" s="53" t="str">
        <f t="shared" si="18"/>
        <v>-</v>
      </c>
      <c r="L100" s="58" t="s">
        <v>39</v>
      </c>
      <c r="M100" s="59" t="str">
        <f t="shared" si="19"/>
        <v>岩手県いわちく検査室</v>
      </c>
      <c r="N100" s="60" t="s">
        <v>84</v>
      </c>
      <c r="O100" s="81">
        <v>44020</v>
      </c>
      <c r="P100" s="82">
        <v>44021</v>
      </c>
      <c r="Q100" s="83" t="s">
        <v>85</v>
      </c>
      <c r="R100" s="84" t="s">
        <v>86</v>
      </c>
      <c r="S100" s="85" t="s">
        <v>87</v>
      </c>
      <c r="T100" s="66" t="str">
        <f t="shared" si="10"/>
        <v>&lt;15</v>
      </c>
      <c r="U100" s="66" t="str">
        <f t="shared" si="10"/>
        <v>&lt;10</v>
      </c>
      <c r="V100" s="67" t="str">
        <f t="shared" si="14"/>
        <v>&lt;25</v>
      </c>
      <c r="W100" s="86"/>
    </row>
    <row r="101" spans="1:23" x14ac:dyDescent="0.45">
      <c r="A101" s="51">
        <v>95</v>
      </c>
      <c r="B101" s="52" t="str">
        <f t="shared" si="16"/>
        <v>岩手県</v>
      </c>
      <c r="C101" s="79" t="str">
        <f t="shared" si="16"/>
        <v>岩手県</v>
      </c>
      <c r="D101" s="54" t="str">
        <f t="shared" si="16"/>
        <v>岩手県</v>
      </c>
      <c r="E101" s="186" t="s">
        <v>105</v>
      </c>
      <c r="F101" s="53" t="str">
        <f t="shared" si="17"/>
        <v>-</v>
      </c>
      <c r="G101" s="55" t="s">
        <v>83</v>
      </c>
      <c r="H101" s="56" t="s">
        <v>66</v>
      </c>
      <c r="I101" s="79" t="str">
        <f t="shared" si="15"/>
        <v>牛肉</v>
      </c>
      <c r="J101" s="53" t="str">
        <f t="shared" si="18"/>
        <v>-</v>
      </c>
      <c r="K101" s="53" t="str">
        <f t="shared" si="18"/>
        <v>-</v>
      </c>
      <c r="L101" s="58" t="s">
        <v>39</v>
      </c>
      <c r="M101" s="59" t="str">
        <f t="shared" si="19"/>
        <v>岩手県いわちく検査室</v>
      </c>
      <c r="N101" s="60" t="s">
        <v>84</v>
      </c>
      <c r="O101" s="81">
        <v>44020</v>
      </c>
      <c r="P101" s="82">
        <v>44021</v>
      </c>
      <c r="Q101" s="83" t="s">
        <v>85</v>
      </c>
      <c r="R101" s="84" t="s">
        <v>86</v>
      </c>
      <c r="S101" s="85" t="s">
        <v>87</v>
      </c>
      <c r="T101" s="66" t="str">
        <f t="shared" si="10"/>
        <v>&lt;15</v>
      </c>
      <c r="U101" s="66" t="str">
        <f t="shared" si="10"/>
        <v>&lt;10</v>
      </c>
      <c r="V101" s="67" t="str">
        <f t="shared" si="14"/>
        <v>&lt;25</v>
      </c>
      <c r="W101" s="86"/>
    </row>
    <row r="102" spans="1:23" x14ac:dyDescent="0.45">
      <c r="A102" s="51">
        <v>96</v>
      </c>
      <c r="B102" s="52" t="str">
        <f t="shared" si="16"/>
        <v>岩手県</v>
      </c>
      <c r="C102" s="79" t="str">
        <f t="shared" si="16"/>
        <v>岩手県</v>
      </c>
      <c r="D102" s="54" t="str">
        <f t="shared" si="16"/>
        <v>岩手県</v>
      </c>
      <c r="E102" s="186" t="s">
        <v>105</v>
      </c>
      <c r="F102" s="53" t="str">
        <f t="shared" si="17"/>
        <v>-</v>
      </c>
      <c r="G102" s="55" t="s">
        <v>83</v>
      </c>
      <c r="H102" s="56" t="s">
        <v>66</v>
      </c>
      <c r="I102" s="79" t="str">
        <f t="shared" si="15"/>
        <v>牛肉</v>
      </c>
      <c r="J102" s="53" t="str">
        <f t="shared" si="18"/>
        <v>-</v>
      </c>
      <c r="K102" s="53" t="str">
        <f t="shared" si="18"/>
        <v>-</v>
      </c>
      <c r="L102" s="58" t="s">
        <v>39</v>
      </c>
      <c r="M102" s="59" t="str">
        <f t="shared" si="19"/>
        <v>岩手県いわちく検査室</v>
      </c>
      <c r="N102" s="60" t="s">
        <v>84</v>
      </c>
      <c r="O102" s="81">
        <v>44020</v>
      </c>
      <c r="P102" s="82">
        <v>44021</v>
      </c>
      <c r="Q102" s="83" t="s">
        <v>85</v>
      </c>
      <c r="R102" s="84" t="s">
        <v>86</v>
      </c>
      <c r="S102" s="85" t="s">
        <v>87</v>
      </c>
      <c r="T102" s="66" t="str">
        <f t="shared" si="10"/>
        <v>&lt;15</v>
      </c>
      <c r="U102" s="66" t="str">
        <f t="shared" si="10"/>
        <v>&lt;10</v>
      </c>
      <c r="V102" s="67" t="str">
        <f t="shared" si="14"/>
        <v>&lt;25</v>
      </c>
      <c r="W102" s="86"/>
    </row>
    <row r="103" spans="1:23" x14ac:dyDescent="0.45">
      <c r="A103" s="51">
        <v>97</v>
      </c>
      <c r="B103" s="52" t="str">
        <f t="shared" si="16"/>
        <v>岩手県</v>
      </c>
      <c r="C103" s="79" t="str">
        <f t="shared" si="16"/>
        <v>岩手県</v>
      </c>
      <c r="D103" s="54" t="str">
        <f t="shared" si="16"/>
        <v>岩手県</v>
      </c>
      <c r="E103" s="186" t="s">
        <v>92</v>
      </c>
      <c r="F103" s="53" t="str">
        <f t="shared" si="17"/>
        <v>-</v>
      </c>
      <c r="G103" s="55" t="s">
        <v>83</v>
      </c>
      <c r="H103" s="56" t="s">
        <v>66</v>
      </c>
      <c r="I103" s="79" t="str">
        <f t="shared" si="15"/>
        <v>牛肉</v>
      </c>
      <c r="J103" s="53" t="str">
        <f t="shared" si="18"/>
        <v>-</v>
      </c>
      <c r="K103" s="53" t="str">
        <f t="shared" si="18"/>
        <v>-</v>
      </c>
      <c r="L103" s="58" t="s">
        <v>39</v>
      </c>
      <c r="M103" s="59" t="str">
        <f t="shared" si="19"/>
        <v>岩手県いわちく検査室</v>
      </c>
      <c r="N103" s="60" t="s">
        <v>84</v>
      </c>
      <c r="O103" s="81">
        <v>44020</v>
      </c>
      <c r="P103" s="82">
        <v>44021</v>
      </c>
      <c r="Q103" s="83" t="s">
        <v>85</v>
      </c>
      <c r="R103" s="84" t="s">
        <v>86</v>
      </c>
      <c r="S103" s="85" t="s">
        <v>87</v>
      </c>
      <c r="T103" s="66" t="str">
        <f t="shared" si="10"/>
        <v>&lt;15</v>
      </c>
      <c r="U103" s="66" t="str">
        <f t="shared" si="10"/>
        <v>&lt;10</v>
      </c>
      <c r="V103" s="67" t="str">
        <f t="shared" si="14"/>
        <v>&lt;25</v>
      </c>
      <c r="W103" s="86"/>
    </row>
    <row r="104" spans="1:23" x14ac:dyDescent="0.45">
      <c r="A104" s="51">
        <v>98</v>
      </c>
      <c r="B104" s="52" t="str">
        <f t="shared" si="16"/>
        <v>岩手県</v>
      </c>
      <c r="C104" s="79" t="str">
        <f t="shared" si="16"/>
        <v>岩手県</v>
      </c>
      <c r="D104" s="54" t="str">
        <f t="shared" si="16"/>
        <v>岩手県</v>
      </c>
      <c r="E104" s="186" t="s">
        <v>92</v>
      </c>
      <c r="F104" s="53" t="str">
        <f t="shared" si="17"/>
        <v>-</v>
      </c>
      <c r="G104" s="55" t="s">
        <v>83</v>
      </c>
      <c r="H104" s="56" t="s">
        <v>66</v>
      </c>
      <c r="I104" s="79" t="str">
        <f t="shared" si="15"/>
        <v>牛肉</v>
      </c>
      <c r="J104" s="53" t="str">
        <f t="shared" si="18"/>
        <v>-</v>
      </c>
      <c r="K104" s="53" t="str">
        <f t="shared" si="18"/>
        <v>-</v>
      </c>
      <c r="L104" s="58" t="s">
        <v>39</v>
      </c>
      <c r="M104" s="59" t="str">
        <f t="shared" si="19"/>
        <v>岩手県いわちく検査室</v>
      </c>
      <c r="N104" s="60" t="s">
        <v>84</v>
      </c>
      <c r="O104" s="81">
        <v>44020</v>
      </c>
      <c r="P104" s="82">
        <v>44021</v>
      </c>
      <c r="Q104" s="83" t="s">
        <v>85</v>
      </c>
      <c r="R104" s="84" t="s">
        <v>86</v>
      </c>
      <c r="S104" s="85" t="s">
        <v>87</v>
      </c>
      <c r="T104" s="66" t="str">
        <f t="shared" ref="T104:U119" si="20">IF(Q104="","",IF(NOT(ISERROR(Q104*1)),ROUNDDOWN(Q104*1,2-INT(LOG(ABS(Q104*1)))),IFERROR("&lt;"&amp;ROUNDDOWN(IF(SUBSTITUTE(Q104,"&lt;","")*1&lt;=50,SUBSTITUTE(Q104,"&lt;","")*1,""),2-INT(LOG(ABS(SUBSTITUTE(Q104,"&lt;","")*1)))),IF(Q104="-",Q104,"入力形式が間違っています"))))</f>
        <v>&lt;15</v>
      </c>
      <c r="U104" s="66" t="str">
        <f t="shared" si="20"/>
        <v>&lt;10</v>
      </c>
      <c r="V104" s="67" t="str">
        <f t="shared" si="14"/>
        <v>&lt;25</v>
      </c>
      <c r="W104" s="86"/>
    </row>
    <row r="105" spans="1:23" x14ac:dyDescent="0.45">
      <c r="A105" s="51">
        <v>99</v>
      </c>
      <c r="B105" s="52" t="str">
        <f t="shared" si="16"/>
        <v>岩手県</v>
      </c>
      <c r="C105" s="79" t="str">
        <f t="shared" si="16"/>
        <v>岩手県</v>
      </c>
      <c r="D105" s="54" t="str">
        <f t="shared" si="16"/>
        <v>岩手県</v>
      </c>
      <c r="E105" s="186" t="s">
        <v>92</v>
      </c>
      <c r="F105" s="53" t="str">
        <f t="shared" si="17"/>
        <v>-</v>
      </c>
      <c r="G105" s="55" t="s">
        <v>83</v>
      </c>
      <c r="H105" s="56" t="s">
        <v>66</v>
      </c>
      <c r="I105" s="79" t="str">
        <f t="shared" si="15"/>
        <v>牛肉</v>
      </c>
      <c r="J105" s="53" t="str">
        <f t="shared" si="18"/>
        <v>-</v>
      </c>
      <c r="K105" s="53" t="str">
        <f t="shared" si="18"/>
        <v>-</v>
      </c>
      <c r="L105" s="58" t="s">
        <v>39</v>
      </c>
      <c r="M105" s="59" t="str">
        <f t="shared" si="19"/>
        <v>岩手県いわちく検査室</v>
      </c>
      <c r="N105" s="60" t="s">
        <v>84</v>
      </c>
      <c r="O105" s="81">
        <v>44020</v>
      </c>
      <c r="P105" s="82">
        <v>44021</v>
      </c>
      <c r="Q105" s="83" t="s">
        <v>85</v>
      </c>
      <c r="R105" s="84" t="s">
        <v>86</v>
      </c>
      <c r="S105" s="85" t="s">
        <v>87</v>
      </c>
      <c r="T105" s="66" t="str">
        <f t="shared" si="20"/>
        <v>&lt;15</v>
      </c>
      <c r="U105" s="66" t="str">
        <f t="shared" si="20"/>
        <v>&lt;10</v>
      </c>
      <c r="V105" s="67" t="str">
        <f t="shared" si="14"/>
        <v>&lt;25</v>
      </c>
      <c r="W105" s="86"/>
    </row>
    <row r="106" spans="1:23" x14ac:dyDescent="0.45">
      <c r="A106" s="51">
        <v>100</v>
      </c>
      <c r="B106" s="52" t="str">
        <f t="shared" si="16"/>
        <v>岩手県</v>
      </c>
      <c r="C106" s="79" t="str">
        <f t="shared" si="16"/>
        <v>岩手県</v>
      </c>
      <c r="D106" s="54" t="str">
        <f t="shared" si="16"/>
        <v>岩手県</v>
      </c>
      <c r="E106" s="186" t="s">
        <v>92</v>
      </c>
      <c r="F106" s="53" t="str">
        <f t="shared" si="17"/>
        <v>-</v>
      </c>
      <c r="G106" s="55" t="s">
        <v>83</v>
      </c>
      <c r="H106" s="56" t="s">
        <v>66</v>
      </c>
      <c r="I106" s="79" t="str">
        <f t="shared" si="15"/>
        <v>牛肉</v>
      </c>
      <c r="J106" s="53" t="str">
        <f t="shared" si="18"/>
        <v>-</v>
      </c>
      <c r="K106" s="53" t="str">
        <f t="shared" si="18"/>
        <v>-</v>
      </c>
      <c r="L106" s="58" t="s">
        <v>39</v>
      </c>
      <c r="M106" s="59" t="str">
        <f t="shared" si="19"/>
        <v>岩手県いわちく検査室</v>
      </c>
      <c r="N106" s="60" t="s">
        <v>84</v>
      </c>
      <c r="O106" s="81">
        <v>44020</v>
      </c>
      <c r="P106" s="82">
        <v>44021</v>
      </c>
      <c r="Q106" s="83" t="s">
        <v>85</v>
      </c>
      <c r="R106" s="84" t="s">
        <v>86</v>
      </c>
      <c r="S106" s="85" t="s">
        <v>87</v>
      </c>
      <c r="T106" s="66" t="str">
        <f t="shared" si="20"/>
        <v>&lt;15</v>
      </c>
      <c r="U106" s="66" t="str">
        <f t="shared" si="20"/>
        <v>&lt;10</v>
      </c>
      <c r="V106" s="67" t="str">
        <f t="shared" si="14"/>
        <v>&lt;25</v>
      </c>
      <c r="W106" s="86"/>
    </row>
    <row r="107" spans="1:23" x14ac:dyDescent="0.45">
      <c r="A107" s="51">
        <v>101</v>
      </c>
      <c r="B107" s="52" t="str">
        <f t="shared" si="16"/>
        <v>岩手県</v>
      </c>
      <c r="C107" s="79" t="str">
        <f t="shared" si="16"/>
        <v>岩手県</v>
      </c>
      <c r="D107" s="54" t="str">
        <f t="shared" si="16"/>
        <v>岩手県</v>
      </c>
      <c r="E107" s="186" t="s">
        <v>98</v>
      </c>
      <c r="F107" s="53" t="str">
        <f t="shared" si="17"/>
        <v>-</v>
      </c>
      <c r="G107" s="55" t="s">
        <v>83</v>
      </c>
      <c r="H107" s="56" t="s">
        <v>66</v>
      </c>
      <c r="I107" s="79" t="str">
        <f t="shared" si="15"/>
        <v>牛肉</v>
      </c>
      <c r="J107" s="53" t="str">
        <f t="shared" si="18"/>
        <v>-</v>
      </c>
      <c r="K107" s="53" t="str">
        <f t="shared" si="18"/>
        <v>-</v>
      </c>
      <c r="L107" s="58" t="s">
        <v>39</v>
      </c>
      <c r="M107" s="59" t="str">
        <f t="shared" si="19"/>
        <v>岩手県いわちく検査室</v>
      </c>
      <c r="N107" s="60" t="s">
        <v>84</v>
      </c>
      <c r="O107" s="81">
        <v>44020</v>
      </c>
      <c r="P107" s="82">
        <v>44021</v>
      </c>
      <c r="Q107" s="83" t="s">
        <v>85</v>
      </c>
      <c r="R107" s="84" t="s">
        <v>86</v>
      </c>
      <c r="S107" s="85" t="s">
        <v>87</v>
      </c>
      <c r="T107" s="66" t="str">
        <f t="shared" si="20"/>
        <v>&lt;15</v>
      </c>
      <c r="U107" s="66" t="str">
        <f t="shared" si="20"/>
        <v>&lt;10</v>
      </c>
      <c r="V107" s="67" t="str">
        <f t="shared" si="14"/>
        <v>&lt;25</v>
      </c>
      <c r="W107" s="86"/>
    </row>
    <row r="108" spans="1:23" x14ac:dyDescent="0.45">
      <c r="A108" s="51">
        <v>102</v>
      </c>
      <c r="B108" s="52" t="str">
        <f t="shared" si="16"/>
        <v>岩手県</v>
      </c>
      <c r="C108" s="79" t="str">
        <f t="shared" si="16"/>
        <v>岩手県</v>
      </c>
      <c r="D108" s="54" t="str">
        <f t="shared" si="16"/>
        <v>岩手県</v>
      </c>
      <c r="E108" s="186" t="s">
        <v>98</v>
      </c>
      <c r="F108" s="53" t="str">
        <f t="shared" si="17"/>
        <v>-</v>
      </c>
      <c r="G108" s="55" t="s">
        <v>83</v>
      </c>
      <c r="H108" s="56" t="s">
        <v>66</v>
      </c>
      <c r="I108" s="79" t="str">
        <f t="shared" si="15"/>
        <v>牛肉</v>
      </c>
      <c r="J108" s="53" t="str">
        <f t="shared" si="18"/>
        <v>-</v>
      </c>
      <c r="K108" s="53" t="str">
        <f t="shared" si="18"/>
        <v>-</v>
      </c>
      <c r="L108" s="58" t="s">
        <v>39</v>
      </c>
      <c r="M108" s="59" t="str">
        <f t="shared" si="19"/>
        <v>岩手県いわちく検査室</v>
      </c>
      <c r="N108" s="60" t="s">
        <v>84</v>
      </c>
      <c r="O108" s="81">
        <v>44020</v>
      </c>
      <c r="P108" s="82">
        <v>44021</v>
      </c>
      <c r="Q108" s="83" t="s">
        <v>85</v>
      </c>
      <c r="R108" s="84" t="s">
        <v>86</v>
      </c>
      <c r="S108" s="85" t="s">
        <v>87</v>
      </c>
      <c r="T108" s="66" t="str">
        <f t="shared" si="20"/>
        <v>&lt;15</v>
      </c>
      <c r="U108" s="66" t="str">
        <f t="shared" si="20"/>
        <v>&lt;10</v>
      </c>
      <c r="V108" s="67" t="str">
        <f t="shared" si="14"/>
        <v>&lt;25</v>
      </c>
      <c r="W108" s="86"/>
    </row>
    <row r="109" spans="1:23" x14ac:dyDescent="0.45">
      <c r="A109" s="51">
        <v>103</v>
      </c>
      <c r="B109" s="52" t="str">
        <f t="shared" si="16"/>
        <v>岩手県</v>
      </c>
      <c r="C109" s="79" t="str">
        <f t="shared" si="16"/>
        <v>岩手県</v>
      </c>
      <c r="D109" s="54" t="str">
        <f t="shared" si="16"/>
        <v>岩手県</v>
      </c>
      <c r="E109" s="186" t="s">
        <v>98</v>
      </c>
      <c r="F109" s="53" t="str">
        <f t="shared" si="17"/>
        <v>-</v>
      </c>
      <c r="G109" s="55" t="s">
        <v>83</v>
      </c>
      <c r="H109" s="56" t="s">
        <v>66</v>
      </c>
      <c r="I109" s="79" t="str">
        <f t="shared" si="15"/>
        <v>牛肉</v>
      </c>
      <c r="J109" s="53" t="str">
        <f t="shared" si="18"/>
        <v>-</v>
      </c>
      <c r="K109" s="53" t="str">
        <f t="shared" si="18"/>
        <v>-</v>
      </c>
      <c r="L109" s="58" t="s">
        <v>39</v>
      </c>
      <c r="M109" s="59" t="str">
        <f t="shared" si="19"/>
        <v>岩手県いわちく検査室</v>
      </c>
      <c r="N109" s="60" t="s">
        <v>84</v>
      </c>
      <c r="O109" s="81">
        <v>44020</v>
      </c>
      <c r="P109" s="82">
        <v>44021</v>
      </c>
      <c r="Q109" s="83" t="s">
        <v>85</v>
      </c>
      <c r="R109" s="84" t="s">
        <v>86</v>
      </c>
      <c r="S109" s="85" t="s">
        <v>87</v>
      </c>
      <c r="T109" s="66" t="str">
        <f t="shared" si="20"/>
        <v>&lt;15</v>
      </c>
      <c r="U109" s="66" t="str">
        <f t="shared" si="20"/>
        <v>&lt;10</v>
      </c>
      <c r="V109" s="67" t="str">
        <f t="shared" si="14"/>
        <v>&lt;25</v>
      </c>
      <c r="W109" s="86"/>
    </row>
    <row r="110" spans="1:23" x14ac:dyDescent="0.45">
      <c r="A110" s="51">
        <v>104</v>
      </c>
      <c r="B110" s="52" t="str">
        <f t="shared" si="16"/>
        <v>岩手県</v>
      </c>
      <c r="C110" s="79" t="str">
        <f t="shared" si="16"/>
        <v>岩手県</v>
      </c>
      <c r="D110" s="54" t="str">
        <f t="shared" si="16"/>
        <v>岩手県</v>
      </c>
      <c r="E110" s="186" t="s">
        <v>105</v>
      </c>
      <c r="F110" s="53" t="str">
        <f t="shared" si="17"/>
        <v>-</v>
      </c>
      <c r="G110" s="55" t="s">
        <v>83</v>
      </c>
      <c r="H110" s="56" t="s">
        <v>66</v>
      </c>
      <c r="I110" s="79" t="str">
        <f t="shared" si="15"/>
        <v>牛肉</v>
      </c>
      <c r="J110" s="53" t="str">
        <f t="shared" si="18"/>
        <v>-</v>
      </c>
      <c r="K110" s="53" t="str">
        <f t="shared" si="18"/>
        <v>-</v>
      </c>
      <c r="L110" s="58" t="s">
        <v>39</v>
      </c>
      <c r="M110" s="59" t="str">
        <f t="shared" si="19"/>
        <v>岩手県いわちく検査室</v>
      </c>
      <c r="N110" s="60" t="s">
        <v>84</v>
      </c>
      <c r="O110" s="81">
        <v>44020</v>
      </c>
      <c r="P110" s="82">
        <v>44021</v>
      </c>
      <c r="Q110" s="83" t="s">
        <v>85</v>
      </c>
      <c r="R110" s="84" t="s">
        <v>86</v>
      </c>
      <c r="S110" s="85" t="s">
        <v>87</v>
      </c>
      <c r="T110" s="66" t="str">
        <f t="shared" si="20"/>
        <v>&lt;15</v>
      </c>
      <c r="U110" s="66" t="str">
        <f t="shared" si="20"/>
        <v>&lt;10</v>
      </c>
      <c r="V110" s="67" t="str">
        <f t="shared" si="14"/>
        <v>&lt;25</v>
      </c>
      <c r="W110" s="86"/>
    </row>
    <row r="111" spans="1:23" x14ac:dyDescent="0.45">
      <c r="A111" s="51">
        <v>105</v>
      </c>
      <c r="B111" s="52" t="str">
        <f t="shared" ref="B111:D169" si="21">IF($E111="","","岩手県")</f>
        <v>岩手県</v>
      </c>
      <c r="C111" s="79" t="str">
        <f t="shared" si="21"/>
        <v>岩手県</v>
      </c>
      <c r="D111" s="54" t="str">
        <f t="shared" si="21"/>
        <v>岩手県</v>
      </c>
      <c r="E111" s="186" t="s">
        <v>105</v>
      </c>
      <c r="F111" s="53" t="str">
        <f t="shared" si="17"/>
        <v>-</v>
      </c>
      <c r="G111" s="55" t="s">
        <v>83</v>
      </c>
      <c r="H111" s="56" t="s">
        <v>66</v>
      </c>
      <c r="I111" s="79" t="str">
        <f t="shared" si="15"/>
        <v>牛肉</v>
      </c>
      <c r="J111" s="53" t="str">
        <f t="shared" si="18"/>
        <v>-</v>
      </c>
      <c r="K111" s="53" t="str">
        <f t="shared" si="18"/>
        <v>-</v>
      </c>
      <c r="L111" s="58" t="s">
        <v>39</v>
      </c>
      <c r="M111" s="59" t="str">
        <f t="shared" si="19"/>
        <v>岩手県いわちく検査室</v>
      </c>
      <c r="N111" s="60" t="s">
        <v>84</v>
      </c>
      <c r="O111" s="81">
        <v>44020</v>
      </c>
      <c r="P111" s="82">
        <v>44021</v>
      </c>
      <c r="Q111" s="83" t="s">
        <v>85</v>
      </c>
      <c r="R111" s="84" t="s">
        <v>86</v>
      </c>
      <c r="S111" s="85" t="s">
        <v>87</v>
      </c>
      <c r="T111" s="66" t="str">
        <f t="shared" si="20"/>
        <v>&lt;15</v>
      </c>
      <c r="U111" s="66" t="str">
        <f t="shared" si="20"/>
        <v>&lt;10</v>
      </c>
      <c r="V111" s="67" t="str">
        <f t="shared" si="14"/>
        <v>&lt;25</v>
      </c>
      <c r="W111" s="86"/>
    </row>
    <row r="112" spans="1:23" x14ac:dyDescent="0.45">
      <c r="A112" s="51">
        <v>106</v>
      </c>
      <c r="B112" s="52" t="str">
        <f t="shared" si="21"/>
        <v>岩手県</v>
      </c>
      <c r="C112" s="79" t="str">
        <f t="shared" si="21"/>
        <v>岩手県</v>
      </c>
      <c r="D112" s="54" t="str">
        <f t="shared" si="21"/>
        <v>岩手県</v>
      </c>
      <c r="E112" s="186" t="s">
        <v>106</v>
      </c>
      <c r="F112" s="53" t="str">
        <f t="shared" si="17"/>
        <v>-</v>
      </c>
      <c r="G112" s="55" t="s">
        <v>83</v>
      </c>
      <c r="H112" s="56" t="s">
        <v>66</v>
      </c>
      <c r="I112" s="79" t="str">
        <f t="shared" si="15"/>
        <v>牛肉</v>
      </c>
      <c r="J112" s="53" t="str">
        <f t="shared" si="18"/>
        <v>-</v>
      </c>
      <c r="K112" s="53" t="str">
        <f t="shared" si="18"/>
        <v>-</v>
      </c>
      <c r="L112" s="58" t="s">
        <v>39</v>
      </c>
      <c r="M112" s="59" t="str">
        <f t="shared" si="19"/>
        <v>岩手県いわちく検査室</v>
      </c>
      <c r="N112" s="60" t="s">
        <v>84</v>
      </c>
      <c r="O112" s="81">
        <v>44020</v>
      </c>
      <c r="P112" s="82">
        <v>44021</v>
      </c>
      <c r="Q112" s="83" t="s">
        <v>85</v>
      </c>
      <c r="R112" s="84" t="s">
        <v>86</v>
      </c>
      <c r="S112" s="85" t="s">
        <v>87</v>
      </c>
      <c r="T112" s="66" t="str">
        <f t="shared" si="20"/>
        <v>&lt;15</v>
      </c>
      <c r="U112" s="66" t="str">
        <f t="shared" si="20"/>
        <v>&lt;10</v>
      </c>
      <c r="V112" s="67" t="str">
        <f t="shared" si="14"/>
        <v>&lt;25</v>
      </c>
      <c r="W112" s="86"/>
    </row>
    <row r="113" spans="1:23" x14ac:dyDescent="0.45">
      <c r="A113" s="51">
        <v>107</v>
      </c>
      <c r="B113" s="52" t="str">
        <f t="shared" si="21"/>
        <v>岩手県</v>
      </c>
      <c r="C113" s="79" t="str">
        <f t="shared" si="21"/>
        <v>岩手県</v>
      </c>
      <c r="D113" s="54" t="str">
        <f t="shared" si="21"/>
        <v>岩手県</v>
      </c>
      <c r="E113" s="186" t="s">
        <v>101</v>
      </c>
      <c r="F113" s="53" t="str">
        <f t="shared" si="17"/>
        <v>-</v>
      </c>
      <c r="G113" s="55" t="s">
        <v>83</v>
      </c>
      <c r="H113" s="56" t="s">
        <v>66</v>
      </c>
      <c r="I113" s="79" t="str">
        <f t="shared" si="15"/>
        <v>牛肉</v>
      </c>
      <c r="J113" s="53" t="str">
        <f t="shared" si="18"/>
        <v>-</v>
      </c>
      <c r="K113" s="53" t="str">
        <f t="shared" si="18"/>
        <v>-</v>
      </c>
      <c r="L113" s="58" t="s">
        <v>39</v>
      </c>
      <c r="M113" s="59" t="str">
        <f t="shared" si="19"/>
        <v>岩手県いわちく検査室</v>
      </c>
      <c r="N113" s="60" t="s">
        <v>84</v>
      </c>
      <c r="O113" s="81">
        <v>44020</v>
      </c>
      <c r="P113" s="82">
        <v>44021</v>
      </c>
      <c r="Q113" s="83" t="s">
        <v>85</v>
      </c>
      <c r="R113" s="84" t="s">
        <v>86</v>
      </c>
      <c r="S113" s="85" t="s">
        <v>87</v>
      </c>
      <c r="T113" s="66" t="str">
        <f t="shared" si="20"/>
        <v>&lt;15</v>
      </c>
      <c r="U113" s="66" t="str">
        <f t="shared" si="20"/>
        <v>&lt;10</v>
      </c>
      <c r="V113" s="67" t="str">
        <f t="shared" si="14"/>
        <v>&lt;25</v>
      </c>
      <c r="W113" s="86"/>
    </row>
    <row r="114" spans="1:23" x14ac:dyDescent="0.45">
      <c r="A114" s="51">
        <v>108</v>
      </c>
      <c r="B114" s="52" t="str">
        <f t="shared" si="21"/>
        <v>岩手県</v>
      </c>
      <c r="C114" s="79" t="str">
        <f t="shared" si="21"/>
        <v>岩手県</v>
      </c>
      <c r="D114" s="54" t="str">
        <f t="shared" si="21"/>
        <v>岩手県</v>
      </c>
      <c r="E114" s="186" t="s">
        <v>101</v>
      </c>
      <c r="F114" s="53" t="str">
        <f t="shared" si="17"/>
        <v>-</v>
      </c>
      <c r="G114" s="55" t="s">
        <v>83</v>
      </c>
      <c r="H114" s="56" t="s">
        <v>66</v>
      </c>
      <c r="I114" s="79" t="str">
        <f t="shared" si="15"/>
        <v>牛肉</v>
      </c>
      <c r="J114" s="53" t="str">
        <f t="shared" si="18"/>
        <v>-</v>
      </c>
      <c r="K114" s="53" t="str">
        <f t="shared" si="18"/>
        <v>-</v>
      </c>
      <c r="L114" s="58" t="s">
        <v>39</v>
      </c>
      <c r="M114" s="59" t="str">
        <f t="shared" si="19"/>
        <v>岩手県いわちく検査室</v>
      </c>
      <c r="N114" s="60" t="s">
        <v>84</v>
      </c>
      <c r="O114" s="81">
        <v>44020</v>
      </c>
      <c r="P114" s="82">
        <v>44021</v>
      </c>
      <c r="Q114" s="83" t="s">
        <v>85</v>
      </c>
      <c r="R114" s="84" t="s">
        <v>86</v>
      </c>
      <c r="S114" s="85" t="s">
        <v>87</v>
      </c>
      <c r="T114" s="66" t="str">
        <f t="shared" si="20"/>
        <v>&lt;15</v>
      </c>
      <c r="U114" s="66" t="str">
        <f t="shared" si="20"/>
        <v>&lt;10</v>
      </c>
      <c r="V114" s="67" t="str">
        <f t="shared" si="14"/>
        <v>&lt;25</v>
      </c>
      <c r="W114" s="86"/>
    </row>
    <row r="115" spans="1:23" x14ac:dyDescent="0.45">
      <c r="A115" s="51">
        <v>109</v>
      </c>
      <c r="B115" s="52" t="str">
        <f t="shared" si="21"/>
        <v>岩手県</v>
      </c>
      <c r="C115" s="79" t="str">
        <f t="shared" si="21"/>
        <v>岩手県</v>
      </c>
      <c r="D115" s="54" t="str">
        <f t="shared" si="21"/>
        <v>岩手県</v>
      </c>
      <c r="E115" s="186" t="s">
        <v>101</v>
      </c>
      <c r="F115" s="53" t="str">
        <f t="shared" si="17"/>
        <v>-</v>
      </c>
      <c r="G115" s="55" t="s">
        <v>83</v>
      </c>
      <c r="H115" s="56" t="s">
        <v>66</v>
      </c>
      <c r="I115" s="79" t="str">
        <f t="shared" si="15"/>
        <v>牛肉</v>
      </c>
      <c r="J115" s="53" t="str">
        <f t="shared" si="18"/>
        <v>-</v>
      </c>
      <c r="K115" s="53" t="str">
        <f t="shared" si="18"/>
        <v>-</v>
      </c>
      <c r="L115" s="58" t="s">
        <v>39</v>
      </c>
      <c r="M115" s="59" t="str">
        <f t="shared" si="19"/>
        <v>岩手県いわちく検査室</v>
      </c>
      <c r="N115" s="60" t="s">
        <v>84</v>
      </c>
      <c r="O115" s="81">
        <v>44020</v>
      </c>
      <c r="P115" s="82">
        <v>44021</v>
      </c>
      <c r="Q115" s="83" t="s">
        <v>85</v>
      </c>
      <c r="R115" s="84" t="s">
        <v>86</v>
      </c>
      <c r="S115" s="85" t="s">
        <v>87</v>
      </c>
      <c r="T115" s="66" t="str">
        <f t="shared" si="20"/>
        <v>&lt;15</v>
      </c>
      <c r="U115" s="66" t="str">
        <f t="shared" si="20"/>
        <v>&lt;10</v>
      </c>
      <c r="V115" s="67" t="str">
        <f t="shared" si="14"/>
        <v>&lt;25</v>
      </c>
      <c r="W115" s="86"/>
    </row>
    <row r="116" spans="1:23" x14ac:dyDescent="0.45">
      <c r="A116" s="51">
        <v>110</v>
      </c>
      <c r="B116" s="52" t="str">
        <f t="shared" si="21"/>
        <v>岩手県</v>
      </c>
      <c r="C116" s="79" t="str">
        <f t="shared" si="21"/>
        <v>岩手県</v>
      </c>
      <c r="D116" s="54" t="str">
        <f t="shared" si="21"/>
        <v>岩手県</v>
      </c>
      <c r="E116" s="186" t="s">
        <v>107</v>
      </c>
      <c r="F116" s="53" t="str">
        <f t="shared" si="17"/>
        <v>-</v>
      </c>
      <c r="G116" s="55" t="s">
        <v>83</v>
      </c>
      <c r="H116" s="56" t="s">
        <v>66</v>
      </c>
      <c r="I116" s="79" t="str">
        <f t="shared" si="15"/>
        <v>牛肉</v>
      </c>
      <c r="J116" s="53" t="str">
        <f t="shared" si="18"/>
        <v>-</v>
      </c>
      <c r="K116" s="53" t="str">
        <f t="shared" si="18"/>
        <v>-</v>
      </c>
      <c r="L116" s="58" t="s">
        <v>39</v>
      </c>
      <c r="M116" s="59" t="str">
        <f t="shared" si="19"/>
        <v>岩手県いわちく検査室</v>
      </c>
      <c r="N116" s="60" t="s">
        <v>84</v>
      </c>
      <c r="O116" s="81">
        <v>44020</v>
      </c>
      <c r="P116" s="82">
        <v>44021</v>
      </c>
      <c r="Q116" s="83" t="s">
        <v>85</v>
      </c>
      <c r="R116" s="84" t="s">
        <v>86</v>
      </c>
      <c r="S116" s="85" t="s">
        <v>87</v>
      </c>
      <c r="T116" s="66" t="str">
        <f t="shared" si="20"/>
        <v>&lt;15</v>
      </c>
      <c r="U116" s="66" t="str">
        <f t="shared" si="20"/>
        <v>&lt;10</v>
      </c>
      <c r="V116" s="67" t="str">
        <f t="shared" si="14"/>
        <v>&lt;25</v>
      </c>
      <c r="W116" s="86"/>
    </row>
    <row r="117" spans="1:23" x14ac:dyDescent="0.45">
      <c r="A117" s="51">
        <v>111</v>
      </c>
      <c r="B117" s="52" t="str">
        <f t="shared" si="21"/>
        <v>岩手県</v>
      </c>
      <c r="C117" s="79" t="str">
        <f t="shared" si="21"/>
        <v>岩手県</v>
      </c>
      <c r="D117" s="54" t="str">
        <f t="shared" si="21"/>
        <v>岩手県</v>
      </c>
      <c r="E117" s="186" t="s">
        <v>107</v>
      </c>
      <c r="F117" s="53" t="str">
        <f t="shared" si="17"/>
        <v>-</v>
      </c>
      <c r="G117" s="55" t="s">
        <v>83</v>
      </c>
      <c r="H117" s="56" t="s">
        <v>66</v>
      </c>
      <c r="I117" s="79" t="str">
        <f t="shared" si="15"/>
        <v>牛肉</v>
      </c>
      <c r="J117" s="53" t="str">
        <f t="shared" si="18"/>
        <v>-</v>
      </c>
      <c r="K117" s="53" t="str">
        <f t="shared" si="18"/>
        <v>-</v>
      </c>
      <c r="L117" s="58" t="s">
        <v>39</v>
      </c>
      <c r="M117" s="59" t="str">
        <f t="shared" si="19"/>
        <v>岩手県いわちく検査室</v>
      </c>
      <c r="N117" s="60" t="s">
        <v>84</v>
      </c>
      <c r="O117" s="81">
        <v>44020</v>
      </c>
      <c r="P117" s="82">
        <v>44021</v>
      </c>
      <c r="Q117" s="83" t="s">
        <v>85</v>
      </c>
      <c r="R117" s="84" t="s">
        <v>86</v>
      </c>
      <c r="S117" s="85" t="s">
        <v>87</v>
      </c>
      <c r="T117" s="66" t="str">
        <f t="shared" si="20"/>
        <v>&lt;15</v>
      </c>
      <c r="U117" s="66" t="str">
        <f t="shared" si="20"/>
        <v>&lt;10</v>
      </c>
      <c r="V117" s="67" t="str">
        <f t="shared" si="14"/>
        <v>&lt;25</v>
      </c>
      <c r="W117" s="86"/>
    </row>
    <row r="118" spans="1:23" x14ac:dyDescent="0.45">
      <c r="A118" s="51">
        <v>112</v>
      </c>
      <c r="B118" s="52" t="str">
        <f t="shared" si="21"/>
        <v>岩手県</v>
      </c>
      <c r="C118" s="79" t="str">
        <f t="shared" si="21"/>
        <v>岩手県</v>
      </c>
      <c r="D118" s="54" t="str">
        <f t="shared" si="21"/>
        <v>岩手県</v>
      </c>
      <c r="E118" s="186" t="s">
        <v>82</v>
      </c>
      <c r="F118" s="53" t="str">
        <f t="shared" si="17"/>
        <v>-</v>
      </c>
      <c r="G118" s="55" t="s">
        <v>83</v>
      </c>
      <c r="H118" s="56" t="s">
        <v>66</v>
      </c>
      <c r="I118" s="79" t="str">
        <f t="shared" si="15"/>
        <v>牛肉</v>
      </c>
      <c r="J118" s="53" t="str">
        <f t="shared" si="18"/>
        <v>-</v>
      </c>
      <c r="K118" s="53" t="str">
        <f t="shared" si="18"/>
        <v>-</v>
      </c>
      <c r="L118" s="58" t="s">
        <v>39</v>
      </c>
      <c r="M118" s="59" t="str">
        <f t="shared" si="19"/>
        <v>岩手県いわちく検査室</v>
      </c>
      <c r="N118" s="60" t="s">
        <v>84</v>
      </c>
      <c r="O118" s="81">
        <v>44020</v>
      </c>
      <c r="P118" s="82">
        <v>44021</v>
      </c>
      <c r="Q118" s="83" t="s">
        <v>85</v>
      </c>
      <c r="R118" s="84" t="s">
        <v>86</v>
      </c>
      <c r="S118" s="85" t="s">
        <v>87</v>
      </c>
      <c r="T118" s="66" t="str">
        <f t="shared" si="20"/>
        <v>&lt;15</v>
      </c>
      <c r="U118" s="66" t="str">
        <f t="shared" si="20"/>
        <v>&lt;10</v>
      </c>
      <c r="V118" s="67" t="str">
        <f t="shared" si="14"/>
        <v>&lt;25</v>
      </c>
      <c r="W118" s="86"/>
    </row>
    <row r="119" spans="1:23" x14ac:dyDescent="0.45">
      <c r="A119" s="51">
        <v>113</v>
      </c>
      <c r="B119" s="52" t="str">
        <f t="shared" si="21"/>
        <v>岩手県</v>
      </c>
      <c r="C119" s="79" t="str">
        <f t="shared" si="21"/>
        <v>岩手県</v>
      </c>
      <c r="D119" s="54" t="str">
        <f t="shared" si="21"/>
        <v>岩手県</v>
      </c>
      <c r="E119" s="186" t="s">
        <v>97</v>
      </c>
      <c r="F119" s="53" t="str">
        <f t="shared" si="17"/>
        <v>-</v>
      </c>
      <c r="G119" s="55" t="s">
        <v>83</v>
      </c>
      <c r="H119" s="56" t="s">
        <v>66</v>
      </c>
      <c r="I119" s="79" t="str">
        <f t="shared" si="15"/>
        <v>牛肉</v>
      </c>
      <c r="J119" s="53" t="str">
        <f t="shared" si="18"/>
        <v>-</v>
      </c>
      <c r="K119" s="53" t="str">
        <f t="shared" si="18"/>
        <v>-</v>
      </c>
      <c r="L119" s="58" t="s">
        <v>39</v>
      </c>
      <c r="M119" s="59" t="str">
        <f t="shared" si="19"/>
        <v>岩手県いわちく検査室</v>
      </c>
      <c r="N119" s="60" t="s">
        <v>84</v>
      </c>
      <c r="O119" s="81">
        <v>44020</v>
      </c>
      <c r="P119" s="82">
        <v>44021</v>
      </c>
      <c r="Q119" s="83" t="s">
        <v>85</v>
      </c>
      <c r="R119" s="84" t="s">
        <v>86</v>
      </c>
      <c r="S119" s="85" t="s">
        <v>87</v>
      </c>
      <c r="T119" s="66" t="str">
        <f t="shared" si="20"/>
        <v>&lt;15</v>
      </c>
      <c r="U119" s="66" t="str">
        <f t="shared" si="20"/>
        <v>&lt;10</v>
      </c>
      <c r="V119" s="67" t="str">
        <f t="shared" si="14"/>
        <v>&lt;25</v>
      </c>
      <c r="W119" s="86"/>
    </row>
    <row r="120" spans="1:23" x14ac:dyDescent="0.45">
      <c r="A120" s="51">
        <v>114</v>
      </c>
      <c r="B120" s="52" t="str">
        <f t="shared" si="21"/>
        <v>岩手県</v>
      </c>
      <c r="C120" s="79" t="str">
        <f t="shared" si="21"/>
        <v>岩手県</v>
      </c>
      <c r="D120" s="54" t="str">
        <f t="shared" si="21"/>
        <v>岩手県</v>
      </c>
      <c r="E120" s="186" t="s">
        <v>108</v>
      </c>
      <c r="F120" s="53" t="str">
        <f t="shared" si="17"/>
        <v>-</v>
      </c>
      <c r="G120" s="55" t="s">
        <v>83</v>
      </c>
      <c r="H120" s="56" t="s">
        <v>66</v>
      </c>
      <c r="I120" s="79" t="str">
        <f t="shared" si="15"/>
        <v>牛肉</v>
      </c>
      <c r="J120" s="53" t="str">
        <f t="shared" si="18"/>
        <v>-</v>
      </c>
      <c r="K120" s="53" t="str">
        <f t="shared" si="18"/>
        <v>-</v>
      </c>
      <c r="L120" s="58" t="s">
        <v>39</v>
      </c>
      <c r="M120" s="59" t="str">
        <f t="shared" si="19"/>
        <v>岩手県いわちく検査室</v>
      </c>
      <c r="N120" s="60" t="s">
        <v>84</v>
      </c>
      <c r="O120" s="81">
        <v>44020</v>
      </c>
      <c r="P120" s="82">
        <v>44021</v>
      </c>
      <c r="Q120" s="83" t="s">
        <v>85</v>
      </c>
      <c r="R120" s="84" t="s">
        <v>86</v>
      </c>
      <c r="S120" s="85" t="s">
        <v>87</v>
      </c>
      <c r="T120" s="66" t="str">
        <f t="shared" ref="T120:U135" si="22">IF(Q120="","",IF(NOT(ISERROR(Q120*1)),ROUNDDOWN(Q120*1,2-INT(LOG(ABS(Q120*1)))),IFERROR("&lt;"&amp;ROUNDDOWN(IF(SUBSTITUTE(Q120,"&lt;","")*1&lt;=50,SUBSTITUTE(Q120,"&lt;","")*1,""),2-INT(LOG(ABS(SUBSTITUTE(Q120,"&lt;","")*1)))),IF(Q120="-",Q120,"入力形式が間違っています"))))</f>
        <v>&lt;15</v>
      </c>
      <c r="U120" s="66" t="str">
        <f t="shared" si="22"/>
        <v>&lt;10</v>
      </c>
      <c r="V120" s="67" t="str">
        <f t="shared" si="14"/>
        <v>&lt;25</v>
      </c>
      <c r="W120" s="86"/>
    </row>
    <row r="121" spans="1:23" x14ac:dyDescent="0.45">
      <c r="A121" s="51">
        <v>115</v>
      </c>
      <c r="B121" s="52" t="str">
        <f t="shared" si="21"/>
        <v>岩手県</v>
      </c>
      <c r="C121" s="79" t="str">
        <f t="shared" si="21"/>
        <v>岩手県</v>
      </c>
      <c r="D121" s="54" t="str">
        <f t="shared" si="21"/>
        <v>岩手県</v>
      </c>
      <c r="E121" s="186" t="s">
        <v>96</v>
      </c>
      <c r="F121" s="53" t="str">
        <f t="shared" si="17"/>
        <v>-</v>
      </c>
      <c r="G121" s="55" t="s">
        <v>83</v>
      </c>
      <c r="H121" s="56" t="s">
        <v>66</v>
      </c>
      <c r="I121" s="79" t="str">
        <f t="shared" si="15"/>
        <v>牛肉</v>
      </c>
      <c r="J121" s="53" t="str">
        <f t="shared" si="18"/>
        <v>-</v>
      </c>
      <c r="K121" s="53" t="str">
        <f t="shared" si="18"/>
        <v>-</v>
      </c>
      <c r="L121" s="58" t="s">
        <v>39</v>
      </c>
      <c r="M121" s="59" t="str">
        <f t="shared" si="19"/>
        <v>岩手県いわちく検査室</v>
      </c>
      <c r="N121" s="60" t="s">
        <v>84</v>
      </c>
      <c r="O121" s="81">
        <v>44020</v>
      </c>
      <c r="P121" s="82">
        <v>44021</v>
      </c>
      <c r="Q121" s="83" t="s">
        <v>85</v>
      </c>
      <c r="R121" s="84" t="s">
        <v>86</v>
      </c>
      <c r="S121" s="85" t="s">
        <v>87</v>
      </c>
      <c r="T121" s="66" t="str">
        <f t="shared" si="22"/>
        <v>&lt;15</v>
      </c>
      <c r="U121" s="66" t="str">
        <f t="shared" si="22"/>
        <v>&lt;10</v>
      </c>
      <c r="V121" s="67" t="str">
        <f t="shared" si="14"/>
        <v>&lt;25</v>
      </c>
      <c r="W121" s="86"/>
    </row>
    <row r="122" spans="1:23" x14ac:dyDescent="0.45">
      <c r="A122" s="51">
        <v>116</v>
      </c>
      <c r="B122" s="52" t="str">
        <f t="shared" si="21"/>
        <v>岩手県</v>
      </c>
      <c r="C122" s="79" t="str">
        <f t="shared" si="21"/>
        <v>岩手県</v>
      </c>
      <c r="D122" s="54" t="str">
        <f t="shared" si="21"/>
        <v>岩手県</v>
      </c>
      <c r="E122" s="186" t="s">
        <v>88</v>
      </c>
      <c r="F122" s="53" t="str">
        <f t="shared" si="17"/>
        <v>-</v>
      </c>
      <c r="G122" s="55" t="s">
        <v>83</v>
      </c>
      <c r="H122" s="56" t="s">
        <v>66</v>
      </c>
      <c r="I122" s="79" t="str">
        <f t="shared" si="15"/>
        <v>牛肉</v>
      </c>
      <c r="J122" s="53" t="str">
        <f t="shared" si="18"/>
        <v>-</v>
      </c>
      <c r="K122" s="53" t="str">
        <f t="shared" si="18"/>
        <v>-</v>
      </c>
      <c r="L122" s="58" t="s">
        <v>39</v>
      </c>
      <c r="M122" s="59" t="str">
        <f t="shared" si="19"/>
        <v>岩手県いわちく検査室</v>
      </c>
      <c r="N122" s="60" t="s">
        <v>84</v>
      </c>
      <c r="O122" s="81">
        <v>44020</v>
      </c>
      <c r="P122" s="82">
        <v>44021</v>
      </c>
      <c r="Q122" s="83" t="s">
        <v>85</v>
      </c>
      <c r="R122" s="84" t="s">
        <v>86</v>
      </c>
      <c r="S122" s="85" t="s">
        <v>87</v>
      </c>
      <c r="T122" s="66" t="str">
        <f t="shared" si="22"/>
        <v>&lt;15</v>
      </c>
      <c r="U122" s="66" t="str">
        <f t="shared" si="22"/>
        <v>&lt;10</v>
      </c>
      <c r="V122" s="67" t="str">
        <f t="shared" si="14"/>
        <v>&lt;25</v>
      </c>
      <c r="W122" s="86"/>
    </row>
    <row r="123" spans="1:23" x14ac:dyDescent="0.45">
      <c r="A123" s="51">
        <v>117</v>
      </c>
      <c r="B123" s="52" t="str">
        <f t="shared" si="21"/>
        <v>岩手県</v>
      </c>
      <c r="C123" s="79" t="str">
        <f t="shared" si="21"/>
        <v>岩手県</v>
      </c>
      <c r="D123" s="54" t="str">
        <f t="shared" si="21"/>
        <v>岩手県</v>
      </c>
      <c r="E123" s="186" t="s">
        <v>98</v>
      </c>
      <c r="F123" s="53" t="str">
        <f t="shared" si="17"/>
        <v>-</v>
      </c>
      <c r="G123" s="55" t="s">
        <v>83</v>
      </c>
      <c r="H123" s="56" t="s">
        <v>66</v>
      </c>
      <c r="I123" s="79" t="str">
        <f t="shared" si="15"/>
        <v>牛肉</v>
      </c>
      <c r="J123" s="53" t="str">
        <f t="shared" si="18"/>
        <v>-</v>
      </c>
      <c r="K123" s="53" t="str">
        <f t="shared" si="18"/>
        <v>-</v>
      </c>
      <c r="L123" s="58" t="s">
        <v>39</v>
      </c>
      <c r="M123" s="59" t="str">
        <f t="shared" si="19"/>
        <v>岩手県いわちく検査室</v>
      </c>
      <c r="N123" s="60" t="s">
        <v>84</v>
      </c>
      <c r="O123" s="81">
        <v>44020</v>
      </c>
      <c r="P123" s="82">
        <v>44021</v>
      </c>
      <c r="Q123" s="83" t="s">
        <v>85</v>
      </c>
      <c r="R123" s="84" t="s">
        <v>86</v>
      </c>
      <c r="S123" s="85" t="s">
        <v>87</v>
      </c>
      <c r="T123" s="66" t="str">
        <f t="shared" si="22"/>
        <v>&lt;15</v>
      </c>
      <c r="U123" s="66" t="str">
        <f t="shared" si="22"/>
        <v>&lt;10</v>
      </c>
      <c r="V123" s="67" t="str">
        <f t="shared" si="14"/>
        <v>&lt;25</v>
      </c>
      <c r="W123" s="86"/>
    </row>
    <row r="124" spans="1:23" x14ac:dyDescent="0.45">
      <c r="A124" s="51">
        <v>118</v>
      </c>
      <c r="B124" s="52" t="str">
        <f t="shared" si="21"/>
        <v>岩手県</v>
      </c>
      <c r="C124" s="79" t="str">
        <f t="shared" si="21"/>
        <v>岩手県</v>
      </c>
      <c r="D124" s="54" t="str">
        <f t="shared" si="21"/>
        <v>岩手県</v>
      </c>
      <c r="E124" s="186" t="s">
        <v>82</v>
      </c>
      <c r="F124" s="53" t="str">
        <f t="shared" si="17"/>
        <v>-</v>
      </c>
      <c r="G124" s="55" t="s">
        <v>83</v>
      </c>
      <c r="H124" s="56" t="s">
        <v>66</v>
      </c>
      <c r="I124" s="79" t="str">
        <f t="shared" si="15"/>
        <v>牛肉</v>
      </c>
      <c r="J124" s="53" t="str">
        <f t="shared" si="18"/>
        <v>-</v>
      </c>
      <c r="K124" s="53" t="str">
        <f t="shared" si="18"/>
        <v>-</v>
      </c>
      <c r="L124" s="58" t="s">
        <v>39</v>
      </c>
      <c r="M124" s="59" t="str">
        <f t="shared" si="19"/>
        <v>岩手県いわちく検査室</v>
      </c>
      <c r="N124" s="60" t="s">
        <v>84</v>
      </c>
      <c r="O124" s="81">
        <v>44021</v>
      </c>
      <c r="P124" s="82">
        <v>44022</v>
      </c>
      <c r="Q124" s="83" t="s">
        <v>85</v>
      </c>
      <c r="R124" s="84" t="s">
        <v>86</v>
      </c>
      <c r="S124" s="85" t="s">
        <v>87</v>
      </c>
      <c r="T124" s="66" t="str">
        <f t="shared" si="22"/>
        <v>&lt;15</v>
      </c>
      <c r="U124" s="66" t="str">
        <f t="shared" si="22"/>
        <v>&lt;10</v>
      </c>
      <c r="V124" s="67" t="str">
        <f t="shared" si="14"/>
        <v>&lt;25</v>
      </c>
      <c r="W124" s="86"/>
    </row>
    <row r="125" spans="1:23" x14ac:dyDescent="0.45">
      <c r="A125" s="51">
        <v>119</v>
      </c>
      <c r="B125" s="52" t="str">
        <f t="shared" si="21"/>
        <v>岩手県</v>
      </c>
      <c r="C125" s="79" t="str">
        <f t="shared" si="21"/>
        <v>岩手県</v>
      </c>
      <c r="D125" s="54" t="str">
        <f t="shared" si="21"/>
        <v>岩手県</v>
      </c>
      <c r="E125" s="186" t="s">
        <v>82</v>
      </c>
      <c r="F125" s="53" t="str">
        <f t="shared" si="17"/>
        <v>-</v>
      </c>
      <c r="G125" s="55" t="s">
        <v>83</v>
      </c>
      <c r="H125" s="56" t="s">
        <v>66</v>
      </c>
      <c r="I125" s="79" t="str">
        <f t="shared" si="15"/>
        <v>牛肉</v>
      </c>
      <c r="J125" s="53" t="str">
        <f t="shared" si="18"/>
        <v>-</v>
      </c>
      <c r="K125" s="53" t="str">
        <f t="shared" si="18"/>
        <v>-</v>
      </c>
      <c r="L125" s="58" t="s">
        <v>39</v>
      </c>
      <c r="M125" s="59" t="str">
        <f t="shared" si="19"/>
        <v>岩手県いわちく検査室</v>
      </c>
      <c r="N125" s="60" t="s">
        <v>84</v>
      </c>
      <c r="O125" s="81">
        <v>44021</v>
      </c>
      <c r="P125" s="82">
        <v>44022</v>
      </c>
      <c r="Q125" s="83" t="s">
        <v>85</v>
      </c>
      <c r="R125" s="84" t="s">
        <v>86</v>
      </c>
      <c r="S125" s="85" t="s">
        <v>87</v>
      </c>
      <c r="T125" s="66" t="str">
        <f t="shared" si="22"/>
        <v>&lt;15</v>
      </c>
      <c r="U125" s="66" t="str">
        <f t="shared" si="22"/>
        <v>&lt;10</v>
      </c>
      <c r="V125" s="67" t="str">
        <f t="shared" si="14"/>
        <v>&lt;25</v>
      </c>
      <c r="W125" s="86"/>
    </row>
    <row r="126" spans="1:23" x14ac:dyDescent="0.45">
      <c r="A126" s="51">
        <v>120</v>
      </c>
      <c r="B126" s="52" t="str">
        <f t="shared" si="21"/>
        <v>岩手県</v>
      </c>
      <c r="C126" s="79" t="str">
        <f t="shared" si="21"/>
        <v>岩手県</v>
      </c>
      <c r="D126" s="54" t="str">
        <f t="shared" si="21"/>
        <v>岩手県</v>
      </c>
      <c r="E126" s="186" t="s">
        <v>82</v>
      </c>
      <c r="F126" s="53" t="str">
        <f t="shared" si="17"/>
        <v>-</v>
      </c>
      <c r="G126" s="55" t="s">
        <v>83</v>
      </c>
      <c r="H126" s="56" t="s">
        <v>66</v>
      </c>
      <c r="I126" s="79" t="str">
        <f t="shared" si="15"/>
        <v>牛肉</v>
      </c>
      <c r="J126" s="53" t="str">
        <f t="shared" si="18"/>
        <v>-</v>
      </c>
      <c r="K126" s="53" t="str">
        <f t="shared" si="18"/>
        <v>-</v>
      </c>
      <c r="L126" s="58" t="s">
        <v>39</v>
      </c>
      <c r="M126" s="59" t="str">
        <f t="shared" si="19"/>
        <v>岩手県いわちく検査室</v>
      </c>
      <c r="N126" s="60" t="s">
        <v>84</v>
      </c>
      <c r="O126" s="81">
        <v>44021</v>
      </c>
      <c r="P126" s="82">
        <v>44022</v>
      </c>
      <c r="Q126" s="83" t="s">
        <v>85</v>
      </c>
      <c r="R126" s="84" t="s">
        <v>86</v>
      </c>
      <c r="S126" s="85" t="s">
        <v>87</v>
      </c>
      <c r="T126" s="66" t="str">
        <f t="shared" si="22"/>
        <v>&lt;15</v>
      </c>
      <c r="U126" s="66" t="str">
        <f t="shared" si="22"/>
        <v>&lt;10</v>
      </c>
      <c r="V126" s="67" t="str">
        <f t="shared" si="14"/>
        <v>&lt;25</v>
      </c>
      <c r="W126" s="86"/>
    </row>
    <row r="127" spans="1:23" x14ac:dyDescent="0.45">
      <c r="A127" s="51">
        <v>121</v>
      </c>
      <c r="B127" s="52" t="str">
        <f t="shared" si="21"/>
        <v>岩手県</v>
      </c>
      <c r="C127" s="79" t="str">
        <f t="shared" si="21"/>
        <v>岩手県</v>
      </c>
      <c r="D127" s="54" t="str">
        <f t="shared" si="21"/>
        <v>岩手県</v>
      </c>
      <c r="E127" s="186" t="s">
        <v>82</v>
      </c>
      <c r="F127" s="53" t="str">
        <f t="shared" si="17"/>
        <v>-</v>
      </c>
      <c r="G127" s="55" t="s">
        <v>83</v>
      </c>
      <c r="H127" s="56" t="s">
        <v>66</v>
      </c>
      <c r="I127" s="79" t="str">
        <f t="shared" si="15"/>
        <v>牛肉</v>
      </c>
      <c r="J127" s="53" t="str">
        <f t="shared" si="18"/>
        <v>-</v>
      </c>
      <c r="K127" s="53" t="str">
        <f t="shared" si="18"/>
        <v>-</v>
      </c>
      <c r="L127" s="58" t="s">
        <v>39</v>
      </c>
      <c r="M127" s="59" t="str">
        <f t="shared" si="19"/>
        <v>岩手県いわちく検査室</v>
      </c>
      <c r="N127" s="60" t="s">
        <v>84</v>
      </c>
      <c r="O127" s="81">
        <v>44021</v>
      </c>
      <c r="P127" s="82">
        <v>44022</v>
      </c>
      <c r="Q127" s="83" t="s">
        <v>85</v>
      </c>
      <c r="R127" s="84" t="s">
        <v>86</v>
      </c>
      <c r="S127" s="85" t="s">
        <v>87</v>
      </c>
      <c r="T127" s="66" t="str">
        <f t="shared" si="22"/>
        <v>&lt;15</v>
      </c>
      <c r="U127" s="66" t="str">
        <f t="shared" si="22"/>
        <v>&lt;10</v>
      </c>
      <c r="V127" s="67" t="str">
        <f t="shared" si="14"/>
        <v>&lt;25</v>
      </c>
      <c r="W127" s="86"/>
    </row>
    <row r="128" spans="1:23" x14ac:dyDescent="0.45">
      <c r="A128" s="51">
        <v>122</v>
      </c>
      <c r="B128" s="52" t="str">
        <f t="shared" si="21"/>
        <v>岩手県</v>
      </c>
      <c r="C128" s="79" t="str">
        <f t="shared" si="21"/>
        <v>岩手県</v>
      </c>
      <c r="D128" s="54" t="str">
        <f t="shared" si="21"/>
        <v>岩手県</v>
      </c>
      <c r="E128" s="186" t="s">
        <v>82</v>
      </c>
      <c r="F128" s="53" t="str">
        <f t="shared" si="17"/>
        <v>-</v>
      </c>
      <c r="G128" s="55" t="s">
        <v>83</v>
      </c>
      <c r="H128" s="56" t="s">
        <v>66</v>
      </c>
      <c r="I128" s="79" t="str">
        <f t="shared" si="15"/>
        <v>牛肉</v>
      </c>
      <c r="J128" s="53" t="str">
        <f t="shared" si="18"/>
        <v>-</v>
      </c>
      <c r="K128" s="53" t="str">
        <f t="shared" si="18"/>
        <v>-</v>
      </c>
      <c r="L128" s="58" t="s">
        <v>39</v>
      </c>
      <c r="M128" s="59" t="str">
        <f t="shared" si="19"/>
        <v>岩手県いわちく検査室</v>
      </c>
      <c r="N128" s="60" t="s">
        <v>84</v>
      </c>
      <c r="O128" s="81">
        <v>44021</v>
      </c>
      <c r="P128" s="82">
        <v>44022</v>
      </c>
      <c r="Q128" s="83" t="s">
        <v>85</v>
      </c>
      <c r="R128" s="84" t="s">
        <v>86</v>
      </c>
      <c r="S128" s="85" t="s">
        <v>87</v>
      </c>
      <c r="T128" s="66" t="str">
        <f t="shared" si="22"/>
        <v>&lt;15</v>
      </c>
      <c r="U128" s="66" t="str">
        <f t="shared" si="22"/>
        <v>&lt;10</v>
      </c>
      <c r="V128" s="67" t="str">
        <f t="shared" si="14"/>
        <v>&lt;25</v>
      </c>
      <c r="W128" s="86"/>
    </row>
    <row r="129" spans="1:23" x14ac:dyDescent="0.45">
      <c r="A129" s="51">
        <v>123</v>
      </c>
      <c r="B129" s="52" t="str">
        <f t="shared" si="21"/>
        <v>岩手県</v>
      </c>
      <c r="C129" s="79" t="str">
        <f t="shared" si="21"/>
        <v>岩手県</v>
      </c>
      <c r="D129" s="54" t="str">
        <f t="shared" si="21"/>
        <v>岩手県</v>
      </c>
      <c r="E129" s="186" t="s">
        <v>82</v>
      </c>
      <c r="F129" s="53" t="str">
        <f t="shared" si="17"/>
        <v>-</v>
      </c>
      <c r="G129" s="55" t="s">
        <v>83</v>
      </c>
      <c r="H129" s="56" t="s">
        <v>66</v>
      </c>
      <c r="I129" s="79" t="str">
        <f t="shared" si="15"/>
        <v>牛肉</v>
      </c>
      <c r="J129" s="53" t="str">
        <f t="shared" si="18"/>
        <v>-</v>
      </c>
      <c r="K129" s="53" t="str">
        <f t="shared" si="18"/>
        <v>-</v>
      </c>
      <c r="L129" s="58" t="s">
        <v>39</v>
      </c>
      <c r="M129" s="59" t="str">
        <f t="shared" si="19"/>
        <v>岩手県いわちく検査室</v>
      </c>
      <c r="N129" s="60" t="s">
        <v>84</v>
      </c>
      <c r="O129" s="81">
        <v>44021</v>
      </c>
      <c r="P129" s="82">
        <v>44022</v>
      </c>
      <c r="Q129" s="83" t="s">
        <v>85</v>
      </c>
      <c r="R129" s="84" t="s">
        <v>86</v>
      </c>
      <c r="S129" s="85" t="s">
        <v>87</v>
      </c>
      <c r="T129" s="66" t="str">
        <f t="shared" si="22"/>
        <v>&lt;15</v>
      </c>
      <c r="U129" s="66" t="str">
        <f t="shared" si="22"/>
        <v>&lt;10</v>
      </c>
      <c r="V129" s="67" t="str">
        <f t="shared" si="14"/>
        <v>&lt;25</v>
      </c>
      <c r="W129" s="86"/>
    </row>
    <row r="130" spans="1:23" x14ac:dyDescent="0.45">
      <c r="A130" s="51">
        <v>124</v>
      </c>
      <c r="B130" s="52" t="str">
        <f t="shared" si="21"/>
        <v>岩手県</v>
      </c>
      <c r="C130" s="79" t="str">
        <f t="shared" si="21"/>
        <v>岩手県</v>
      </c>
      <c r="D130" s="54" t="str">
        <f t="shared" si="21"/>
        <v>岩手県</v>
      </c>
      <c r="E130" s="186" t="s">
        <v>91</v>
      </c>
      <c r="F130" s="53" t="str">
        <f t="shared" si="17"/>
        <v>-</v>
      </c>
      <c r="G130" s="55" t="s">
        <v>83</v>
      </c>
      <c r="H130" s="56" t="s">
        <v>66</v>
      </c>
      <c r="I130" s="79" t="str">
        <f t="shared" si="15"/>
        <v>牛肉</v>
      </c>
      <c r="J130" s="53" t="str">
        <f t="shared" si="18"/>
        <v>-</v>
      </c>
      <c r="K130" s="53" t="str">
        <f t="shared" si="18"/>
        <v>-</v>
      </c>
      <c r="L130" s="58" t="s">
        <v>39</v>
      </c>
      <c r="M130" s="59" t="str">
        <f t="shared" si="19"/>
        <v>岩手県いわちく検査室</v>
      </c>
      <c r="N130" s="60" t="s">
        <v>84</v>
      </c>
      <c r="O130" s="81">
        <v>44021</v>
      </c>
      <c r="P130" s="82">
        <v>44022</v>
      </c>
      <c r="Q130" s="83" t="s">
        <v>85</v>
      </c>
      <c r="R130" s="84" t="s">
        <v>86</v>
      </c>
      <c r="S130" s="85" t="s">
        <v>87</v>
      </c>
      <c r="T130" s="66" t="str">
        <f t="shared" si="22"/>
        <v>&lt;15</v>
      </c>
      <c r="U130" s="66" t="str">
        <f t="shared" si="22"/>
        <v>&lt;10</v>
      </c>
      <c r="V130" s="67" t="str">
        <f t="shared" si="14"/>
        <v>&lt;25</v>
      </c>
      <c r="W130" s="86"/>
    </row>
    <row r="131" spans="1:23" x14ac:dyDescent="0.45">
      <c r="A131" s="51">
        <v>125</v>
      </c>
      <c r="B131" s="52" t="str">
        <f t="shared" si="21"/>
        <v>岩手県</v>
      </c>
      <c r="C131" s="79" t="str">
        <f t="shared" si="21"/>
        <v>岩手県</v>
      </c>
      <c r="D131" s="54" t="str">
        <f t="shared" si="21"/>
        <v>岩手県</v>
      </c>
      <c r="E131" s="186" t="s">
        <v>91</v>
      </c>
      <c r="F131" s="53" t="str">
        <f t="shared" si="17"/>
        <v>-</v>
      </c>
      <c r="G131" s="55" t="s">
        <v>83</v>
      </c>
      <c r="H131" s="56" t="s">
        <v>66</v>
      </c>
      <c r="I131" s="79" t="str">
        <f t="shared" si="15"/>
        <v>牛肉</v>
      </c>
      <c r="J131" s="53" t="str">
        <f t="shared" si="18"/>
        <v>-</v>
      </c>
      <c r="K131" s="53" t="str">
        <f t="shared" si="18"/>
        <v>-</v>
      </c>
      <c r="L131" s="58" t="s">
        <v>39</v>
      </c>
      <c r="M131" s="59" t="str">
        <f t="shared" si="19"/>
        <v>岩手県いわちく検査室</v>
      </c>
      <c r="N131" s="60" t="s">
        <v>84</v>
      </c>
      <c r="O131" s="81">
        <v>44021</v>
      </c>
      <c r="P131" s="82">
        <v>44022</v>
      </c>
      <c r="Q131" s="83" t="s">
        <v>85</v>
      </c>
      <c r="R131" s="84" t="s">
        <v>86</v>
      </c>
      <c r="S131" s="85" t="s">
        <v>87</v>
      </c>
      <c r="T131" s="66" t="str">
        <f t="shared" si="22"/>
        <v>&lt;15</v>
      </c>
      <c r="U131" s="66" t="str">
        <f t="shared" si="22"/>
        <v>&lt;10</v>
      </c>
      <c r="V131" s="67" t="str">
        <f t="shared" si="14"/>
        <v>&lt;25</v>
      </c>
      <c r="W131" s="86"/>
    </row>
    <row r="132" spans="1:23" x14ac:dyDescent="0.45">
      <c r="A132" s="51">
        <v>126</v>
      </c>
      <c r="B132" s="52" t="str">
        <f t="shared" si="21"/>
        <v>岩手県</v>
      </c>
      <c r="C132" s="79" t="str">
        <f t="shared" si="21"/>
        <v>岩手県</v>
      </c>
      <c r="D132" s="54" t="str">
        <f t="shared" si="21"/>
        <v>岩手県</v>
      </c>
      <c r="E132" s="186" t="s">
        <v>91</v>
      </c>
      <c r="F132" s="53" t="str">
        <f t="shared" si="17"/>
        <v>-</v>
      </c>
      <c r="G132" s="55" t="s">
        <v>83</v>
      </c>
      <c r="H132" s="56" t="s">
        <v>66</v>
      </c>
      <c r="I132" s="79" t="str">
        <f t="shared" si="15"/>
        <v>牛肉</v>
      </c>
      <c r="J132" s="53" t="str">
        <f t="shared" si="18"/>
        <v>-</v>
      </c>
      <c r="K132" s="53" t="str">
        <f t="shared" si="18"/>
        <v>-</v>
      </c>
      <c r="L132" s="58" t="s">
        <v>39</v>
      </c>
      <c r="M132" s="59" t="str">
        <f t="shared" si="19"/>
        <v>岩手県いわちく検査室</v>
      </c>
      <c r="N132" s="60" t="s">
        <v>84</v>
      </c>
      <c r="O132" s="81">
        <v>44021</v>
      </c>
      <c r="P132" s="82">
        <v>44022</v>
      </c>
      <c r="Q132" s="83" t="s">
        <v>85</v>
      </c>
      <c r="R132" s="84" t="s">
        <v>86</v>
      </c>
      <c r="S132" s="85" t="s">
        <v>87</v>
      </c>
      <c r="T132" s="66" t="str">
        <f t="shared" si="22"/>
        <v>&lt;15</v>
      </c>
      <c r="U132" s="66" t="str">
        <f t="shared" si="22"/>
        <v>&lt;10</v>
      </c>
      <c r="V132" s="67" t="str">
        <f t="shared" si="14"/>
        <v>&lt;25</v>
      </c>
      <c r="W132" s="86"/>
    </row>
    <row r="133" spans="1:23" x14ac:dyDescent="0.45">
      <c r="A133" s="51">
        <v>127</v>
      </c>
      <c r="B133" s="52" t="str">
        <f t="shared" si="21"/>
        <v>岩手県</v>
      </c>
      <c r="C133" s="79" t="str">
        <f t="shared" si="21"/>
        <v>岩手県</v>
      </c>
      <c r="D133" s="54" t="str">
        <f t="shared" si="21"/>
        <v>岩手県</v>
      </c>
      <c r="E133" s="186" t="s">
        <v>104</v>
      </c>
      <c r="F133" s="53" t="str">
        <f t="shared" si="17"/>
        <v>-</v>
      </c>
      <c r="G133" s="55" t="s">
        <v>83</v>
      </c>
      <c r="H133" s="56" t="s">
        <v>66</v>
      </c>
      <c r="I133" s="79" t="str">
        <f t="shared" si="15"/>
        <v>牛肉</v>
      </c>
      <c r="J133" s="53" t="str">
        <f t="shared" si="18"/>
        <v>-</v>
      </c>
      <c r="K133" s="53" t="str">
        <f t="shared" si="18"/>
        <v>-</v>
      </c>
      <c r="L133" s="58" t="s">
        <v>39</v>
      </c>
      <c r="M133" s="59" t="str">
        <f t="shared" si="19"/>
        <v>岩手県いわちく検査室</v>
      </c>
      <c r="N133" s="60" t="s">
        <v>84</v>
      </c>
      <c r="O133" s="81">
        <v>44021</v>
      </c>
      <c r="P133" s="82">
        <v>44022</v>
      </c>
      <c r="Q133" s="83" t="s">
        <v>85</v>
      </c>
      <c r="R133" s="84" t="s">
        <v>86</v>
      </c>
      <c r="S133" s="85" t="s">
        <v>87</v>
      </c>
      <c r="T133" s="66" t="str">
        <f t="shared" si="22"/>
        <v>&lt;15</v>
      </c>
      <c r="U133" s="66" t="str">
        <f t="shared" si="22"/>
        <v>&lt;10</v>
      </c>
      <c r="V133" s="67" t="str">
        <f t="shared" si="14"/>
        <v>&lt;25</v>
      </c>
      <c r="W133" s="86"/>
    </row>
    <row r="134" spans="1:23" x14ac:dyDescent="0.45">
      <c r="A134" s="51">
        <v>128</v>
      </c>
      <c r="B134" s="52" t="str">
        <f t="shared" si="21"/>
        <v>岩手県</v>
      </c>
      <c r="C134" s="79" t="str">
        <f t="shared" si="21"/>
        <v>岩手県</v>
      </c>
      <c r="D134" s="54" t="str">
        <f t="shared" si="21"/>
        <v>岩手県</v>
      </c>
      <c r="E134" s="186" t="s">
        <v>104</v>
      </c>
      <c r="F134" s="53" t="str">
        <f t="shared" si="17"/>
        <v>-</v>
      </c>
      <c r="G134" s="55" t="s">
        <v>83</v>
      </c>
      <c r="H134" s="56" t="s">
        <v>66</v>
      </c>
      <c r="I134" s="79" t="str">
        <f t="shared" si="15"/>
        <v>牛肉</v>
      </c>
      <c r="J134" s="53" t="str">
        <f t="shared" si="18"/>
        <v>-</v>
      </c>
      <c r="K134" s="53" t="str">
        <f t="shared" si="18"/>
        <v>-</v>
      </c>
      <c r="L134" s="58" t="s">
        <v>39</v>
      </c>
      <c r="M134" s="59" t="str">
        <f t="shared" si="19"/>
        <v>岩手県いわちく検査室</v>
      </c>
      <c r="N134" s="60" t="s">
        <v>84</v>
      </c>
      <c r="O134" s="81">
        <v>44021</v>
      </c>
      <c r="P134" s="82">
        <v>44022</v>
      </c>
      <c r="Q134" s="83" t="s">
        <v>85</v>
      </c>
      <c r="R134" s="84" t="s">
        <v>86</v>
      </c>
      <c r="S134" s="85" t="s">
        <v>87</v>
      </c>
      <c r="T134" s="66" t="str">
        <f t="shared" si="22"/>
        <v>&lt;15</v>
      </c>
      <c r="U134" s="66" t="str">
        <f t="shared" si="22"/>
        <v>&lt;10</v>
      </c>
      <c r="V134" s="67" t="str">
        <f t="shared" si="14"/>
        <v>&lt;25</v>
      </c>
      <c r="W134" s="86"/>
    </row>
    <row r="135" spans="1:23" x14ac:dyDescent="0.45">
      <c r="A135" s="51">
        <v>129</v>
      </c>
      <c r="B135" s="52" t="str">
        <f t="shared" si="21"/>
        <v>岩手県</v>
      </c>
      <c r="C135" s="79" t="str">
        <f t="shared" si="21"/>
        <v>岩手県</v>
      </c>
      <c r="D135" s="54" t="str">
        <f t="shared" si="21"/>
        <v>岩手県</v>
      </c>
      <c r="E135" s="186" t="s">
        <v>109</v>
      </c>
      <c r="F135" s="53" t="str">
        <f t="shared" si="17"/>
        <v>-</v>
      </c>
      <c r="G135" s="55" t="s">
        <v>83</v>
      </c>
      <c r="H135" s="56" t="s">
        <v>66</v>
      </c>
      <c r="I135" s="79" t="str">
        <f t="shared" si="15"/>
        <v>牛肉</v>
      </c>
      <c r="J135" s="53" t="str">
        <f t="shared" si="18"/>
        <v>-</v>
      </c>
      <c r="K135" s="53" t="str">
        <f t="shared" si="18"/>
        <v>-</v>
      </c>
      <c r="L135" s="58" t="s">
        <v>39</v>
      </c>
      <c r="M135" s="59" t="str">
        <f t="shared" si="19"/>
        <v>岩手県いわちく検査室</v>
      </c>
      <c r="N135" s="60" t="s">
        <v>84</v>
      </c>
      <c r="O135" s="81">
        <v>44021</v>
      </c>
      <c r="P135" s="82">
        <v>44022</v>
      </c>
      <c r="Q135" s="83" t="s">
        <v>85</v>
      </c>
      <c r="R135" s="84" t="s">
        <v>86</v>
      </c>
      <c r="S135" s="85" t="s">
        <v>87</v>
      </c>
      <c r="T135" s="66" t="str">
        <f t="shared" si="22"/>
        <v>&lt;15</v>
      </c>
      <c r="U135" s="66" t="str">
        <f t="shared" si="22"/>
        <v>&lt;10</v>
      </c>
      <c r="V135" s="67" t="str">
        <f t="shared" ref="V135:V198" si="23">IFERROR(IF(AND(T135="",U135=""),"",IF(AND(T135="-",U135="-"),IF(S135="","Cs合計を入力してください",S135),IF(NOT(ISERROR(T135*1+U135*1)),ROUND(T135+U135, 1-INT(LOG(ABS(T135+U135)))),IF(NOT(ISERROR(T135*1)),ROUND(T135, 1-INT(LOG(ABS(T135)))),IF(NOT(ISERROR(U135*1)),ROUND(U135, 1-INT(LOG(ABS(U135)))),IF(ISERROR(T135*1+U135*1),"&lt;"&amp;ROUND(IF(T135="-",0,SUBSTITUTE(T135,"&lt;",""))*1+IF(U135="-",0,SUBSTITUTE(U135,"&lt;",""))*1,1-INT(LOG(ABS(IF(T135="-",0,SUBSTITUTE(T135,"&lt;",""))*1+IF(U135="-",0,SUBSTITUTE(U135,"&lt;",""))*1)))))))))),"入力形式が間違っています")</f>
        <v>&lt;25</v>
      </c>
      <c r="W135" s="86"/>
    </row>
    <row r="136" spans="1:23" x14ac:dyDescent="0.45">
      <c r="A136" s="51">
        <v>130</v>
      </c>
      <c r="B136" s="52" t="str">
        <f t="shared" si="21"/>
        <v>岩手県</v>
      </c>
      <c r="C136" s="79" t="str">
        <f t="shared" si="21"/>
        <v>岩手県</v>
      </c>
      <c r="D136" s="54" t="str">
        <f t="shared" si="21"/>
        <v>岩手県</v>
      </c>
      <c r="E136" s="186" t="s">
        <v>109</v>
      </c>
      <c r="F136" s="53" t="str">
        <f t="shared" si="17"/>
        <v>-</v>
      </c>
      <c r="G136" s="55" t="s">
        <v>83</v>
      </c>
      <c r="H136" s="56" t="s">
        <v>66</v>
      </c>
      <c r="I136" s="79" t="str">
        <f t="shared" si="15"/>
        <v>牛肉</v>
      </c>
      <c r="J136" s="53" t="str">
        <f t="shared" si="18"/>
        <v>-</v>
      </c>
      <c r="K136" s="53" t="str">
        <f t="shared" si="18"/>
        <v>-</v>
      </c>
      <c r="L136" s="58" t="s">
        <v>39</v>
      </c>
      <c r="M136" s="59" t="str">
        <f t="shared" si="19"/>
        <v>岩手県いわちく検査室</v>
      </c>
      <c r="N136" s="60" t="s">
        <v>84</v>
      </c>
      <c r="O136" s="81">
        <v>44021</v>
      </c>
      <c r="P136" s="82">
        <v>44022</v>
      </c>
      <c r="Q136" s="83" t="s">
        <v>85</v>
      </c>
      <c r="R136" s="84" t="s">
        <v>86</v>
      </c>
      <c r="S136" s="85" t="s">
        <v>87</v>
      </c>
      <c r="T136" s="66" t="str">
        <f t="shared" ref="T136:U153" si="24">IF(Q136="","",IF(NOT(ISERROR(Q136*1)),ROUNDDOWN(Q136*1,2-INT(LOG(ABS(Q136*1)))),IFERROR("&lt;"&amp;ROUNDDOWN(IF(SUBSTITUTE(Q136,"&lt;","")*1&lt;=50,SUBSTITUTE(Q136,"&lt;","")*1,""),2-INT(LOG(ABS(SUBSTITUTE(Q136,"&lt;","")*1)))),IF(Q136="-",Q136,"入力形式が間違っています"))))</f>
        <v>&lt;15</v>
      </c>
      <c r="U136" s="66" t="str">
        <f t="shared" si="24"/>
        <v>&lt;10</v>
      </c>
      <c r="V136" s="67" t="str">
        <f t="shared" si="23"/>
        <v>&lt;25</v>
      </c>
      <c r="W136" s="86"/>
    </row>
    <row r="137" spans="1:23" x14ac:dyDescent="0.45">
      <c r="A137" s="51">
        <v>131</v>
      </c>
      <c r="B137" s="52" t="str">
        <f t="shared" si="21"/>
        <v>岩手県</v>
      </c>
      <c r="C137" s="79" t="str">
        <f t="shared" si="21"/>
        <v>岩手県</v>
      </c>
      <c r="D137" s="54" t="str">
        <f t="shared" si="21"/>
        <v>岩手県</v>
      </c>
      <c r="E137" s="186" t="s">
        <v>110</v>
      </c>
      <c r="F137" s="53" t="str">
        <f t="shared" si="17"/>
        <v>-</v>
      </c>
      <c r="G137" s="55" t="s">
        <v>83</v>
      </c>
      <c r="H137" s="56" t="s">
        <v>66</v>
      </c>
      <c r="I137" s="79" t="str">
        <f t="shared" si="15"/>
        <v>牛肉</v>
      </c>
      <c r="J137" s="53" t="str">
        <f t="shared" si="18"/>
        <v>-</v>
      </c>
      <c r="K137" s="53" t="str">
        <f t="shared" si="18"/>
        <v>-</v>
      </c>
      <c r="L137" s="58" t="s">
        <v>39</v>
      </c>
      <c r="M137" s="59" t="str">
        <f t="shared" si="19"/>
        <v>岩手県いわちく検査室</v>
      </c>
      <c r="N137" s="60" t="s">
        <v>84</v>
      </c>
      <c r="O137" s="81">
        <v>44021</v>
      </c>
      <c r="P137" s="82">
        <v>44022</v>
      </c>
      <c r="Q137" s="83" t="s">
        <v>85</v>
      </c>
      <c r="R137" s="84" t="s">
        <v>86</v>
      </c>
      <c r="S137" s="85" t="s">
        <v>87</v>
      </c>
      <c r="T137" s="66" t="str">
        <f t="shared" si="24"/>
        <v>&lt;15</v>
      </c>
      <c r="U137" s="66" t="str">
        <f t="shared" si="24"/>
        <v>&lt;10</v>
      </c>
      <c r="V137" s="67" t="str">
        <f t="shared" si="23"/>
        <v>&lt;25</v>
      </c>
      <c r="W137" s="86"/>
    </row>
    <row r="138" spans="1:23" x14ac:dyDescent="0.45">
      <c r="A138" s="51">
        <v>132</v>
      </c>
      <c r="B138" s="52" t="str">
        <f t="shared" si="21"/>
        <v>岩手県</v>
      </c>
      <c r="C138" s="79" t="str">
        <f t="shared" si="21"/>
        <v>岩手県</v>
      </c>
      <c r="D138" s="54" t="str">
        <f t="shared" si="21"/>
        <v>岩手県</v>
      </c>
      <c r="E138" s="186" t="s">
        <v>110</v>
      </c>
      <c r="F138" s="53" t="str">
        <f t="shared" si="17"/>
        <v>-</v>
      </c>
      <c r="G138" s="55" t="s">
        <v>83</v>
      </c>
      <c r="H138" s="56" t="s">
        <v>66</v>
      </c>
      <c r="I138" s="79" t="str">
        <f t="shared" si="15"/>
        <v>牛肉</v>
      </c>
      <c r="J138" s="53" t="str">
        <f t="shared" si="18"/>
        <v>-</v>
      </c>
      <c r="K138" s="53" t="str">
        <f t="shared" si="18"/>
        <v>-</v>
      </c>
      <c r="L138" s="58" t="s">
        <v>39</v>
      </c>
      <c r="M138" s="59" t="str">
        <f t="shared" si="19"/>
        <v>岩手県いわちく検査室</v>
      </c>
      <c r="N138" s="60" t="s">
        <v>84</v>
      </c>
      <c r="O138" s="81">
        <v>44021</v>
      </c>
      <c r="P138" s="82">
        <v>44022</v>
      </c>
      <c r="Q138" s="83" t="s">
        <v>85</v>
      </c>
      <c r="R138" s="84" t="s">
        <v>86</v>
      </c>
      <c r="S138" s="85" t="s">
        <v>87</v>
      </c>
      <c r="T138" s="66" t="str">
        <f t="shared" si="24"/>
        <v>&lt;15</v>
      </c>
      <c r="U138" s="66" t="str">
        <f t="shared" si="24"/>
        <v>&lt;10</v>
      </c>
      <c r="V138" s="67" t="str">
        <f t="shared" si="23"/>
        <v>&lt;25</v>
      </c>
      <c r="W138" s="86"/>
    </row>
    <row r="139" spans="1:23" x14ac:dyDescent="0.45">
      <c r="A139" s="51">
        <v>133</v>
      </c>
      <c r="B139" s="52" t="str">
        <f t="shared" si="21"/>
        <v>岩手県</v>
      </c>
      <c r="C139" s="79" t="str">
        <f t="shared" si="21"/>
        <v>岩手県</v>
      </c>
      <c r="D139" s="54" t="str">
        <f t="shared" si="21"/>
        <v>岩手県</v>
      </c>
      <c r="E139" s="186" t="s">
        <v>110</v>
      </c>
      <c r="F139" s="53" t="str">
        <f t="shared" si="17"/>
        <v>-</v>
      </c>
      <c r="G139" s="55" t="s">
        <v>83</v>
      </c>
      <c r="H139" s="56" t="s">
        <v>66</v>
      </c>
      <c r="I139" s="79" t="str">
        <f t="shared" si="15"/>
        <v>牛肉</v>
      </c>
      <c r="J139" s="53" t="str">
        <f t="shared" si="18"/>
        <v>-</v>
      </c>
      <c r="K139" s="53" t="str">
        <f t="shared" si="18"/>
        <v>-</v>
      </c>
      <c r="L139" s="58" t="s">
        <v>39</v>
      </c>
      <c r="M139" s="59" t="str">
        <f t="shared" si="19"/>
        <v>岩手県いわちく検査室</v>
      </c>
      <c r="N139" s="60" t="s">
        <v>84</v>
      </c>
      <c r="O139" s="81">
        <v>44021</v>
      </c>
      <c r="P139" s="82">
        <v>44022</v>
      </c>
      <c r="Q139" s="83" t="s">
        <v>85</v>
      </c>
      <c r="R139" s="84" t="s">
        <v>86</v>
      </c>
      <c r="S139" s="85" t="s">
        <v>87</v>
      </c>
      <c r="T139" s="66" t="str">
        <f t="shared" si="24"/>
        <v>&lt;15</v>
      </c>
      <c r="U139" s="66" t="str">
        <f t="shared" si="24"/>
        <v>&lt;10</v>
      </c>
      <c r="V139" s="67" t="str">
        <f t="shared" si="23"/>
        <v>&lt;25</v>
      </c>
      <c r="W139" s="86"/>
    </row>
    <row r="140" spans="1:23" x14ac:dyDescent="0.45">
      <c r="A140" s="51">
        <v>134</v>
      </c>
      <c r="B140" s="52" t="str">
        <f t="shared" si="21"/>
        <v>岩手県</v>
      </c>
      <c r="C140" s="79" t="str">
        <f t="shared" si="21"/>
        <v>岩手県</v>
      </c>
      <c r="D140" s="54" t="str">
        <f t="shared" si="21"/>
        <v>岩手県</v>
      </c>
      <c r="E140" s="186" t="s">
        <v>109</v>
      </c>
      <c r="F140" s="53" t="str">
        <f t="shared" si="17"/>
        <v>-</v>
      </c>
      <c r="G140" s="55" t="s">
        <v>83</v>
      </c>
      <c r="H140" s="56" t="s">
        <v>66</v>
      </c>
      <c r="I140" s="79" t="str">
        <f t="shared" si="15"/>
        <v>牛肉</v>
      </c>
      <c r="J140" s="53" t="str">
        <f t="shared" si="18"/>
        <v>-</v>
      </c>
      <c r="K140" s="53" t="str">
        <f t="shared" si="18"/>
        <v>-</v>
      </c>
      <c r="L140" s="58" t="s">
        <v>39</v>
      </c>
      <c r="M140" s="59" t="str">
        <f t="shared" si="19"/>
        <v>岩手県いわちく検査室</v>
      </c>
      <c r="N140" s="60" t="s">
        <v>84</v>
      </c>
      <c r="O140" s="81">
        <v>44021</v>
      </c>
      <c r="P140" s="82">
        <v>44022</v>
      </c>
      <c r="Q140" s="83" t="s">
        <v>85</v>
      </c>
      <c r="R140" s="84" t="s">
        <v>86</v>
      </c>
      <c r="S140" s="85" t="s">
        <v>87</v>
      </c>
      <c r="T140" s="66" t="str">
        <f t="shared" si="24"/>
        <v>&lt;15</v>
      </c>
      <c r="U140" s="66" t="str">
        <f t="shared" si="24"/>
        <v>&lt;10</v>
      </c>
      <c r="V140" s="67" t="str">
        <f t="shared" si="23"/>
        <v>&lt;25</v>
      </c>
      <c r="W140" s="86"/>
    </row>
    <row r="141" spans="1:23" x14ac:dyDescent="0.45">
      <c r="A141" s="51">
        <v>135</v>
      </c>
      <c r="B141" s="52" t="str">
        <f t="shared" si="21"/>
        <v>岩手県</v>
      </c>
      <c r="C141" s="79" t="str">
        <f t="shared" si="21"/>
        <v>岩手県</v>
      </c>
      <c r="D141" s="54" t="str">
        <f t="shared" si="21"/>
        <v>岩手県</v>
      </c>
      <c r="E141" s="186" t="s">
        <v>93</v>
      </c>
      <c r="F141" s="53" t="str">
        <f t="shared" si="17"/>
        <v>-</v>
      </c>
      <c r="G141" s="55" t="s">
        <v>83</v>
      </c>
      <c r="H141" s="56" t="s">
        <v>66</v>
      </c>
      <c r="I141" s="79" t="str">
        <f t="shared" si="15"/>
        <v>牛肉</v>
      </c>
      <c r="J141" s="53" t="str">
        <f t="shared" si="18"/>
        <v>-</v>
      </c>
      <c r="K141" s="53" t="str">
        <f t="shared" si="18"/>
        <v>-</v>
      </c>
      <c r="L141" s="58" t="s">
        <v>39</v>
      </c>
      <c r="M141" s="59" t="str">
        <f t="shared" si="19"/>
        <v>岩手県いわちく検査室</v>
      </c>
      <c r="N141" s="60" t="s">
        <v>84</v>
      </c>
      <c r="O141" s="81">
        <v>44021</v>
      </c>
      <c r="P141" s="82">
        <v>44022</v>
      </c>
      <c r="Q141" s="83" t="s">
        <v>85</v>
      </c>
      <c r="R141" s="84">
        <v>13.9</v>
      </c>
      <c r="S141" s="85">
        <v>14</v>
      </c>
      <c r="T141" s="66" t="str">
        <f t="shared" si="24"/>
        <v>&lt;15</v>
      </c>
      <c r="U141" s="66">
        <f t="shared" si="24"/>
        <v>13.9</v>
      </c>
      <c r="V141" s="67">
        <f t="shared" si="23"/>
        <v>14</v>
      </c>
      <c r="W141" s="86"/>
    </row>
    <row r="142" spans="1:23" x14ac:dyDescent="0.45">
      <c r="A142" s="51">
        <v>136</v>
      </c>
      <c r="B142" s="52" t="str">
        <f t="shared" si="21"/>
        <v>岩手県</v>
      </c>
      <c r="C142" s="79" t="str">
        <f t="shared" si="21"/>
        <v>岩手県</v>
      </c>
      <c r="D142" s="54" t="str">
        <f t="shared" si="21"/>
        <v>岩手県</v>
      </c>
      <c r="E142" s="186" t="s">
        <v>98</v>
      </c>
      <c r="F142" s="53" t="str">
        <f t="shared" si="17"/>
        <v>-</v>
      </c>
      <c r="G142" s="55" t="s">
        <v>83</v>
      </c>
      <c r="H142" s="56" t="s">
        <v>66</v>
      </c>
      <c r="I142" s="79" t="str">
        <f t="shared" si="15"/>
        <v>牛肉</v>
      </c>
      <c r="J142" s="53" t="str">
        <f t="shared" si="18"/>
        <v>-</v>
      </c>
      <c r="K142" s="53" t="str">
        <f t="shared" si="18"/>
        <v>-</v>
      </c>
      <c r="L142" s="58" t="s">
        <v>39</v>
      </c>
      <c r="M142" s="59" t="str">
        <f t="shared" si="19"/>
        <v>岩手県いわちく検査室</v>
      </c>
      <c r="N142" s="60" t="s">
        <v>84</v>
      </c>
      <c r="O142" s="81">
        <v>44021</v>
      </c>
      <c r="P142" s="82">
        <v>44022</v>
      </c>
      <c r="Q142" s="83" t="s">
        <v>85</v>
      </c>
      <c r="R142" s="84" t="s">
        <v>86</v>
      </c>
      <c r="S142" s="85" t="s">
        <v>87</v>
      </c>
      <c r="T142" s="66" t="str">
        <f t="shared" si="24"/>
        <v>&lt;15</v>
      </c>
      <c r="U142" s="66" t="str">
        <f t="shared" si="24"/>
        <v>&lt;10</v>
      </c>
      <c r="V142" s="67" t="str">
        <f t="shared" si="23"/>
        <v>&lt;25</v>
      </c>
      <c r="W142" s="86"/>
    </row>
    <row r="143" spans="1:23" x14ac:dyDescent="0.45">
      <c r="A143" s="51">
        <v>137</v>
      </c>
      <c r="B143" s="52" t="str">
        <f t="shared" si="21"/>
        <v>岩手県</v>
      </c>
      <c r="C143" s="79" t="str">
        <f t="shared" si="21"/>
        <v>岩手県</v>
      </c>
      <c r="D143" s="54" t="str">
        <f t="shared" si="21"/>
        <v>岩手県</v>
      </c>
      <c r="E143" s="186" t="s">
        <v>90</v>
      </c>
      <c r="F143" s="53" t="str">
        <f t="shared" si="17"/>
        <v>-</v>
      </c>
      <c r="G143" s="55" t="s">
        <v>83</v>
      </c>
      <c r="H143" s="56" t="s">
        <v>66</v>
      </c>
      <c r="I143" s="79" t="str">
        <f t="shared" ref="I143:I169" si="25">IF($E143="","","牛肉")</f>
        <v>牛肉</v>
      </c>
      <c r="J143" s="53" t="str">
        <f t="shared" si="18"/>
        <v>-</v>
      </c>
      <c r="K143" s="53" t="str">
        <f t="shared" si="18"/>
        <v>-</v>
      </c>
      <c r="L143" s="58" t="s">
        <v>39</v>
      </c>
      <c r="M143" s="59" t="str">
        <f t="shared" si="19"/>
        <v>岩手県いわちく検査室</v>
      </c>
      <c r="N143" s="60" t="s">
        <v>84</v>
      </c>
      <c r="O143" s="81">
        <v>44021</v>
      </c>
      <c r="P143" s="82">
        <v>44022</v>
      </c>
      <c r="Q143" s="83" t="s">
        <v>85</v>
      </c>
      <c r="R143" s="84" t="s">
        <v>86</v>
      </c>
      <c r="S143" s="85" t="s">
        <v>87</v>
      </c>
      <c r="T143" s="66" t="str">
        <f t="shared" si="24"/>
        <v>&lt;15</v>
      </c>
      <c r="U143" s="66" t="str">
        <f t="shared" si="24"/>
        <v>&lt;10</v>
      </c>
      <c r="V143" s="67" t="str">
        <f t="shared" si="23"/>
        <v>&lt;25</v>
      </c>
      <c r="W143" s="86"/>
    </row>
    <row r="144" spans="1:23" x14ac:dyDescent="0.45">
      <c r="A144" s="51">
        <v>138</v>
      </c>
      <c r="B144" s="52" t="str">
        <f t="shared" si="21"/>
        <v>岩手県</v>
      </c>
      <c r="C144" s="79" t="str">
        <f t="shared" si="21"/>
        <v>岩手県</v>
      </c>
      <c r="D144" s="54" t="str">
        <f t="shared" si="21"/>
        <v>岩手県</v>
      </c>
      <c r="E144" s="186" t="s">
        <v>98</v>
      </c>
      <c r="F144" s="53" t="str">
        <f t="shared" ref="F144:F169" si="26">IF($E144="","","-")</f>
        <v>-</v>
      </c>
      <c r="G144" s="55" t="s">
        <v>83</v>
      </c>
      <c r="H144" s="56" t="s">
        <v>66</v>
      </c>
      <c r="I144" s="79" t="str">
        <f t="shared" si="25"/>
        <v>牛肉</v>
      </c>
      <c r="J144" s="53" t="str">
        <f t="shared" ref="J144:K169" si="27">IF($E144="","","-")</f>
        <v>-</v>
      </c>
      <c r="K144" s="53" t="str">
        <f t="shared" si="27"/>
        <v>-</v>
      </c>
      <c r="L144" s="58" t="s">
        <v>39</v>
      </c>
      <c r="M144" s="59" t="str">
        <f t="shared" ref="M144:M169" si="28">IF($E144="","","岩手県いわちく検査室")</f>
        <v>岩手県いわちく検査室</v>
      </c>
      <c r="N144" s="60" t="s">
        <v>84</v>
      </c>
      <c r="O144" s="81">
        <v>44021</v>
      </c>
      <c r="P144" s="82">
        <v>44022</v>
      </c>
      <c r="Q144" s="83" t="s">
        <v>85</v>
      </c>
      <c r="R144" s="84" t="s">
        <v>86</v>
      </c>
      <c r="S144" s="85" t="s">
        <v>87</v>
      </c>
      <c r="T144" s="66" t="str">
        <f t="shared" si="24"/>
        <v>&lt;15</v>
      </c>
      <c r="U144" s="66" t="str">
        <f t="shared" si="24"/>
        <v>&lt;10</v>
      </c>
      <c r="V144" s="67" t="str">
        <f t="shared" si="23"/>
        <v>&lt;25</v>
      </c>
      <c r="W144" s="86"/>
    </row>
    <row r="145" spans="1:23" x14ac:dyDescent="0.45">
      <c r="A145" s="51">
        <v>139</v>
      </c>
      <c r="B145" s="52" t="str">
        <f t="shared" si="21"/>
        <v>岩手県</v>
      </c>
      <c r="C145" s="79" t="str">
        <f t="shared" si="21"/>
        <v>岩手県</v>
      </c>
      <c r="D145" s="54" t="str">
        <f t="shared" si="21"/>
        <v>岩手県</v>
      </c>
      <c r="E145" s="186" t="s">
        <v>107</v>
      </c>
      <c r="F145" s="53" t="str">
        <f t="shared" si="26"/>
        <v>-</v>
      </c>
      <c r="G145" s="55" t="s">
        <v>83</v>
      </c>
      <c r="H145" s="56" t="s">
        <v>66</v>
      </c>
      <c r="I145" s="79" t="str">
        <f t="shared" si="25"/>
        <v>牛肉</v>
      </c>
      <c r="J145" s="53" t="str">
        <f t="shared" si="27"/>
        <v>-</v>
      </c>
      <c r="K145" s="53" t="str">
        <f t="shared" si="27"/>
        <v>-</v>
      </c>
      <c r="L145" s="58" t="s">
        <v>39</v>
      </c>
      <c r="M145" s="59" t="str">
        <f t="shared" si="28"/>
        <v>岩手県いわちく検査室</v>
      </c>
      <c r="N145" s="60" t="s">
        <v>84</v>
      </c>
      <c r="O145" s="81">
        <v>44021</v>
      </c>
      <c r="P145" s="82">
        <v>44022</v>
      </c>
      <c r="Q145" s="83" t="s">
        <v>85</v>
      </c>
      <c r="R145" s="84" t="s">
        <v>86</v>
      </c>
      <c r="S145" s="85" t="s">
        <v>87</v>
      </c>
      <c r="T145" s="66" t="str">
        <f t="shared" si="24"/>
        <v>&lt;15</v>
      </c>
      <c r="U145" s="66" t="str">
        <f t="shared" si="24"/>
        <v>&lt;10</v>
      </c>
      <c r="V145" s="67" t="str">
        <f t="shared" si="23"/>
        <v>&lt;25</v>
      </c>
      <c r="W145" s="86"/>
    </row>
    <row r="146" spans="1:23" x14ac:dyDescent="0.45">
      <c r="A146" s="51">
        <v>140</v>
      </c>
      <c r="B146" s="52" t="str">
        <f t="shared" si="21"/>
        <v>岩手県</v>
      </c>
      <c r="C146" s="79" t="str">
        <f t="shared" si="21"/>
        <v>岩手県</v>
      </c>
      <c r="D146" s="54" t="str">
        <f t="shared" si="21"/>
        <v>岩手県</v>
      </c>
      <c r="E146" s="186" t="s">
        <v>93</v>
      </c>
      <c r="F146" s="53" t="str">
        <f t="shared" si="26"/>
        <v>-</v>
      </c>
      <c r="G146" s="55" t="s">
        <v>83</v>
      </c>
      <c r="H146" s="56" t="s">
        <v>66</v>
      </c>
      <c r="I146" s="79" t="str">
        <f t="shared" si="25"/>
        <v>牛肉</v>
      </c>
      <c r="J146" s="53" t="str">
        <f t="shared" si="27"/>
        <v>-</v>
      </c>
      <c r="K146" s="53" t="str">
        <f t="shared" si="27"/>
        <v>-</v>
      </c>
      <c r="L146" s="58" t="s">
        <v>39</v>
      </c>
      <c r="M146" s="59" t="str">
        <f t="shared" si="28"/>
        <v>岩手県いわちく検査室</v>
      </c>
      <c r="N146" s="60" t="s">
        <v>84</v>
      </c>
      <c r="O146" s="81">
        <v>44021</v>
      </c>
      <c r="P146" s="82">
        <v>44022</v>
      </c>
      <c r="Q146" s="83" t="s">
        <v>85</v>
      </c>
      <c r="R146" s="84" t="s">
        <v>86</v>
      </c>
      <c r="S146" s="85" t="s">
        <v>87</v>
      </c>
      <c r="T146" s="66" t="str">
        <f t="shared" si="24"/>
        <v>&lt;15</v>
      </c>
      <c r="U146" s="66" t="str">
        <f t="shared" si="24"/>
        <v>&lt;10</v>
      </c>
      <c r="V146" s="67" t="str">
        <f t="shared" si="23"/>
        <v>&lt;25</v>
      </c>
      <c r="W146" s="86"/>
    </row>
    <row r="147" spans="1:23" x14ac:dyDescent="0.45">
      <c r="A147" s="51">
        <v>141</v>
      </c>
      <c r="B147" s="52" t="str">
        <f t="shared" si="21"/>
        <v>岩手県</v>
      </c>
      <c r="C147" s="79" t="str">
        <f t="shared" si="21"/>
        <v>岩手県</v>
      </c>
      <c r="D147" s="54" t="str">
        <f t="shared" si="21"/>
        <v>岩手県</v>
      </c>
      <c r="E147" s="186" t="s">
        <v>93</v>
      </c>
      <c r="F147" s="53" t="str">
        <f t="shared" si="26"/>
        <v>-</v>
      </c>
      <c r="G147" s="55" t="s">
        <v>83</v>
      </c>
      <c r="H147" s="56" t="s">
        <v>66</v>
      </c>
      <c r="I147" s="79" t="str">
        <f t="shared" si="25"/>
        <v>牛肉</v>
      </c>
      <c r="J147" s="53" t="str">
        <f t="shared" si="27"/>
        <v>-</v>
      </c>
      <c r="K147" s="53" t="str">
        <f t="shared" si="27"/>
        <v>-</v>
      </c>
      <c r="L147" s="58" t="s">
        <v>39</v>
      </c>
      <c r="M147" s="59" t="str">
        <f t="shared" si="28"/>
        <v>岩手県いわちく検査室</v>
      </c>
      <c r="N147" s="60" t="s">
        <v>84</v>
      </c>
      <c r="O147" s="81">
        <v>44021</v>
      </c>
      <c r="P147" s="82">
        <v>44022</v>
      </c>
      <c r="Q147" s="83" t="s">
        <v>85</v>
      </c>
      <c r="R147" s="84" t="s">
        <v>86</v>
      </c>
      <c r="S147" s="85" t="s">
        <v>87</v>
      </c>
      <c r="T147" s="66" t="str">
        <f t="shared" si="24"/>
        <v>&lt;15</v>
      </c>
      <c r="U147" s="66" t="str">
        <f t="shared" si="24"/>
        <v>&lt;10</v>
      </c>
      <c r="V147" s="67" t="str">
        <f t="shared" si="23"/>
        <v>&lt;25</v>
      </c>
      <c r="W147" s="86"/>
    </row>
    <row r="148" spans="1:23" x14ac:dyDescent="0.45">
      <c r="A148" s="51">
        <v>142</v>
      </c>
      <c r="B148" s="52" t="str">
        <f t="shared" si="21"/>
        <v>岩手県</v>
      </c>
      <c r="C148" s="79" t="str">
        <f t="shared" si="21"/>
        <v>岩手県</v>
      </c>
      <c r="D148" s="54" t="str">
        <f t="shared" si="21"/>
        <v>岩手県</v>
      </c>
      <c r="E148" s="186" t="s">
        <v>105</v>
      </c>
      <c r="F148" s="53" t="str">
        <f t="shared" si="26"/>
        <v>-</v>
      </c>
      <c r="G148" s="55" t="s">
        <v>83</v>
      </c>
      <c r="H148" s="56" t="s">
        <v>66</v>
      </c>
      <c r="I148" s="79" t="str">
        <f t="shared" si="25"/>
        <v>牛肉</v>
      </c>
      <c r="J148" s="53" t="str">
        <f t="shared" si="27"/>
        <v>-</v>
      </c>
      <c r="K148" s="53" t="str">
        <f t="shared" si="27"/>
        <v>-</v>
      </c>
      <c r="L148" s="58" t="s">
        <v>39</v>
      </c>
      <c r="M148" s="59" t="str">
        <f t="shared" si="28"/>
        <v>岩手県いわちく検査室</v>
      </c>
      <c r="N148" s="60" t="s">
        <v>84</v>
      </c>
      <c r="O148" s="81">
        <v>44021</v>
      </c>
      <c r="P148" s="82">
        <v>44022</v>
      </c>
      <c r="Q148" s="83" t="s">
        <v>85</v>
      </c>
      <c r="R148" s="84" t="s">
        <v>86</v>
      </c>
      <c r="S148" s="85" t="s">
        <v>87</v>
      </c>
      <c r="T148" s="66" t="str">
        <f t="shared" si="24"/>
        <v>&lt;15</v>
      </c>
      <c r="U148" s="66" t="str">
        <f t="shared" si="24"/>
        <v>&lt;10</v>
      </c>
      <c r="V148" s="67" t="str">
        <f t="shared" si="23"/>
        <v>&lt;25</v>
      </c>
      <c r="W148" s="86"/>
    </row>
    <row r="149" spans="1:23" x14ac:dyDescent="0.45">
      <c r="A149" s="51">
        <v>143</v>
      </c>
      <c r="B149" s="52" t="str">
        <f t="shared" si="21"/>
        <v>岩手県</v>
      </c>
      <c r="C149" s="79" t="str">
        <f t="shared" si="21"/>
        <v>岩手県</v>
      </c>
      <c r="D149" s="54" t="str">
        <f t="shared" si="21"/>
        <v>岩手県</v>
      </c>
      <c r="E149" s="186" t="s">
        <v>111</v>
      </c>
      <c r="F149" s="53" t="str">
        <f t="shared" si="26"/>
        <v>-</v>
      </c>
      <c r="G149" s="55" t="s">
        <v>83</v>
      </c>
      <c r="H149" s="56" t="s">
        <v>66</v>
      </c>
      <c r="I149" s="79" t="str">
        <f t="shared" si="25"/>
        <v>牛肉</v>
      </c>
      <c r="J149" s="53" t="str">
        <f t="shared" si="27"/>
        <v>-</v>
      </c>
      <c r="K149" s="53" t="str">
        <f t="shared" si="27"/>
        <v>-</v>
      </c>
      <c r="L149" s="58" t="s">
        <v>39</v>
      </c>
      <c r="M149" s="59" t="str">
        <f t="shared" si="28"/>
        <v>岩手県いわちく検査室</v>
      </c>
      <c r="N149" s="60" t="s">
        <v>84</v>
      </c>
      <c r="O149" s="81">
        <v>44021</v>
      </c>
      <c r="P149" s="82">
        <v>44022</v>
      </c>
      <c r="Q149" s="83" t="s">
        <v>85</v>
      </c>
      <c r="R149" s="84" t="s">
        <v>86</v>
      </c>
      <c r="S149" s="85" t="s">
        <v>87</v>
      </c>
      <c r="T149" s="66" t="str">
        <f t="shared" si="24"/>
        <v>&lt;15</v>
      </c>
      <c r="U149" s="66" t="str">
        <f t="shared" si="24"/>
        <v>&lt;10</v>
      </c>
      <c r="V149" s="67" t="str">
        <f t="shared" si="23"/>
        <v>&lt;25</v>
      </c>
      <c r="W149" s="86"/>
    </row>
    <row r="150" spans="1:23" x14ac:dyDescent="0.45">
      <c r="A150" s="51">
        <v>144</v>
      </c>
      <c r="B150" s="52" t="str">
        <f t="shared" si="21"/>
        <v>岩手県</v>
      </c>
      <c r="C150" s="79" t="str">
        <f t="shared" si="21"/>
        <v>岩手県</v>
      </c>
      <c r="D150" s="54" t="str">
        <f t="shared" si="21"/>
        <v>岩手県</v>
      </c>
      <c r="E150" s="186" t="s">
        <v>92</v>
      </c>
      <c r="F150" s="53" t="str">
        <f t="shared" si="26"/>
        <v>-</v>
      </c>
      <c r="G150" s="55" t="s">
        <v>83</v>
      </c>
      <c r="H150" s="56" t="s">
        <v>66</v>
      </c>
      <c r="I150" s="79" t="str">
        <f t="shared" si="25"/>
        <v>牛肉</v>
      </c>
      <c r="J150" s="53" t="str">
        <f t="shared" si="27"/>
        <v>-</v>
      </c>
      <c r="K150" s="53" t="str">
        <f t="shared" si="27"/>
        <v>-</v>
      </c>
      <c r="L150" s="58" t="s">
        <v>39</v>
      </c>
      <c r="M150" s="59" t="str">
        <f t="shared" si="28"/>
        <v>岩手県いわちく検査室</v>
      </c>
      <c r="N150" s="60" t="s">
        <v>84</v>
      </c>
      <c r="O150" s="81">
        <v>44021</v>
      </c>
      <c r="P150" s="82">
        <v>44022</v>
      </c>
      <c r="Q150" s="83" t="s">
        <v>85</v>
      </c>
      <c r="R150" s="84" t="s">
        <v>86</v>
      </c>
      <c r="S150" s="85" t="s">
        <v>87</v>
      </c>
      <c r="T150" s="66" t="str">
        <f t="shared" si="24"/>
        <v>&lt;15</v>
      </c>
      <c r="U150" s="66" t="str">
        <f t="shared" si="24"/>
        <v>&lt;10</v>
      </c>
      <c r="V150" s="67" t="str">
        <f t="shared" si="23"/>
        <v>&lt;25</v>
      </c>
      <c r="W150" s="86"/>
    </row>
    <row r="151" spans="1:23" x14ac:dyDescent="0.45">
      <c r="A151" s="51">
        <v>145</v>
      </c>
      <c r="B151" s="52" t="str">
        <f t="shared" si="21"/>
        <v>岩手県</v>
      </c>
      <c r="C151" s="79" t="str">
        <f t="shared" si="21"/>
        <v>岩手県</v>
      </c>
      <c r="D151" s="54" t="str">
        <f t="shared" si="21"/>
        <v>岩手県</v>
      </c>
      <c r="E151" s="186" t="s">
        <v>112</v>
      </c>
      <c r="F151" s="53" t="str">
        <f t="shared" si="26"/>
        <v>-</v>
      </c>
      <c r="G151" s="55" t="s">
        <v>83</v>
      </c>
      <c r="H151" s="56" t="s">
        <v>66</v>
      </c>
      <c r="I151" s="79" t="str">
        <f t="shared" si="25"/>
        <v>牛肉</v>
      </c>
      <c r="J151" s="53" t="str">
        <f t="shared" si="27"/>
        <v>-</v>
      </c>
      <c r="K151" s="53" t="str">
        <f t="shared" si="27"/>
        <v>-</v>
      </c>
      <c r="L151" s="58" t="s">
        <v>39</v>
      </c>
      <c r="M151" s="59" t="str">
        <f t="shared" si="28"/>
        <v>岩手県いわちく検査室</v>
      </c>
      <c r="N151" s="60" t="s">
        <v>84</v>
      </c>
      <c r="O151" s="81">
        <v>44021</v>
      </c>
      <c r="P151" s="82">
        <v>44022</v>
      </c>
      <c r="Q151" s="83" t="s">
        <v>85</v>
      </c>
      <c r="R151" s="84" t="s">
        <v>86</v>
      </c>
      <c r="S151" s="85" t="s">
        <v>87</v>
      </c>
      <c r="T151" s="66" t="str">
        <f t="shared" si="24"/>
        <v>&lt;15</v>
      </c>
      <c r="U151" s="66" t="str">
        <f t="shared" si="24"/>
        <v>&lt;10</v>
      </c>
      <c r="V151" s="67" t="str">
        <f t="shared" si="23"/>
        <v>&lt;25</v>
      </c>
      <c r="W151" s="86"/>
    </row>
    <row r="152" spans="1:23" x14ac:dyDescent="0.45">
      <c r="A152" s="51">
        <v>146</v>
      </c>
      <c r="B152" s="52" t="str">
        <f t="shared" si="21"/>
        <v>岩手県</v>
      </c>
      <c r="C152" s="79" t="str">
        <f t="shared" si="21"/>
        <v>岩手県</v>
      </c>
      <c r="D152" s="54" t="str">
        <f t="shared" si="21"/>
        <v>岩手県</v>
      </c>
      <c r="E152" s="186" t="s">
        <v>89</v>
      </c>
      <c r="F152" s="53" t="str">
        <f t="shared" si="26"/>
        <v>-</v>
      </c>
      <c r="G152" s="55" t="s">
        <v>83</v>
      </c>
      <c r="H152" s="56" t="s">
        <v>66</v>
      </c>
      <c r="I152" s="79" t="str">
        <f t="shared" si="25"/>
        <v>牛肉</v>
      </c>
      <c r="J152" s="53" t="str">
        <f t="shared" si="27"/>
        <v>-</v>
      </c>
      <c r="K152" s="53" t="str">
        <f t="shared" si="27"/>
        <v>-</v>
      </c>
      <c r="L152" s="58" t="s">
        <v>39</v>
      </c>
      <c r="M152" s="59" t="str">
        <f t="shared" si="28"/>
        <v>岩手県いわちく検査室</v>
      </c>
      <c r="N152" s="60" t="s">
        <v>84</v>
      </c>
      <c r="O152" s="81">
        <v>44022</v>
      </c>
      <c r="P152" s="82">
        <v>44023</v>
      </c>
      <c r="Q152" s="83" t="s">
        <v>85</v>
      </c>
      <c r="R152" s="84" t="s">
        <v>86</v>
      </c>
      <c r="S152" s="85" t="s">
        <v>87</v>
      </c>
      <c r="T152" s="66" t="str">
        <f t="shared" si="24"/>
        <v>&lt;15</v>
      </c>
      <c r="U152" s="66" t="str">
        <f t="shared" si="24"/>
        <v>&lt;10</v>
      </c>
      <c r="V152" s="67" t="str">
        <f t="shared" si="23"/>
        <v>&lt;25</v>
      </c>
      <c r="W152" s="86"/>
    </row>
    <row r="153" spans="1:23" x14ac:dyDescent="0.45">
      <c r="A153" s="51">
        <v>147</v>
      </c>
      <c r="B153" s="52" t="str">
        <f t="shared" si="21"/>
        <v>岩手県</v>
      </c>
      <c r="C153" s="79" t="str">
        <f t="shared" si="21"/>
        <v>岩手県</v>
      </c>
      <c r="D153" s="54" t="str">
        <f t="shared" si="21"/>
        <v>岩手県</v>
      </c>
      <c r="E153" s="186" t="s">
        <v>89</v>
      </c>
      <c r="F153" s="53" t="str">
        <f t="shared" si="26"/>
        <v>-</v>
      </c>
      <c r="G153" s="55" t="s">
        <v>83</v>
      </c>
      <c r="H153" s="56" t="s">
        <v>66</v>
      </c>
      <c r="I153" s="79" t="str">
        <f t="shared" si="25"/>
        <v>牛肉</v>
      </c>
      <c r="J153" s="53" t="str">
        <f t="shared" si="27"/>
        <v>-</v>
      </c>
      <c r="K153" s="53" t="str">
        <f t="shared" si="27"/>
        <v>-</v>
      </c>
      <c r="L153" s="58" t="s">
        <v>39</v>
      </c>
      <c r="M153" s="59" t="str">
        <f t="shared" si="28"/>
        <v>岩手県いわちく検査室</v>
      </c>
      <c r="N153" s="60" t="s">
        <v>84</v>
      </c>
      <c r="O153" s="81">
        <v>44022</v>
      </c>
      <c r="P153" s="82">
        <v>44023</v>
      </c>
      <c r="Q153" s="83" t="s">
        <v>85</v>
      </c>
      <c r="R153" s="84" t="s">
        <v>86</v>
      </c>
      <c r="S153" s="85" t="s">
        <v>87</v>
      </c>
      <c r="T153" s="66" t="str">
        <f t="shared" si="24"/>
        <v>&lt;15</v>
      </c>
      <c r="U153" s="66" t="str">
        <f t="shared" si="24"/>
        <v>&lt;10</v>
      </c>
      <c r="V153" s="67" t="str">
        <f t="shared" si="23"/>
        <v>&lt;25</v>
      </c>
      <c r="W153" s="86"/>
    </row>
    <row r="154" spans="1:23" x14ac:dyDescent="0.45">
      <c r="A154" s="51">
        <v>148</v>
      </c>
      <c r="B154" s="52" t="str">
        <f t="shared" si="21"/>
        <v>岩手県</v>
      </c>
      <c r="C154" s="79" t="str">
        <f t="shared" si="21"/>
        <v>岩手県</v>
      </c>
      <c r="D154" s="54" t="str">
        <f t="shared" si="21"/>
        <v>岩手県</v>
      </c>
      <c r="E154" s="186" t="s">
        <v>89</v>
      </c>
      <c r="F154" s="53" t="str">
        <f t="shared" si="26"/>
        <v>-</v>
      </c>
      <c r="G154" s="55" t="s">
        <v>83</v>
      </c>
      <c r="H154" s="56" t="s">
        <v>66</v>
      </c>
      <c r="I154" s="79" t="str">
        <f t="shared" si="25"/>
        <v>牛肉</v>
      </c>
      <c r="J154" s="53" t="str">
        <f t="shared" si="27"/>
        <v>-</v>
      </c>
      <c r="K154" s="53" t="str">
        <f t="shared" si="27"/>
        <v>-</v>
      </c>
      <c r="L154" s="58" t="s">
        <v>39</v>
      </c>
      <c r="M154" s="59" t="str">
        <f t="shared" si="28"/>
        <v>岩手県いわちく検査室</v>
      </c>
      <c r="N154" s="60" t="s">
        <v>84</v>
      </c>
      <c r="O154" s="81">
        <v>44022</v>
      </c>
      <c r="P154" s="82">
        <v>44023</v>
      </c>
      <c r="Q154" s="83" t="s">
        <v>85</v>
      </c>
      <c r="R154" s="84" t="s">
        <v>86</v>
      </c>
      <c r="S154" s="85" t="s">
        <v>87</v>
      </c>
      <c r="T154" s="66" t="str">
        <f t="shared" ref="T154:U180" si="29">IF(Q154="","",IF(NOT(ISERROR(Q154*1)),ROUNDDOWN(Q154*1,2-INT(LOG(ABS(Q154*1)))),IFERROR("&lt;"&amp;ROUNDDOWN(IF(SUBSTITUTE(Q154,"&lt;","")*1&lt;=50,SUBSTITUTE(Q154,"&lt;","")*1,""),2-INT(LOG(ABS(SUBSTITUTE(Q154,"&lt;","")*1)))),IF(Q154="-",Q154,"入力形式が間違っています"))))</f>
        <v>&lt;15</v>
      </c>
      <c r="U154" s="66" t="str">
        <f t="shared" si="29"/>
        <v>&lt;10</v>
      </c>
      <c r="V154" s="67" t="str">
        <f t="shared" si="23"/>
        <v>&lt;25</v>
      </c>
      <c r="W154" s="86"/>
    </row>
    <row r="155" spans="1:23" x14ac:dyDescent="0.45">
      <c r="A155" s="51">
        <v>149</v>
      </c>
      <c r="B155" s="52" t="str">
        <f t="shared" si="21"/>
        <v>岩手県</v>
      </c>
      <c r="C155" s="79" t="str">
        <f t="shared" si="21"/>
        <v>岩手県</v>
      </c>
      <c r="D155" s="54" t="str">
        <f t="shared" si="21"/>
        <v>岩手県</v>
      </c>
      <c r="E155" s="186" t="s">
        <v>89</v>
      </c>
      <c r="F155" s="53" t="str">
        <f t="shared" si="26"/>
        <v>-</v>
      </c>
      <c r="G155" s="55" t="s">
        <v>83</v>
      </c>
      <c r="H155" s="56" t="s">
        <v>66</v>
      </c>
      <c r="I155" s="79" t="str">
        <f t="shared" si="25"/>
        <v>牛肉</v>
      </c>
      <c r="J155" s="53" t="str">
        <f t="shared" si="27"/>
        <v>-</v>
      </c>
      <c r="K155" s="53" t="str">
        <f t="shared" si="27"/>
        <v>-</v>
      </c>
      <c r="L155" s="58" t="s">
        <v>39</v>
      </c>
      <c r="M155" s="59" t="str">
        <f t="shared" si="28"/>
        <v>岩手県いわちく検査室</v>
      </c>
      <c r="N155" s="60" t="s">
        <v>84</v>
      </c>
      <c r="O155" s="81">
        <v>44022</v>
      </c>
      <c r="P155" s="82">
        <v>44023</v>
      </c>
      <c r="Q155" s="83" t="s">
        <v>85</v>
      </c>
      <c r="R155" s="84" t="s">
        <v>86</v>
      </c>
      <c r="S155" s="85" t="s">
        <v>87</v>
      </c>
      <c r="T155" s="66" t="str">
        <f t="shared" si="29"/>
        <v>&lt;15</v>
      </c>
      <c r="U155" s="66" t="str">
        <f t="shared" si="29"/>
        <v>&lt;10</v>
      </c>
      <c r="V155" s="67" t="str">
        <f t="shared" si="23"/>
        <v>&lt;25</v>
      </c>
      <c r="W155" s="86"/>
    </row>
    <row r="156" spans="1:23" x14ac:dyDescent="0.45">
      <c r="A156" s="51">
        <v>150</v>
      </c>
      <c r="B156" s="52" t="str">
        <f t="shared" si="21"/>
        <v>岩手県</v>
      </c>
      <c r="C156" s="79" t="str">
        <f t="shared" si="21"/>
        <v>岩手県</v>
      </c>
      <c r="D156" s="54" t="str">
        <f t="shared" si="21"/>
        <v>岩手県</v>
      </c>
      <c r="E156" s="186" t="s">
        <v>89</v>
      </c>
      <c r="F156" s="53" t="str">
        <f t="shared" si="26"/>
        <v>-</v>
      </c>
      <c r="G156" s="55" t="s">
        <v>83</v>
      </c>
      <c r="H156" s="56" t="s">
        <v>66</v>
      </c>
      <c r="I156" s="79" t="str">
        <f t="shared" si="25"/>
        <v>牛肉</v>
      </c>
      <c r="J156" s="53" t="str">
        <f t="shared" si="27"/>
        <v>-</v>
      </c>
      <c r="K156" s="53" t="str">
        <f t="shared" si="27"/>
        <v>-</v>
      </c>
      <c r="L156" s="58" t="s">
        <v>39</v>
      </c>
      <c r="M156" s="59" t="str">
        <f t="shared" si="28"/>
        <v>岩手県いわちく検査室</v>
      </c>
      <c r="N156" s="60" t="s">
        <v>84</v>
      </c>
      <c r="O156" s="81">
        <v>44022</v>
      </c>
      <c r="P156" s="82">
        <v>44023</v>
      </c>
      <c r="Q156" s="83" t="s">
        <v>85</v>
      </c>
      <c r="R156" s="84" t="s">
        <v>86</v>
      </c>
      <c r="S156" s="85" t="s">
        <v>87</v>
      </c>
      <c r="T156" s="66" t="str">
        <f t="shared" si="29"/>
        <v>&lt;15</v>
      </c>
      <c r="U156" s="66" t="str">
        <f t="shared" si="29"/>
        <v>&lt;10</v>
      </c>
      <c r="V156" s="67" t="str">
        <f t="shared" si="23"/>
        <v>&lt;25</v>
      </c>
      <c r="W156" s="86"/>
    </row>
    <row r="157" spans="1:23" x14ac:dyDescent="0.45">
      <c r="A157" s="51">
        <v>151</v>
      </c>
      <c r="B157" s="52" t="str">
        <f t="shared" si="21"/>
        <v>岩手県</v>
      </c>
      <c r="C157" s="79" t="str">
        <f t="shared" si="21"/>
        <v>岩手県</v>
      </c>
      <c r="D157" s="54" t="str">
        <f t="shared" si="21"/>
        <v>岩手県</v>
      </c>
      <c r="E157" s="186" t="s">
        <v>89</v>
      </c>
      <c r="F157" s="53" t="str">
        <f t="shared" si="26"/>
        <v>-</v>
      </c>
      <c r="G157" s="55" t="s">
        <v>83</v>
      </c>
      <c r="H157" s="56" t="s">
        <v>66</v>
      </c>
      <c r="I157" s="79" t="str">
        <f t="shared" si="25"/>
        <v>牛肉</v>
      </c>
      <c r="J157" s="53" t="str">
        <f t="shared" si="27"/>
        <v>-</v>
      </c>
      <c r="K157" s="53" t="str">
        <f t="shared" si="27"/>
        <v>-</v>
      </c>
      <c r="L157" s="58" t="s">
        <v>39</v>
      </c>
      <c r="M157" s="59" t="str">
        <f t="shared" si="28"/>
        <v>岩手県いわちく検査室</v>
      </c>
      <c r="N157" s="60" t="s">
        <v>84</v>
      </c>
      <c r="O157" s="81">
        <v>44022</v>
      </c>
      <c r="P157" s="82">
        <v>44023</v>
      </c>
      <c r="Q157" s="83" t="s">
        <v>85</v>
      </c>
      <c r="R157" s="84" t="s">
        <v>86</v>
      </c>
      <c r="S157" s="85" t="s">
        <v>87</v>
      </c>
      <c r="T157" s="66" t="str">
        <f t="shared" si="29"/>
        <v>&lt;15</v>
      </c>
      <c r="U157" s="66" t="str">
        <f t="shared" si="29"/>
        <v>&lt;10</v>
      </c>
      <c r="V157" s="67" t="str">
        <f t="shared" si="23"/>
        <v>&lt;25</v>
      </c>
      <c r="W157" s="86"/>
    </row>
    <row r="158" spans="1:23" x14ac:dyDescent="0.45">
      <c r="A158" s="51">
        <v>152</v>
      </c>
      <c r="B158" s="52" t="str">
        <f t="shared" si="21"/>
        <v>岩手県</v>
      </c>
      <c r="C158" s="79" t="str">
        <f t="shared" si="21"/>
        <v>岩手県</v>
      </c>
      <c r="D158" s="54" t="str">
        <f t="shared" si="21"/>
        <v>岩手県</v>
      </c>
      <c r="E158" s="186" t="s">
        <v>89</v>
      </c>
      <c r="F158" s="53" t="str">
        <f t="shared" si="26"/>
        <v>-</v>
      </c>
      <c r="G158" s="55" t="s">
        <v>83</v>
      </c>
      <c r="H158" s="56" t="s">
        <v>66</v>
      </c>
      <c r="I158" s="79" t="str">
        <f t="shared" si="25"/>
        <v>牛肉</v>
      </c>
      <c r="J158" s="53" t="str">
        <f t="shared" si="27"/>
        <v>-</v>
      </c>
      <c r="K158" s="53" t="str">
        <f t="shared" si="27"/>
        <v>-</v>
      </c>
      <c r="L158" s="58" t="s">
        <v>39</v>
      </c>
      <c r="M158" s="59" t="str">
        <f t="shared" si="28"/>
        <v>岩手県いわちく検査室</v>
      </c>
      <c r="N158" s="60" t="s">
        <v>84</v>
      </c>
      <c r="O158" s="81">
        <v>44022</v>
      </c>
      <c r="P158" s="82">
        <v>44023</v>
      </c>
      <c r="Q158" s="83" t="s">
        <v>85</v>
      </c>
      <c r="R158" s="84" t="s">
        <v>86</v>
      </c>
      <c r="S158" s="85" t="s">
        <v>87</v>
      </c>
      <c r="T158" s="66" t="str">
        <f t="shared" si="29"/>
        <v>&lt;15</v>
      </c>
      <c r="U158" s="66" t="str">
        <f t="shared" si="29"/>
        <v>&lt;10</v>
      </c>
      <c r="V158" s="67" t="str">
        <f t="shared" si="23"/>
        <v>&lt;25</v>
      </c>
      <c r="W158" s="86"/>
    </row>
    <row r="159" spans="1:23" x14ac:dyDescent="0.45">
      <c r="A159" s="51">
        <v>153</v>
      </c>
      <c r="B159" s="52" t="str">
        <f t="shared" si="21"/>
        <v>岩手県</v>
      </c>
      <c r="C159" s="79" t="str">
        <f t="shared" si="21"/>
        <v>岩手県</v>
      </c>
      <c r="D159" s="54" t="str">
        <f t="shared" si="21"/>
        <v>岩手県</v>
      </c>
      <c r="E159" s="186" t="s">
        <v>89</v>
      </c>
      <c r="F159" s="53" t="str">
        <f t="shared" si="26"/>
        <v>-</v>
      </c>
      <c r="G159" s="55" t="s">
        <v>83</v>
      </c>
      <c r="H159" s="56" t="s">
        <v>66</v>
      </c>
      <c r="I159" s="79" t="str">
        <f t="shared" si="25"/>
        <v>牛肉</v>
      </c>
      <c r="J159" s="53" t="str">
        <f t="shared" si="27"/>
        <v>-</v>
      </c>
      <c r="K159" s="53" t="str">
        <f t="shared" si="27"/>
        <v>-</v>
      </c>
      <c r="L159" s="58" t="s">
        <v>39</v>
      </c>
      <c r="M159" s="59" t="str">
        <f t="shared" si="28"/>
        <v>岩手県いわちく検査室</v>
      </c>
      <c r="N159" s="60" t="s">
        <v>84</v>
      </c>
      <c r="O159" s="81">
        <v>44022</v>
      </c>
      <c r="P159" s="82">
        <v>44023</v>
      </c>
      <c r="Q159" s="83" t="s">
        <v>85</v>
      </c>
      <c r="R159" s="84" t="s">
        <v>86</v>
      </c>
      <c r="S159" s="85" t="s">
        <v>87</v>
      </c>
      <c r="T159" s="66" t="str">
        <f t="shared" si="29"/>
        <v>&lt;15</v>
      </c>
      <c r="U159" s="66" t="str">
        <f t="shared" si="29"/>
        <v>&lt;10</v>
      </c>
      <c r="V159" s="67" t="str">
        <f t="shared" si="23"/>
        <v>&lt;25</v>
      </c>
      <c r="W159" s="86"/>
    </row>
    <row r="160" spans="1:23" x14ac:dyDescent="0.45">
      <c r="A160" s="51">
        <v>154</v>
      </c>
      <c r="B160" s="52" t="str">
        <f t="shared" si="21"/>
        <v>岩手県</v>
      </c>
      <c r="C160" s="79" t="str">
        <f t="shared" si="21"/>
        <v>岩手県</v>
      </c>
      <c r="D160" s="54" t="str">
        <f t="shared" si="21"/>
        <v>岩手県</v>
      </c>
      <c r="E160" s="186" t="s">
        <v>82</v>
      </c>
      <c r="F160" s="53" t="str">
        <f t="shared" si="26"/>
        <v>-</v>
      </c>
      <c r="G160" s="55" t="s">
        <v>83</v>
      </c>
      <c r="H160" s="56" t="s">
        <v>66</v>
      </c>
      <c r="I160" s="79" t="str">
        <f t="shared" si="25"/>
        <v>牛肉</v>
      </c>
      <c r="J160" s="53" t="str">
        <f t="shared" si="27"/>
        <v>-</v>
      </c>
      <c r="K160" s="53" t="str">
        <f t="shared" si="27"/>
        <v>-</v>
      </c>
      <c r="L160" s="58" t="s">
        <v>39</v>
      </c>
      <c r="M160" s="59" t="str">
        <f t="shared" si="28"/>
        <v>岩手県いわちく検査室</v>
      </c>
      <c r="N160" s="60" t="s">
        <v>84</v>
      </c>
      <c r="O160" s="81">
        <v>44022</v>
      </c>
      <c r="P160" s="82">
        <v>44023</v>
      </c>
      <c r="Q160" s="83" t="s">
        <v>85</v>
      </c>
      <c r="R160" s="84" t="s">
        <v>86</v>
      </c>
      <c r="S160" s="85" t="s">
        <v>87</v>
      </c>
      <c r="T160" s="66" t="str">
        <f t="shared" si="29"/>
        <v>&lt;15</v>
      </c>
      <c r="U160" s="66" t="str">
        <f t="shared" si="29"/>
        <v>&lt;10</v>
      </c>
      <c r="V160" s="67" t="str">
        <f t="shared" si="23"/>
        <v>&lt;25</v>
      </c>
      <c r="W160" s="86"/>
    </row>
    <row r="161" spans="1:23" x14ac:dyDescent="0.45">
      <c r="A161" s="51">
        <v>155</v>
      </c>
      <c r="B161" s="52" t="str">
        <f t="shared" si="21"/>
        <v>岩手県</v>
      </c>
      <c r="C161" s="79" t="str">
        <f t="shared" si="21"/>
        <v>岩手県</v>
      </c>
      <c r="D161" s="54" t="str">
        <f t="shared" si="21"/>
        <v>岩手県</v>
      </c>
      <c r="E161" s="186" t="s">
        <v>82</v>
      </c>
      <c r="F161" s="53" t="str">
        <f t="shared" si="26"/>
        <v>-</v>
      </c>
      <c r="G161" s="55" t="s">
        <v>83</v>
      </c>
      <c r="H161" s="56" t="s">
        <v>66</v>
      </c>
      <c r="I161" s="79" t="str">
        <f t="shared" si="25"/>
        <v>牛肉</v>
      </c>
      <c r="J161" s="53" t="str">
        <f t="shared" si="27"/>
        <v>-</v>
      </c>
      <c r="K161" s="53" t="str">
        <f t="shared" si="27"/>
        <v>-</v>
      </c>
      <c r="L161" s="58" t="s">
        <v>39</v>
      </c>
      <c r="M161" s="59" t="str">
        <f t="shared" si="28"/>
        <v>岩手県いわちく検査室</v>
      </c>
      <c r="N161" s="60" t="s">
        <v>84</v>
      </c>
      <c r="O161" s="81">
        <v>44022</v>
      </c>
      <c r="P161" s="82">
        <v>44023</v>
      </c>
      <c r="Q161" s="83" t="s">
        <v>85</v>
      </c>
      <c r="R161" s="84" t="s">
        <v>86</v>
      </c>
      <c r="S161" s="85" t="s">
        <v>87</v>
      </c>
      <c r="T161" s="66" t="str">
        <f t="shared" si="29"/>
        <v>&lt;15</v>
      </c>
      <c r="U161" s="66" t="str">
        <f t="shared" si="29"/>
        <v>&lt;10</v>
      </c>
      <c r="V161" s="67" t="str">
        <f t="shared" si="23"/>
        <v>&lt;25</v>
      </c>
      <c r="W161" s="86"/>
    </row>
    <row r="162" spans="1:23" x14ac:dyDescent="0.45">
      <c r="A162" s="51">
        <v>156</v>
      </c>
      <c r="B162" s="52" t="str">
        <f t="shared" si="21"/>
        <v>岩手県</v>
      </c>
      <c r="C162" s="79" t="str">
        <f t="shared" si="21"/>
        <v>岩手県</v>
      </c>
      <c r="D162" s="54" t="str">
        <f t="shared" si="21"/>
        <v>岩手県</v>
      </c>
      <c r="E162" s="186" t="s">
        <v>82</v>
      </c>
      <c r="F162" s="53" t="str">
        <f t="shared" si="26"/>
        <v>-</v>
      </c>
      <c r="G162" s="55" t="s">
        <v>83</v>
      </c>
      <c r="H162" s="56" t="s">
        <v>66</v>
      </c>
      <c r="I162" s="79" t="str">
        <f t="shared" si="25"/>
        <v>牛肉</v>
      </c>
      <c r="J162" s="53" t="str">
        <f t="shared" si="27"/>
        <v>-</v>
      </c>
      <c r="K162" s="53" t="str">
        <f t="shared" si="27"/>
        <v>-</v>
      </c>
      <c r="L162" s="58" t="s">
        <v>39</v>
      </c>
      <c r="M162" s="59" t="str">
        <f t="shared" si="28"/>
        <v>岩手県いわちく検査室</v>
      </c>
      <c r="N162" s="60" t="s">
        <v>84</v>
      </c>
      <c r="O162" s="81">
        <v>44022</v>
      </c>
      <c r="P162" s="82">
        <v>44023</v>
      </c>
      <c r="Q162" s="83" t="s">
        <v>85</v>
      </c>
      <c r="R162" s="84" t="s">
        <v>86</v>
      </c>
      <c r="S162" s="85" t="s">
        <v>87</v>
      </c>
      <c r="T162" s="66" t="str">
        <f t="shared" si="29"/>
        <v>&lt;15</v>
      </c>
      <c r="U162" s="66" t="str">
        <f t="shared" si="29"/>
        <v>&lt;10</v>
      </c>
      <c r="V162" s="67" t="str">
        <f t="shared" si="23"/>
        <v>&lt;25</v>
      </c>
      <c r="W162" s="86"/>
    </row>
    <row r="163" spans="1:23" x14ac:dyDescent="0.45">
      <c r="A163" s="51">
        <v>157</v>
      </c>
      <c r="B163" s="52" t="str">
        <f t="shared" si="21"/>
        <v>岩手県</v>
      </c>
      <c r="C163" s="79" t="str">
        <f t="shared" si="21"/>
        <v>岩手県</v>
      </c>
      <c r="D163" s="54" t="str">
        <f t="shared" si="21"/>
        <v>岩手県</v>
      </c>
      <c r="E163" s="186" t="s">
        <v>82</v>
      </c>
      <c r="F163" s="53" t="str">
        <f t="shared" si="26"/>
        <v>-</v>
      </c>
      <c r="G163" s="55" t="s">
        <v>83</v>
      </c>
      <c r="H163" s="56" t="s">
        <v>66</v>
      </c>
      <c r="I163" s="79" t="str">
        <f t="shared" si="25"/>
        <v>牛肉</v>
      </c>
      <c r="J163" s="53" t="str">
        <f t="shared" si="27"/>
        <v>-</v>
      </c>
      <c r="K163" s="53" t="str">
        <f t="shared" si="27"/>
        <v>-</v>
      </c>
      <c r="L163" s="58" t="s">
        <v>39</v>
      </c>
      <c r="M163" s="59" t="str">
        <f t="shared" si="28"/>
        <v>岩手県いわちく検査室</v>
      </c>
      <c r="N163" s="60" t="s">
        <v>84</v>
      </c>
      <c r="O163" s="81">
        <v>44022</v>
      </c>
      <c r="P163" s="82">
        <v>44023</v>
      </c>
      <c r="Q163" s="83" t="s">
        <v>85</v>
      </c>
      <c r="R163" s="84">
        <v>13.5</v>
      </c>
      <c r="S163" s="85">
        <v>14</v>
      </c>
      <c r="T163" s="66" t="str">
        <f t="shared" si="29"/>
        <v>&lt;15</v>
      </c>
      <c r="U163" s="66">
        <f t="shared" si="29"/>
        <v>13.5</v>
      </c>
      <c r="V163" s="67">
        <f t="shared" si="23"/>
        <v>14</v>
      </c>
      <c r="W163" s="86"/>
    </row>
    <row r="164" spans="1:23" x14ac:dyDescent="0.45">
      <c r="A164" s="51">
        <v>158</v>
      </c>
      <c r="B164" s="52" t="str">
        <f t="shared" si="21"/>
        <v>岩手県</v>
      </c>
      <c r="C164" s="79" t="str">
        <f t="shared" si="21"/>
        <v>岩手県</v>
      </c>
      <c r="D164" s="54" t="str">
        <f t="shared" si="21"/>
        <v>岩手県</v>
      </c>
      <c r="E164" s="186" t="s">
        <v>102</v>
      </c>
      <c r="F164" s="53" t="str">
        <f t="shared" si="26"/>
        <v>-</v>
      </c>
      <c r="G164" s="55" t="s">
        <v>83</v>
      </c>
      <c r="H164" s="56" t="s">
        <v>66</v>
      </c>
      <c r="I164" s="79" t="str">
        <f t="shared" si="25"/>
        <v>牛肉</v>
      </c>
      <c r="J164" s="53" t="str">
        <f t="shared" si="27"/>
        <v>-</v>
      </c>
      <c r="K164" s="53" t="str">
        <f t="shared" si="27"/>
        <v>-</v>
      </c>
      <c r="L164" s="58" t="s">
        <v>39</v>
      </c>
      <c r="M164" s="59" t="str">
        <f t="shared" si="28"/>
        <v>岩手県いわちく検査室</v>
      </c>
      <c r="N164" s="60" t="s">
        <v>84</v>
      </c>
      <c r="O164" s="81">
        <v>44022</v>
      </c>
      <c r="P164" s="82">
        <v>44023</v>
      </c>
      <c r="Q164" s="83" t="s">
        <v>85</v>
      </c>
      <c r="R164" s="84" t="s">
        <v>86</v>
      </c>
      <c r="S164" s="85" t="s">
        <v>87</v>
      </c>
      <c r="T164" s="66" t="str">
        <f t="shared" si="29"/>
        <v>&lt;15</v>
      </c>
      <c r="U164" s="66" t="str">
        <f t="shared" si="29"/>
        <v>&lt;10</v>
      </c>
      <c r="V164" s="67" t="str">
        <f t="shared" si="23"/>
        <v>&lt;25</v>
      </c>
      <c r="W164" s="86"/>
    </row>
    <row r="165" spans="1:23" x14ac:dyDescent="0.45">
      <c r="A165" s="51">
        <v>159</v>
      </c>
      <c r="B165" s="52" t="str">
        <f t="shared" si="21"/>
        <v>岩手県</v>
      </c>
      <c r="C165" s="79" t="str">
        <f t="shared" si="21"/>
        <v>岩手県</v>
      </c>
      <c r="D165" s="54" t="str">
        <f t="shared" si="21"/>
        <v>岩手県</v>
      </c>
      <c r="E165" s="186" t="s">
        <v>91</v>
      </c>
      <c r="F165" s="53" t="str">
        <f t="shared" si="26"/>
        <v>-</v>
      </c>
      <c r="G165" s="55" t="s">
        <v>83</v>
      </c>
      <c r="H165" s="56" t="s">
        <v>66</v>
      </c>
      <c r="I165" s="79" t="str">
        <f t="shared" si="25"/>
        <v>牛肉</v>
      </c>
      <c r="J165" s="53" t="str">
        <f t="shared" si="27"/>
        <v>-</v>
      </c>
      <c r="K165" s="53" t="str">
        <f t="shared" si="27"/>
        <v>-</v>
      </c>
      <c r="L165" s="58" t="s">
        <v>39</v>
      </c>
      <c r="M165" s="59" t="str">
        <f t="shared" si="28"/>
        <v>岩手県いわちく検査室</v>
      </c>
      <c r="N165" s="60" t="s">
        <v>84</v>
      </c>
      <c r="O165" s="81">
        <v>44022</v>
      </c>
      <c r="P165" s="82">
        <v>44023</v>
      </c>
      <c r="Q165" s="83" t="s">
        <v>85</v>
      </c>
      <c r="R165" s="84" t="s">
        <v>86</v>
      </c>
      <c r="S165" s="85" t="s">
        <v>87</v>
      </c>
      <c r="T165" s="66" t="str">
        <f t="shared" si="29"/>
        <v>&lt;15</v>
      </c>
      <c r="U165" s="66" t="str">
        <f t="shared" si="29"/>
        <v>&lt;10</v>
      </c>
      <c r="V165" s="67" t="str">
        <f t="shared" si="23"/>
        <v>&lt;25</v>
      </c>
      <c r="W165" s="86"/>
    </row>
    <row r="166" spans="1:23" x14ac:dyDescent="0.45">
      <c r="A166" s="51">
        <v>160</v>
      </c>
      <c r="B166" s="52" t="str">
        <f t="shared" si="21"/>
        <v>岩手県</v>
      </c>
      <c r="C166" s="79" t="str">
        <f t="shared" si="21"/>
        <v>岩手県</v>
      </c>
      <c r="D166" s="54" t="str">
        <f t="shared" si="21"/>
        <v>岩手県</v>
      </c>
      <c r="E166" s="186" t="s">
        <v>93</v>
      </c>
      <c r="F166" s="53" t="str">
        <f t="shared" si="26"/>
        <v>-</v>
      </c>
      <c r="G166" s="55" t="s">
        <v>83</v>
      </c>
      <c r="H166" s="56" t="s">
        <v>66</v>
      </c>
      <c r="I166" s="79" t="str">
        <f t="shared" si="25"/>
        <v>牛肉</v>
      </c>
      <c r="J166" s="53" t="str">
        <f t="shared" si="27"/>
        <v>-</v>
      </c>
      <c r="K166" s="53" t="str">
        <f t="shared" si="27"/>
        <v>-</v>
      </c>
      <c r="L166" s="58" t="s">
        <v>39</v>
      </c>
      <c r="M166" s="59" t="str">
        <f t="shared" si="28"/>
        <v>岩手県いわちく検査室</v>
      </c>
      <c r="N166" s="60" t="s">
        <v>84</v>
      </c>
      <c r="O166" s="81">
        <v>44022</v>
      </c>
      <c r="P166" s="82">
        <v>44023</v>
      </c>
      <c r="Q166" s="83" t="s">
        <v>85</v>
      </c>
      <c r="R166" s="84" t="s">
        <v>86</v>
      </c>
      <c r="S166" s="85" t="s">
        <v>87</v>
      </c>
      <c r="T166" s="66" t="str">
        <f t="shared" si="29"/>
        <v>&lt;15</v>
      </c>
      <c r="U166" s="66" t="str">
        <f t="shared" si="29"/>
        <v>&lt;10</v>
      </c>
      <c r="V166" s="67" t="str">
        <f t="shared" si="23"/>
        <v>&lt;25</v>
      </c>
      <c r="W166" s="86"/>
    </row>
    <row r="167" spans="1:23" x14ac:dyDescent="0.45">
      <c r="A167" s="51">
        <v>161</v>
      </c>
      <c r="B167" s="52" t="str">
        <f t="shared" si="21"/>
        <v>岩手県</v>
      </c>
      <c r="C167" s="79" t="str">
        <f t="shared" si="21"/>
        <v>岩手県</v>
      </c>
      <c r="D167" s="54" t="str">
        <f t="shared" si="21"/>
        <v>岩手県</v>
      </c>
      <c r="E167" s="186" t="s">
        <v>89</v>
      </c>
      <c r="F167" s="53" t="str">
        <f t="shared" si="26"/>
        <v>-</v>
      </c>
      <c r="G167" s="55" t="s">
        <v>83</v>
      </c>
      <c r="H167" s="56" t="s">
        <v>66</v>
      </c>
      <c r="I167" s="79" t="str">
        <f t="shared" si="25"/>
        <v>牛肉</v>
      </c>
      <c r="J167" s="53" t="str">
        <f t="shared" si="27"/>
        <v>-</v>
      </c>
      <c r="K167" s="53" t="str">
        <f t="shared" si="27"/>
        <v>-</v>
      </c>
      <c r="L167" s="58" t="s">
        <v>39</v>
      </c>
      <c r="M167" s="59" t="str">
        <f t="shared" si="28"/>
        <v>岩手県いわちく検査室</v>
      </c>
      <c r="N167" s="60" t="s">
        <v>84</v>
      </c>
      <c r="O167" s="81">
        <v>44022</v>
      </c>
      <c r="P167" s="82">
        <v>44023</v>
      </c>
      <c r="Q167" s="83" t="s">
        <v>85</v>
      </c>
      <c r="R167" s="84" t="s">
        <v>86</v>
      </c>
      <c r="S167" s="85" t="s">
        <v>87</v>
      </c>
      <c r="T167" s="66" t="str">
        <f t="shared" si="29"/>
        <v>&lt;15</v>
      </c>
      <c r="U167" s="66" t="str">
        <f t="shared" si="29"/>
        <v>&lt;10</v>
      </c>
      <c r="V167" s="67" t="str">
        <f t="shared" si="23"/>
        <v>&lt;25</v>
      </c>
      <c r="W167" s="86"/>
    </row>
    <row r="168" spans="1:23" x14ac:dyDescent="0.45">
      <c r="A168" s="51">
        <v>162</v>
      </c>
      <c r="B168" s="52" t="str">
        <f t="shared" si="21"/>
        <v>岩手県</v>
      </c>
      <c r="C168" s="79" t="str">
        <f t="shared" si="21"/>
        <v>岩手県</v>
      </c>
      <c r="D168" s="54" t="str">
        <f t="shared" si="21"/>
        <v>岩手県</v>
      </c>
      <c r="E168" s="186" t="s">
        <v>82</v>
      </c>
      <c r="F168" s="53" t="str">
        <f t="shared" si="26"/>
        <v>-</v>
      </c>
      <c r="G168" s="55" t="s">
        <v>83</v>
      </c>
      <c r="H168" s="56" t="s">
        <v>66</v>
      </c>
      <c r="I168" s="79" t="str">
        <f t="shared" si="25"/>
        <v>牛肉</v>
      </c>
      <c r="J168" s="53" t="str">
        <f t="shared" si="27"/>
        <v>-</v>
      </c>
      <c r="K168" s="53" t="str">
        <f t="shared" si="27"/>
        <v>-</v>
      </c>
      <c r="L168" s="58" t="s">
        <v>39</v>
      </c>
      <c r="M168" s="59" t="str">
        <f t="shared" si="28"/>
        <v>岩手県いわちく検査室</v>
      </c>
      <c r="N168" s="60" t="s">
        <v>84</v>
      </c>
      <c r="O168" s="81">
        <v>44022</v>
      </c>
      <c r="P168" s="82">
        <v>44023</v>
      </c>
      <c r="Q168" s="83" t="s">
        <v>85</v>
      </c>
      <c r="R168" s="84" t="s">
        <v>86</v>
      </c>
      <c r="S168" s="85" t="s">
        <v>87</v>
      </c>
      <c r="T168" s="66" t="str">
        <f t="shared" si="29"/>
        <v>&lt;15</v>
      </c>
      <c r="U168" s="66" t="str">
        <f t="shared" si="29"/>
        <v>&lt;10</v>
      </c>
      <c r="V168" s="67" t="str">
        <f t="shared" si="23"/>
        <v>&lt;25</v>
      </c>
      <c r="W168" s="86"/>
    </row>
    <row r="169" spans="1:23" x14ac:dyDescent="0.45">
      <c r="A169" s="51">
        <v>163</v>
      </c>
      <c r="B169" s="52" t="str">
        <f t="shared" si="21"/>
        <v>岩手県</v>
      </c>
      <c r="C169" s="79" t="str">
        <f t="shared" si="21"/>
        <v>岩手県</v>
      </c>
      <c r="D169" s="54" t="str">
        <f t="shared" si="21"/>
        <v>岩手県</v>
      </c>
      <c r="E169" s="186" t="s">
        <v>82</v>
      </c>
      <c r="F169" s="53" t="str">
        <f t="shared" si="26"/>
        <v>-</v>
      </c>
      <c r="G169" s="55" t="s">
        <v>83</v>
      </c>
      <c r="H169" s="56" t="s">
        <v>66</v>
      </c>
      <c r="I169" s="79" t="str">
        <f t="shared" si="25"/>
        <v>牛肉</v>
      </c>
      <c r="J169" s="53" t="str">
        <f t="shared" si="27"/>
        <v>-</v>
      </c>
      <c r="K169" s="53" t="str">
        <f t="shared" si="27"/>
        <v>-</v>
      </c>
      <c r="L169" s="58" t="s">
        <v>39</v>
      </c>
      <c r="M169" s="59" t="str">
        <f t="shared" si="28"/>
        <v>岩手県いわちく検査室</v>
      </c>
      <c r="N169" s="60" t="s">
        <v>84</v>
      </c>
      <c r="O169" s="81">
        <v>44022</v>
      </c>
      <c r="P169" s="82">
        <v>44023</v>
      </c>
      <c r="Q169" s="83" t="s">
        <v>85</v>
      </c>
      <c r="R169" s="84" t="s">
        <v>86</v>
      </c>
      <c r="S169" s="85" t="s">
        <v>87</v>
      </c>
      <c r="T169" s="66" t="str">
        <f t="shared" si="29"/>
        <v>&lt;15</v>
      </c>
      <c r="U169" s="66" t="str">
        <f t="shared" si="29"/>
        <v>&lt;10</v>
      </c>
      <c r="V169" s="67" t="str">
        <f t="shared" si="23"/>
        <v>&lt;25</v>
      </c>
      <c r="W169" s="86"/>
    </row>
    <row r="170" spans="1:23" x14ac:dyDescent="0.45">
      <c r="A170" s="51">
        <v>164</v>
      </c>
      <c r="B170" s="52" t="s">
        <v>113</v>
      </c>
      <c r="C170" s="53" t="s">
        <v>113</v>
      </c>
      <c r="D170" s="54" t="s">
        <v>113</v>
      </c>
      <c r="E170" s="79" t="str">
        <f>VLOOKUP(F170,[1]Sheet1!$B$4:$C$22,2,FALSE)</f>
        <v>-</v>
      </c>
      <c r="F170" s="53" t="s">
        <v>114</v>
      </c>
      <c r="G170" s="55" t="s">
        <v>83</v>
      </c>
      <c r="H170" s="56" t="s">
        <v>115</v>
      </c>
      <c r="I170" s="79" t="s">
        <v>116</v>
      </c>
      <c r="J170" s="79" t="s">
        <v>117</v>
      </c>
      <c r="K170" s="79" t="s">
        <v>118</v>
      </c>
      <c r="L170" s="58" t="s">
        <v>39</v>
      </c>
      <c r="M170" s="59" t="s">
        <v>119</v>
      </c>
      <c r="N170" s="60" t="s">
        <v>41</v>
      </c>
      <c r="O170" s="61">
        <v>44082</v>
      </c>
      <c r="P170" s="62">
        <v>44084</v>
      </c>
      <c r="Q170" s="63" t="s">
        <v>120</v>
      </c>
      <c r="R170" s="64" t="s">
        <v>121</v>
      </c>
      <c r="S170" s="65" t="s">
        <v>122</v>
      </c>
      <c r="T170" s="66" t="str">
        <f t="shared" si="29"/>
        <v>&lt;4</v>
      </c>
      <c r="U170" s="66" t="str">
        <f t="shared" si="29"/>
        <v>&lt;3.33</v>
      </c>
      <c r="V170" s="67" t="str">
        <f t="shared" si="23"/>
        <v>&lt;7.3</v>
      </c>
      <c r="W170" s="86"/>
    </row>
    <row r="171" spans="1:23" x14ac:dyDescent="0.45">
      <c r="A171" s="51">
        <v>165</v>
      </c>
      <c r="B171" s="51" t="s">
        <v>113</v>
      </c>
      <c r="C171" s="69" t="s">
        <v>113</v>
      </c>
      <c r="D171" s="70" t="s">
        <v>113</v>
      </c>
      <c r="E171" s="79" t="str">
        <f>VLOOKUP(F171,[1]Sheet1!$B$4:$C$22,2,FALSE)</f>
        <v>-</v>
      </c>
      <c r="F171" s="69" t="s">
        <v>114</v>
      </c>
      <c r="G171" s="55" t="s">
        <v>83</v>
      </c>
      <c r="H171" s="56" t="s">
        <v>115</v>
      </c>
      <c r="I171" s="71" t="s">
        <v>116</v>
      </c>
      <c r="J171" s="71" t="s">
        <v>117</v>
      </c>
      <c r="K171" s="79" t="s">
        <v>118</v>
      </c>
      <c r="L171" s="58" t="s">
        <v>39</v>
      </c>
      <c r="M171" s="73" t="s">
        <v>119</v>
      </c>
      <c r="N171" s="60" t="s">
        <v>41</v>
      </c>
      <c r="O171" s="87">
        <v>44082</v>
      </c>
      <c r="P171" s="75">
        <v>44084</v>
      </c>
      <c r="Q171" s="76" t="s">
        <v>123</v>
      </c>
      <c r="R171" s="77" t="s">
        <v>124</v>
      </c>
      <c r="S171" s="65" t="s">
        <v>125</v>
      </c>
      <c r="T171" s="66" t="str">
        <f t="shared" si="29"/>
        <v>&lt;5.21</v>
      </c>
      <c r="U171" s="66" t="str">
        <f t="shared" si="29"/>
        <v>&lt;3.22</v>
      </c>
      <c r="V171" s="67" t="str">
        <f t="shared" si="23"/>
        <v>&lt;8.4</v>
      </c>
      <c r="W171" s="86"/>
    </row>
    <row r="172" spans="1:23" x14ac:dyDescent="0.45">
      <c r="A172" s="51">
        <v>166</v>
      </c>
      <c r="B172" s="51" t="s">
        <v>113</v>
      </c>
      <c r="C172" s="69" t="s">
        <v>113</v>
      </c>
      <c r="D172" s="70" t="s">
        <v>113</v>
      </c>
      <c r="E172" s="79" t="str">
        <f>VLOOKUP(F172,[1]Sheet1!$B$4:$C$22,2,FALSE)</f>
        <v>久慈市</v>
      </c>
      <c r="F172" s="69" t="s">
        <v>126</v>
      </c>
      <c r="G172" s="55" t="s">
        <v>83</v>
      </c>
      <c r="H172" s="56" t="s">
        <v>115</v>
      </c>
      <c r="I172" s="71" t="s">
        <v>127</v>
      </c>
      <c r="J172" s="71" t="s">
        <v>117</v>
      </c>
      <c r="K172" s="79" t="s">
        <v>118</v>
      </c>
      <c r="L172" s="58" t="s">
        <v>39</v>
      </c>
      <c r="M172" s="73" t="s">
        <v>128</v>
      </c>
      <c r="N172" s="60" t="s">
        <v>41</v>
      </c>
      <c r="O172" s="87">
        <v>44082</v>
      </c>
      <c r="P172" s="75">
        <v>44084</v>
      </c>
      <c r="Q172" s="76" t="s">
        <v>129</v>
      </c>
      <c r="R172" s="77" t="s">
        <v>130</v>
      </c>
      <c r="S172" s="65" t="s">
        <v>86</v>
      </c>
      <c r="T172" s="66" t="str">
        <f t="shared" si="29"/>
        <v>&lt;5.07</v>
      </c>
      <c r="U172" s="66" t="str">
        <f t="shared" si="29"/>
        <v>&lt;4.95</v>
      </c>
      <c r="V172" s="67" t="str">
        <f t="shared" si="23"/>
        <v>&lt;10</v>
      </c>
      <c r="W172" s="86"/>
    </row>
    <row r="173" spans="1:23" x14ac:dyDescent="0.45">
      <c r="A173" s="51">
        <v>167</v>
      </c>
      <c r="B173" s="51" t="s">
        <v>113</v>
      </c>
      <c r="C173" s="69" t="s">
        <v>113</v>
      </c>
      <c r="D173" s="70" t="s">
        <v>113</v>
      </c>
      <c r="E173" s="79" t="str">
        <f>VLOOKUP(F173,[1]Sheet1!$B$4:$C$22,2,FALSE)</f>
        <v>久慈市</v>
      </c>
      <c r="F173" s="69" t="s">
        <v>126</v>
      </c>
      <c r="G173" s="55" t="s">
        <v>83</v>
      </c>
      <c r="H173" s="78" t="s">
        <v>115</v>
      </c>
      <c r="I173" s="71" t="s">
        <v>131</v>
      </c>
      <c r="J173" s="71" t="s">
        <v>117</v>
      </c>
      <c r="K173" s="79" t="s">
        <v>118</v>
      </c>
      <c r="L173" s="58" t="s">
        <v>39</v>
      </c>
      <c r="M173" s="73" t="s">
        <v>128</v>
      </c>
      <c r="N173" s="60" t="s">
        <v>41</v>
      </c>
      <c r="O173" s="87">
        <v>44082</v>
      </c>
      <c r="P173" s="75">
        <v>44084</v>
      </c>
      <c r="Q173" s="76" t="s">
        <v>132</v>
      </c>
      <c r="R173" s="77" t="s">
        <v>133</v>
      </c>
      <c r="S173" s="88" t="s">
        <v>134</v>
      </c>
      <c r="T173" s="66" t="str">
        <f t="shared" si="29"/>
        <v>&lt;6.41</v>
      </c>
      <c r="U173" s="66" t="str">
        <f t="shared" si="29"/>
        <v>&lt;6.6</v>
      </c>
      <c r="V173" s="67" t="str">
        <f t="shared" si="23"/>
        <v>&lt;13</v>
      </c>
      <c r="W173" s="86"/>
    </row>
    <row r="174" spans="1:23" x14ac:dyDescent="0.45">
      <c r="A174" s="51">
        <v>168</v>
      </c>
      <c r="B174" s="51" t="s">
        <v>113</v>
      </c>
      <c r="C174" s="69" t="s">
        <v>113</v>
      </c>
      <c r="D174" s="70" t="s">
        <v>113</v>
      </c>
      <c r="E174" s="79" t="str">
        <f>VLOOKUP(F174,[1]Sheet1!$B$4:$C$22,2,FALSE)</f>
        <v>-</v>
      </c>
      <c r="F174" s="69" t="s">
        <v>114</v>
      </c>
      <c r="G174" s="55" t="s">
        <v>83</v>
      </c>
      <c r="H174" s="56" t="s">
        <v>115</v>
      </c>
      <c r="I174" s="71" t="s">
        <v>135</v>
      </c>
      <c r="J174" s="71" t="s">
        <v>117</v>
      </c>
      <c r="K174" s="79" t="s">
        <v>118</v>
      </c>
      <c r="L174" s="58" t="s">
        <v>39</v>
      </c>
      <c r="M174" s="73" t="s">
        <v>136</v>
      </c>
      <c r="N174" s="60" t="s">
        <v>41</v>
      </c>
      <c r="O174" s="87">
        <v>44081</v>
      </c>
      <c r="P174" s="75">
        <v>44083</v>
      </c>
      <c r="Q174" s="76" t="s">
        <v>137</v>
      </c>
      <c r="R174" s="77" t="s">
        <v>138</v>
      </c>
      <c r="S174" s="88" t="s">
        <v>139</v>
      </c>
      <c r="T174" s="66" t="str">
        <f t="shared" si="29"/>
        <v>&lt;4.05</v>
      </c>
      <c r="U174" s="66" t="str">
        <f t="shared" si="29"/>
        <v>&lt;4.44</v>
      </c>
      <c r="V174" s="67" t="str">
        <f t="shared" si="23"/>
        <v>&lt;8.5</v>
      </c>
      <c r="W174" s="86"/>
    </row>
    <row r="175" spans="1:23" x14ac:dyDescent="0.45">
      <c r="A175" s="51">
        <v>169</v>
      </c>
      <c r="B175" s="51" t="s">
        <v>113</v>
      </c>
      <c r="C175" s="69" t="s">
        <v>113</v>
      </c>
      <c r="D175" s="70" t="s">
        <v>113</v>
      </c>
      <c r="E175" s="79" t="str">
        <f>VLOOKUP(F175,[1]Sheet1!$B$4:$C$22,2,FALSE)</f>
        <v>-</v>
      </c>
      <c r="F175" s="69" t="s">
        <v>114</v>
      </c>
      <c r="G175" s="55" t="s">
        <v>83</v>
      </c>
      <c r="H175" s="56" t="s">
        <v>115</v>
      </c>
      <c r="I175" s="71" t="s">
        <v>135</v>
      </c>
      <c r="J175" s="71" t="s">
        <v>117</v>
      </c>
      <c r="K175" s="79" t="s">
        <v>118</v>
      </c>
      <c r="L175" s="58" t="s">
        <v>39</v>
      </c>
      <c r="M175" s="73" t="s">
        <v>119</v>
      </c>
      <c r="N175" s="60" t="s">
        <v>41</v>
      </c>
      <c r="O175" s="87">
        <v>44081</v>
      </c>
      <c r="P175" s="75">
        <v>44083</v>
      </c>
      <c r="Q175" s="76" t="s">
        <v>140</v>
      </c>
      <c r="R175" s="77" t="s">
        <v>141</v>
      </c>
      <c r="S175" s="89" t="s">
        <v>142</v>
      </c>
      <c r="T175" s="66" t="str">
        <f t="shared" si="29"/>
        <v>&lt;4.43</v>
      </c>
      <c r="U175" s="66" t="str">
        <f t="shared" si="29"/>
        <v>&lt;3.07</v>
      </c>
      <c r="V175" s="67" t="str">
        <f t="shared" si="23"/>
        <v>&lt;7.5</v>
      </c>
      <c r="W175" s="86"/>
    </row>
    <row r="176" spans="1:23" x14ac:dyDescent="0.45">
      <c r="A176" s="51">
        <v>170</v>
      </c>
      <c r="B176" s="51" t="s">
        <v>113</v>
      </c>
      <c r="C176" s="69" t="s">
        <v>113</v>
      </c>
      <c r="D176" s="70" t="s">
        <v>113</v>
      </c>
      <c r="E176" s="79" t="str">
        <f>VLOOKUP(F176,[1]Sheet1!$B$4:$C$22,2,FALSE)</f>
        <v>久慈市</v>
      </c>
      <c r="F176" s="69" t="s">
        <v>126</v>
      </c>
      <c r="G176" s="55" t="s">
        <v>83</v>
      </c>
      <c r="H176" s="78" t="s">
        <v>115</v>
      </c>
      <c r="I176" s="71" t="s">
        <v>135</v>
      </c>
      <c r="J176" s="71" t="s">
        <v>117</v>
      </c>
      <c r="K176" s="79" t="s">
        <v>118</v>
      </c>
      <c r="L176" s="58" t="s">
        <v>39</v>
      </c>
      <c r="M176" s="73" t="s">
        <v>128</v>
      </c>
      <c r="N176" s="60" t="s">
        <v>41</v>
      </c>
      <c r="O176" s="87">
        <v>44082</v>
      </c>
      <c r="P176" s="75">
        <v>44084</v>
      </c>
      <c r="Q176" s="76" t="s">
        <v>143</v>
      </c>
      <c r="R176" s="77" t="s">
        <v>144</v>
      </c>
      <c r="S176" s="89" t="s">
        <v>145</v>
      </c>
      <c r="T176" s="66" t="str">
        <f t="shared" si="29"/>
        <v>&lt;4.46</v>
      </c>
      <c r="U176" s="66" t="str">
        <f t="shared" si="29"/>
        <v>&lt;4.66</v>
      </c>
      <c r="V176" s="67" t="str">
        <f t="shared" si="23"/>
        <v>&lt;9.1</v>
      </c>
      <c r="W176" s="86"/>
    </row>
    <row r="177" spans="1:23" x14ac:dyDescent="0.45">
      <c r="A177" s="51">
        <v>171</v>
      </c>
      <c r="B177" s="51" t="s">
        <v>113</v>
      </c>
      <c r="C177" s="69" t="s">
        <v>113</v>
      </c>
      <c r="D177" s="70" t="s">
        <v>113</v>
      </c>
      <c r="E177" s="79" t="str">
        <f>VLOOKUP(F177,[1]Sheet1!$B$4:$C$22,2,FALSE)</f>
        <v>-</v>
      </c>
      <c r="F177" s="69" t="s">
        <v>114</v>
      </c>
      <c r="G177" s="55" t="s">
        <v>83</v>
      </c>
      <c r="H177" s="56" t="s">
        <v>115</v>
      </c>
      <c r="I177" s="71" t="s">
        <v>146</v>
      </c>
      <c r="J177" s="71" t="s">
        <v>117</v>
      </c>
      <c r="K177" s="79" t="s">
        <v>118</v>
      </c>
      <c r="L177" s="58" t="s">
        <v>39</v>
      </c>
      <c r="M177" s="73" t="s">
        <v>136</v>
      </c>
      <c r="N177" s="60" t="s">
        <v>41</v>
      </c>
      <c r="O177" s="87">
        <v>44081</v>
      </c>
      <c r="P177" s="75">
        <v>44083</v>
      </c>
      <c r="Q177" s="76" t="s">
        <v>147</v>
      </c>
      <c r="R177" s="77" t="s">
        <v>148</v>
      </c>
      <c r="S177" s="89" t="s">
        <v>145</v>
      </c>
      <c r="T177" s="66" t="str">
        <f t="shared" si="29"/>
        <v>&lt;4.56</v>
      </c>
      <c r="U177" s="66" t="str">
        <f t="shared" si="29"/>
        <v>&lt;4.58</v>
      </c>
      <c r="V177" s="67" t="str">
        <f t="shared" si="23"/>
        <v>&lt;9.1</v>
      </c>
      <c r="W177" s="86"/>
    </row>
    <row r="178" spans="1:23" x14ac:dyDescent="0.45">
      <c r="A178" s="51">
        <v>172</v>
      </c>
      <c r="B178" s="51" t="s">
        <v>113</v>
      </c>
      <c r="C178" s="69" t="s">
        <v>113</v>
      </c>
      <c r="D178" s="70" t="s">
        <v>113</v>
      </c>
      <c r="E178" s="79" t="str">
        <f>VLOOKUP(F178,[1]Sheet1!$B$4:$C$22,2,FALSE)</f>
        <v>-</v>
      </c>
      <c r="F178" s="69" t="s">
        <v>114</v>
      </c>
      <c r="G178" s="55" t="s">
        <v>83</v>
      </c>
      <c r="H178" s="56" t="s">
        <v>115</v>
      </c>
      <c r="I178" s="71" t="s">
        <v>146</v>
      </c>
      <c r="J178" s="71" t="s">
        <v>117</v>
      </c>
      <c r="K178" s="79" t="s">
        <v>118</v>
      </c>
      <c r="L178" s="58" t="s">
        <v>39</v>
      </c>
      <c r="M178" s="73" t="s">
        <v>119</v>
      </c>
      <c r="N178" s="60" t="s">
        <v>41</v>
      </c>
      <c r="O178" s="87">
        <v>44081</v>
      </c>
      <c r="P178" s="75">
        <v>44083</v>
      </c>
      <c r="Q178" s="76" t="s">
        <v>149</v>
      </c>
      <c r="R178" s="77" t="s">
        <v>150</v>
      </c>
      <c r="S178" s="89" t="s">
        <v>151</v>
      </c>
      <c r="T178" s="66" t="str">
        <f t="shared" si="29"/>
        <v>&lt;0.452</v>
      </c>
      <c r="U178" s="66" t="str">
        <f t="shared" si="29"/>
        <v>&lt;0.501</v>
      </c>
      <c r="V178" s="67" t="str">
        <f t="shared" si="23"/>
        <v>&lt;0.95</v>
      </c>
      <c r="W178" s="86"/>
    </row>
    <row r="179" spans="1:23" x14ac:dyDescent="0.45">
      <c r="A179" s="51">
        <v>173</v>
      </c>
      <c r="B179" s="51" t="s">
        <v>113</v>
      </c>
      <c r="C179" s="69" t="s">
        <v>113</v>
      </c>
      <c r="D179" s="70" t="s">
        <v>113</v>
      </c>
      <c r="E179" s="79" t="str">
        <f>VLOOKUP(F179,[1]Sheet1!$B$4:$C$22,2,FALSE)</f>
        <v>釜石市</v>
      </c>
      <c r="F179" s="69" t="s">
        <v>152</v>
      </c>
      <c r="G179" s="55" t="s">
        <v>83</v>
      </c>
      <c r="H179" s="78" t="s">
        <v>115</v>
      </c>
      <c r="I179" s="71" t="s">
        <v>146</v>
      </c>
      <c r="J179" s="71" t="s">
        <v>117</v>
      </c>
      <c r="K179" s="79" t="s">
        <v>118</v>
      </c>
      <c r="L179" s="58" t="s">
        <v>39</v>
      </c>
      <c r="M179" s="73" t="s">
        <v>153</v>
      </c>
      <c r="N179" s="60" t="s">
        <v>41</v>
      </c>
      <c r="O179" s="87">
        <v>44081</v>
      </c>
      <c r="P179" s="75">
        <v>44083</v>
      </c>
      <c r="Q179" s="76" t="s">
        <v>154</v>
      </c>
      <c r="R179" s="77" t="s">
        <v>155</v>
      </c>
      <c r="S179" s="89" t="s">
        <v>156</v>
      </c>
      <c r="T179" s="66" t="str">
        <f t="shared" si="29"/>
        <v>&lt;0.545</v>
      </c>
      <c r="U179" s="66" t="str">
        <f t="shared" si="29"/>
        <v>&lt;0.579</v>
      </c>
      <c r="V179" s="67" t="str">
        <f t="shared" si="23"/>
        <v>&lt;1.1</v>
      </c>
      <c r="W179" s="86"/>
    </row>
    <row r="180" spans="1:23" x14ac:dyDescent="0.45">
      <c r="A180" s="51">
        <v>174</v>
      </c>
      <c r="B180" s="51" t="s">
        <v>113</v>
      </c>
      <c r="C180" s="69" t="s">
        <v>113</v>
      </c>
      <c r="D180" s="90" t="s">
        <v>113</v>
      </c>
      <c r="E180" s="79" t="str">
        <f>VLOOKUP(F180,[1]Sheet1!$B$4:$C$22,2,FALSE)</f>
        <v>久慈市</v>
      </c>
      <c r="F180" s="91" t="s">
        <v>126</v>
      </c>
      <c r="G180" s="55" t="s">
        <v>83</v>
      </c>
      <c r="H180" s="78" t="s">
        <v>115</v>
      </c>
      <c r="I180" s="92" t="s">
        <v>146</v>
      </c>
      <c r="J180" s="92" t="s">
        <v>117</v>
      </c>
      <c r="K180" s="79" t="s">
        <v>118</v>
      </c>
      <c r="L180" s="58" t="s">
        <v>39</v>
      </c>
      <c r="M180" s="93" t="s">
        <v>128</v>
      </c>
      <c r="N180" s="60" t="s">
        <v>41</v>
      </c>
      <c r="O180" s="94">
        <v>44082</v>
      </c>
      <c r="P180" s="95">
        <v>44084</v>
      </c>
      <c r="Q180" s="76" t="s">
        <v>157</v>
      </c>
      <c r="R180" s="77" t="s">
        <v>158</v>
      </c>
      <c r="S180" s="96" t="s">
        <v>86</v>
      </c>
      <c r="T180" s="66" t="str">
        <f t="shared" si="29"/>
        <v>&lt;4.93</v>
      </c>
      <c r="U180" s="66" t="str">
        <f t="shared" si="29"/>
        <v>&lt;5.48</v>
      </c>
      <c r="V180" s="67" t="str">
        <f t="shared" si="23"/>
        <v>&lt;10</v>
      </c>
      <c r="W180" s="86"/>
    </row>
    <row r="181" spans="1:23" x14ac:dyDescent="0.45">
      <c r="A181" s="51">
        <v>175</v>
      </c>
      <c r="B181" s="51" t="s">
        <v>113</v>
      </c>
      <c r="C181" s="69" t="s">
        <v>113</v>
      </c>
      <c r="D181" s="90" t="s">
        <v>113</v>
      </c>
      <c r="E181" s="79" t="str">
        <f>VLOOKUP(F181,[1]Sheet1!$B$4:$C$22,2,FALSE)</f>
        <v>-</v>
      </c>
      <c r="F181" s="91" t="s">
        <v>114</v>
      </c>
      <c r="G181" s="55" t="s">
        <v>83</v>
      </c>
      <c r="H181" s="56" t="s">
        <v>115</v>
      </c>
      <c r="I181" s="92" t="s">
        <v>159</v>
      </c>
      <c r="J181" s="92" t="s">
        <v>117</v>
      </c>
      <c r="K181" s="79" t="s">
        <v>118</v>
      </c>
      <c r="L181" s="58" t="s">
        <v>39</v>
      </c>
      <c r="M181" s="93" t="s">
        <v>136</v>
      </c>
      <c r="N181" s="60" t="s">
        <v>41</v>
      </c>
      <c r="O181" s="94">
        <v>44081</v>
      </c>
      <c r="P181" s="95">
        <v>44083</v>
      </c>
      <c r="Q181" s="76" t="s">
        <v>160</v>
      </c>
      <c r="R181" s="77" t="s">
        <v>161</v>
      </c>
      <c r="S181" s="96" t="s">
        <v>125</v>
      </c>
      <c r="T181" s="66" t="str">
        <f t="shared" ref="T181:U205" si="30">IF(Q181="","",IF(NOT(ISERROR(Q181*1)),ROUNDDOWN(Q181*1,2-INT(LOG(ABS(Q181*1)))),IFERROR("&lt;"&amp;ROUNDDOWN(IF(SUBSTITUTE(Q181,"&lt;","")*1&lt;=50,SUBSTITUTE(Q181,"&lt;","")*1,""),2-INT(LOG(ABS(SUBSTITUTE(Q181,"&lt;","")*1)))),IF(Q181="-",Q181,"入力形式が間違っています"))))</f>
        <v>&lt;3.8</v>
      </c>
      <c r="U181" s="66" t="str">
        <f t="shared" si="30"/>
        <v>&lt;4.61</v>
      </c>
      <c r="V181" s="67" t="str">
        <f t="shared" si="23"/>
        <v>&lt;8.4</v>
      </c>
      <c r="W181" s="86"/>
    </row>
    <row r="182" spans="1:23" x14ac:dyDescent="0.45">
      <c r="A182" s="51">
        <v>176</v>
      </c>
      <c r="B182" s="51" t="s">
        <v>113</v>
      </c>
      <c r="C182" s="69" t="s">
        <v>113</v>
      </c>
      <c r="D182" s="90" t="s">
        <v>113</v>
      </c>
      <c r="E182" s="79" t="str">
        <f>VLOOKUP(F182,[1]Sheet1!$B$4:$C$22,2,FALSE)</f>
        <v>釜石市</v>
      </c>
      <c r="F182" s="91" t="s">
        <v>152</v>
      </c>
      <c r="G182" s="55" t="s">
        <v>83</v>
      </c>
      <c r="H182" s="56" t="s">
        <v>115</v>
      </c>
      <c r="I182" s="92" t="s">
        <v>159</v>
      </c>
      <c r="J182" s="92" t="s">
        <v>117</v>
      </c>
      <c r="K182" s="79" t="s">
        <v>118</v>
      </c>
      <c r="L182" s="58" t="s">
        <v>39</v>
      </c>
      <c r="M182" s="93" t="s">
        <v>162</v>
      </c>
      <c r="N182" s="60" t="s">
        <v>41</v>
      </c>
      <c r="O182" s="94">
        <v>44081</v>
      </c>
      <c r="P182" s="95">
        <v>44083</v>
      </c>
      <c r="Q182" s="76" t="s">
        <v>163</v>
      </c>
      <c r="R182" s="77" t="s">
        <v>164</v>
      </c>
      <c r="S182" s="96" t="s">
        <v>165</v>
      </c>
      <c r="T182" s="66" t="str">
        <f t="shared" si="30"/>
        <v>&lt;0.372</v>
      </c>
      <c r="U182" s="66" t="str">
        <f t="shared" si="30"/>
        <v>&lt;0.406</v>
      </c>
      <c r="V182" s="67" t="str">
        <f t="shared" si="23"/>
        <v>&lt;0.78</v>
      </c>
      <c r="W182" s="86"/>
    </row>
    <row r="183" spans="1:23" x14ac:dyDescent="0.45">
      <c r="A183" s="51">
        <v>177</v>
      </c>
      <c r="B183" s="51" t="s">
        <v>113</v>
      </c>
      <c r="C183" s="69" t="s">
        <v>113</v>
      </c>
      <c r="D183" s="90" t="s">
        <v>113</v>
      </c>
      <c r="E183" s="79" t="str">
        <f>VLOOKUP(F183,[1]Sheet1!$B$4:$C$22,2,FALSE)</f>
        <v>久慈市</v>
      </c>
      <c r="F183" s="91" t="s">
        <v>126</v>
      </c>
      <c r="G183" s="55" t="s">
        <v>83</v>
      </c>
      <c r="H183" s="190" t="s">
        <v>115</v>
      </c>
      <c r="I183" s="92" t="s">
        <v>159</v>
      </c>
      <c r="J183" s="92" t="s">
        <v>117</v>
      </c>
      <c r="K183" s="79" t="s">
        <v>118</v>
      </c>
      <c r="L183" s="58" t="s">
        <v>39</v>
      </c>
      <c r="M183" s="93" t="s">
        <v>128</v>
      </c>
      <c r="N183" s="60" t="s">
        <v>41</v>
      </c>
      <c r="O183" s="94">
        <v>44082</v>
      </c>
      <c r="P183" s="95">
        <v>44084</v>
      </c>
      <c r="Q183" s="76" t="s">
        <v>166</v>
      </c>
      <c r="R183" s="77" t="s">
        <v>167</v>
      </c>
      <c r="S183" s="96" t="s">
        <v>168</v>
      </c>
      <c r="T183" s="66" t="str">
        <f t="shared" si="30"/>
        <v>&lt;4.59</v>
      </c>
      <c r="U183" s="66" t="str">
        <f t="shared" si="30"/>
        <v>&lt;4.92</v>
      </c>
      <c r="V183" s="67" t="str">
        <f t="shared" si="23"/>
        <v>&lt;9.5</v>
      </c>
      <c r="W183" s="86"/>
    </row>
    <row r="184" spans="1:23" x14ac:dyDescent="0.45">
      <c r="A184" s="51">
        <v>178</v>
      </c>
      <c r="B184" s="51" t="s">
        <v>113</v>
      </c>
      <c r="C184" s="69" t="s">
        <v>113</v>
      </c>
      <c r="D184" s="70" t="s">
        <v>113</v>
      </c>
      <c r="E184" s="79" t="str">
        <f>VLOOKUP(F184,[1]Sheet1!$B$4:$C$22,2,FALSE)</f>
        <v>-</v>
      </c>
      <c r="F184" s="69" t="s">
        <v>114</v>
      </c>
      <c r="G184" s="55" t="s">
        <v>83</v>
      </c>
      <c r="H184" s="56" t="s">
        <v>115</v>
      </c>
      <c r="I184" s="71" t="s">
        <v>169</v>
      </c>
      <c r="J184" s="71" t="s">
        <v>117</v>
      </c>
      <c r="K184" s="79" t="s">
        <v>118</v>
      </c>
      <c r="L184" s="58" t="s">
        <v>39</v>
      </c>
      <c r="M184" s="73" t="s">
        <v>136</v>
      </c>
      <c r="N184" s="60" t="s">
        <v>41</v>
      </c>
      <c r="O184" s="87">
        <v>44081</v>
      </c>
      <c r="P184" s="75">
        <v>44083</v>
      </c>
      <c r="Q184" s="76" t="s">
        <v>170</v>
      </c>
      <c r="R184" s="77" t="s">
        <v>171</v>
      </c>
      <c r="S184" s="89" t="s">
        <v>145</v>
      </c>
      <c r="T184" s="66" t="str">
        <f t="shared" si="30"/>
        <v>&lt;5.05</v>
      </c>
      <c r="U184" s="66" t="str">
        <f t="shared" si="30"/>
        <v>&lt;4.03</v>
      </c>
      <c r="V184" s="67" t="str">
        <f t="shared" si="23"/>
        <v>&lt;9.1</v>
      </c>
      <c r="W184" s="86"/>
    </row>
    <row r="185" spans="1:23" x14ac:dyDescent="0.45">
      <c r="A185" s="51">
        <v>179</v>
      </c>
      <c r="B185" s="51" t="s">
        <v>113</v>
      </c>
      <c r="C185" s="69" t="s">
        <v>113</v>
      </c>
      <c r="D185" s="70" t="s">
        <v>113</v>
      </c>
      <c r="E185" s="79" t="str">
        <f>VLOOKUP(F185,[1]Sheet1!$B$4:$C$22,2,FALSE)</f>
        <v>-</v>
      </c>
      <c r="F185" s="69" t="s">
        <v>114</v>
      </c>
      <c r="G185" s="55" t="s">
        <v>83</v>
      </c>
      <c r="H185" s="56" t="s">
        <v>115</v>
      </c>
      <c r="I185" s="71" t="s">
        <v>172</v>
      </c>
      <c r="J185" s="71" t="s">
        <v>117</v>
      </c>
      <c r="K185" s="79" t="s">
        <v>118</v>
      </c>
      <c r="L185" s="58" t="s">
        <v>39</v>
      </c>
      <c r="M185" s="73" t="s">
        <v>136</v>
      </c>
      <c r="N185" s="60" t="s">
        <v>41</v>
      </c>
      <c r="O185" s="87">
        <v>44081</v>
      </c>
      <c r="P185" s="75">
        <v>44083</v>
      </c>
      <c r="Q185" s="76" t="s">
        <v>173</v>
      </c>
      <c r="R185" s="77" t="s">
        <v>144</v>
      </c>
      <c r="S185" s="89" t="s">
        <v>174</v>
      </c>
      <c r="T185" s="66" t="str">
        <f t="shared" si="30"/>
        <v>&lt;4.26</v>
      </c>
      <c r="U185" s="66" t="str">
        <f t="shared" si="30"/>
        <v>&lt;4.66</v>
      </c>
      <c r="V185" s="67" t="str">
        <f t="shared" si="23"/>
        <v>&lt;8.9</v>
      </c>
      <c r="W185" s="86"/>
    </row>
    <row r="186" spans="1:23" x14ac:dyDescent="0.45">
      <c r="A186" s="51">
        <v>180</v>
      </c>
      <c r="B186" s="51" t="s">
        <v>113</v>
      </c>
      <c r="C186" s="69" t="s">
        <v>113</v>
      </c>
      <c r="D186" s="70" t="s">
        <v>113</v>
      </c>
      <c r="E186" s="79" t="str">
        <f>VLOOKUP(F186,[1]Sheet1!$B$4:$C$22,2,FALSE)</f>
        <v>-</v>
      </c>
      <c r="F186" s="69" t="s">
        <v>114</v>
      </c>
      <c r="G186" s="55" t="s">
        <v>83</v>
      </c>
      <c r="H186" s="56" t="s">
        <v>115</v>
      </c>
      <c r="I186" s="71" t="s">
        <v>172</v>
      </c>
      <c r="J186" s="71" t="s">
        <v>117</v>
      </c>
      <c r="K186" s="79" t="s">
        <v>118</v>
      </c>
      <c r="L186" s="58" t="s">
        <v>39</v>
      </c>
      <c r="M186" s="73" t="s">
        <v>119</v>
      </c>
      <c r="N186" s="60" t="s">
        <v>41</v>
      </c>
      <c r="O186" s="87">
        <v>44081</v>
      </c>
      <c r="P186" s="75">
        <v>44083</v>
      </c>
      <c r="Q186" s="76" t="s">
        <v>175</v>
      </c>
      <c r="R186" s="77" t="s">
        <v>176</v>
      </c>
      <c r="S186" s="89" t="s">
        <v>177</v>
      </c>
      <c r="T186" s="66" t="str">
        <f t="shared" si="30"/>
        <v>&lt;5.4</v>
      </c>
      <c r="U186" s="66" t="str">
        <f t="shared" si="30"/>
        <v>&lt;4.32</v>
      </c>
      <c r="V186" s="67" t="str">
        <f t="shared" si="23"/>
        <v>&lt;9.7</v>
      </c>
      <c r="W186" s="86"/>
    </row>
    <row r="187" spans="1:23" x14ac:dyDescent="0.45">
      <c r="A187" s="51">
        <v>181</v>
      </c>
      <c r="B187" s="51" t="s">
        <v>113</v>
      </c>
      <c r="C187" s="69" t="s">
        <v>113</v>
      </c>
      <c r="D187" s="70" t="s">
        <v>113</v>
      </c>
      <c r="E187" s="79" t="str">
        <f>VLOOKUP(F187,[1]Sheet1!$B$4:$C$22,2,FALSE)</f>
        <v>-</v>
      </c>
      <c r="F187" s="69" t="s">
        <v>114</v>
      </c>
      <c r="G187" s="55" t="s">
        <v>83</v>
      </c>
      <c r="H187" s="56" t="s">
        <v>115</v>
      </c>
      <c r="I187" s="71" t="s">
        <v>178</v>
      </c>
      <c r="J187" s="71" t="s">
        <v>117</v>
      </c>
      <c r="K187" s="79" t="s">
        <v>118</v>
      </c>
      <c r="L187" s="58" t="s">
        <v>39</v>
      </c>
      <c r="M187" s="73" t="s">
        <v>119</v>
      </c>
      <c r="N187" s="60" t="s">
        <v>41</v>
      </c>
      <c r="O187" s="87">
        <v>44081</v>
      </c>
      <c r="P187" s="75">
        <v>44083</v>
      </c>
      <c r="Q187" s="76" t="s">
        <v>179</v>
      </c>
      <c r="R187" s="77" t="s">
        <v>180</v>
      </c>
      <c r="S187" s="89" t="s">
        <v>181</v>
      </c>
      <c r="T187" s="66" t="str">
        <f t="shared" si="30"/>
        <v>&lt;0.514</v>
      </c>
      <c r="U187" s="66" t="str">
        <f t="shared" si="30"/>
        <v>&lt;0.516</v>
      </c>
      <c r="V187" s="67" t="str">
        <f t="shared" si="23"/>
        <v>&lt;1</v>
      </c>
      <c r="W187" s="86"/>
    </row>
    <row r="188" spans="1:23" x14ac:dyDescent="0.45">
      <c r="A188" s="51">
        <v>182</v>
      </c>
      <c r="B188" s="51" t="s">
        <v>113</v>
      </c>
      <c r="C188" s="69" t="s">
        <v>113</v>
      </c>
      <c r="D188" s="70" t="s">
        <v>113</v>
      </c>
      <c r="E188" s="79" t="str">
        <f>VLOOKUP(F188,[1]Sheet1!$B$4:$C$22,2,FALSE)</f>
        <v>釜石市</v>
      </c>
      <c r="F188" s="69" t="s">
        <v>152</v>
      </c>
      <c r="G188" s="55" t="s">
        <v>83</v>
      </c>
      <c r="H188" s="56" t="s">
        <v>115</v>
      </c>
      <c r="I188" s="71" t="s">
        <v>178</v>
      </c>
      <c r="J188" s="71" t="s">
        <v>117</v>
      </c>
      <c r="K188" s="79" t="s">
        <v>118</v>
      </c>
      <c r="L188" s="58" t="s">
        <v>39</v>
      </c>
      <c r="M188" s="73" t="s">
        <v>162</v>
      </c>
      <c r="N188" s="60" t="s">
        <v>41</v>
      </c>
      <c r="O188" s="87">
        <v>44081</v>
      </c>
      <c r="P188" s="75">
        <v>44083</v>
      </c>
      <c r="Q188" s="76" t="s">
        <v>182</v>
      </c>
      <c r="R188" s="77" t="s">
        <v>183</v>
      </c>
      <c r="S188" s="89" t="s">
        <v>184</v>
      </c>
      <c r="T188" s="66" t="str">
        <f t="shared" si="30"/>
        <v>&lt;0.324</v>
      </c>
      <c r="U188" s="66" t="str">
        <f t="shared" si="30"/>
        <v>&lt;0.34</v>
      </c>
      <c r="V188" s="67" t="str">
        <f t="shared" si="23"/>
        <v>&lt;0.66</v>
      </c>
      <c r="W188" s="86"/>
    </row>
    <row r="189" spans="1:23" x14ac:dyDescent="0.45">
      <c r="A189" s="51">
        <v>183</v>
      </c>
      <c r="B189" s="51" t="s">
        <v>113</v>
      </c>
      <c r="C189" s="69" t="s">
        <v>113</v>
      </c>
      <c r="D189" s="70" t="s">
        <v>113</v>
      </c>
      <c r="E189" s="79" t="str">
        <f>VLOOKUP(F189,[1]Sheet1!$B$4:$C$22,2,FALSE)</f>
        <v>-</v>
      </c>
      <c r="F189" s="69" t="s">
        <v>114</v>
      </c>
      <c r="G189" s="55" t="s">
        <v>83</v>
      </c>
      <c r="H189" s="56" t="s">
        <v>115</v>
      </c>
      <c r="I189" s="71" t="s">
        <v>185</v>
      </c>
      <c r="J189" s="71" t="s">
        <v>117</v>
      </c>
      <c r="K189" s="79" t="s">
        <v>118</v>
      </c>
      <c r="L189" s="58" t="s">
        <v>39</v>
      </c>
      <c r="M189" s="73" t="s">
        <v>136</v>
      </c>
      <c r="N189" s="60" t="s">
        <v>41</v>
      </c>
      <c r="O189" s="87">
        <v>44081</v>
      </c>
      <c r="P189" s="75">
        <v>44083</v>
      </c>
      <c r="Q189" s="76" t="s">
        <v>186</v>
      </c>
      <c r="R189" s="77" t="s">
        <v>140</v>
      </c>
      <c r="S189" s="89" t="s">
        <v>174</v>
      </c>
      <c r="T189" s="66" t="str">
        <f t="shared" si="30"/>
        <v>&lt;4.51</v>
      </c>
      <c r="U189" s="66" t="str">
        <f t="shared" si="30"/>
        <v>&lt;4.43</v>
      </c>
      <c r="V189" s="67" t="str">
        <f t="shared" si="23"/>
        <v>&lt;8.9</v>
      </c>
      <c r="W189" s="86"/>
    </row>
    <row r="190" spans="1:23" x14ac:dyDescent="0.45">
      <c r="A190" s="51">
        <v>184</v>
      </c>
      <c r="B190" s="51" t="s">
        <v>113</v>
      </c>
      <c r="C190" s="69" t="s">
        <v>113</v>
      </c>
      <c r="D190" s="70" t="s">
        <v>113</v>
      </c>
      <c r="E190" s="79" t="str">
        <f>VLOOKUP(F190,[1]Sheet1!$B$4:$C$22,2,FALSE)</f>
        <v>釜石市</v>
      </c>
      <c r="F190" s="69" t="s">
        <v>152</v>
      </c>
      <c r="G190" s="55" t="s">
        <v>83</v>
      </c>
      <c r="H190" s="56" t="s">
        <v>115</v>
      </c>
      <c r="I190" s="71" t="s">
        <v>185</v>
      </c>
      <c r="J190" s="71" t="s">
        <v>117</v>
      </c>
      <c r="K190" s="79" t="s">
        <v>118</v>
      </c>
      <c r="L190" s="58" t="s">
        <v>39</v>
      </c>
      <c r="M190" s="73" t="s">
        <v>162</v>
      </c>
      <c r="N190" s="60" t="s">
        <v>41</v>
      </c>
      <c r="O190" s="87">
        <v>44081</v>
      </c>
      <c r="P190" s="75">
        <v>44083</v>
      </c>
      <c r="Q190" s="76" t="s">
        <v>187</v>
      </c>
      <c r="R190" s="77" t="s">
        <v>188</v>
      </c>
      <c r="S190" s="89" t="s">
        <v>177</v>
      </c>
      <c r="T190" s="66" t="str">
        <f t="shared" si="30"/>
        <v>&lt;4.41</v>
      </c>
      <c r="U190" s="66" t="str">
        <f t="shared" si="30"/>
        <v>&lt;5.31</v>
      </c>
      <c r="V190" s="67" t="str">
        <f t="shared" si="23"/>
        <v>&lt;9.7</v>
      </c>
      <c r="W190" s="86"/>
    </row>
    <row r="191" spans="1:23" x14ac:dyDescent="0.45">
      <c r="A191" s="51">
        <v>185</v>
      </c>
      <c r="B191" s="51" t="s">
        <v>113</v>
      </c>
      <c r="C191" s="69" t="s">
        <v>113</v>
      </c>
      <c r="D191" s="70" t="s">
        <v>113</v>
      </c>
      <c r="E191" s="79" t="str">
        <f>VLOOKUP(F191,[1]Sheet1!$B$4:$C$22,2,FALSE)</f>
        <v>-</v>
      </c>
      <c r="F191" s="69" t="s">
        <v>114</v>
      </c>
      <c r="G191" s="55" t="s">
        <v>83</v>
      </c>
      <c r="H191" s="56" t="s">
        <v>115</v>
      </c>
      <c r="I191" s="71" t="s">
        <v>189</v>
      </c>
      <c r="J191" s="71" t="s">
        <v>117</v>
      </c>
      <c r="K191" s="79" t="s">
        <v>118</v>
      </c>
      <c r="L191" s="58" t="s">
        <v>39</v>
      </c>
      <c r="M191" s="73" t="s">
        <v>136</v>
      </c>
      <c r="N191" s="60" t="s">
        <v>41</v>
      </c>
      <c r="O191" s="87">
        <v>44081</v>
      </c>
      <c r="P191" s="75">
        <v>44083</v>
      </c>
      <c r="Q191" s="76" t="s">
        <v>190</v>
      </c>
      <c r="R191" s="77" t="s">
        <v>191</v>
      </c>
      <c r="S191" s="89" t="s">
        <v>192</v>
      </c>
      <c r="T191" s="66" t="str">
        <f t="shared" si="30"/>
        <v>&lt;4.85</v>
      </c>
      <c r="U191" s="66" t="str">
        <f t="shared" si="30"/>
        <v>&lt;4.19</v>
      </c>
      <c r="V191" s="67" t="str">
        <f t="shared" si="23"/>
        <v>&lt;9</v>
      </c>
      <c r="W191" s="86"/>
    </row>
    <row r="192" spans="1:23" x14ac:dyDescent="0.45">
      <c r="A192" s="51">
        <v>186</v>
      </c>
      <c r="B192" s="51" t="s">
        <v>113</v>
      </c>
      <c r="C192" s="69" t="s">
        <v>113</v>
      </c>
      <c r="D192" s="70" t="s">
        <v>113</v>
      </c>
      <c r="E192" s="79" t="str">
        <f>VLOOKUP(F192,[1]Sheet1!$B$4:$C$22,2,FALSE)</f>
        <v>-</v>
      </c>
      <c r="F192" s="69" t="s">
        <v>114</v>
      </c>
      <c r="G192" s="55" t="s">
        <v>83</v>
      </c>
      <c r="H192" s="56" t="s">
        <v>115</v>
      </c>
      <c r="I192" s="71" t="s">
        <v>193</v>
      </c>
      <c r="J192" s="71" t="s">
        <v>117</v>
      </c>
      <c r="K192" s="79" t="s">
        <v>118</v>
      </c>
      <c r="L192" s="58" t="s">
        <v>39</v>
      </c>
      <c r="M192" s="73" t="s">
        <v>136</v>
      </c>
      <c r="N192" s="60" t="s">
        <v>41</v>
      </c>
      <c r="O192" s="87">
        <v>44081</v>
      </c>
      <c r="P192" s="75">
        <v>44083</v>
      </c>
      <c r="Q192" s="76" t="s">
        <v>194</v>
      </c>
      <c r="R192" s="77" t="s">
        <v>195</v>
      </c>
      <c r="S192" s="89" t="s">
        <v>196</v>
      </c>
      <c r="T192" s="66" t="str">
        <f t="shared" si="30"/>
        <v>&lt;4.9</v>
      </c>
      <c r="U192" s="66" t="str">
        <f t="shared" si="30"/>
        <v>&lt;4.74</v>
      </c>
      <c r="V192" s="67" t="str">
        <f t="shared" si="23"/>
        <v>&lt;9.6</v>
      </c>
      <c r="W192" s="86"/>
    </row>
    <row r="193" spans="1:23" x14ac:dyDescent="0.45">
      <c r="A193" s="51">
        <v>187</v>
      </c>
      <c r="B193" s="51" t="s">
        <v>113</v>
      </c>
      <c r="C193" s="69" t="s">
        <v>113</v>
      </c>
      <c r="D193" s="70" t="s">
        <v>113</v>
      </c>
      <c r="E193" s="79" t="str">
        <f>VLOOKUP(F193,[1]Sheet1!$B$4:$C$22,2,FALSE)</f>
        <v>-</v>
      </c>
      <c r="F193" s="69" t="s">
        <v>114</v>
      </c>
      <c r="G193" s="55" t="s">
        <v>83</v>
      </c>
      <c r="H193" s="56" t="s">
        <v>115</v>
      </c>
      <c r="I193" s="71" t="s">
        <v>197</v>
      </c>
      <c r="J193" s="71" t="s">
        <v>117</v>
      </c>
      <c r="K193" s="79" t="s">
        <v>118</v>
      </c>
      <c r="L193" s="58" t="s">
        <v>39</v>
      </c>
      <c r="M193" s="73" t="s">
        <v>136</v>
      </c>
      <c r="N193" s="60" t="s">
        <v>41</v>
      </c>
      <c r="O193" s="87">
        <v>44081</v>
      </c>
      <c r="P193" s="75">
        <v>44083</v>
      </c>
      <c r="Q193" s="76" t="s">
        <v>198</v>
      </c>
      <c r="R193" s="77" t="s">
        <v>199</v>
      </c>
      <c r="S193" s="89" t="s">
        <v>200</v>
      </c>
      <c r="T193" s="66" t="str">
        <f t="shared" si="30"/>
        <v>&lt;4.52</v>
      </c>
      <c r="U193" s="66" t="str">
        <f t="shared" si="30"/>
        <v>&lt;4.87</v>
      </c>
      <c r="V193" s="67" t="str">
        <f t="shared" si="23"/>
        <v>&lt;9.4</v>
      </c>
      <c r="W193" s="86"/>
    </row>
    <row r="194" spans="1:23" x14ac:dyDescent="0.45">
      <c r="A194" s="51">
        <v>188</v>
      </c>
      <c r="B194" s="51" t="s">
        <v>113</v>
      </c>
      <c r="C194" s="69" t="s">
        <v>113</v>
      </c>
      <c r="D194" s="70" t="s">
        <v>113</v>
      </c>
      <c r="E194" s="79" t="str">
        <f>VLOOKUP(F194,[1]Sheet1!$B$4:$C$22,2,FALSE)</f>
        <v>-</v>
      </c>
      <c r="F194" s="69" t="s">
        <v>114</v>
      </c>
      <c r="G194" s="55" t="s">
        <v>83</v>
      </c>
      <c r="H194" s="56" t="s">
        <v>115</v>
      </c>
      <c r="I194" s="71" t="s">
        <v>201</v>
      </c>
      <c r="J194" s="71" t="s">
        <v>117</v>
      </c>
      <c r="K194" s="79" t="s">
        <v>118</v>
      </c>
      <c r="L194" s="58" t="s">
        <v>39</v>
      </c>
      <c r="M194" s="73" t="s">
        <v>136</v>
      </c>
      <c r="N194" s="60" t="s">
        <v>41</v>
      </c>
      <c r="O194" s="87">
        <v>44081</v>
      </c>
      <c r="P194" s="75">
        <v>44083</v>
      </c>
      <c r="Q194" s="76" t="s">
        <v>202</v>
      </c>
      <c r="R194" s="77" t="s">
        <v>203</v>
      </c>
      <c r="S194" s="89" t="s">
        <v>139</v>
      </c>
      <c r="T194" s="66" t="str">
        <f t="shared" si="30"/>
        <v>&lt;3.96</v>
      </c>
      <c r="U194" s="66" t="str">
        <f t="shared" si="30"/>
        <v>&lt;4.53</v>
      </c>
      <c r="V194" s="67" t="str">
        <f t="shared" si="23"/>
        <v>&lt;8.5</v>
      </c>
      <c r="W194" s="86"/>
    </row>
    <row r="195" spans="1:23" x14ac:dyDescent="0.45">
      <c r="A195" s="51">
        <v>189</v>
      </c>
      <c r="B195" s="51" t="s">
        <v>113</v>
      </c>
      <c r="C195" s="69" t="s">
        <v>113</v>
      </c>
      <c r="D195" s="70" t="s">
        <v>113</v>
      </c>
      <c r="E195" s="79" t="str">
        <f>VLOOKUP(F195,[1]Sheet1!$B$4:$C$22,2,FALSE)</f>
        <v>釜石市</v>
      </c>
      <c r="F195" s="69" t="s">
        <v>152</v>
      </c>
      <c r="G195" s="55" t="s">
        <v>83</v>
      </c>
      <c r="H195" s="56" t="s">
        <v>115</v>
      </c>
      <c r="I195" s="71" t="s">
        <v>204</v>
      </c>
      <c r="J195" s="71" t="s">
        <v>117</v>
      </c>
      <c r="K195" s="79" t="s">
        <v>118</v>
      </c>
      <c r="L195" s="58" t="s">
        <v>39</v>
      </c>
      <c r="M195" s="73" t="s">
        <v>153</v>
      </c>
      <c r="N195" s="60" t="s">
        <v>41</v>
      </c>
      <c r="O195" s="87">
        <v>44081</v>
      </c>
      <c r="P195" s="75">
        <v>44083</v>
      </c>
      <c r="Q195" s="76" t="s">
        <v>205</v>
      </c>
      <c r="R195" s="77" t="s">
        <v>206</v>
      </c>
      <c r="S195" s="89" t="s">
        <v>207</v>
      </c>
      <c r="T195" s="66" t="str">
        <f t="shared" si="30"/>
        <v>&lt;0.389</v>
      </c>
      <c r="U195" s="66" t="str">
        <f t="shared" si="30"/>
        <v>&lt;0.524</v>
      </c>
      <c r="V195" s="67" t="str">
        <f t="shared" si="23"/>
        <v>&lt;0.91</v>
      </c>
      <c r="W195" s="86"/>
    </row>
    <row r="196" spans="1:23" x14ac:dyDescent="0.45">
      <c r="A196" s="51">
        <v>190</v>
      </c>
      <c r="B196" s="51" t="s">
        <v>113</v>
      </c>
      <c r="C196" s="69" t="s">
        <v>113</v>
      </c>
      <c r="D196" s="70" t="s">
        <v>113</v>
      </c>
      <c r="E196" s="79" t="str">
        <f>VLOOKUP(F196,[1]Sheet1!$B$4:$C$22,2,FALSE)</f>
        <v>久慈市</v>
      </c>
      <c r="F196" s="69" t="s">
        <v>126</v>
      </c>
      <c r="G196" s="55" t="s">
        <v>83</v>
      </c>
      <c r="H196" s="56" t="s">
        <v>115</v>
      </c>
      <c r="I196" s="71" t="s">
        <v>204</v>
      </c>
      <c r="J196" s="71" t="s">
        <v>117</v>
      </c>
      <c r="K196" s="79" t="s">
        <v>118</v>
      </c>
      <c r="L196" s="58" t="s">
        <v>39</v>
      </c>
      <c r="M196" s="73" t="s">
        <v>128</v>
      </c>
      <c r="N196" s="60" t="s">
        <v>41</v>
      </c>
      <c r="O196" s="87">
        <v>44082</v>
      </c>
      <c r="P196" s="75">
        <v>44084</v>
      </c>
      <c r="Q196" s="76" t="s">
        <v>208</v>
      </c>
      <c r="R196" s="77" t="s">
        <v>209</v>
      </c>
      <c r="S196" s="89" t="s">
        <v>210</v>
      </c>
      <c r="T196" s="66" t="str">
        <f t="shared" si="30"/>
        <v>&lt;5.23</v>
      </c>
      <c r="U196" s="66" t="str">
        <f t="shared" si="30"/>
        <v>&lt;5.73</v>
      </c>
      <c r="V196" s="67" t="str">
        <f t="shared" si="23"/>
        <v>&lt;11</v>
      </c>
      <c r="W196" s="86"/>
    </row>
    <row r="197" spans="1:23" x14ac:dyDescent="0.45">
      <c r="A197" s="51">
        <v>191</v>
      </c>
      <c r="B197" s="51" t="s">
        <v>113</v>
      </c>
      <c r="C197" s="69" t="s">
        <v>113</v>
      </c>
      <c r="D197" s="70" t="s">
        <v>113</v>
      </c>
      <c r="E197" s="79" t="str">
        <f>VLOOKUP(F197,[1]Sheet1!$B$4:$C$22,2,FALSE)</f>
        <v>-</v>
      </c>
      <c r="F197" s="69" t="s">
        <v>114</v>
      </c>
      <c r="G197" s="55" t="s">
        <v>83</v>
      </c>
      <c r="H197" s="56" t="s">
        <v>115</v>
      </c>
      <c r="I197" s="71" t="s">
        <v>211</v>
      </c>
      <c r="J197" s="71" t="s">
        <v>117</v>
      </c>
      <c r="K197" s="79" t="s">
        <v>118</v>
      </c>
      <c r="L197" s="58" t="s">
        <v>39</v>
      </c>
      <c r="M197" s="73" t="s">
        <v>119</v>
      </c>
      <c r="N197" s="60" t="s">
        <v>41</v>
      </c>
      <c r="O197" s="87">
        <v>44082</v>
      </c>
      <c r="P197" s="75">
        <v>44084</v>
      </c>
      <c r="Q197" s="76" t="s">
        <v>212</v>
      </c>
      <c r="R197" s="77" t="s">
        <v>203</v>
      </c>
      <c r="S197" s="89" t="s">
        <v>213</v>
      </c>
      <c r="T197" s="66" t="str">
        <f t="shared" si="30"/>
        <v>&lt;4.69</v>
      </c>
      <c r="U197" s="66" t="str">
        <f t="shared" si="30"/>
        <v>&lt;4.53</v>
      </c>
      <c r="V197" s="67" t="str">
        <f t="shared" si="23"/>
        <v>&lt;9.2</v>
      </c>
      <c r="W197" s="86"/>
    </row>
    <row r="198" spans="1:23" x14ac:dyDescent="0.45">
      <c r="A198" s="51">
        <v>192</v>
      </c>
      <c r="B198" s="51" t="s">
        <v>113</v>
      </c>
      <c r="C198" s="69" t="s">
        <v>113</v>
      </c>
      <c r="D198" s="70" t="s">
        <v>113</v>
      </c>
      <c r="E198" s="79" t="str">
        <f>VLOOKUP(F198,[1]Sheet1!$B$4:$C$22,2,FALSE)</f>
        <v>-</v>
      </c>
      <c r="F198" s="69" t="s">
        <v>114</v>
      </c>
      <c r="G198" s="55" t="s">
        <v>83</v>
      </c>
      <c r="H198" s="56" t="s">
        <v>115</v>
      </c>
      <c r="I198" s="71" t="s">
        <v>211</v>
      </c>
      <c r="J198" s="71" t="s">
        <v>117</v>
      </c>
      <c r="K198" s="79" t="s">
        <v>118</v>
      </c>
      <c r="L198" s="58" t="s">
        <v>39</v>
      </c>
      <c r="M198" s="73" t="s">
        <v>119</v>
      </c>
      <c r="N198" s="60" t="s">
        <v>41</v>
      </c>
      <c r="O198" s="87">
        <v>44082</v>
      </c>
      <c r="P198" s="75">
        <v>44084</v>
      </c>
      <c r="Q198" s="76" t="s">
        <v>214</v>
      </c>
      <c r="R198" s="77" t="s">
        <v>215</v>
      </c>
      <c r="S198" s="89" t="s">
        <v>177</v>
      </c>
      <c r="T198" s="66" t="str">
        <f t="shared" si="30"/>
        <v>&lt;5.04</v>
      </c>
      <c r="U198" s="66" t="str">
        <f t="shared" si="30"/>
        <v>&lt;4.64</v>
      </c>
      <c r="V198" s="67" t="str">
        <f t="shared" si="23"/>
        <v>&lt;9.7</v>
      </c>
      <c r="W198" s="86"/>
    </row>
    <row r="199" spans="1:23" x14ac:dyDescent="0.45">
      <c r="A199" s="51">
        <v>193</v>
      </c>
      <c r="B199" s="51" t="s">
        <v>113</v>
      </c>
      <c r="C199" s="69" t="s">
        <v>113</v>
      </c>
      <c r="D199" s="70" t="s">
        <v>113</v>
      </c>
      <c r="E199" s="79" t="str">
        <f>VLOOKUP(F199,[1]Sheet1!$B$4:$C$22,2,FALSE)</f>
        <v>釜石市</v>
      </c>
      <c r="F199" s="69" t="s">
        <v>152</v>
      </c>
      <c r="G199" s="55" t="s">
        <v>83</v>
      </c>
      <c r="H199" s="56" t="s">
        <v>115</v>
      </c>
      <c r="I199" s="71" t="s">
        <v>211</v>
      </c>
      <c r="J199" s="71" t="s">
        <v>117</v>
      </c>
      <c r="K199" s="79" t="s">
        <v>118</v>
      </c>
      <c r="L199" s="58" t="s">
        <v>39</v>
      </c>
      <c r="M199" s="73" t="s">
        <v>153</v>
      </c>
      <c r="N199" s="60" t="s">
        <v>41</v>
      </c>
      <c r="O199" s="87">
        <v>44081</v>
      </c>
      <c r="P199" s="75">
        <v>44083</v>
      </c>
      <c r="Q199" s="76" t="s">
        <v>216</v>
      </c>
      <c r="R199" s="77" t="s">
        <v>217</v>
      </c>
      <c r="S199" s="89" t="s">
        <v>156</v>
      </c>
      <c r="T199" s="66" t="str">
        <f t="shared" si="30"/>
        <v>&lt;0.511</v>
      </c>
      <c r="U199" s="66" t="str">
        <f t="shared" si="30"/>
        <v>&lt;0.604</v>
      </c>
      <c r="V199" s="67" t="str">
        <f t="shared" ref="V199:V237" si="31">IFERROR(IF(AND(T199="",U199=""),"",IF(AND(T199="-",U199="-"),IF(S199="","Cs合計を入力してください",S199),IF(NOT(ISERROR(T199*1+U199*1)),ROUND(T199+U199, 1-INT(LOG(ABS(T199+U199)))),IF(NOT(ISERROR(T199*1)),ROUND(T199, 1-INT(LOG(ABS(T199)))),IF(NOT(ISERROR(U199*1)),ROUND(U199, 1-INT(LOG(ABS(U199)))),IF(ISERROR(T199*1+U199*1),"&lt;"&amp;ROUND(IF(T199="-",0,SUBSTITUTE(T199,"&lt;",""))*1+IF(U199="-",0,SUBSTITUTE(U199,"&lt;",""))*1,1-INT(LOG(ABS(IF(T199="-",0,SUBSTITUTE(T199,"&lt;",""))*1+IF(U199="-",0,SUBSTITUTE(U199,"&lt;",""))*1)))))))))),"入力形式が間違っています")</f>
        <v>&lt;1.1</v>
      </c>
      <c r="W199" s="86"/>
    </row>
    <row r="200" spans="1:23" x14ac:dyDescent="0.45">
      <c r="A200" s="51">
        <v>194</v>
      </c>
      <c r="B200" s="51" t="s">
        <v>113</v>
      </c>
      <c r="C200" s="69" t="s">
        <v>113</v>
      </c>
      <c r="D200" s="70" t="s">
        <v>113</v>
      </c>
      <c r="E200" s="79" t="str">
        <f>VLOOKUP(F200,[1]Sheet1!$B$4:$C$22,2,FALSE)</f>
        <v>久慈市</v>
      </c>
      <c r="F200" s="69" t="s">
        <v>126</v>
      </c>
      <c r="G200" s="55" t="s">
        <v>83</v>
      </c>
      <c r="H200" s="56" t="s">
        <v>115</v>
      </c>
      <c r="I200" s="71" t="s">
        <v>211</v>
      </c>
      <c r="J200" s="71" t="s">
        <v>117</v>
      </c>
      <c r="K200" s="79" t="s">
        <v>118</v>
      </c>
      <c r="L200" s="58" t="s">
        <v>39</v>
      </c>
      <c r="M200" s="73" t="s">
        <v>128</v>
      </c>
      <c r="N200" s="60" t="s">
        <v>41</v>
      </c>
      <c r="O200" s="87">
        <v>44082</v>
      </c>
      <c r="P200" s="75">
        <v>44084</v>
      </c>
      <c r="Q200" s="76" t="s">
        <v>120</v>
      </c>
      <c r="R200" s="77" t="s">
        <v>218</v>
      </c>
      <c r="S200" s="89" t="s">
        <v>213</v>
      </c>
      <c r="T200" s="66" t="str">
        <f t="shared" si="30"/>
        <v>&lt;4</v>
      </c>
      <c r="U200" s="66" t="str">
        <f t="shared" si="30"/>
        <v>&lt;5.16</v>
      </c>
      <c r="V200" s="67" t="str">
        <f t="shared" si="31"/>
        <v>&lt;9.2</v>
      </c>
      <c r="W200" s="86"/>
    </row>
    <row r="201" spans="1:23" x14ac:dyDescent="0.45">
      <c r="A201" s="51">
        <v>195</v>
      </c>
      <c r="B201" s="51" t="s">
        <v>113</v>
      </c>
      <c r="C201" s="69" t="s">
        <v>113</v>
      </c>
      <c r="D201" s="70" t="s">
        <v>113</v>
      </c>
      <c r="E201" s="79" t="str">
        <f>VLOOKUP(F201,[1]Sheet1!$B$4:$C$22,2,FALSE)</f>
        <v>-</v>
      </c>
      <c r="F201" s="69" t="s">
        <v>114</v>
      </c>
      <c r="G201" s="55" t="s">
        <v>83</v>
      </c>
      <c r="H201" s="56" t="s">
        <v>115</v>
      </c>
      <c r="I201" s="71" t="s">
        <v>219</v>
      </c>
      <c r="J201" s="71" t="s">
        <v>117</v>
      </c>
      <c r="K201" s="79" t="s">
        <v>118</v>
      </c>
      <c r="L201" s="58" t="s">
        <v>39</v>
      </c>
      <c r="M201" s="73" t="s">
        <v>136</v>
      </c>
      <c r="N201" s="60" t="s">
        <v>41</v>
      </c>
      <c r="O201" s="87">
        <v>44081</v>
      </c>
      <c r="P201" s="75">
        <v>44083</v>
      </c>
      <c r="Q201" s="76" t="s">
        <v>220</v>
      </c>
      <c r="R201" s="77" t="s">
        <v>221</v>
      </c>
      <c r="S201" s="89" t="s">
        <v>200</v>
      </c>
      <c r="T201" s="66" t="str">
        <f t="shared" si="30"/>
        <v>&lt;4.89</v>
      </c>
      <c r="U201" s="66" t="str">
        <f t="shared" si="30"/>
        <v>&lt;4.5</v>
      </c>
      <c r="V201" s="67" t="str">
        <f t="shared" si="31"/>
        <v>&lt;9.4</v>
      </c>
      <c r="W201" s="86"/>
    </row>
    <row r="202" spans="1:23" x14ac:dyDescent="0.45">
      <c r="A202" s="51">
        <v>196</v>
      </c>
      <c r="B202" s="51" t="s">
        <v>113</v>
      </c>
      <c r="C202" s="69" t="s">
        <v>113</v>
      </c>
      <c r="D202" s="70" t="s">
        <v>113</v>
      </c>
      <c r="E202" s="79" t="str">
        <f>VLOOKUP(F202,[1]Sheet1!$B$4:$C$22,2,FALSE)</f>
        <v>-</v>
      </c>
      <c r="F202" s="69" t="s">
        <v>114</v>
      </c>
      <c r="G202" s="55" t="s">
        <v>83</v>
      </c>
      <c r="H202" s="56" t="s">
        <v>115</v>
      </c>
      <c r="I202" s="71" t="s">
        <v>222</v>
      </c>
      <c r="J202" s="71" t="s">
        <v>117</v>
      </c>
      <c r="K202" s="79" t="s">
        <v>118</v>
      </c>
      <c r="L202" s="58" t="s">
        <v>39</v>
      </c>
      <c r="M202" s="73" t="s">
        <v>119</v>
      </c>
      <c r="N202" s="60" t="s">
        <v>41</v>
      </c>
      <c r="O202" s="87">
        <v>44081</v>
      </c>
      <c r="P202" s="75">
        <v>44083</v>
      </c>
      <c r="Q202" s="76" t="s">
        <v>223</v>
      </c>
      <c r="R202" s="77" t="s">
        <v>224</v>
      </c>
      <c r="S202" s="89" t="s">
        <v>181</v>
      </c>
      <c r="T202" s="66" t="str">
        <f t="shared" si="30"/>
        <v>&lt;0.525</v>
      </c>
      <c r="U202" s="66" t="str">
        <f t="shared" si="30"/>
        <v>&lt;0.47</v>
      </c>
      <c r="V202" s="67" t="str">
        <f t="shared" si="31"/>
        <v>&lt;1</v>
      </c>
      <c r="W202" s="86"/>
    </row>
    <row r="203" spans="1:23" x14ac:dyDescent="0.45">
      <c r="A203" s="51">
        <v>197</v>
      </c>
      <c r="B203" s="51" t="s">
        <v>113</v>
      </c>
      <c r="C203" s="69" t="s">
        <v>113</v>
      </c>
      <c r="D203" s="70" t="s">
        <v>113</v>
      </c>
      <c r="E203" s="79" t="str">
        <f>VLOOKUP(F203,[1]Sheet1!$B$4:$C$22,2,FALSE)</f>
        <v>釜石市</v>
      </c>
      <c r="F203" s="69" t="s">
        <v>152</v>
      </c>
      <c r="G203" s="55" t="s">
        <v>83</v>
      </c>
      <c r="H203" s="56" t="s">
        <v>115</v>
      </c>
      <c r="I203" s="71" t="s">
        <v>225</v>
      </c>
      <c r="J203" s="71" t="s">
        <v>117</v>
      </c>
      <c r="K203" s="79" t="s">
        <v>118</v>
      </c>
      <c r="L203" s="58" t="s">
        <v>39</v>
      </c>
      <c r="M203" s="73" t="s">
        <v>162</v>
      </c>
      <c r="N203" s="60" t="s">
        <v>41</v>
      </c>
      <c r="O203" s="87">
        <v>44081</v>
      </c>
      <c r="P203" s="75">
        <v>44083</v>
      </c>
      <c r="Q203" s="76" t="s">
        <v>226</v>
      </c>
      <c r="R203" s="77" t="s">
        <v>227</v>
      </c>
      <c r="S203" s="89" t="s">
        <v>228</v>
      </c>
      <c r="T203" s="66" t="str">
        <f t="shared" si="30"/>
        <v>&lt;0.268</v>
      </c>
      <c r="U203" s="66" t="str">
        <f t="shared" si="30"/>
        <v>&lt;0.357</v>
      </c>
      <c r="V203" s="67" t="str">
        <f t="shared" si="31"/>
        <v>&lt;0.63</v>
      </c>
      <c r="W203" s="86"/>
    </row>
    <row r="204" spans="1:23" x14ac:dyDescent="0.45">
      <c r="A204" s="51">
        <v>198</v>
      </c>
      <c r="B204" s="51" t="s">
        <v>113</v>
      </c>
      <c r="C204" s="69" t="s">
        <v>113</v>
      </c>
      <c r="D204" s="70" t="s">
        <v>113</v>
      </c>
      <c r="E204" s="79" t="str">
        <f>VLOOKUP(F204,[1]Sheet1!$B$4:$C$22,2,FALSE)</f>
        <v>大船渡市</v>
      </c>
      <c r="F204" s="69" t="s">
        <v>229</v>
      </c>
      <c r="G204" s="55" t="s">
        <v>83</v>
      </c>
      <c r="H204" s="56" t="s">
        <v>115</v>
      </c>
      <c r="I204" s="71" t="s">
        <v>230</v>
      </c>
      <c r="J204" s="71" t="s">
        <v>231</v>
      </c>
      <c r="K204" s="79" t="s">
        <v>118</v>
      </c>
      <c r="L204" s="58" t="s">
        <v>39</v>
      </c>
      <c r="M204" s="73" t="s">
        <v>232</v>
      </c>
      <c r="N204" s="60" t="s">
        <v>41</v>
      </c>
      <c r="O204" s="87">
        <v>44082</v>
      </c>
      <c r="P204" s="75">
        <v>44084</v>
      </c>
      <c r="Q204" s="76" t="s">
        <v>233</v>
      </c>
      <c r="R204" s="77" t="s">
        <v>234</v>
      </c>
      <c r="S204" s="89" t="s">
        <v>235</v>
      </c>
      <c r="T204" s="66" t="str">
        <f t="shared" si="30"/>
        <v>&lt;0.362</v>
      </c>
      <c r="U204" s="66" t="str">
        <f t="shared" si="30"/>
        <v>&lt;0.442</v>
      </c>
      <c r="V204" s="67" t="str">
        <f t="shared" si="31"/>
        <v>&lt;0.8</v>
      </c>
      <c r="W204" s="86"/>
    </row>
    <row r="205" spans="1:23" x14ac:dyDescent="0.45">
      <c r="A205" s="51">
        <v>199</v>
      </c>
      <c r="B205" s="51" t="s">
        <v>113</v>
      </c>
      <c r="C205" s="69" t="s">
        <v>113</v>
      </c>
      <c r="D205" s="70" t="s">
        <v>113</v>
      </c>
      <c r="E205" s="79" t="str">
        <f>VLOOKUP(F205,[1]Sheet1!$B$4:$C$22,2,FALSE)</f>
        <v>大船渡市</v>
      </c>
      <c r="F205" s="69" t="s">
        <v>229</v>
      </c>
      <c r="G205" s="55" t="s">
        <v>83</v>
      </c>
      <c r="H205" s="56" t="s">
        <v>115</v>
      </c>
      <c r="I205" s="71" t="s">
        <v>230</v>
      </c>
      <c r="J205" s="71" t="s">
        <v>231</v>
      </c>
      <c r="K205" s="79" t="s">
        <v>118</v>
      </c>
      <c r="L205" s="58" t="s">
        <v>39</v>
      </c>
      <c r="M205" s="73" t="s">
        <v>232</v>
      </c>
      <c r="N205" s="60" t="s">
        <v>41</v>
      </c>
      <c r="O205" s="87">
        <v>44082</v>
      </c>
      <c r="P205" s="75">
        <v>44084</v>
      </c>
      <c r="Q205" s="76" t="s">
        <v>236</v>
      </c>
      <c r="R205" s="77" t="s">
        <v>237</v>
      </c>
      <c r="S205" s="89" t="s">
        <v>238</v>
      </c>
      <c r="T205" s="66" t="str">
        <f t="shared" si="30"/>
        <v>&lt;0.256</v>
      </c>
      <c r="U205" s="66" t="str">
        <f t="shared" si="30"/>
        <v>&lt;0.244</v>
      </c>
      <c r="V205" s="67" t="str">
        <f t="shared" si="31"/>
        <v>&lt;0.5</v>
      </c>
      <c r="W205" s="86"/>
    </row>
    <row r="206" spans="1:23" x14ac:dyDescent="0.45">
      <c r="A206" s="51">
        <v>200</v>
      </c>
      <c r="B206" s="51" t="s">
        <v>113</v>
      </c>
      <c r="C206" s="69" t="s">
        <v>113</v>
      </c>
      <c r="D206" s="70" t="s">
        <v>113</v>
      </c>
      <c r="E206" s="79" t="str">
        <f>VLOOKUP(F206,[1]Sheet1!$B$4:$C$22,2,FALSE)</f>
        <v>大船渡市</v>
      </c>
      <c r="F206" s="69" t="s">
        <v>229</v>
      </c>
      <c r="G206" s="55" t="s">
        <v>83</v>
      </c>
      <c r="H206" s="56" t="s">
        <v>115</v>
      </c>
      <c r="I206" s="71" t="s">
        <v>230</v>
      </c>
      <c r="J206" s="71" t="s">
        <v>231</v>
      </c>
      <c r="K206" s="79" t="s">
        <v>118</v>
      </c>
      <c r="L206" s="58" t="s">
        <v>39</v>
      </c>
      <c r="M206" s="73" t="s">
        <v>232</v>
      </c>
      <c r="N206" s="60" t="s">
        <v>41</v>
      </c>
      <c r="O206" s="87">
        <v>44082</v>
      </c>
      <c r="P206" s="75">
        <v>44084</v>
      </c>
      <c r="Q206" s="76" t="s">
        <v>239</v>
      </c>
      <c r="R206" s="77" t="s">
        <v>240</v>
      </c>
      <c r="S206" s="89" t="s">
        <v>241</v>
      </c>
      <c r="T206" s="66" t="str">
        <f t="shared" ref="T206:U221" si="32">IF(Q206="","",IF(NOT(ISERROR(Q206*1)),ROUNDDOWN(Q206*1,2-INT(LOG(ABS(Q206*1)))),IFERROR("&lt;"&amp;ROUNDDOWN(IF(SUBSTITUTE(Q206,"&lt;","")*1&lt;=50,SUBSTITUTE(Q206,"&lt;","")*1,""),2-INT(LOG(ABS(SUBSTITUTE(Q206,"&lt;","")*1)))),IF(Q206="-",Q206,"入力形式が間違っています"))))</f>
        <v>&lt;0.39</v>
      </c>
      <c r="U206" s="66" t="str">
        <f t="shared" si="32"/>
        <v>&lt;0.315</v>
      </c>
      <c r="V206" s="67" t="str">
        <f t="shared" si="31"/>
        <v>&lt;0.71</v>
      </c>
      <c r="W206" s="86"/>
    </row>
    <row r="207" spans="1:23" x14ac:dyDescent="0.45">
      <c r="A207" s="51">
        <v>201</v>
      </c>
      <c r="B207" s="51" t="s">
        <v>113</v>
      </c>
      <c r="C207" s="69" t="s">
        <v>113</v>
      </c>
      <c r="D207" s="70" t="s">
        <v>113</v>
      </c>
      <c r="E207" s="79" t="str">
        <f>VLOOKUP(F207,[1]Sheet1!$B$4:$C$22,2,FALSE)</f>
        <v>大船渡市</v>
      </c>
      <c r="F207" s="69" t="s">
        <v>229</v>
      </c>
      <c r="G207" s="55" t="s">
        <v>83</v>
      </c>
      <c r="H207" s="56" t="s">
        <v>115</v>
      </c>
      <c r="I207" s="71" t="s">
        <v>230</v>
      </c>
      <c r="J207" s="71" t="s">
        <v>231</v>
      </c>
      <c r="K207" s="79" t="s">
        <v>118</v>
      </c>
      <c r="L207" s="58" t="s">
        <v>39</v>
      </c>
      <c r="M207" s="73" t="s">
        <v>232</v>
      </c>
      <c r="N207" s="60" t="s">
        <v>41</v>
      </c>
      <c r="O207" s="87">
        <v>44082</v>
      </c>
      <c r="P207" s="75">
        <v>44084</v>
      </c>
      <c r="Q207" s="76" t="s">
        <v>242</v>
      </c>
      <c r="R207" s="77" t="s">
        <v>243</v>
      </c>
      <c r="S207" s="89" t="s">
        <v>244</v>
      </c>
      <c r="T207" s="66" t="str">
        <f t="shared" si="32"/>
        <v>&lt;0.257</v>
      </c>
      <c r="U207" s="66" t="str">
        <f t="shared" si="32"/>
        <v>&lt;0.277</v>
      </c>
      <c r="V207" s="67" t="str">
        <f t="shared" si="31"/>
        <v>&lt;0.53</v>
      </c>
      <c r="W207" s="86"/>
    </row>
    <row r="208" spans="1:23" x14ac:dyDescent="0.45">
      <c r="A208" s="51">
        <v>202</v>
      </c>
      <c r="B208" s="52" t="s">
        <v>71</v>
      </c>
      <c r="C208" s="53" t="s">
        <v>71</v>
      </c>
      <c r="D208" s="54" t="s">
        <v>71</v>
      </c>
      <c r="E208" s="79" t="s">
        <v>245</v>
      </c>
      <c r="F208" s="53" t="s">
        <v>246</v>
      </c>
      <c r="G208" s="55" t="s">
        <v>35</v>
      </c>
      <c r="H208" s="56" t="s">
        <v>36</v>
      </c>
      <c r="I208" s="79" t="s">
        <v>247</v>
      </c>
      <c r="J208" s="79" t="s">
        <v>248</v>
      </c>
      <c r="K208" s="79" t="s">
        <v>34</v>
      </c>
      <c r="L208" s="58" t="s">
        <v>39</v>
      </c>
      <c r="M208" s="59" t="s">
        <v>249</v>
      </c>
      <c r="N208" s="60" t="s">
        <v>41</v>
      </c>
      <c r="O208" s="61">
        <v>44084</v>
      </c>
      <c r="P208" s="62">
        <v>44085</v>
      </c>
      <c r="Q208" s="97" t="s">
        <v>250</v>
      </c>
      <c r="R208" s="98" t="s">
        <v>251</v>
      </c>
      <c r="S208" s="88" t="s">
        <v>252</v>
      </c>
      <c r="T208" s="66" t="str">
        <f t="shared" si="32"/>
        <v>&lt;9.3</v>
      </c>
      <c r="U208" s="66" t="str">
        <f t="shared" si="32"/>
        <v>&lt;6.6</v>
      </c>
      <c r="V208" s="67" t="str">
        <f t="shared" si="31"/>
        <v>&lt;16</v>
      </c>
      <c r="W208" s="68" t="str">
        <f t="shared" ref="W208:W271" si="33">IF(ISERROR(V208*1),"",IF(AND(H208="飲料水",V208&gt;=11),"○",IF(AND(H208="牛乳・乳児用食品",V208&gt;=51),"○",IF(AND(H208&lt;&gt;"",V208&gt;=110),"○",""))))</f>
        <v/>
      </c>
    </row>
    <row r="209" spans="1:23" x14ac:dyDescent="0.45">
      <c r="A209" s="51">
        <v>203</v>
      </c>
      <c r="B209" s="52" t="s">
        <v>71</v>
      </c>
      <c r="C209" s="53" t="s">
        <v>71</v>
      </c>
      <c r="D209" s="54" t="s">
        <v>71</v>
      </c>
      <c r="E209" s="79" t="s">
        <v>253</v>
      </c>
      <c r="F209" s="53" t="s">
        <v>254</v>
      </c>
      <c r="G209" s="55" t="s">
        <v>35</v>
      </c>
      <c r="H209" s="56" t="s">
        <v>36</v>
      </c>
      <c r="I209" s="79" t="s">
        <v>247</v>
      </c>
      <c r="J209" s="79" t="s">
        <v>248</v>
      </c>
      <c r="K209" s="79" t="s">
        <v>34</v>
      </c>
      <c r="L209" s="58" t="s">
        <v>39</v>
      </c>
      <c r="M209" s="59" t="s">
        <v>249</v>
      </c>
      <c r="N209" s="60" t="s">
        <v>41</v>
      </c>
      <c r="O209" s="61">
        <v>44084</v>
      </c>
      <c r="P209" s="62">
        <v>44085</v>
      </c>
      <c r="Q209" s="97" t="s">
        <v>255</v>
      </c>
      <c r="R209" s="77" t="s">
        <v>256</v>
      </c>
      <c r="S209" s="88" t="s">
        <v>257</v>
      </c>
      <c r="T209" s="66" t="str">
        <f t="shared" si="32"/>
        <v>&lt;9.4</v>
      </c>
      <c r="U209" s="66" t="str">
        <f t="shared" si="32"/>
        <v>&lt;6</v>
      </c>
      <c r="V209" s="67" t="str">
        <f t="shared" si="31"/>
        <v>&lt;15</v>
      </c>
      <c r="W209" s="68" t="str">
        <f t="shared" si="33"/>
        <v/>
      </c>
    </row>
    <row r="210" spans="1:23" x14ac:dyDescent="0.45">
      <c r="A210" s="51">
        <v>204</v>
      </c>
      <c r="B210" s="52" t="s">
        <v>71</v>
      </c>
      <c r="C210" s="53" t="s">
        <v>71</v>
      </c>
      <c r="D210" s="54" t="s">
        <v>71</v>
      </c>
      <c r="E210" s="79" t="s">
        <v>253</v>
      </c>
      <c r="F210" s="53" t="s">
        <v>254</v>
      </c>
      <c r="G210" s="55" t="s">
        <v>35</v>
      </c>
      <c r="H210" s="56" t="s">
        <v>36</v>
      </c>
      <c r="I210" s="79" t="s">
        <v>258</v>
      </c>
      <c r="J210" s="79" t="s">
        <v>248</v>
      </c>
      <c r="K210" s="79" t="s">
        <v>34</v>
      </c>
      <c r="L210" s="58" t="s">
        <v>39</v>
      </c>
      <c r="M210" s="59" t="s">
        <v>249</v>
      </c>
      <c r="N210" s="60" t="s">
        <v>41</v>
      </c>
      <c r="O210" s="61">
        <v>44084</v>
      </c>
      <c r="P210" s="62">
        <v>44085</v>
      </c>
      <c r="Q210" s="97" t="s">
        <v>259</v>
      </c>
      <c r="R210" s="64" t="s">
        <v>260</v>
      </c>
      <c r="S210" s="88" t="s">
        <v>257</v>
      </c>
      <c r="T210" s="66" t="str">
        <f t="shared" si="32"/>
        <v>&lt;7.2</v>
      </c>
      <c r="U210" s="66" t="str">
        <f t="shared" si="32"/>
        <v>&lt;8.2</v>
      </c>
      <c r="V210" s="67" t="str">
        <f t="shared" si="31"/>
        <v>&lt;15</v>
      </c>
      <c r="W210" s="68" t="str">
        <f t="shared" si="33"/>
        <v/>
      </c>
    </row>
    <row r="211" spans="1:23" x14ac:dyDescent="0.45">
      <c r="A211" s="51">
        <v>205</v>
      </c>
      <c r="B211" s="52" t="s">
        <v>261</v>
      </c>
      <c r="C211" s="53" t="s">
        <v>261</v>
      </c>
      <c r="D211" s="54"/>
      <c r="E211" s="71"/>
      <c r="F211" s="69" t="s">
        <v>262</v>
      </c>
      <c r="G211" s="55" t="s">
        <v>35</v>
      </c>
      <c r="H211" s="56" t="s">
        <v>263</v>
      </c>
      <c r="I211" s="71" t="s">
        <v>264</v>
      </c>
      <c r="J211" s="71"/>
      <c r="K211" s="71"/>
      <c r="L211" s="58" t="s">
        <v>39</v>
      </c>
      <c r="M211" s="59" t="s">
        <v>265</v>
      </c>
      <c r="N211" s="60" t="s">
        <v>41</v>
      </c>
      <c r="O211" s="87">
        <v>44069</v>
      </c>
      <c r="P211" s="75">
        <v>44076</v>
      </c>
      <c r="Q211" s="76" t="s">
        <v>266</v>
      </c>
      <c r="R211" s="77" t="s">
        <v>266</v>
      </c>
      <c r="S211" s="65" t="s">
        <v>267</v>
      </c>
      <c r="T211" s="66" t="str">
        <f t="shared" si="32"/>
        <v>&lt;1.7</v>
      </c>
      <c r="U211" s="66" t="str">
        <f t="shared" si="32"/>
        <v>&lt;1.7</v>
      </c>
      <c r="V211" s="67" t="str">
        <f t="shared" si="31"/>
        <v>&lt;3.4</v>
      </c>
      <c r="W211" s="68" t="str">
        <f t="shared" si="33"/>
        <v/>
      </c>
    </row>
    <row r="212" spans="1:23" x14ac:dyDescent="0.45">
      <c r="A212" s="51">
        <v>206</v>
      </c>
      <c r="B212" s="52" t="s">
        <v>261</v>
      </c>
      <c r="C212" s="53" t="s">
        <v>261</v>
      </c>
      <c r="D212" s="54"/>
      <c r="E212" s="71"/>
      <c r="F212" s="69" t="s">
        <v>268</v>
      </c>
      <c r="G212" s="55" t="s">
        <v>35</v>
      </c>
      <c r="H212" s="56" t="s">
        <v>263</v>
      </c>
      <c r="I212" s="71" t="s">
        <v>269</v>
      </c>
      <c r="J212" s="71"/>
      <c r="K212" s="71"/>
      <c r="L212" s="58" t="s">
        <v>39</v>
      </c>
      <c r="M212" s="59" t="s">
        <v>265</v>
      </c>
      <c r="N212" s="60" t="s">
        <v>41</v>
      </c>
      <c r="O212" s="87">
        <v>44069</v>
      </c>
      <c r="P212" s="75">
        <v>44076</v>
      </c>
      <c r="Q212" s="76" t="s">
        <v>270</v>
      </c>
      <c r="R212" s="77" t="s">
        <v>271</v>
      </c>
      <c r="S212" s="65" t="s">
        <v>272</v>
      </c>
      <c r="T212" s="66" t="str">
        <f t="shared" si="32"/>
        <v>&lt;2.6</v>
      </c>
      <c r="U212" s="66" t="str">
        <f t="shared" si="32"/>
        <v>&lt;2.2</v>
      </c>
      <c r="V212" s="67" t="str">
        <f t="shared" si="31"/>
        <v>&lt;4.8</v>
      </c>
      <c r="W212" s="68" t="str">
        <f t="shared" si="33"/>
        <v/>
      </c>
    </row>
    <row r="213" spans="1:23" x14ac:dyDescent="0.45">
      <c r="A213" s="51">
        <v>207</v>
      </c>
      <c r="B213" s="52" t="s">
        <v>261</v>
      </c>
      <c r="C213" s="53" t="s">
        <v>261</v>
      </c>
      <c r="D213" s="54"/>
      <c r="E213" s="71"/>
      <c r="F213" s="69" t="s">
        <v>273</v>
      </c>
      <c r="G213" s="55" t="s">
        <v>35</v>
      </c>
      <c r="H213" s="56" t="s">
        <v>263</v>
      </c>
      <c r="I213" s="71" t="s">
        <v>274</v>
      </c>
      <c r="J213" s="71"/>
      <c r="K213" s="71"/>
      <c r="L213" s="58" t="s">
        <v>39</v>
      </c>
      <c r="M213" s="59" t="s">
        <v>265</v>
      </c>
      <c r="N213" s="60" t="s">
        <v>41</v>
      </c>
      <c r="O213" s="87">
        <v>44069</v>
      </c>
      <c r="P213" s="75">
        <v>44076</v>
      </c>
      <c r="Q213" s="76" t="s">
        <v>271</v>
      </c>
      <c r="R213" s="77" t="s">
        <v>275</v>
      </c>
      <c r="S213" s="88" t="s">
        <v>276</v>
      </c>
      <c r="T213" s="66" t="str">
        <f t="shared" si="32"/>
        <v>&lt;2.2</v>
      </c>
      <c r="U213" s="66" t="str">
        <f t="shared" si="32"/>
        <v>&lt;1.9</v>
      </c>
      <c r="V213" s="67" t="str">
        <f t="shared" si="31"/>
        <v>&lt;4.1</v>
      </c>
      <c r="W213" s="68" t="str">
        <f t="shared" si="33"/>
        <v/>
      </c>
    </row>
    <row r="214" spans="1:23" x14ac:dyDescent="0.45">
      <c r="A214" s="51">
        <v>208</v>
      </c>
      <c r="B214" s="52" t="s">
        <v>261</v>
      </c>
      <c r="C214" s="53" t="s">
        <v>261</v>
      </c>
      <c r="D214" s="54"/>
      <c r="E214" s="71"/>
      <c r="F214" s="69" t="s">
        <v>277</v>
      </c>
      <c r="G214" s="55" t="s">
        <v>35</v>
      </c>
      <c r="H214" s="56" t="s">
        <v>263</v>
      </c>
      <c r="I214" s="71" t="s">
        <v>278</v>
      </c>
      <c r="J214" s="71"/>
      <c r="K214" s="71"/>
      <c r="L214" s="58" t="s">
        <v>39</v>
      </c>
      <c r="M214" s="59" t="s">
        <v>265</v>
      </c>
      <c r="N214" s="60" t="s">
        <v>41</v>
      </c>
      <c r="O214" s="87">
        <v>44069</v>
      </c>
      <c r="P214" s="75">
        <v>44076</v>
      </c>
      <c r="Q214" s="76" t="s">
        <v>279</v>
      </c>
      <c r="R214" s="77" t="s">
        <v>280</v>
      </c>
      <c r="S214" s="88" t="s">
        <v>281</v>
      </c>
      <c r="T214" s="66" t="str">
        <f t="shared" si="32"/>
        <v>&lt;2.7</v>
      </c>
      <c r="U214" s="66" t="str">
        <f t="shared" si="32"/>
        <v>&lt;2.4</v>
      </c>
      <c r="V214" s="67" t="str">
        <f t="shared" si="31"/>
        <v>&lt;5.1</v>
      </c>
      <c r="W214" s="68" t="str">
        <f t="shared" si="33"/>
        <v/>
      </c>
    </row>
    <row r="215" spans="1:23" x14ac:dyDescent="0.45">
      <c r="A215" s="51">
        <v>209</v>
      </c>
      <c r="B215" s="52" t="s">
        <v>261</v>
      </c>
      <c r="C215" s="53" t="s">
        <v>261</v>
      </c>
      <c r="D215" s="54"/>
      <c r="E215" s="71"/>
      <c r="F215" s="69" t="s">
        <v>282</v>
      </c>
      <c r="G215" s="55" t="s">
        <v>35</v>
      </c>
      <c r="H215" s="56" t="s">
        <v>263</v>
      </c>
      <c r="I215" s="71" t="s">
        <v>278</v>
      </c>
      <c r="J215" s="71"/>
      <c r="K215" s="71"/>
      <c r="L215" s="58" t="s">
        <v>39</v>
      </c>
      <c r="M215" s="59" t="s">
        <v>265</v>
      </c>
      <c r="N215" s="60" t="s">
        <v>41</v>
      </c>
      <c r="O215" s="87">
        <v>44069</v>
      </c>
      <c r="P215" s="75">
        <v>44076</v>
      </c>
      <c r="Q215" s="76" t="s">
        <v>283</v>
      </c>
      <c r="R215" s="77" t="s">
        <v>279</v>
      </c>
      <c r="S215" s="65" t="s">
        <v>284</v>
      </c>
      <c r="T215" s="66" t="str">
        <f t="shared" si="32"/>
        <v>&lt;2.5</v>
      </c>
      <c r="U215" s="66" t="str">
        <f t="shared" si="32"/>
        <v>&lt;2.7</v>
      </c>
      <c r="V215" s="67" t="str">
        <f t="shared" si="31"/>
        <v>&lt;5.2</v>
      </c>
      <c r="W215" s="68" t="str">
        <f t="shared" si="33"/>
        <v/>
      </c>
    </row>
    <row r="216" spans="1:23" x14ac:dyDescent="0.45">
      <c r="A216" s="51">
        <v>210</v>
      </c>
      <c r="B216" s="52" t="s">
        <v>261</v>
      </c>
      <c r="C216" s="53" t="s">
        <v>261</v>
      </c>
      <c r="D216" s="54"/>
      <c r="E216" s="71"/>
      <c r="F216" s="69" t="s">
        <v>285</v>
      </c>
      <c r="G216" s="55" t="s">
        <v>35</v>
      </c>
      <c r="H216" s="56" t="s">
        <v>263</v>
      </c>
      <c r="I216" s="71" t="s">
        <v>264</v>
      </c>
      <c r="J216" s="71"/>
      <c r="K216" s="71"/>
      <c r="L216" s="58" t="s">
        <v>39</v>
      </c>
      <c r="M216" s="59" t="s">
        <v>265</v>
      </c>
      <c r="N216" s="60" t="s">
        <v>41</v>
      </c>
      <c r="O216" s="87">
        <v>44055</v>
      </c>
      <c r="P216" s="75">
        <v>44062</v>
      </c>
      <c r="Q216" s="76" t="s">
        <v>280</v>
      </c>
      <c r="R216" s="77" t="s">
        <v>280</v>
      </c>
      <c r="S216" s="65" t="s">
        <v>272</v>
      </c>
      <c r="T216" s="66" t="str">
        <f t="shared" si="32"/>
        <v>&lt;2.4</v>
      </c>
      <c r="U216" s="66" t="str">
        <f t="shared" si="32"/>
        <v>&lt;2.4</v>
      </c>
      <c r="V216" s="67" t="str">
        <f t="shared" si="31"/>
        <v>&lt;4.8</v>
      </c>
      <c r="W216" s="68" t="str">
        <f t="shared" si="33"/>
        <v/>
      </c>
    </row>
    <row r="217" spans="1:23" x14ac:dyDescent="0.45">
      <c r="A217" s="51">
        <v>211</v>
      </c>
      <c r="B217" s="52" t="s">
        <v>261</v>
      </c>
      <c r="C217" s="53" t="s">
        <v>261</v>
      </c>
      <c r="D217" s="54"/>
      <c r="E217" s="71"/>
      <c r="F217" s="69" t="s">
        <v>286</v>
      </c>
      <c r="G217" s="55" t="s">
        <v>35</v>
      </c>
      <c r="H217" s="56" t="s">
        <v>263</v>
      </c>
      <c r="I217" s="71" t="s">
        <v>287</v>
      </c>
      <c r="J217" s="71"/>
      <c r="K217" s="71"/>
      <c r="L217" s="58" t="s">
        <v>39</v>
      </c>
      <c r="M217" s="59" t="s">
        <v>265</v>
      </c>
      <c r="N217" s="60" t="s">
        <v>41</v>
      </c>
      <c r="O217" s="87">
        <v>44055</v>
      </c>
      <c r="P217" s="75">
        <v>44062</v>
      </c>
      <c r="Q217" s="76" t="s">
        <v>275</v>
      </c>
      <c r="R217" s="77" t="s">
        <v>288</v>
      </c>
      <c r="S217" s="65" t="s">
        <v>289</v>
      </c>
      <c r="T217" s="66" t="str">
        <f t="shared" si="32"/>
        <v>&lt;1.9</v>
      </c>
      <c r="U217" s="66" t="str">
        <f t="shared" si="32"/>
        <v>&lt;2</v>
      </c>
      <c r="V217" s="67" t="str">
        <f t="shared" si="31"/>
        <v>&lt;3.9</v>
      </c>
      <c r="W217" s="68" t="str">
        <f t="shared" si="33"/>
        <v/>
      </c>
    </row>
    <row r="218" spans="1:23" x14ac:dyDescent="0.45">
      <c r="A218" s="51">
        <v>212</v>
      </c>
      <c r="B218" s="52" t="s">
        <v>261</v>
      </c>
      <c r="C218" s="53" t="s">
        <v>261</v>
      </c>
      <c r="D218" s="54"/>
      <c r="E218" s="71"/>
      <c r="F218" s="69" t="s">
        <v>290</v>
      </c>
      <c r="G218" s="55" t="s">
        <v>35</v>
      </c>
      <c r="H218" s="56" t="s">
        <v>263</v>
      </c>
      <c r="I218" s="71" t="s">
        <v>274</v>
      </c>
      <c r="J218" s="71"/>
      <c r="K218" s="71"/>
      <c r="L218" s="58" t="s">
        <v>39</v>
      </c>
      <c r="M218" s="59" t="s">
        <v>265</v>
      </c>
      <c r="N218" s="60" t="s">
        <v>41</v>
      </c>
      <c r="O218" s="87">
        <v>44055</v>
      </c>
      <c r="P218" s="75">
        <v>44062</v>
      </c>
      <c r="Q218" s="76" t="s">
        <v>291</v>
      </c>
      <c r="R218" s="77" t="s">
        <v>283</v>
      </c>
      <c r="S218" s="88" t="s">
        <v>292</v>
      </c>
      <c r="T218" s="66" t="str">
        <f t="shared" si="32"/>
        <v>&lt;2.1</v>
      </c>
      <c r="U218" s="66" t="str">
        <f t="shared" si="32"/>
        <v>&lt;2.5</v>
      </c>
      <c r="V218" s="67" t="str">
        <f t="shared" si="31"/>
        <v>&lt;4.6</v>
      </c>
      <c r="W218" s="68" t="str">
        <f t="shared" si="33"/>
        <v/>
      </c>
    </row>
    <row r="219" spans="1:23" x14ac:dyDescent="0.45">
      <c r="A219" s="51">
        <v>213</v>
      </c>
      <c r="B219" s="52" t="s">
        <v>261</v>
      </c>
      <c r="C219" s="53" t="s">
        <v>261</v>
      </c>
      <c r="D219" s="54"/>
      <c r="E219" s="71"/>
      <c r="F219" s="69" t="s">
        <v>293</v>
      </c>
      <c r="G219" s="55" t="s">
        <v>35</v>
      </c>
      <c r="H219" s="56" t="s">
        <v>263</v>
      </c>
      <c r="I219" s="71" t="s">
        <v>278</v>
      </c>
      <c r="J219" s="71"/>
      <c r="K219" s="71"/>
      <c r="L219" s="58" t="s">
        <v>39</v>
      </c>
      <c r="M219" s="59" t="s">
        <v>265</v>
      </c>
      <c r="N219" s="60" t="s">
        <v>41</v>
      </c>
      <c r="O219" s="87">
        <v>44055</v>
      </c>
      <c r="P219" s="75">
        <v>44062</v>
      </c>
      <c r="Q219" s="76" t="s">
        <v>279</v>
      </c>
      <c r="R219" s="77" t="s">
        <v>270</v>
      </c>
      <c r="S219" s="88" t="s">
        <v>294</v>
      </c>
      <c r="T219" s="66" t="str">
        <f t="shared" si="32"/>
        <v>&lt;2.7</v>
      </c>
      <c r="U219" s="66" t="str">
        <f t="shared" si="32"/>
        <v>&lt;2.6</v>
      </c>
      <c r="V219" s="67" t="str">
        <f t="shared" si="31"/>
        <v>&lt;5.3</v>
      </c>
      <c r="W219" s="68" t="str">
        <f t="shared" si="33"/>
        <v/>
      </c>
    </row>
    <row r="220" spans="1:23" x14ac:dyDescent="0.45">
      <c r="A220" s="51">
        <v>214</v>
      </c>
      <c r="B220" s="52" t="s">
        <v>261</v>
      </c>
      <c r="C220" s="53" t="s">
        <v>261</v>
      </c>
      <c r="D220" s="54"/>
      <c r="E220" s="71"/>
      <c r="F220" s="69" t="s">
        <v>295</v>
      </c>
      <c r="G220" s="55" t="s">
        <v>35</v>
      </c>
      <c r="H220" s="56" t="s">
        <v>263</v>
      </c>
      <c r="I220" s="71" t="s">
        <v>296</v>
      </c>
      <c r="J220" s="71"/>
      <c r="K220" s="71"/>
      <c r="L220" s="58" t="s">
        <v>39</v>
      </c>
      <c r="M220" s="59" t="s">
        <v>265</v>
      </c>
      <c r="N220" s="60" t="s">
        <v>41</v>
      </c>
      <c r="O220" s="87">
        <v>44055</v>
      </c>
      <c r="P220" s="75">
        <v>44062</v>
      </c>
      <c r="Q220" s="76" t="s">
        <v>297</v>
      </c>
      <c r="R220" s="77" t="s">
        <v>275</v>
      </c>
      <c r="S220" s="65" t="s">
        <v>298</v>
      </c>
      <c r="T220" s="66" t="str">
        <f t="shared" si="32"/>
        <v>&lt;2.3</v>
      </c>
      <c r="U220" s="66" t="str">
        <f t="shared" si="32"/>
        <v>&lt;1.9</v>
      </c>
      <c r="V220" s="67" t="str">
        <f t="shared" si="31"/>
        <v>&lt;4.2</v>
      </c>
      <c r="W220" s="68" t="str">
        <f t="shared" si="33"/>
        <v/>
      </c>
    </row>
    <row r="221" spans="1:23" x14ac:dyDescent="0.45">
      <c r="A221" s="51">
        <v>215</v>
      </c>
      <c r="B221" s="52" t="s">
        <v>261</v>
      </c>
      <c r="C221" s="53" t="s">
        <v>261</v>
      </c>
      <c r="D221" s="54"/>
      <c r="E221" s="71"/>
      <c r="F221" s="69" t="s">
        <v>299</v>
      </c>
      <c r="G221" s="55" t="s">
        <v>83</v>
      </c>
      <c r="H221" s="56" t="s">
        <v>263</v>
      </c>
      <c r="I221" s="71" t="s">
        <v>300</v>
      </c>
      <c r="J221" s="71"/>
      <c r="K221" s="71"/>
      <c r="L221" s="58" t="s">
        <v>39</v>
      </c>
      <c r="M221" s="59" t="s">
        <v>265</v>
      </c>
      <c r="N221" s="60" t="s">
        <v>41</v>
      </c>
      <c r="O221" s="87">
        <v>44046</v>
      </c>
      <c r="P221" s="75">
        <v>44054</v>
      </c>
      <c r="Q221" s="76" t="s">
        <v>297</v>
      </c>
      <c r="R221" s="77" t="s">
        <v>288</v>
      </c>
      <c r="S221" s="65" t="s">
        <v>301</v>
      </c>
      <c r="T221" s="66" t="str">
        <f t="shared" si="32"/>
        <v>&lt;2.3</v>
      </c>
      <c r="U221" s="66" t="str">
        <f t="shared" si="32"/>
        <v>&lt;2</v>
      </c>
      <c r="V221" s="67" t="str">
        <f t="shared" si="31"/>
        <v>&lt;4.3</v>
      </c>
      <c r="W221" s="68" t="str">
        <f t="shared" si="33"/>
        <v/>
      </c>
    </row>
    <row r="222" spans="1:23" x14ac:dyDescent="0.45">
      <c r="A222" s="51">
        <v>216</v>
      </c>
      <c r="B222" s="52" t="s">
        <v>261</v>
      </c>
      <c r="C222" s="53" t="s">
        <v>261</v>
      </c>
      <c r="D222" s="54"/>
      <c r="E222" s="71"/>
      <c r="F222" s="69" t="s">
        <v>302</v>
      </c>
      <c r="G222" s="55" t="s">
        <v>83</v>
      </c>
      <c r="H222" s="56" t="s">
        <v>263</v>
      </c>
      <c r="I222" s="71" t="s">
        <v>303</v>
      </c>
      <c r="J222" s="71"/>
      <c r="K222" s="71"/>
      <c r="L222" s="58" t="s">
        <v>39</v>
      </c>
      <c r="M222" s="59" t="s">
        <v>265</v>
      </c>
      <c r="N222" s="60" t="s">
        <v>41</v>
      </c>
      <c r="O222" s="87">
        <v>44046</v>
      </c>
      <c r="P222" s="75">
        <v>44054</v>
      </c>
      <c r="Q222" s="76" t="s">
        <v>271</v>
      </c>
      <c r="R222" s="77" t="s">
        <v>271</v>
      </c>
      <c r="S222" s="65" t="s">
        <v>304</v>
      </c>
      <c r="T222" s="66" t="str">
        <f t="shared" ref="T222:U237" si="34">IF(Q222="","",IF(NOT(ISERROR(Q222*1)),ROUNDDOWN(Q222*1,2-INT(LOG(ABS(Q222*1)))),IFERROR("&lt;"&amp;ROUNDDOWN(IF(SUBSTITUTE(Q222,"&lt;","")*1&lt;=50,SUBSTITUTE(Q222,"&lt;","")*1,""),2-INT(LOG(ABS(SUBSTITUTE(Q222,"&lt;","")*1)))),IF(Q222="-",Q222,"入力形式が間違っています"))))</f>
        <v>&lt;2.2</v>
      </c>
      <c r="U222" s="66" t="str">
        <f t="shared" si="34"/>
        <v>&lt;2.2</v>
      </c>
      <c r="V222" s="67" t="str">
        <f t="shared" si="31"/>
        <v>&lt;4.4</v>
      </c>
      <c r="W222" s="68" t="str">
        <f t="shared" si="33"/>
        <v/>
      </c>
    </row>
    <row r="223" spans="1:23" x14ac:dyDescent="0.45">
      <c r="A223" s="51">
        <v>217</v>
      </c>
      <c r="B223" s="52" t="s">
        <v>261</v>
      </c>
      <c r="C223" s="53" t="s">
        <v>261</v>
      </c>
      <c r="D223" s="54"/>
      <c r="E223" s="71"/>
      <c r="F223" s="69" t="s">
        <v>302</v>
      </c>
      <c r="G223" s="55" t="s">
        <v>83</v>
      </c>
      <c r="H223" s="56" t="s">
        <v>263</v>
      </c>
      <c r="I223" s="71" t="s">
        <v>305</v>
      </c>
      <c r="J223" s="71"/>
      <c r="K223" s="71"/>
      <c r="L223" s="58" t="s">
        <v>39</v>
      </c>
      <c r="M223" s="59" t="s">
        <v>265</v>
      </c>
      <c r="N223" s="60" t="s">
        <v>41</v>
      </c>
      <c r="O223" s="87">
        <v>44046</v>
      </c>
      <c r="P223" s="75">
        <v>44054</v>
      </c>
      <c r="Q223" s="76" t="s">
        <v>266</v>
      </c>
      <c r="R223" s="77" t="s">
        <v>266</v>
      </c>
      <c r="S223" s="88" t="s">
        <v>267</v>
      </c>
      <c r="T223" s="66" t="str">
        <f t="shared" si="34"/>
        <v>&lt;1.7</v>
      </c>
      <c r="U223" s="66" t="str">
        <f t="shared" si="34"/>
        <v>&lt;1.7</v>
      </c>
      <c r="V223" s="67" t="str">
        <f t="shared" si="31"/>
        <v>&lt;3.4</v>
      </c>
      <c r="W223" s="68" t="str">
        <f t="shared" si="33"/>
        <v/>
      </c>
    </row>
    <row r="224" spans="1:23" x14ac:dyDescent="0.45">
      <c r="A224" s="51">
        <v>218</v>
      </c>
      <c r="B224" s="52" t="s">
        <v>261</v>
      </c>
      <c r="C224" s="53" t="s">
        <v>261</v>
      </c>
      <c r="D224" s="54"/>
      <c r="E224" s="71"/>
      <c r="F224" s="69" t="s">
        <v>306</v>
      </c>
      <c r="G224" s="55" t="s">
        <v>83</v>
      </c>
      <c r="H224" s="56" t="s">
        <v>263</v>
      </c>
      <c r="I224" s="71" t="s">
        <v>307</v>
      </c>
      <c r="J224" s="71"/>
      <c r="K224" s="71"/>
      <c r="L224" s="58" t="s">
        <v>39</v>
      </c>
      <c r="M224" s="59" t="s">
        <v>265</v>
      </c>
      <c r="N224" s="60" t="s">
        <v>41</v>
      </c>
      <c r="O224" s="87">
        <v>44046</v>
      </c>
      <c r="P224" s="75">
        <v>44054</v>
      </c>
      <c r="Q224" s="76" t="s">
        <v>280</v>
      </c>
      <c r="R224" s="77" t="s">
        <v>279</v>
      </c>
      <c r="S224" s="88" t="s">
        <v>281</v>
      </c>
      <c r="T224" s="66" t="str">
        <f t="shared" si="34"/>
        <v>&lt;2.4</v>
      </c>
      <c r="U224" s="66" t="str">
        <f t="shared" si="34"/>
        <v>&lt;2.7</v>
      </c>
      <c r="V224" s="67" t="str">
        <f t="shared" si="31"/>
        <v>&lt;5.1</v>
      </c>
      <c r="W224" s="68" t="str">
        <f t="shared" si="33"/>
        <v/>
      </c>
    </row>
    <row r="225" spans="1:23" x14ac:dyDescent="0.45">
      <c r="A225" s="51">
        <v>219</v>
      </c>
      <c r="B225" s="52" t="s">
        <v>261</v>
      </c>
      <c r="C225" s="53" t="s">
        <v>261</v>
      </c>
      <c r="D225" s="54"/>
      <c r="E225" s="71"/>
      <c r="F225" s="69" t="s">
        <v>308</v>
      </c>
      <c r="G225" s="55" t="s">
        <v>35</v>
      </c>
      <c r="H225" s="56" t="s">
        <v>263</v>
      </c>
      <c r="I225" s="71" t="s">
        <v>264</v>
      </c>
      <c r="J225" s="71"/>
      <c r="K225" s="71"/>
      <c r="L225" s="58" t="s">
        <v>39</v>
      </c>
      <c r="M225" s="59" t="s">
        <v>265</v>
      </c>
      <c r="N225" s="60" t="s">
        <v>41</v>
      </c>
      <c r="O225" s="87">
        <v>44027</v>
      </c>
      <c r="P225" s="75">
        <v>44034</v>
      </c>
      <c r="Q225" s="76" t="s">
        <v>270</v>
      </c>
      <c r="R225" s="77" t="s">
        <v>280</v>
      </c>
      <c r="S225" s="65" t="s">
        <v>309</v>
      </c>
      <c r="T225" s="66" t="str">
        <f t="shared" si="34"/>
        <v>&lt;2.6</v>
      </c>
      <c r="U225" s="66" t="str">
        <f t="shared" si="34"/>
        <v>&lt;2.4</v>
      </c>
      <c r="V225" s="67" t="str">
        <f t="shared" si="31"/>
        <v>&lt;5</v>
      </c>
      <c r="W225" s="68" t="str">
        <f t="shared" si="33"/>
        <v/>
      </c>
    </row>
    <row r="226" spans="1:23" x14ac:dyDescent="0.45">
      <c r="A226" s="51">
        <v>220</v>
      </c>
      <c r="B226" s="52" t="s">
        <v>261</v>
      </c>
      <c r="C226" s="53" t="s">
        <v>261</v>
      </c>
      <c r="D226" s="54"/>
      <c r="E226" s="71"/>
      <c r="F226" s="69" t="s">
        <v>310</v>
      </c>
      <c r="G226" s="55" t="s">
        <v>35</v>
      </c>
      <c r="H226" s="56" t="s">
        <v>263</v>
      </c>
      <c r="I226" s="71" t="s">
        <v>311</v>
      </c>
      <c r="J226" s="71"/>
      <c r="K226" s="71"/>
      <c r="L226" s="58" t="s">
        <v>39</v>
      </c>
      <c r="M226" s="59" t="s">
        <v>265</v>
      </c>
      <c r="N226" s="60" t="s">
        <v>41</v>
      </c>
      <c r="O226" s="87">
        <v>44027</v>
      </c>
      <c r="P226" s="75">
        <v>44034</v>
      </c>
      <c r="Q226" s="76" t="s">
        <v>266</v>
      </c>
      <c r="R226" s="77" t="s">
        <v>312</v>
      </c>
      <c r="S226" s="65" t="s">
        <v>313</v>
      </c>
      <c r="T226" s="66" t="str">
        <f t="shared" si="34"/>
        <v>&lt;1.7</v>
      </c>
      <c r="U226" s="66" t="str">
        <f t="shared" si="34"/>
        <v>&lt;1.8</v>
      </c>
      <c r="V226" s="67" t="str">
        <f t="shared" si="31"/>
        <v>&lt;3.5</v>
      </c>
      <c r="W226" s="68" t="str">
        <f t="shared" si="33"/>
        <v/>
      </c>
    </row>
    <row r="227" spans="1:23" x14ac:dyDescent="0.45">
      <c r="A227" s="51">
        <v>221</v>
      </c>
      <c r="B227" s="52" t="s">
        <v>261</v>
      </c>
      <c r="C227" s="53" t="s">
        <v>261</v>
      </c>
      <c r="D227" s="54"/>
      <c r="E227" s="71"/>
      <c r="F227" s="69" t="s">
        <v>314</v>
      </c>
      <c r="G227" s="55" t="s">
        <v>35</v>
      </c>
      <c r="H227" s="56" t="s">
        <v>263</v>
      </c>
      <c r="I227" s="71" t="s">
        <v>296</v>
      </c>
      <c r="J227" s="71"/>
      <c r="K227" s="71"/>
      <c r="L227" s="58" t="s">
        <v>39</v>
      </c>
      <c r="M227" s="59" t="s">
        <v>265</v>
      </c>
      <c r="N227" s="60" t="s">
        <v>41</v>
      </c>
      <c r="O227" s="87">
        <v>44027</v>
      </c>
      <c r="P227" s="75">
        <v>44034</v>
      </c>
      <c r="Q227" s="76" t="s">
        <v>271</v>
      </c>
      <c r="R227" s="77" t="s">
        <v>291</v>
      </c>
      <c r="S227" s="88" t="s">
        <v>301</v>
      </c>
      <c r="T227" s="66" t="str">
        <f t="shared" si="34"/>
        <v>&lt;2.2</v>
      </c>
      <c r="U227" s="66" t="str">
        <f t="shared" si="34"/>
        <v>&lt;2.1</v>
      </c>
      <c r="V227" s="67" t="str">
        <f t="shared" si="31"/>
        <v>&lt;4.3</v>
      </c>
      <c r="W227" s="68" t="str">
        <f t="shared" si="33"/>
        <v/>
      </c>
    </row>
    <row r="228" spans="1:23" x14ac:dyDescent="0.45">
      <c r="A228" s="51">
        <v>222</v>
      </c>
      <c r="B228" s="52" t="s">
        <v>261</v>
      </c>
      <c r="C228" s="53" t="s">
        <v>261</v>
      </c>
      <c r="D228" s="54"/>
      <c r="E228" s="71"/>
      <c r="F228" s="69" t="s">
        <v>315</v>
      </c>
      <c r="G228" s="55" t="s">
        <v>35</v>
      </c>
      <c r="H228" s="56" t="s">
        <v>263</v>
      </c>
      <c r="I228" s="71" t="s">
        <v>316</v>
      </c>
      <c r="J228" s="71"/>
      <c r="K228" s="71"/>
      <c r="L228" s="58" t="s">
        <v>39</v>
      </c>
      <c r="M228" s="59" t="s">
        <v>265</v>
      </c>
      <c r="N228" s="60" t="s">
        <v>41</v>
      </c>
      <c r="O228" s="87">
        <v>44027</v>
      </c>
      <c r="P228" s="75">
        <v>44034</v>
      </c>
      <c r="Q228" s="76" t="s">
        <v>297</v>
      </c>
      <c r="R228" s="77" t="s">
        <v>291</v>
      </c>
      <c r="S228" s="88" t="s">
        <v>304</v>
      </c>
      <c r="T228" s="66" t="str">
        <f t="shared" si="34"/>
        <v>&lt;2.3</v>
      </c>
      <c r="U228" s="66" t="str">
        <f t="shared" si="34"/>
        <v>&lt;2.1</v>
      </c>
      <c r="V228" s="67" t="str">
        <f t="shared" si="31"/>
        <v>&lt;4.4</v>
      </c>
      <c r="W228" s="68" t="str">
        <f t="shared" si="33"/>
        <v/>
      </c>
    </row>
    <row r="229" spans="1:23" x14ac:dyDescent="0.45">
      <c r="A229" s="51">
        <v>223</v>
      </c>
      <c r="B229" s="52" t="s">
        <v>261</v>
      </c>
      <c r="C229" s="53" t="s">
        <v>261</v>
      </c>
      <c r="D229" s="70"/>
      <c r="E229" s="71"/>
      <c r="F229" s="69" t="s">
        <v>315</v>
      </c>
      <c r="G229" s="55" t="s">
        <v>35</v>
      </c>
      <c r="H229" s="56" t="s">
        <v>263</v>
      </c>
      <c r="I229" s="71" t="s">
        <v>317</v>
      </c>
      <c r="J229" s="71"/>
      <c r="K229" s="71"/>
      <c r="L229" s="58" t="s">
        <v>39</v>
      </c>
      <c r="M229" s="59" t="s">
        <v>265</v>
      </c>
      <c r="N229" s="60" t="s">
        <v>41</v>
      </c>
      <c r="O229" s="87">
        <v>44027</v>
      </c>
      <c r="P229" s="75">
        <v>44034</v>
      </c>
      <c r="Q229" s="76" t="s">
        <v>312</v>
      </c>
      <c r="R229" s="77" t="s">
        <v>275</v>
      </c>
      <c r="S229" s="88" t="s">
        <v>318</v>
      </c>
      <c r="T229" s="66" t="str">
        <f t="shared" si="34"/>
        <v>&lt;1.8</v>
      </c>
      <c r="U229" s="66" t="str">
        <f t="shared" si="34"/>
        <v>&lt;1.9</v>
      </c>
      <c r="V229" s="67" t="str">
        <f t="shared" si="31"/>
        <v>&lt;3.7</v>
      </c>
      <c r="W229" s="68" t="str">
        <f t="shared" si="33"/>
        <v/>
      </c>
    </row>
    <row r="230" spans="1:23" x14ac:dyDescent="0.45">
      <c r="A230" s="51">
        <v>224</v>
      </c>
      <c r="B230" s="52" t="s">
        <v>261</v>
      </c>
      <c r="C230" s="53" t="s">
        <v>261</v>
      </c>
      <c r="D230" s="54"/>
      <c r="E230" s="71"/>
      <c r="F230" s="69" t="s">
        <v>319</v>
      </c>
      <c r="G230" s="55" t="s">
        <v>35</v>
      </c>
      <c r="H230" s="56" t="s">
        <v>263</v>
      </c>
      <c r="I230" s="71" t="s">
        <v>264</v>
      </c>
      <c r="J230" s="71"/>
      <c r="K230" s="71"/>
      <c r="L230" s="58" t="s">
        <v>39</v>
      </c>
      <c r="M230" s="59" t="s">
        <v>265</v>
      </c>
      <c r="N230" s="60" t="s">
        <v>41</v>
      </c>
      <c r="O230" s="87">
        <v>43999</v>
      </c>
      <c r="P230" s="75">
        <v>44006</v>
      </c>
      <c r="Q230" s="76" t="s">
        <v>275</v>
      </c>
      <c r="R230" s="77" t="s">
        <v>297</v>
      </c>
      <c r="S230" s="65" t="s">
        <v>320</v>
      </c>
      <c r="T230" s="66" t="str">
        <f t="shared" si="34"/>
        <v>&lt;1.9</v>
      </c>
      <c r="U230" s="66" t="str">
        <f t="shared" si="34"/>
        <v>&lt;2.3</v>
      </c>
      <c r="V230" s="67" t="str">
        <f t="shared" si="31"/>
        <v>&lt;4.2</v>
      </c>
      <c r="W230" s="68" t="str">
        <f t="shared" si="33"/>
        <v/>
      </c>
    </row>
    <row r="231" spans="1:23" x14ac:dyDescent="0.45">
      <c r="A231" s="51">
        <v>225</v>
      </c>
      <c r="B231" s="52" t="s">
        <v>261</v>
      </c>
      <c r="C231" s="53" t="s">
        <v>261</v>
      </c>
      <c r="D231" s="54"/>
      <c r="E231" s="71"/>
      <c r="F231" s="69" t="s">
        <v>321</v>
      </c>
      <c r="G231" s="55" t="s">
        <v>35</v>
      </c>
      <c r="H231" s="56" t="s">
        <v>263</v>
      </c>
      <c r="I231" s="71" t="s">
        <v>269</v>
      </c>
      <c r="J231" s="71"/>
      <c r="K231" s="71"/>
      <c r="L231" s="58" t="s">
        <v>39</v>
      </c>
      <c r="M231" s="59" t="s">
        <v>265</v>
      </c>
      <c r="N231" s="60" t="s">
        <v>41</v>
      </c>
      <c r="O231" s="87">
        <v>43999</v>
      </c>
      <c r="P231" s="75">
        <v>44006</v>
      </c>
      <c r="Q231" s="76" t="s">
        <v>297</v>
      </c>
      <c r="R231" s="77" t="s">
        <v>275</v>
      </c>
      <c r="S231" s="65" t="s">
        <v>320</v>
      </c>
      <c r="T231" s="66" t="str">
        <f t="shared" si="34"/>
        <v>&lt;2.3</v>
      </c>
      <c r="U231" s="66" t="str">
        <f t="shared" si="34"/>
        <v>&lt;1.9</v>
      </c>
      <c r="V231" s="67" t="str">
        <f t="shared" si="31"/>
        <v>&lt;4.2</v>
      </c>
      <c r="W231" s="68" t="str">
        <f t="shared" si="33"/>
        <v/>
      </c>
    </row>
    <row r="232" spans="1:23" x14ac:dyDescent="0.45">
      <c r="A232" s="51">
        <v>226</v>
      </c>
      <c r="B232" s="52" t="s">
        <v>261</v>
      </c>
      <c r="C232" s="53" t="s">
        <v>261</v>
      </c>
      <c r="D232" s="54"/>
      <c r="E232" s="71"/>
      <c r="F232" s="69" t="s">
        <v>322</v>
      </c>
      <c r="G232" s="55" t="s">
        <v>35</v>
      </c>
      <c r="H232" s="56" t="s">
        <v>263</v>
      </c>
      <c r="I232" s="71" t="s">
        <v>323</v>
      </c>
      <c r="J232" s="71"/>
      <c r="K232" s="71"/>
      <c r="L232" s="58" t="s">
        <v>39</v>
      </c>
      <c r="M232" s="59" t="s">
        <v>265</v>
      </c>
      <c r="N232" s="60" t="s">
        <v>41</v>
      </c>
      <c r="O232" s="87">
        <v>43999</v>
      </c>
      <c r="P232" s="75">
        <v>44006</v>
      </c>
      <c r="Q232" s="76" t="s">
        <v>324</v>
      </c>
      <c r="R232" s="77" t="s">
        <v>325</v>
      </c>
      <c r="S232" s="88" t="s">
        <v>326</v>
      </c>
      <c r="T232" s="66" t="str">
        <f t="shared" si="34"/>
        <v>&lt;2.9</v>
      </c>
      <c r="U232" s="66" t="str">
        <f t="shared" si="34"/>
        <v>&lt;3</v>
      </c>
      <c r="V232" s="67" t="str">
        <f t="shared" si="31"/>
        <v>&lt;5.9</v>
      </c>
      <c r="W232" s="68" t="str">
        <f t="shared" si="33"/>
        <v/>
      </c>
    </row>
    <row r="233" spans="1:23" x14ac:dyDescent="0.45">
      <c r="A233" s="51">
        <v>227</v>
      </c>
      <c r="B233" s="52" t="s">
        <v>261</v>
      </c>
      <c r="C233" s="53" t="s">
        <v>261</v>
      </c>
      <c r="D233" s="54"/>
      <c r="E233" s="71"/>
      <c r="F233" s="69" t="s">
        <v>327</v>
      </c>
      <c r="G233" s="55" t="s">
        <v>35</v>
      </c>
      <c r="H233" s="56" t="s">
        <v>263</v>
      </c>
      <c r="I233" s="71" t="s">
        <v>328</v>
      </c>
      <c r="J233" s="71"/>
      <c r="K233" s="71"/>
      <c r="L233" s="58" t="s">
        <v>39</v>
      </c>
      <c r="M233" s="59" t="s">
        <v>265</v>
      </c>
      <c r="N233" s="60" t="s">
        <v>41</v>
      </c>
      <c r="O233" s="87">
        <v>43999</v>
      </c>
      <c r="P233" s="75">
        <v>44006</v>
      </c>
      <c r="Q233" s="76" t="s">
        <v>271</v>
      </c>
      <c r="R233" s="77" t="s">
        <v>297</v>
      </c>
      <c r="S233" s="88" t="s">
        <v>329</v>
      </c>
      <c r="T233" s="66" t="str">
        <f t="shared" si="34"/>
        <v>&lt;2.2</v>
      </c>
      <c r="U233" s="66" t="str">
        <f t="shared" si="34"/>
        <v>&lt;2.3</v>
      </c>
      <c r="V233" s="67" t="str">
        <f t="shared" si="31"/>
        <v>&lt;4.5</v>
      </c>
      <c r="W233" s="68" t="str">
        <f t="shared" si="33"/>
        <v/>
      </c>
    </row>
    <row r="234" spans="1:23" x14ac:dyDescent="0.45">
      <c r="A234" s="51">
        <v>228</v>
      </c>
      <c r="B234" s="52" t="s">
        <v>261</v>
      </c>
      <c r="C234" s="53" t="s">
        <v>261</v>
      </c>
      <c r="D234" s="70"/>
      <c r="E234" s="71"/>
      <c r="F234" s="69" t="s">
        <v>330</v>
      </c>
      <c r="G234" s="55" t="s">
        <v>35</v>
      </c>
      <c r="H234" s="56" t="s">
        <v>263</v>
      </c>
      <c r="I234" s="71" t="s">
        <v>278</v>
      </c>
      <c r="J234" s="71"/>
      <c r="K234" s="71"/>
      <c r="L234" s="58" t="s">
        <v>39</v>
      </c>
      <c r="M234" s="59" t="s">
        <v>265</v>
      </c>
      <c r="N234" s="60" t="s">
        <v>41</v>
      </c>
      <c r="O234" s="87">
        <v>43999</v>
      </c>
      <c r="P234" s="75">
        <v>44006</v>
      </c>
      <c r="Q234" s="76" t="s">
        <v>291</v>
      </c>
      <c r="R234" s="77" t="s">
        <v>280</v>
      </c>
      <c r="S234" s="88" t="s">
        <v>329</v>
      </c>
      <c r="T234" s="66" t="str">
        <f t="shared" si="34"/>
        <v>&lt;2.1</v>
      </c>
      <c r="U234" s="66" t="str">
        <f t="shared" si="34"/>
        <v>&lt;2.4</v>
      </c>
      <c r="V234" s="67" t="str">
        <f t="shared" si="31"/>
        <v>&lt;4.5</v>
      </c>
      <c r="W234" s="68" t="str">
        <f t="shared" si="33"/>
        <v/>
      </c>
    </row>
    <row r="235" spans="1:23" x14ac:dyDescent="0.45">
      <c r="A235" s="51">
        <v>229</v>
      </c>
      <c r="B235" s="52" t="s">
        <v>261</v>
      </c>
      <c r="C235" s="53" t="s">
        <v>261</v>
      </c>
      <c r="D235" s="54"/>
      <c r="E235" s="71"/>
      <c r="F235" s="69" t="s">
        <v>331</v>
      </c>
      <c r="G235" s="55" t="s">
        <v>83</v>
      </c>
      <c r="H235" s="56" t="s">
        <v>263</v>
      </c>
      <c r="I235" s="71" t="s">
        <v>332</v>
      </c>
      <c r="J235" s="71"/>
      <c r="K235" s="71"/>
      <c r="L235" s="58" t="s">
        <v>39</v>
      </c>
      <c r="M235" s="59" t="s">
        <v>265</v>
      </c>
      <c r="N235" s="60" t="s">
        <v>41</v>
      </c>
      <c r="O235" s="87">
        <v>43992</v>
      </c>
      <c r="P235" s="75">
        <v>43999</v>
      </c>
      <c r="Q235" s="76" t="s">
        <v>333</v>
      </c>
      <c r="R235" s="77" t="s">
        <v>334</v>
      </c>
      <c r="S235" s="65" t="s">
        <v>335</v>
      </c>
      <c r="T235" s="66" t="str">
        <f t="shared" si="34"/>
        <v>&lt;0.18</v>
      </c>
      <c r="U235" s="66" t="str">
        <f t="shared" si="34"/>
        <v>&lt;0.2</v>
      </c>
      <c r="V235" s="67" t="str">
        <f t="shared" si="31"/>
        <v>&lt;0.38</v>
      </c>
      <c r="W235" s="68" t="str">
        <f t="shared" si="33"/>
        <v/>
      </c>
    </row>
    <row r="236" spans="1:23" x14ac:dyDescent="0.45">
      <c r="A236" s="51">
        <v>230</v>
      </c>
      <c r="B236" s="52" t="s">
        <v>261</v>
      </c>
      <c r="C236" s="53" t="s">
        <v>261</v>
      </c>
      <c r="D236" s="54"/>
      <c r="E236" s="71"/>
      <c r="F236" s="69" t="s">
        <v>331</v>
      </c>
      <c r="G236" s="55" t="s">
        <v>83</v>
      </c>
      <c r="H236" s="56" t="s">
        <v>263</v>
      </c>
      <c r="I236" s="71" t="s">
        <v>332</v>
      </c>
      <c r="J236" s="71"/>
      <c r="K236" s="71"/>
      <c r="L236" s="58" t="s">
        <v>39</v>
      </c>
      <c r="M236" s="59" t="s">
        <v>265</v>
      </c>
      <c r="N236" s="60" t="s">
        <v>41</v>
      </c>
      <c r="O236" s="87">
        <v>43992</v>
      </c>
      <c r="P236" s="75">
        <v>43999</v>
      </c>
      <c r="Q236" s="76" t="s">
        <v>336</v>
      </c>
      <c r="R236" s="77" t="s">
        <v>337</v>
      </c>
      <c r="S236" s="65" t="s">
        <v>338</v>
      </c>
      <c r="T236" s="66" t="str">
        <f t="shared" si="34"/>
        <v>&lt;0.16</v>
      </c>
      <c r="U236" s="66" t="str">
        <f t="shared" si="34"/>
        <v>&lt;0.15</v>
      </c>
      <c r="V236" s="67" t="str">
        <f t="shared" si="31"/>
        <v>&lt;0.31</v>
      </c>
      <c r="W236" s="68" t="str">
        <f t="shared" si="33"/>
        <v/>
      </c>
    </row>
    <row r="237" spans="1:23" x14ac:dyDescent="0.45">
      <c r="A237" s="51">
        <v>231</v>
      </c>
      <c r="B237" s="52" t="s">
        <v>261</v>
      </c>
      <c r="C237" s="53" t="s">
        <v>261</v>
      </c>
      <c r="D237" s="54"/>
      <c r="E237" s="71"/>
      <c r="F237" s="69" t="s">
        <v>339</v>
      </c>
      <c r="G237" s="55" t="s">
        <v>83</v>
      </c>
      <c r="H237" s="56" t="s">
        <v>263</v>
      </c>
      <c r="I237" s="71" t="s">
        <v>340</v>
      </c>
      <c r="J237" s="71"/>
      <c r="K237" s="71"/>
      <c r="L237" s="58" t="s">
        <v>39</v>
      </c>
      <c r="M237" s="59" t="s">
        <v>265</v>
      </c>
      <c r="N237" s="60" t="s">
        <v>41</v>
      </c>
      <c r="O237" s="87">
        <v>43992</v>
      </c>
      <c r="P237" s="75">
        <v>43999</v>
      </c>
      <c r="Q237" s="76" t="s">
        <v>341</v>
      </c>
      <c r="R237" s="77" t="s">
        <v>341</v>
      </c>
      <c r="S237" s="88" t="s">
        <v>298</v>
      </c>
      <c r="T237" s="66" t="str">
        <f t="shared" si="34"/>
        <v>&lt;2.1</v>
      </c>
      <c r="U237" s="66" t="str">
        <f t="shared" si="34"/>
        <v>&lt;2.1</v>
      </c>
      <c r="V237" s="67" t="str">
        <f t="shared" si="31"/>
        <v>&lt;4.2</v>
      </c>
      <c r="W237" s="68" t="str">
        <f t="shared" si="33"/>
        <v/>
      </c>
    </row>
    <row r="238" spans="1:23" x14ac:dyDescent="0.45">
      <c r="A238" s="51">
        <v>232</v>
      </c>
      <c r="B238" s="52" t="s">
        <v>342</v>
      </c>
      <c r="C238" s="53" t="s">
        <v>342</v>
      </c>
      <c r="D238" s="54" t="s">
        <v>343</v>
      </c>
      <c r="E238" s="79" t="s">
        <v>344</v>
      </c>
      <c r="F238" s="53" t="s">
        <v>345</v>
      </c>
      <c r="G238" s="55" t="s">
        <v>83</v>
      </c>
      <c r="H238" s="56" t="s">
        <v>36</v>
      </c>
      <c r="I238" s="79" t="s">
        <v>346</v>
      </c>
      <c r="J238" s="79" t="s">
        <v>345</v>
      </c>
      <c r="K238" s="79" t="s">
        <v>347</v>
      </c>
      <c r="L238" s="72" t="s">
        <v>39</v>
      </c>
      <c r="M238" s="59" t="s">
        <v>342</v>
      </c>
      <c r="N238" s="60" t="s">
        <v>41</v>
      </c>
      <c r="O238" s="61">
        <v>44069</v>
      </c>
      <c r="P238" s="62">
        <v>44074</v>
      </c>
      <c r="Q238" s="63" t="s">
        <v>348</v>
      </c>
      <c r="R238" s="64" t="s">
        <v>349</v>
      </c>
      <c r="S238" s="65" t="s">
        <v>255</v>
      </c>
      <c r="T238" s="66" t="str">
        <f>IF(Q238="","",IF(NOT(ISERROR(Q238*1)),ROUNDDOWN(Q238*1,2-INT(LOG(ABS(Q238*1)))),IFERROR("&lt;"&amp;ROUNDDOWN(IF(SUBSTITUTE(Q238,"&lt;","")*1&lt;=50,SUBSTITUTE(Q238,"&lt;","")*1,""),2-INT(LOG(ABS(SUBSTITUTE(Q238,"&lt;","")*1)))),IF(Q238="-",Q238,"入力形式が間違っています"))))</f>
        <v>&lt;4.16</v>
      </c>
      <c r="U238" s="66" t="str">
        <f>IF(R238="","",IF(NOT(ISERROR(R238*1)),ROUNDDOWN(R238*1,2-INT(LOG(ABS(R238*1)))),IFERROR("&lt;"&amp;ROUNDDOWN(IF(SUBSTITUTE(R238,"&lt;","")*1&lt;=50,SUBSTITUTE(R238,"&lt;","")*1,""),2-INT(LOG(ABS(SUBSTITUTE(R238,"&lt;","")*1)))),IF(R238="-",R238,"入力形式が間違っています"))))</f>
        <v>&lt;5.19</v>
      </c>
      <c r="V238" s="67" t="str">
        <f>IFERROR(IF(AND(T238="",U238=""),"",IF(AND(T238="-",U238="-"),IF(S238="","Cs合計を入力してください",S238),IF(NOT(ISERROR(T238*1+U238*1)),ROUND(T238+U238, 1-INT(LOG(ABS(T238+U238)))),IF(NOT(ISERROR(T238*1)),ROUND(T238, 1-INT(LOG(ABS(T238)))),IF(NOT(ISERROR(U238*1)),ROUND(U238, 1-INT(LOG(ABS(U238)))),IF(ISERROR(T238*1+U238*1),"&lt;"&amp;ROUND(IF(T238="-",0,SUBSTITUTE(T238,"&lt;",""))*1+IF(U238="-",0,SUBSTITUTE(U238,"&lt;",""))*1,1-INT(LOG(ABS(IF(T238="-",0,SUBSTITUTE(T238,"&lt;",""))*1+IF(U238="-",0,SUBSTITUTE(U238,"&lt;",""))*1)))))))))),"入力形式が間違っています")</f>
        <v>&lt;9.4</v>
      </c>
      <c r="W238" s="68" t="str">
        <f t="shared" si="33"/>
        <v/>
      </c>
    </row>
    <row r="239" spans="1:23" x14ac:dyDescent="0.45">
      <c r="A239" s="51">
        <v>233</v>
      </c>
      <c r="B239" s="51" t="s">
        <v>342</v>
      </c>
      <c r="C239" s="69" t="s">
        <v>342</v>
      </c>
      <c r="D239" s="54" t="s">
        <v>343</v>
      </c>
      <c r="E239" s="71" t="s">
        <v>344</v>
      </c>
      <c r="F239" s="69" t="s">
        <v>345</v>
      </c>
      <c r="G239" s="55" t="s">
        <v>83</v>
      </c>
      <c r="H239" s="56" t="s">
        <v>36</v>
      </c>
      <c r="I239" s="71" t="s">
        <v>350</v>
      </c>
      <c r="J239" s="71" t="s">
        <v>345</v>
      </c>
      <c r="K239" s="79" t="s">
        <v>347</v>
      </c>
      <c r="L239" s="72" t="s">
        <v>39</v>
      </c>
      <c r="M239" s="73" t="s">
        <v>342</v>
      </c>
      <c r="N239" s="60" t="s">
        <v>41</v>
      </c>
      <c r="O239" s="87">
        <v>44069</v>
      </c>
      <c r="P239" s="75">
        <v>44074</v>
      </c>
      <c r="Q239" s="76" t="s">
        <v>351</v>
      </c>
      <c r="R239" s="77" t="s">
        <v>352</v>
      </c>
      <c r="S239" s="65" t="s">
        <v>353</v>
      </c>
      <c r="T239" s="66" t="str">
        <f t="shared" ref="T239:U265" si="35">IF(Q239="","",IF(NOT(ISERROR(Q239*1)),ROUNDDOWN(Q239*1,2-INT(LOG(ABS(Q239*1)))),IFERROR("&lt;"&amp;ROUNDDOWN(IF(SUBSTITUTE(Q239,"&lt;","")*1&lt;=50,SUBSTITUTE(Q239,"&lt;","")*1,""),2-INT(LOG(ABS(SUBSTITUTE(Q239,"&lt;","")*1)))),IF(Q239="-",Q239,"入力形式が間違っています"))))</f>
        <v>&lt;4.42</v>
      </c>
      <c r="U239" s="66" t="str">
        <f t="shared" si="35"/>
        <v>&lt;5.53</v>
      </c>
      <c r="V239" s="67" t="str">
        <f t="shared" ref="V239:V302" si="36">IFERROR(IF(AND(T239="",U239=""),"",IF(AND(T239="-",U239="-"),IF(S239="","Cs合計を入力してください",S239),IF(NOT(ISERROR(T239*1+U239*1)),ROUND(T239+U239, 1-INT(LOG(ABS(T239+U239)))),IF(NOT(ISERROR(T239*1)),ROUND(T239, 1-INT(LOG(ABS(T239)))),IF(NOT(ISERROR(U239*1)),ROUND(U239, 1-INT(LOG(ABS(U239)))),IF(ISERROR(T239*1+U239*1),"&lt;"&amp;ROUND(IF(T239="-",0,SUBSTITUTE(T239,"&lt;",""))*1+IF(U239="-",0,SUBSTITUTE(U239,"&lt;",""))*1,1-INT(LOG(ABS(IF(T239="-",0,SUBSTITUTE(T239,"&lt;",""))*1+IF(U239="-",0,SUBSTITUTE(U239,"&lt;",""))*1)))))))))),"入力形式が間違っています")</f>
        <v>&lt;10</v>
      </c>
      <c r="W239" s="68" t="str">
        <f t="shared" si="33"/>
        <v/>
      </c>
    </row>
    <row r="240" spans="1:23" x14ac:dyDescent="0.45">
      <c r="A240" s="51">
        <v>234</v>
      </c>
      <c r="B240" s="51" t="s">
        <v>342</v>
      </c>
      <c r="C240" s="69" t="s">
        <v>342</v>
      </c>
      <c r="D240" s="54" t="s">
        <v>343</v>
      </c>
      <c r="E240" s="71" t="s">
        <v>344</v>
      </c>
      <c r="F240" s="69" t="s">
        <v>345</v>
      </c>
      <c r="G240" s="55" t="s">
        <v>83</v>
      </c>
      <c r="H240" s="56" t="s">
        <v>36</v>
      </c>
      <c r="I240" s="71" t="s">
        <v>354</v>
      </c>
      <c r="J240" s="71" t="s">
        <v>345</v>
      </c>
      <c r="K240" s="79" t="s">
        <v>347</v>
      </c>
      <c r="L240" s="72" t="s">
        <v>39</v>
      </c>
      <c r="M240" s="73" t="s">
        <v>342</v>
      </c>
      <c r="N240" s="60" t="s">
        <v>41</v>
      </c>
      <c r="O240" s="87">
        <v>44069</v>
      </c>
      <c r="P240" s="75">
        <v>44074</v>
      </c>
      <c r="Q240" s="76" t="s">
        <v>355</v>
      </c>
      <c r="R240" s="77" t="s">
        <v>356</v>
      </c>
      <c r="S240" s="65" t="s">
        <v>260</v>
      </c>
      <c r="T240" s="66" t="str">
        <f t="shared" si="35"/>
        <v>&lt;2.64</v>
      </c>
      <c r="U240" s="66" t="str">
        <f t="shared" si="35"/>
        <v>&lt;5.59</v>
      </c>
      <c r="V240" s="67" t="str">
        <f t="shared" si="36"/>
        <v>&lt;8.2</v>
      </c>
      <c r="W240" s="68" t="str">
        <f t="shared" si="33"/>
        <v/>
      </c>
    </row>
    <row r="241" spans="1:23" x14ac:dyDescent="0.45">
      <c r="A241" s="51">
        <v>235</v>
      </c>
      <c r="B241" s="51" t="s">
        <v>342</v>
      </c>
      <c r="C241" s="69" t="s">
        <v>342</v>
      </c>
      <c r="D241" s="54" t="s">
        <v>343</v>
      </c>
      <c r="E241" s="71" t="s">
        <v>344</v>
      </c>
      <c r="F241" s="69" t="s">
        <v>345</v>
      </c>
      <c r="G241" s="55" t="s">
        <v>83</v>
      </c>
      <c r="H241" s="56" t="s">
        <v>36</v>
      </c>
      <c r="I241" s="71" t="s">
        <v>357</v>
      </c>
      <c r="J241" s="71" t="s">
        <v>345</v>
      </c>
      <c r="K241" s="79" t="s">
        <v>347</v>
      </c>
      <c r="L241" s="72" t="s">
        <v>39</v>
      </c>
      <c r="M241" s="73" t="s">
        <v>342</v>
      </c>
      <c r="N241" s="60" t="s">
        <v>41</v>
      </c>
      <c r="O241" s="87">
        <v>44069</v>
      </c>
      <c r="P241" s="75">
        <v>44074</v>
      </c>
      <c r="Q241" s="76" t="s">
        <v>358</v>
      </c>
      <c r="R241" s="77" t="s">
        <v>359</v>
      </c>
      <c r="S241" s="88" t="s">
        <v>360</v>
      </c>
      <c r="T241" s="66" t="str">
        <f t="shared" si="35"/>
        <v>&lt;4.64</v>
      </c>
      <c r="U241" s="66" t="str">
        <f t="shared" si="35"/>
        <v>&lt;5.09</v>
      </c>
      <c r="V241" s="67" t="str">
        <f t="shared" si="36"/>
        <v>&lt;9.7</v>
      </c>
      <c r="W241" s="68" t="str">
        <f t="shared" si="33"/>
        <v/>
      </c>
    </row>
    <row r="242" spans="1:23" x14ac:dyDescent="0.45">
      <c r="A242" s="51">
        <v>236</v>
      </c>
      <c r="B242" s="51" t="s">
        <v>342</v>
      </c>
      <c r="C242" s="69" t="s">
        <v>342</v>
      </c>
      <c r="D242" s="54" t="s">
        <v>343</v>
      </c>
      <c r="E242" s="71" t="s">
        <v>344</v>
      </c>
      <c r="F242" s="69" t="s">
        <v>345</v>
      </c>
      <c r="G242" s="55" t="s">
        <v>83</v>
      </c>
      <c r="H242" s="56" t="s">
        <v>36</v>
      </c>
      <c r="I242" s="71" t="s">
        <v>361</v>
      </c>
      <c r="J242" s="71" t="s">
        <v>345</v>
      </c>
      <c r="K242" s="79" t="s">
        <v>347</v>
      </c>
      <c r="L242" s="72" t="s">
        <v>39</v>
      </c>
      <c r="M242" s="73" t="s">
        <v>342</v>
      </c>
      <c r="N242" s="60" t="s">
        <v>41</v>
      </c>
      <c r="O242" s="87">
        <v>44069</v>
      </c>
      <c r="P242" s="75">
        <v>44074</v>
      </c>
      <c r="Q242" s="76" t="s">
        <v>362</v>
      </c>
      <c r="R242" s="77" t="s">
        <v>363</v>
      </c>
      <c r="S242" s="88" t="s">
        <v>364</v>
      </c>
      <c r="T242" s="66" t="str">
        <f t="shared" si="35"/>
        <v>&lt;4.61</v>
      </c>
      <c r="U242" s="66" t="str">
        <f t="shared" si="35"/>
        <v>&lt;4.02</v>
      </c>
      <c r="V242" s="67" t="str">
        <f t="shared" si="36"/>
        <v>&lt;8.6</v>
      </c>
      <c r="W242" s="68" t="str">
        <f t="shared" si="33"/>
        <v/>
      </c>
    </row>
    <row r="243" spans="1:23" x14ac:dyDescent="0.45">
      <c r="A243" s="51">
        <v>237</v>
      </c>
      <c r="B243" s="51" t="s">
        <v>343</v>
      </c>
      <c r="C243" s="69" t="s">
        <v>343</v>
      </c>
      <c r="D243" s="54" t="s">
        <v>343</v>
      </c>
      <c r="E243" s="71" t="s">
        <v>344</v>
      </c>
      <c r="F243" s="69" t="s">
        <v>345</v>
      </c>
      <c r="G243" s="55" t="s">
        <v>83</v>
      </c>
      <c r="H243" s="56" t="s">
        <v>36</v>
      </c>
      <c r="I243" s="71" t="s">
        <v>365</v>
      </c>
      <c r="J243" s="71" t="s">
        <v>345</v>
      </c>
      <c r="K243" s="79" t="s">
        <v>347</v>
      </c>
      <c r="L243" s="72" t="s">
        <v>39</v>
      </c>
      <c r="M243" s="73" t="s">
        <v>342</v>
      </c>
      <c r="N243" s="60" t="s">
        <v>41</v>
      </c>
      <c r="O243" s="87">
        <v>44069</v>
      </c>
      <c r="P243" s="75">
        <v>44074</v>
      </c>
      <c r="Q243" s="76" t="s">
        <v>366</v>
      </c>
      <c r="R243" s="77" t="s">
        <v>367</v>
      </c>
      <c r="S243" s="89" t="s">
        <v>353</v>
      </c>
      <c r="T243" s="66" t="str">
        <f t="shared" si="35"/>
        <v>&lt;4.4</v>
      </c>
      <c r="U243" s="66" t="str">
        <f t="shared" si="35"/>
        <v>&lt;5.92</v>
      </c>
      <c r="V243" s="67" t="str">
        <f t="shared" si="36"/>
        <v>&lt;10</v>
      </c>
      <c r="W243" s="68" t="str">
        <f t="shared" si="33"/>
        <v/>
      </c>
    </row>
    <row r="244" spans="1:23" x14ac:dyDescent="0.45">
      <c r="A244" s="51">
        <v>238</v>
      </c>
      <c r="B244" s="51" t="s">
        <v>343</v>
      </c>
      <c r="C244" s="69" t="s">
        <v>343</v>
      </c>
      <c r="D244" s="54" t="s">
        <v>343</v>
      </c>
      <c r="E244" s="71" t="s">
        <v>368</v>
      </c>
      <c r="F244" s="69" t="s">
        <v>345</v>
      </c>
      <c r="G244" s="55" t="s">
        <v>83</v>
      </c>
      <c r="H244" s="56" t="s">
        <v>36</v>
      </c>
      <c r="I244" s="71" t="s">
        <v>369</v>
      </c>
      <c r="J244" s="71" t="s">
        <v>345</v>
      </c>
      <c r="K244" s="79" t="s">
        <v>347</v>
      </c>
      <c r="L244" s="72" t="s">
        <v>39</v>
      </c>
      <c r="M244" s="73" t="s">
        <v>342</v>
      </c>
      <c r="N244" s="60" t="s">
        <v>41</v>
      </c>
      <c r="O244" s="87">
        <v>44068</v>
      </c>
      <c r="P244" s="75">
        <v>44075</v>
      </c>
      <c r="Q244" s="76" t="s">
        <v>370</v>
      </c>
      <c r="R244" s="77" t="s">
        <v>371</v>
      </c>
      <c r="S244" s="89" t="s">
        <v>372</v>
      </c>
      <c r="T244" s="66" t="str">
        <f t="shared" si="35"/>
        <v>&lt;4.38</v>
      </c>
      <c r="U244" s="66" t="str">
        <f t="shared" si="35"/>
        <v>&lt;4.58</v>
      </c>
      <c r="V244" s="67" t="str">
        <f t="shared" si="36"/>
        <v>&lt;9</v>
      </c>
      <c r="W244" s="68" t="str">
        <f t="shared" si="33"/>
        <v/>
      </c>
    </row>
    <row r="245" spans="1:23" x14ac:dyDescent="0.45">
      <c r="A245" s="51">
        <v>239</v>
      </c>
      <c r="B245" s="51" t="s">
        <v>343</v>
      </c>
      <c r="C245" s="69" t="s">
        <v>343</v>
      </c>
      <c r="D245" s="54" t="s">
        <v>343</v>
      </c>
      <c r="E245" s="71" t="s">
        <v>368</v>
      </c>
      <c r="F245" s="69" t="s">
        <v>345</v>
      </c>
      <c r="G245" s="55" t="s">
        <v>83</v>
      </c>
      <c r="H245" s="56" t="s">
        <v>36</v>
      </c>
      <c r="I245" s="71" t="s">
        <v>373</v>
      </c>
      <c r="J245" s="71" t="s">
        <v>345</v>
      </c>
      <c r="K245" s="79" t="s">
        <v>347</v>
      </c>
      <c r="L245" s="72" t="s">
        <v>39</v>
      </c>
      <c r="M245" s="73" t="s">
        <v>342</v>
      </c>
      <c r="N245" s="60" t="s">
        <v>41</v>
      </c>
      <c r="O245" s="87">
        <v>44049</v>
      </c>
      <c r="P245" s="75">
        <v>44075</v>
      </c>
      <c r="Q245" s="76" t="s">
        <v>351</v>
      </c>
      <c r="R245" s="77" t="s">
        <v>374</v>
      </c>
      <c r="S245" s="89" t="s">
        <v>375</v>
      </c>
      <c r="T245" s="66" t="str">
        <f t="shared" si="35"/>
        <v>&lt;4.42</v>
      </c>
      <c r="U245" s="66" t="str">
        <f t="shared" si="35"/>
        <v>&lt;4.52</v>
      </c>
      <c r="V245" s="67" t="str">
        <f t="shared" si="36"/>
        <v>&lt;8.9</v>
      </c>
      <c r="W245" s="68" t="str">
        <f t="shared" si="33"/>
        <v/>
      </c>
    </row>
    <row r="246" spans="1:23" x14ac:dyDescent="0.45">
      <c r="A246" s="51">
        <v>240</v>
      </c>
      <c r="B246" s="51" t="s">
        <v>343</v>
      </c>
      <c r="C246" s="69" t="s">
        <v>343</v>
      </c>
      <c r="D246" s="54" t="s">
        <v>343</v>
      </c>
      <c r="E246" s="71" t="s">
        <v>376</v>
      </c>
      <c r="F246" s="69" t="s">
        <v>345</v>
      </c>
      <c r="G246" s="55" t="s">
        <v>83</v>
      </c>
      <c r="H246" s="56" t="s">
        <v>36</v>
      </c>
      <c r="I246" s="71" t="s">
        <v>377</v>
      </c>
      <c r="J246" s="71" t="s">
        <v>345</v>
      </c>
      <c r="K246" s="79" t="s">
        <v>347</v>
      </c>
      <c r="L246" s="72" t="s">
        <v>39</v>
      </c>
      <c r="M246" s="73" t="s">
        <v>342</v>
      </c>
      <c r="N246" s="60" t="s">
        <v>41</v>
      </c>
      <c r="O246" s="87">
        <v>44069</v>
      </c>
      <c r="P246" s="75">
        <v>44074</v>
      </c>
      <c r="Q246" s="76" t="s">
        <v>371</v>
      </c>
      <c r="R246" s="77" t="s">
        <v>374</v>
      </c>
      <c r="S246" s="89" t="s">
        <v>378</v>
      </c>
      <c r="T246" s="66" t="str">
        <f t="shared" si="35"/>
        <v>&lt;4.58</v>
      </c>
      <c r="U246" s="66" t="str">
        <f t="shared" si="35"/>
        <v>&lt;4.52</v>
      </c>
      <c r="V246" s="67" t="str">
        <f t="shared" si="36"/>
        <v>&lt;9.1</v>
      </c>
      <c r="W246" s="68" t="str">
        <f t="shared" si="33"/>
        <v/>
      </c>
    </row>
    <row r="247" spans="1:23" x14ac:dyDescent="0.45">
      <c r="A247" s="51">
        <v>241</v>
      </c>
      <c r="B247" s="51" t="s">
        <v>343</v>
      </c>
      <c r="C247" s="69" t="s">
        <v>343</v>
      </c>
      <c r="D247" s="54" t="s">
        <v>343</v>
      </c>
      <c r="E247" s="71" t="s">
        <v>376</v>
      </c>
      <c r="F247" s="69" t="s">
        <v>345</v>
      </c>
      <c r="G247" s="55" t="s">
        <v>83</v>
      </c>
      <c r="H247" s="56" t="s">
        <v>36</v>
      </c>
      <c r="I247" s="71" t="s">
        <v>379</v>
      </c>
      <c r="J247" s="71" t="s">
        <v>345</v>
      </c>
      <c r="K247" s="79" t="s">
        <v>380</v>
      </c>
      <c r="L247" s="72" t="s">
        <v>39</v>
      </c>
      <c r="M247" s="73" t="s">
        <v>342</v>
      </c>
      <c r="N247" s="60" t="s">
        <v>41</v>
      </c>
      <c r="O247" s="87">
        <v>44067</v>
      </c>
      <c r="P247" s="75">
        <v>44074</v>
      </c>
      <c r="Q247" s="76" t="s">
        <v>381</v>
      </c>
      <c r="R247" s="77" t="s">
        <v>382</v>
      </c>
      <c r="S247" s="89" t="s">
        <v>383</v>
      </c>
      <c r="T247" s="66" t="str">
        <f t="shared" si="35"/>
        <v>&lt;4.91</v>
      </c>
      <c r="U247" s="66" t="str">
        <f t="shared" si="35"/>
        <v>&lt;5.63</v>
      </c>
      <c r="V247" s="67" t="str">
        <f t="shared" si="36"/>
        <v>&lt;11</v>
      </c>
      <c r="W247" s="68" t="str">
        <f t="shared" si="33"/>
        <v/>
      </c>
    </row>
    <row r="248" spans="1:23" x14ac:dyDescent="0.45">
      <c r="A248" s="51">
        <v>242</v>
      </c>
      <c r="B248" s="51" t="s">
        <v>343</v>
      </c>
      <c r="C248" s="69" t="s">
        <v>343</v>
      </c>
      <c r="D248" s="54" t="s">
        <v>343</v>
      </c>
      <c r="E248" s="71" t="s">
        <v>376</v>
      </c>
      <c r="F248" s="69" t="s">
        <v>345</v>
      </c>
      <c r="G248" s="55" t="s">
        <v>83</v>
      </c>
      <c r="H248" s="56" t="s">
        <v>36</v>
      </c>
      <c r="I248" s="71" t="s">
        <v>350</v>
      </c>
      <c r="J248" s="71" t="s">
        <v>345</v>
      </c>
      <c r="K248" s="79" t="s">
        <v>347</v>
      </c>
      <c r="L248" s="72" t="s">
        <v>39</v>
      </c>
      <c r="M248" s="73" t="s">
        <v>342</v>
      </c>
      <c r="N248" s="60" t="s">
        <v>41</v>
      </c>
      <c r="O248" s="87">
        <v>44068</v>
      </c>
      <c r="P248" s="75">
        <v>44074</v>
      </c>
      <c r="Q248" s="76" t="s">
        <v>384</v>
      </c>
      <c r="R248" s="77" t="s">
        <v>385</v>
      </c>
      <c r="S248" s="89" t="s">
        <v>386</v>
      </c>
      <c r="T248" s="66" t="str">
        <f t="shared" si="35"/>
        <v>&lt;4.9</v>
      </c>
      <c r="U248" s="66" t="str">
        <f t="shared" si="35"/>
        <v>&lt;4.29</v>
      </c>
      <c r="V248" s="67" t="str">
        <f t="shared" si="36"/>
        <v>&lt;9.2</v>
      </c>
      <c r="W248" s="68" t="str">
        <f t="shared" si="33"/>
        <v/>
      </c>
    </row>
    <row r="249" spans="1:23" x14ac:dyDescent="0.45">
      <c r="A249" s="51">
        <v>243</v>
      </c>
      <c r="B249" s="51" t="s">
        <v>343</v>
      </c>
      <c r="C249" s="69" t="s">
        <v>343</v>
      </c>
      <c r="D249" s="54" t="s">
        <v>343</v>
      </c>
      <c r="E249" s="71" t="s">
        <v>376</v>
      </c>
      <c r="F249" s="69" t="s">
        <v>345</v>
      </c>
      <c r="G249" s="55" t="s">
        <v>83</v>
      </c>
      <c r="H249" s="56" t="s">
        <v>36</v>
      </c>
      <c r="I249" s="71" t="s">
        <v>354</v>
      </c>
      <c r="J249" s="71" t="s">
        <v>345</v>
      </c>
      <c r="K249" s="79" t="s">
        <v>347</v>
      </c>
      <c r="L249" s="72" t="s">
        <v>39</v>
      </c>
      <c r="M249" s="73" t="s">
        <v>342</v>
      </c>
      <c r="N249" s="60" t="s">
        <v>41</v>
      </c>
      <c r="O249" s="87">
        <v>44070</v>
      </c>
      <c r="P249" s="75">
        <v>44074</v>
      </c>
      <c r="Q249" s="76" t="s">
        <v>387</v>
      </c>
      <c r="R249" s="77" t="s">
        <v>388</v>
      </c>
      <c r="S249" s="89" t="s">
        <v>389</v>
      </c>
      <c r="T249" s="66" t="str">
        <f t="shared" si="35"/>
        <v>&lt;4.78</v>
      </c>
      <c r="U249" s="66" t="str">
        <f t="shared" si="35"/>
        <v>&lt;5.01</v>
      </c>
      <c r="V249" s="67" t="str">
        <f t="shared" si="36"/>
        <v>&lt;9.8</v>
      </c>
      <c r="W249" s="68" t="str">
        <f t="shared" si="33"/>
        <v/>
      </c>
    </row>
    <row r="250" spans="1:23" x14ac:dyDescent="0.45">
      <c r="A250" s="51">
        <v>244</v>
      </c>
      <c r="B250" s="51" t="s">
        <v>343</v>
      </c>
      <c r="C250" s="69" t="s">
        <v>343</v>
      </c>
      <c r="D250" s="54" t="s">
        <v>343</v>
      </c>
      <c r="E250" s="92" t="s">
        <v>376</v>
      </c>
      <c r="F250" s="91" t="s">
        <v>345</v>
      </c>
      <c r="G250" s="55" t="s">
        <v>83</v>
      </c>
      <c r="H250" s="56" t="s">
        <v>36</v>
      </c>
      <c r="I250" s="92" t="s">
        <v>390</v>
      </c>
      <c r="J250" s="92" t="s">
        <v>345</v>
      </c>
      <c r="K250" s="79" t="s">
        <v>347</v>
      </c>
      <c r="L250" s="72" t="s">
        <v>39</v>
      </c>
      <c r="M250" s="93" t="s">
        <v>342</v>
      </c>
      <c r="N250" s="60" t="s">
        <v>41</v>
      </c>
      <c r="O250" s="94">
        <v>44069</v>
      </c>
      <c r="P250" s="95">
        <v>44074</v>
      </c>
      <c r="Q250" s="76" t="s">
        <v>391</v>
      </c>
      <c r="R250" s="99" t="s">
        <v>385</v>
      </c>
      <c r="S250" s="96" t="s">
        <v>372</v>
      </c>
      <c r="T250" s="66" t="str">
        <f t="shared" si="35"/>
        <v>&lt;4.69</v>
      </c>
      <c r="U250" s="66" t="str">
        <f t="shared" si="35"/>
        <v>&lt;4.29</v>
      </c>
      <c r="V250" s="67" t="str">
        <f t="shared" si="36"/>
        <v>&lt;9</v>
      </c>
      <c r="W250" s="68" t="str">
        <f t="shared" si="33"/>
        <v/>
      </c>
    </row>
    <row r="251" spans="1:23" x14ac:dyDescent="0.45">
      <c r="A251" s="51">
        <v>245</v>
      </c>
      <c r="B251" s="51" t="s">
        <v>343</v>
      </c>
      <c r="C251" s="69" t="s">
        <v>343</v>
      </c>
      <c r="D251" s="54" t="s">
        <v>343</v>
      </c>
      <c r="E251" s="92" t="s">
        <v>376</v>
      </c>
      <c r="F251" s="91" t="s">
        <v>345</v>
      </c>
      <c r="G251" s="55" t="s">
        <v>83</v>
      </c>
      <c r="H251" s="56" t="s">
        <v>36</v>
      </c>
      <c r="I251" s="92" t="s">
        <v>373</v>
      </c>
      <c r="J251" s="92" t="s">
        <v>345</v>
      </c>
      <c r="K251" s="79" t="s">
        <v>347</v>
      </c>
      <c r="L251" s="72" t="s">
        <v>39</v>
      </c>
      <c r="M251" s="93" t="s">
        <v>342</v>
      </c>
      <c r="N251" s="60" t="s">
        <v>41</v>
      </c>
      <c r="O251" s="94">
        <v>44067</v>
      </c>
      <c r="P251" s="95">
        <v>44074</v>
      </c>
      <c r="Q251" s="76" t="s">
        <v>392</v>
      </c>
      <c r="R251" s="77" t="s">
        <v>393</v>
      </c>
      <c r="S251" s="96" t="s">
        <v>394</v>
      </c>
      <c r="T251" s="66" t="str">
        <f t="shared" si="35"/>
        <v>&lt;4.83</v>
      </c>
      <c r="U251" s="66" t="str">
        <f t="shared" si="35"/>
        <v>&lt;3.51</v>
      </c>
      <c r="V251" s="67" t="str">
        <f t="shared" si="36"/>
        <v>&lt;8.3</v>
      </c>
      <c r="W251" s="68" t="str">
        <f t="shared" si="33"/>
        <v/>
      </c>
    </row>
    <row r="252" spans="1:23" x14ac:dyDescent="0.45">
      <c r="A252" s="51">
        <v>246</v>
      </c>
      <c r="B252" s="51" t="s">
        <v>343</v>
      </c>
      <c r="C252" s="69" t="s">
        <v>343</v>
      </c>
      <c r="D252" s="54" t="s">
        <v>343</v>
      </c>
      <c r="E252" s="92" t="s">
        <v>395</v>
      </c>
      <c r="F252" s="91" t="s">
        <v>345</v>
      </c>
      <c r="G252" s="55" t="s">
        <v>83</v>
      </c>
      <c r="H252" s="56" t="s">
        <v>36</v>
      </c>
      <c r="I252" s="92" t="s">
        <v>350</v>
      </c>
      <c r="J252" s="92" t="s">
        <v>345</v>
      </c>
      <c r="K252" s="79" t="s">
        <v>347</v>
      </c>
      <c r="L252" s="72" t="s">
        <v>39</v>
      </c>
      <c r="M252" s="93" t="s">
        <v>342</v>
      </c>
      <c r="N252" s="60" t="s">
        <v>41</v>
      </c>
      <c r="O252" s="94">
        <v>44067</v>
      </c>
      <c r="P252" s="95">
        <v>44075</v>
      </c>
      <c r="Q252" s="76" t="s">
        <v>396</v>
      </c>
      <c r="R252" s="77" t="s">
        <v>397</v>
      </c>
      <c r="S252" s="96" t="s">
        <v>398</v>
      </c>
      <c r="T252" s="66" t="str">
        <f t="shared" si="35"/>
        <v>&lt;4.8</v>
      </c>
      <c r="U252" s="66" t="str">
        <f t="shared" si="35"/>
        <v>&lt;3.32</v>
      </c>
      <c r="V252" s="67" t="str">
        <f t="shared" si="36"/>
        <v>&lt;8.1</v>
      </c>
      <c r="W252" s="68" t="str">
        <f t="shared" si="33"/>
        <v/>
      </c>
    </row>
    <row r="253" spans="1:23" x14ac:dyDescent="0.45">
      <c r="A253" s="51">
        <v>247</v>
      </c>
      <c r="B253" s="51" t="s">
        <v>343</v>
      </c>
      <c r="C253" s="69" t="s">
        <v>343</v>
      </c>
      <c r="D253" s="54" t="s">
        <v>343</v>
      </c>
      <c r="E253" s="92" t="s">
        <v>395</v>
      </c>
      <c r="F253" s="91" t="s">
        <v>345</v>
      </c>
      <c r="G253" s="55" t="s">
        <v>83</v>
      </c>
      <c r="H253" s="56" t="s">
        <v>36</v>
      </c>
      <c r="I253" s="92" t="s">
        <v>346</v>
      </c>
      <c r="J253" s="92" t="s">
        <v>345</v>
      </c>
      <c r="K253" s="79" t="s">
        <v>347</v>
      </c>
      <c r="L253" s="72" t="s">
        <v>39</v>
      </c>
      <c r="M253" s="93" t="s">
        <v>342</v>
      </c>
      <c r="N253" s="60" t="s">
        <v>41</v>
      </c>
      <c r="O253" s="94">
        <v>44067</v>
      </c>
      <c r="P253" s="95">
        <v>44075</v>
      </c>
      <c r="Q253" s="76" t="s">
        <v>399</v>
      </c>
      <c r="R253" s="77" t="s">
        <v>400</v>
      </c>
      <c r="S253" s="96" t="s">
        <v>353</v>
      </c>
      <c r="T253" s="66" t="str">
        <f t="shared" si="35"/>
        <v>&lt;5.65</v>
      </c>
      <c r="U253" s="66" t="str">
        <f t="shared" si="35"/>
        <v>&lt;4.59</v>
      </c>
      <c r="V253" s="67" t="str">
        <f t="shared" si="36"/>
        <v>&lt;10</v>
      </c>
      <c r="W253" s="68" t="str">
        <f t="shared" si="33"/>
        <v/>
      </c>
    </row>
    <row r="254" spans="1:23" x14ac:dyDescent="0.45">
      <c r="A254" s="51">
        <v>248</v>
      </c>
      <c r="B254" s="51" t="s">
        <v>343</v>
      </c>
      <c r="C254" s="69" t="s">
        <v>343</v>
      </c>
      <c r="D254" s="54" t="s">
        <v>343</v>
      </c>
      <c r="E254" s="92" t="s">
        <v>395</v>
      </c>
      <c r="F254" s="91" t="s">
        <v>345</v>
      </c>
      <c r="G254" s="55" t="s">
        <v>83</v>
      </c>
      <c r="H254" s="56" t="s">
        <v>36</v>
      </c>
      <c r="I254" s="92" t="s">
        <v>390</v>
      </c>
      <c r="J254" s="92" t="s">
        <v>345</v>
      </c>
      <c r="K254" s="79" t="s">
        <v>380</v>
      </c>
      <c r="L254" s="72" t="s">
        <v>39</v>
      </c>
      <c r="M254" s="93" t="s">
        <v>342</v>
      </c>
      <c r="N254" s="60" t="s">
        <v>41</v>
      </c>
      <c r="O254" s="94">
        <v>44070</v>
      </c>
      <c r="P254" s="95">
        <v>44075</v>
      </c>
      <c r="Q254" s="76" t="s">
        <v>401</v>
      </c>
      <c r="R254" s="77" t="s">
        <v>402</v>
      </c>
      <c r="S254" s="96" t="s">
        <v>403</v>
      </c>
      <c r="T254" s="66" t="str">
        <f t="shared" si="35"/>
        <v>&lt;4.23</v>
      </c>
      <c r="U254" s="66" t="str">
        <f t="shared" si="35"/>
        <v>&lt;4.57</v>
      </c>
      <c r="V254" s="67" t="str">
        <f t="shared" si="36"/>
        <v>&lt;8.8</v>
      </c>
      <c r="W254" s="68" t="str">
        <f t="shared" si="33"/>
        <v/>
      </c>
    </row>
    <row r="255" spans="1:23" x14ac:dyDescent="0.45">
      <c r="A255" s="51">
        <v>249</v>
      </c>
      <c r="B255" s="51" t="s">
        <v>343</v>
      </c>
      <c r="C255" s="69" t="s">
        <v>343</v>
      </c>
      <c r="D255" s="54" t="s">
        <v>343</v>
      </c>
      <c r="E255" s="92" t="s">
        <v>395</v>
      </c>
      <c r="F255" s="91" t="s">
        <v>345</v>
      </c>
      <c r="G255" s="55" t="s">
        <v>83</v>
      </c>
      <c r="H255" s="56" t="s">
        <v>36</v>
      </c>
      <c r="I255" s="92" t="s">
        <v>354</v>
      </c>
      <c r="J255" s="92" t="s">
        <v>345</v>
      </c>
      <c r="K255" s="79" t="s">
        <v>347</v>
      </c>
      <c r="L255" s="72" t="s">
        <v>39</v>
      </c>
      <c r="M255" s="93" t="s">
        <v>342</v>
      </c>
      <c r="N255" s="60" t="s">
        <v>41</v>
      </c>
      <c r="O255" s="94">
        <v>44070</v>
      </c>
      <c r="P255" s="95">
        <v>44075</v>
      </c>
      <c r="Q255" s="76" t="s">
        <v>404</v>
      </c>
      <c r="R255" s="77" t="s">
        <v>405</v>
      </c>
      <c r="S255" s="96" t="s">
        <v>372</v>
      </c>
      <c r="T255" s="66" t="str">
        <f t="shared" si="35"/>
        <v>&lt;4.31</v>
      </c>
      <c r="U255" s="66" t="str">
        <f t="shared" si="35"/>
        <v>&lt;4.73</v>
      </c>
      <c r="V255" s="67" t="str">
        <f t="shared" si="36"/>
        <v>&lt;9</v>
      </c>
      <c r="W255" s="68" t="str">
        <f t="shared" si="33"/>
        <v/>
      </c>
    </row>
    <row r="256" spans="1:23" x14ac:dyDescent="0.45">
      <c r="A256" s="51">
        <v>250</v>
      </c>
      <c r="B256" s="51" t="s">
        <v>343</v>
      </c>
      <c r="C256" s="69" t="s">
        <v>343</v>
      </c>
      <c r="D256" s="54" t="s">
        <v>343</v>
      </c>
      <c r="E256" s="92" t="s">
        <v>406</v>
      </c>
      <c r="F256" s="91" t="s">
        <v>345</v>
      </c>
      <c r="G256" s="55" t="s">
        <v>83</v>
      </c>
      <c r="H256" s="56" t="s">
        <v>36</v>
      </c>
      <c r="I256" s="92" t="s">
        <v>407</v>
      </c>
      <c r="J256" s="92" t="s">
        <v>345</v>
      </c>
      <c r="K256" s="79" t="s">
        <v>347</v>
      </c>
      <c r="L256" s="72" t="s">
        <v>39</v>
      </c>
      <c r="M256" s="93" t="s">
        <v>342</v>
      </c>
      <c r="N256" s="60" t="s">
        <v>41</v>
      </c>
      <c r="O256" s="94">
        <v>44048</v>
      </c>
      <c r="P256" s="95">
        <v>44075</v>
      </c>
      <c r="Q256" s="76" t="s">
        <v>408</v>
      </c>
      <c r="R256" s="77" t="s">
        <v>409</v>
      </c>
      <c r="S256" s="96" t="s">
        <v>353</v>
      </c>
      <c r="T256" s="66" t="str">
        <f t="shared" si="35"/>
        <v>&lt;4.68</v>
      </c>
      <c r="U256" s="66" t="str">
        <f t="shared" si="35"/>
        <v>&lt;5.5</v>
      </c>
      <c r="V256" s="67" t="str">
        <f t="shared" si="36"/>
        <v>&lt;10</v>
      </c>
      <c r="W256" s="68" t="str">
        <f t="shared" si="33"/>
        <v/>
      </c>
    </row>
    <row r="257" spans="1:23" x14ac:dyDescent="0.45">
      <c r="A257" s="51">
        <v>251</v>
      </c>
      <c r="B257" s="51" t="s">
        <v>343</v>
      </c>
      <c r="C257" s="69" t="s">
        <v>343</v>
      </c>
      <c r="D257" s="54" t="s">
        <v>343</v>
      </c>
      <c r="E257" s="71" t="s">
        <v>406</v>
      </c>
      <c r="F257" s="69" t="s">
        <v>345</v>
      </c>
      <c r="G257" s="55" t="s">
        <v>83</v>
      </c>
      <c r="H257" s="56" t="s">
        <v>36</v>
      </c>
      <c r="I257" s="71" t="s">
        <v>373</v>
      </c>
      <c r="J257" s="71" t="s">
        <v>345</v>
      </c>
      <c r="K257" s="79" t="s">
        <v>347</v>
      </c>
      <c r="L257" s="72" t="s">
        <v>39</v>
      </c>
      <c r="M257" s="73" t="s">
        <v>342</v>
      </c>
      <c r="N257" s="60" t="s">
        <v>41</v>
      </c>
      <c r="O257" s="87">
        <v>44053</v>
      </c>
      <c r="P257" s="75">
        <v>44075</v>
      </c>
      <c r="Q257" s="76" t="s">
        <v>410</v>
      </c>
      <c r="R257" s="77" t="s">
        <v>411</v>
      </c>
      <c r="S257" s="89" t="s">
        <v>250</v>
      </c>
      <c r="T257" s="66" t="str">
        <f t="shared" si="35"/>
        <v>&lt;4.12</v>
      </c>
      <c r="U257" s="66" t="str">
        <f t="shared" si="35"/>
        <v>&lt;5.22</v>
      </c>
      <c r="V257" s="67" t="str">
        <f t="shared" si="36"/>
        <v>&lt;9.3</v>
      </c>
      <c r="W257" s="68" t="str">
        <f t="shared" si="33"/>
        <v/>
      </c>
    </row>
    <row r="258" spans="1:23" x14ac:dyDescent="0.45">
      <c r="A258" s="51">
        <v>252</v>
      </c>
      <c r="B258" s="51" t="s">
        <v>343</v>
      </c>
      <c r="C258" s="69" t="s">
        <v>343</v>
      </c>
      <c r="D258" s="54" t="s">
        <v>343</v>
      </c>
      <c r="E258" s="71" t="s">
        <v>406</v>
      </c>
      <c r="F258" s="69" t="s">
        <v>345</v>
      </c>
      <c r="G258" s="55" t="s">
        <v>83</v>
      </c>
      <c r="H258" s="56" t="s">
        <v>36</v>
      </c>
      <c r="I258" s="71" t="s">
        <v>373</v>
      </c>
      <c r="J258" s="71" t="s">
        <v>345</v>
      </c>
      <c r="K258" s="79" t="s">
        <v>347</v>
      </c>
      <c r="L258" s="72" t="s">
        <v>39</v>
      </c>
      <c r="M258" s="73" t="s">
        <v>342</v>
      </c>
      <c r="N258" s="60" t="s">
        <v>41</v>
      </c>
      <c r="O258" s="87">
        <v>44046</v>
      </c>
      <c r="P258" s="75">
        <v>44075</v>
      </c>
      <c r="Q258" s="76" t="s">
        <v>412</v>
      </c>
      <c r="R258" s="77" t="s">
        <v>413</v>
      </c>
      <c r="S258" s="89" t="s">
        <v>414</v>
      </c>
      <c r="T258" s="66" t="str">
        <f t="shared" si="35"/>
        <v>&lt;5.69</v>
      </c>
      <c r="U258" s="66" t="str">
        <f t="shared" si="35"/>
        <v>&lt;6.35</v>
      </c>
      <c r="V258" s="67" t="str">
        <f t="shared" si="36"/>
        <v>&lt;12</v>
      </c>
      <c r="W258" s="68" t="str">
        <f t="shared" si="33"/>
        <v/>
      </c>
    </row>
    <row r="259" spans="1:23" x14ac:dyDescent="0.45">
      <c r="A259" s="51">
        <v>253</v>
      </c>
      <c r="B259" s="51" t="s">
        <v>343</v>
      </c>
      <c r="C259" s="69" t="s">
        <v>343</v>
      </c>
      <c r="D259" s="54" t="s">
        <v>343</v>
      </c>
      <c r="E259" s="71" t="s">
        <v>406</v>
      </c>
      <c r="F259" s="69" t="s">
        <v>345</v>
      </c>
      <c r="G259" s="55" t="s">
        <v>83</v>
      </c>
      <c r="H259" s="56" t="s">
        <v>36</v>
      </c>
      <c r="I259" s="71" t="s">
        <v>415</v>
      </c>
      <c r="J259" s="71" t="s">
        <v>345</v>
      </c>
      <c r="K259" s="79" t="s">
        <v>380</v>
      </c>
      <c r="L259" s="72" t="s">
        <v>39</v>
      </c>
      <c r="M259" s="73" t="s">
        <v>342</v>
      </c>
      <c r="N259" s="60" t="s">
        <v>41</v>
      </c>
      <c r="O259" s="87">
        <v>44069</v>
      </c>
      <c r="P259" s="75">
        <v>44075</v>
      </c>
      <c r="Q259" s="76" t="s">
        <v>416</v>
      </c>
      <c r="R259" s="77" t="s">
        <v>417</v>
      </c>
      <c r="S259" s="89" t="s">
        <v>418</v>
      </c>
      <c r="T259" s="66" t="str">
        <f t="shared" si="35"/>
        <v>&lt;3.81</v>
      </c>
      <c r="U259" s="66" t="str">
        <f t="shared" si="35"/>
        <v>&lt;3.96</v>
      </c>
      <c r="V259" s="67" t="str">
        <f t="shared" si="36"/>
        <v>&lt;7.8</v>
      </c>
      <c r="W259" s="68" t="str">
        <f t="shared" si="33"/>
        <v/>
      </c>
    </row>
    <row r="260" spans="1:23" x14ac:dyDescent="0.45">
      <c r="A260" s="51">
        <v>254</v>
      </c>
      <c r="B260" s="51" t="s">
        <v>343</v>
      </c>
      <c r="C260" s="69" t="s">
        <v>343</v>
      </c>
      <c r="D260" s="54" t="s">
        <v>343</v>
      </c>
      <c r="E260" s="71" t="s">
        <v>419</v>
      </c>
      <c r="F260" s="69" t="s">
        <v>345</v>
      </c>
      <c r="G260" s="55" t="s">
        <v>83</v>
      </c>
      <c r="H260" s="56" t="s">
        <v>36</v>
      </c>
      <c r="I260" s="71" t="s">
        <v>420</v>
      </c>
      <c r="J260" s="71" t="s">
        <v>345</v>
      </c>
      <c r="K260" s="79" t="s">
        <v>347</v>
      </c>
      <c r="L260" s="72" t="s">
        <v>39</v>
      </c>
      <c r="M260" s="73" t="s">
        <v>342</v>
      </c>
      <c r="N260" s="60" t="s">
        <v>41</v>
      </c>
      <c r="O260" s="87">
        <v>44074</v>
      </c>
      <c r="P260" s="75">
        <v>44077</v>
      </c>
      <c r="Q260" s="76" t="s">
        <v>421</v>
      </c>
      <c r="R260" s="77" t="s">
        <v>422</v>
      </c>
      <c r="S260" s="89" t="s">
        <v>383</v>
      </c>
      <c r="T260" s="66" t="str">
        <f t="shared" si="35"/>
        <v>&lt;5.9</v>
      </c>
      <c r="U260" s="66" t="str">
        <f t="shared" si="35"/>
        <v>&lt;5.35</v>
      </c>
      <c r="V260" s="67" t="str">
        <f t="shared" si="36"/>
        <v>&lt;11</v>
      </c>
      <c r="W260" s="68" t="str">
        <f t="shared" si="33"/>
        <v/>
      </c>
    </row>
    <row r="261" spans="1:23" x14ac:dyDescent="0.45">
      <c r="A261" s="51">
        <v>255</v>
      </c>
      <c r="B261" s="51" t="s">
        <v>343</v>
      </c>
      <c r="C261" s="69" t="s">
        <v>343</v>
      </c>
      <c r="D261" s="54" t="s">
        <v>343</v>
      </c>
      <c r="E261" s="71" t="s">
        <v>419</v>
      </c>
      <c r="F261" s="69" t="s">
        <v>345</v>
      </c>
      <c r="G261" s="55" t="s">
        <v>83</v>
      </c>
      <c r="H261" s="56" t="s">
        <v>36</v>
      </c>
      <c r="I261" s="71" t="s">
        <v>373</v>
      </c>
      <c r="J261" s="71" t="s">
        <v>345</v>
      </c>
      <c r="K261" s="79" t="s">
        <v>347</v>
      </c>
      <c r="L261" s="72" t="s">
        <v>39</v>
      </c>
      <c r="M261" s="73" t="s">
        <v>342</v>
      </c>
      <c r="N261" s="60" t="s">
        <v>41</v>
      </c>
      <c r="O261" s="87">
        <v>44074</v>
      </c>
      <c r="P261" s="75">
        <v>44077</v>
      </c>
      <c r="Q261" s="76" t="s">
        <v>423</v>
      </c>
      <c r="R261" s="77" t="s">
        <v>424</v>
      </c>
      <c r="S261" s="89" t="s">
        <v>250</v>
      </c>
      <c r="T261" s="66" t="str">
        <f t="shared" si="35"/>
        <v>&lt;4.54</v>
      </c>
      <c r="U261" s="66" t="str">
        <f t="shared" si="35"/>
        <v>&lt;4.72</v>
      </c>
      <c r="V261" s="67" t="str">
        <f t="shared" si="36"/>
        <v>&lt;9.3</v>
      </c>
      <c r="W261" s="68" t="str">
        <f t="shared" si="33"/>
        <v/>
      </c>
    </row>
    <row r="262" spans="1:23" x14ac:dyDescent="0.45">
      <c r="A262" s="51">
        <v>256</v>
      </c>
      <c r="B262" s="51" t="s">
        <v>343</v>
      </c>
      <c r="C262" s="69" t="s">
        <v>343</v>
      </c>
      <c r="D262" s="54" t="s">
        <v>343</v>
      </c>
      <c r="E262" s="71" t="s">
        <v>425</v>
      </c>
      <c r="F262" s="69" t="s">
        <v>345</v>
      </c>
      <c r="G262" s="55" t="s">
        <v>83</v>
      </c>
      <c r="H262" s="56" t="s">
        <v>36</v>
      </c>
      <c r="I262" s="71" t="s">
        <v>350</v>
      </c>
      <c r="J262" s="71" t="s">
        <v>345</v>
      </c>
      <c r="K262" s="79" t="s">
        <v>347</v>
      </c>
      <c r="L262" s="72" t="s">
        <v>39</v>
      </c>
      <c r="M262" s="73" t="s">
        <v>342</v>
      </c>
      <c r="N262" s="60" t="s">
        <v>41</v>
      </c>
      <c r="O262" s="87">
        <v>44072</v>
      </c>
      <c r="P262" s="75">
        <v>44077</v>
      </c>
      <c r="Q262" s="76" t="s">
        <v>426</v>
      </c>
      <c r="R262" s="77" t="s">
        <v>427</v>
      </c>
      <c r="S262" s="89" t="s">
        <v>372</v>
      </c>
      <c r="T262" s="66" t="str">
        <f t="shared" si="35"/>
        <v>&lt;4.56</v>
      </c>
      <c r="U262" s="66" t="str">
        <f t="shared" si="35"/>
        <v>&lt;4.43</v>
      </c>
      <c r="V262" s="67" t="str">
        <f t="shared" si="36"/>
        <v>&lt;9</v>
      </c>
      <c r="W262" s="68" t="str">
        <f t="shared" si="33"/>
        <v/>
      </c>
    </row>
    <row r="263" spans="1:23" x14ac:dyDescent="0.45">
      <c r="A263" s="51">
        <v>257</v>
      </c>
      <c r="B263" s="51" t="s">
        <v>343</v>
      </c>
      <c r="C263" s="69" t="s">
        <v>343</v>
      </c>
      <c r="D263" s="54" t="s">
        <v>343</v>
      </c>
      <c r="E263" s="71" t="s">
        <v>425</v>
      </c>
      <c r="F263" s="69" t="s">
        <v>345</v>
      </c>
      <c r="G263" s="55" t="s">
        <v>83</v>
      </c>
      <c r="H263" s="56" t="s">
        <v>36</v>
      </c>
      <c r="I263" s="71" t="s">
        <v>373</v>
      </c>
      <c r="J263" s="71" t="s">
        <v>345</v>
      </c>
      <c r="K263" s="79" t="s">
        <v>347</v>
      </c>
      <c r="L263" s="72" t="s">
        <v>39</v>
      </c>
      <c r="M263" s="73" t="s">
        <v>342</v>
      </c>
      <c r="N263" s="60" t="s">
        <v>41</v>
      </c>
      <c r="O263" s="87">
        <v>44068</v>
      </c>
      <c r="P263" s="75">
        <v>44077</v>
      </c>
      <c r="Q263" s="76" t="s">
        <v>428</v>
      </c>
      <c r="R263" s="77" t="s">
        <v>429</v>
      </c>
      <c r="S263" s="89" t="s">
        <v>430</v>
      </c>
      <c r="T263" s="66" t="str">
        <f t="shared" si="35"/>
        <v>&lt;4.93</v>
      </c>
      <c r="U263" s="66" t="str">
        <f t="shared" si="35"/>
        <v>&lt;4.67</v>
      </c>
      <c r="V263" s="67" t="str">
        <f t="shared" si="36"/>
        <v>&lt;9.6</v>
      </c>
      <c r="W263" s="68" t="str">
        <f t="shared" si="33"/>
        <v/>
      </c>
    </row>
    <row r="264" spans="1:23" x14ac:dyDescent="0.45">
      <c r="A264" s="51">
        <v>258</v>
      </c>
      <c r="B264" s="51" t="s">
        <v>343</v>
      </c>
      <c r="C264" s="69" t="s">
        <v>343</v>
      </c>
      <c r="D264" s="54" t="s">
        <v>343</v>
      </c>
      <c r="E264" s="71" t="s">
        <v>431</v>
      </c>
      <c r="F264" s="69" t="s">
        <v>345</v>
      </c>
      <c r="G264" s="55" t="s">
        <v>83</v>
      </c>
      <c r="H264" s="56" t="s">
        <v>36</v>
      </c>
      <c r="I264" s="71" t="s">
        <v>354</v>
      </c>
      <c r="J264" s="71" t="s">
        <v>345</v>
      </c>
      <c r="K264" s="79" t="s">
        <v>347</v>
      </c>
      <c r="L264" s="72" t="s">
        <v>39</v>
      </c>
      <c r="M264" s="73" t="s">
        <v>342</v>
      </c>
      <c r="N264" s="60" t="s">
        <v>41</v>
      </c>
      <c r="O264" s="87">
        <v>44074</v>
      </c>
      <c r="P264" s="75">
        <v>44077</v>
      </c>
      <c r="Q264" s="76" t="s">
        <v>384</v>
      </c>
      <c r="R264" s="77" t="s">
        <v>432</v>
      </c>
      <c r="S264" s="89" t="s">
        <v>353</v>
      </c>
      <c r="T264" s="66" t="str">
        <f t="shared" si="35"/>
        <v>&lt;4.9</v>
      </c>
      <c r="U264" s="66" t="str">
        <f t="shared" si="35"/>
        <v>&lt;5.13</v>
      </c>
      <c r="V264" s="67" t="str">
        <f t="shared" si="36"/>
        <v>&lt;10</v>
      </c>
      <c r="W264" s="68" t="str">
        <f t="shared" si="33"/>
        <v/>
      </c>
    </row>
    <row r="265" spans="1:23" x14ac:dyDescent="0.45">
      <c r="A265" s="51">
        <v>259</v>
      </c>
      <c r="B265" s="51" t="s">
        <v>343</v>
      </c>
      <c r="C265" s="69" t="s">
        <v>343</v>
      </c>
      <c r="D265" s="54" t="s">
        <v>343</v>
      </c>
      <c r="E265" s="71" t="s">
        <v>431</v>
      </c>
      <c r="F265" s="69" t="s">
        <v>345</v>
      </c>
      <c r="G265" s="55" t="s">
        <v>83</v>
      </c>
      <c r="H265" s="56" t="s">
        <v>36</v>
      </c>
      <c r="I265" s="71" t="s">
        <v>433</v>
      </c>
      <c r="J265" s="71" t="s">
        <v>345</v>
      </c>
      <c r="K265" s="79" t="s">
        <v>347</v>
      </c>
      <c r="L265" s="72" t="s">
        <v>39</v>
      </c>
      <c r="M265" s="73" t="s">
        <v>342</v>
      </c>
      <c r="N265" s="60" t="s">
        <v>41</v>
      </c>
      <c r="O265" s="87">
        <v>44074</v>
      </c>
      <c r="P265" s="75">
        <v>44077</v>
      </c>
      <c r="Q265" s="76" t="s">
        <v>434</v>
      </c>
      <c r="R265" s="77" t="s">
        <v>405</v>
      </c>
      <c r="S265" s="89" t="s">
        <v>353</v>
      </c>
      <c r="T265" s="66" t="str">
        <f t="shared" si="35"/>
        <v>&lt;5.6</v>
      </c>
      <c r="U265" s="66" t="str">
        <f t="shared" si="35"/>
        <v>&lt;4.73</v>
      </c>
      <c r="V265" s="67" t="str">
        <f t="shared" si="36"/>
        <v>&lt;10</v>
      </c>
      <c r="W265" s="68" t="str">
        <f t="shared" si="33"/>
        <v/>
      </c>
    </row>
    <row r="266" spans="1:23" x14ac:dyDescent="0.45">
      <c r="A266" s="51">
        <v>260</v>
      </c>
      <c r="B266" s="51" t="s">
        <v>435</v>
      </c>
      <c r="C266" s="69" t="s">
        <v>435</v>
      </c>
      <c r="D266" s="54" t="s">
        <v>435</v>
      </c>
      <c r="E266" s="71" t="s">
        <v>345</v>
      </c>
      <c r="F266" s="69" t="s">
        <v>436</v>
      </c>
      <c r="G266" s="55" t="s">
        <v>437</v>
      </c>
      <c r="H266" s="56" t="s">
        <v>438</v>
      </c>
      <c r="I266" s="71" t="s">
        <v>439</v>
      </c>
      <c r="J266" s="79" t="s">
        <v>440</v>
      </c>
      <c r="K266" s="71" t="s">
        <v>441</v>
      </c>
      <c r="L266" s="72" t="s">
        <v>39</v>
      </c>
      <c r="M266" s="73" t="s">
        <v>442</v>
      </c>
      <c r="N266" s="60" t="s">
        <v>41</v>
      </c>
      <c r="O266" s="87">
        <v>43986</v>
      </c>
      <c r="P266" s="75">
        <v>44074</v>
      </c>
      <c r="Q266" s="76" t="s">
        <v>121</v>
      </c>
      <c r="R266" s="77" t="s">
        <v>443</v>
      </c>
      <c r="S266" s="89" t="s">
        <v>122</v>
      </c>
      <c r="T266" s="66" t="str">
        <f t="shared" ref="T266:U281" si="37">IF(Q266="","",IF(NOT(ISERROR(Q266*1)),ROUNDDOWN(Q266*1,2-INT(LOG(ABS(Q266*1)))),IFERROR("&lt;"&amp;ROUNDDOWN(IF(SUBSTITUTE(Q266,"&lt;","")*1&lt;=50,SUBSTITUTE(Q266,"&lt;","")*1,""),2-INT(LOG(ABS(SUBSTITUTE(Q266,"&lt;","")*1)))),IF(Q266="-",Q266,"入力形式が間違っています"))))</f>
        <v>&lt;3.33</v>
      </c>
      <c r="U266" s="66" t="str">
        <f t="shared" si="37"/>
        <v>&lt;3.92</v>
      </c>
      <c r="V266" s="67" t="str">
        <f t="shared" si="36"/>
        <v>&lt;7.3</v>
      </c>
      <c r="W266" s="68" t="str">
        <f t="shared" si="33"/>
        <v/>
      </c>
    </row>
    <row r="267" spans="1:23" x14ac:dyDescent="0.45">
      <c r="A267" s="51">
        <v>261</v>
      </c>
      <c r="B267" s="51" t="s">
        <v>435</v>
      </c>
      <c r="C267" s="69" t="s">
        <v>435</v>
      </c>
      <c r="D267" s="54" t="s">
        <v>435</v>
      </c>
      <c r="E267" s="71" t="s">
        <v>345</v>
      </c>
      <c r="F267" s="69" t="s">
        <v>444</v>
      </c>
      <c r="G267" s="55" t="s">
        <v>445</v>
      </c>
      <c r="H267" s="56" t="s">
        <v>438</v>
      </c>
      <c r="I267" s="71" t="s">
        <v>439</v>
      </c>
      <c r="J267" s="79" t="s">
        <v>440</v>
      </c>
      <c r="K267" s="71" t="s">
        <v>441</v>
      </c>
      <c r="L267" s="72" t="s">
        <v>446</v>
      </c>
      <c r="M267" s="73" t="s">
        <v>442</v>
      </c>
      <c r="N267" s="60" t="s">
        <v>41</v>
      </c>
      <c r="O267" s="87">
        <v>43993</v>
      </c>
      <c r="P267" s="75">
        <v>44074</v>
      </c>
      <c r="Q267" s="76" t="s">
        <v>447</v>
      </c>
      <c r="R267" s="77" t="s">
        <v>448</v>
      </c>
      <c r="S267" s="89" t="s">
        <v>449</v>
      </c>
      <c r="T267" s="66" t="str">
        <f t="shared" si="37"/>
        <v>&lt;4.42</v>
      </c>
      <c r="U267" s="66" t="str">
        <f t="shared" si="37"/>
        <v>&lt;4.31</v>
      </c>
      <c r="V267" s="67" t="str">
        <f t="shared" si="36"/>
        <v>&lt;8.7</v>
      </c>
      <c r="W267" s="68" t="str">
        <f t="shared" si="33"/>
        <v/>
      </c>
    </row>
    <row r="268" spans="1:23" x14ac:dyDescent="0.45">
      <c r="A268" s="51">
        <v>262</v>
      </c>
      <c r="B268" s="51" t="s">
        <v>435</v>
      </c>
      <c r="C268" s="69" t="s">
        <v>435</v>
      </c>
      <c r="D268" s="54" t="s">
        <v>435</v>
      </c>
      <c r="E268" s="71" t="s">
        <v>345</v>
      </c>
      <c r="F268" s="69" t="s">
        <v>444</v>
      </c>
      <c r="G268" s="55" t="s">
        <v>445</v>
      </c>
      <c r="H268" s="56" t="s">
        <v>438</v>
      </c>
      <c r="I268" s="71" t="s">
        <v>439</v>
      </c>
      <c r="J268" s="79" t="s">
        <v>440</v>
      </c>
      <c r="K268" s="71" t="s">
        <v>441</v>
      </c>
      <c r="L268" s="72" t="s">
        <v>450</v>
      </c>
      <c r="M268" s="73" t="s">
        <v>442</v>
      </c>
      <c r="N268" s="60" t="s">
        <v>41</v>
      </c>
      <c r="O268" s="87">
        <v>44001</v>
      </c>
      <c r="P268" s="75">
        <v>44074</v>
      </c>
      <c r="Q268" s="76" t="s">
        <v>451</v>
      </c>
      <c r="R268" s="77" t="s">
        <v>452</v>
      </c>
      <c r="S268" s="89" t="s">
        <v>449</v>
      </c>
      <c r="T268" s="66" t="str">
        <f t="shared" si="37"/>
        <v>&lt;4.75</v>
      </c>
      <c r="U268" s="66" t="str">
        <f t="shared" si="37"/>
        <v>&lt;3.97</v>
      </c>
      <c r="V268" s="67" t="str">
        <f t="shared" si="36"/>
        <v>&lt;8.7</v>
      </c>
      <c r="W268" s="68" t="str">
        <f t="shared" si="33"/>
        <v/>
      </c>
    </row>
    <row r="269" spans="1:23" x14ac:dyDescent="0.45">
      <c r="A269" s="51">
        <v>263</v>
      </c>
      <c r="B269" s="51" t="s">
        <v>435</v>
      </c>
      <c r="C269" s="69" t="s">
        <v>435</v>
      </c>
      <c r="D269" s="54" t="s">
        <v>435</v>
      </c>
      <c r="E269" s="71" t="s">
        <v>345</v>
      </c>
      <c r="F269" s="69" t="s">
        <v>453</v>
      </c>
      <c r="G269" s="55" t="s">
        <v>454</v>
      </c>
      <c r="H269" s="56" t="s">
        <v>438</v>
      </c>
      <c r="I269" s="71" t="s">
        <v>455</v>
      </c>
      <c r="J269" s="79" t="s">
        <v>456</v>
      </c>
      <c r="K269" s="71" t="s">
        <v>441</v>
      </c>
      <c r="L269" s="72" t="s">
        <v>457</v>
      </c>
      <c r="M269" s="73" t="s">
        <v>458</v>
      </c>
      <c r="N269" s="60" t="s">
        <v>41</v>
      </c>
      <c r="O269" s="87">
        <v>44073</v>
      </c>
      <c r="P269" s="75">
        <v>44074</v>
      </c>
      <c r="Q269" s="76" t="s">
        <v>459</v>
      </c>
      <c r="R269" s="77" t="s">
        <v>460</v>
      </c>
      <c r="S269" s="89" t="s">
        <v>461</v>
      </c>
      <c r="T269" s="66" t="str">
        <f t="shared" si="37"/>
        <v>&lt;3.72</v>
      </c>
      <c r="U269" s="66" t="str">
        <f t="shared" si="37"/>
        <v>&lt;3.43</v>
      </c>
      <c r="V269" s="67" t="str">
        <f t="shared" si="36"/>
        <v>&lt;7.2</v>
      </c>
      <c r="W269" s="68" t="str">
        <f t="shared" si="33"/>
        <v/>
      </c>
    </row>
    <row r="270" spans="1:23" x14ac:dyDescent="0.45">
      <c r="A270" s="51">
        <v>264</v>
      </c>
      <c r="B270" s="51" t="s">
        <v>435</v>
      </c>
      <c r="C270" s="69" t="s">
        <v>435</v>
      </c>
      <c r="D270" s="54" t="s">
        <v>435</v>
      </c>
      <c r="E270" s="71" t="s">
        <v>345</v>
      </c>
      <c r="F270" s="69" t="s">
        <v>462</v>
      </c>
      <c r="G270" s="55" t="s">
        <v>454</v>
      </c>
      <c r="H270" s="56" t="s">
        <v>438</v>
      </c>
      <c r="I270" s="71" t="s">
        <v>172</v>
      </c>
      <c r="J270" s="79" t="s">
        <v>456</v>
      </c>
      <c r="K270" s="71" t="s">
        <v>441</v>
      </c>
      <c r="L270" s="72" t="s">
        <v>457</v>
      </c>
      <c r="M270" s="73" t="s">
        <v>458</v>
      </c>
      <c r="N270" s="60" t="s">
        <v>41</v>
      </c>
      <c r="O270" s="87">
        <v>44073</v>
      </c>
      <c r="P270" s="75">
        <v>44074</v>
      </c>
      <c r="Q270" s="76" t="s">
        <v>463</v>
      </c>
      <c r="R270" s="77" t="s">
        <v>464</v>
      </c>
      <c r="S270" s="89" t="s">
        <v>465</v>
      </c>
      <c r="T270" s="66" t="str">
        <f t="shared" si="37"/>
        <v>&lt;3.02</v>
      </c>
      <c r="U270" s="66" t="str">
        <f t="shared" si="37"/>
        <v>&lt;3.31</v>
      </c>
      <c r="V270" s="67" t="str">
        <f t="shared" si="36"/>
        <v>&lt;6.3</v>
      </c>
      <c r="W270" s="68" t="str">
        <f t="shared" si="33"/>
        <v/>
      </c>
    </row>
    <row r="271" spans="1:23" x14ac:dyDescent="0.45">
      <c r="A271" s="51">
        <v>265</v>
      </c>
      <c r="B271" s="51" t="s">
        <v>435</v>
      </c>
      <c r="C271" s="69" t="s">
        <v>466</v>
      </c>
      <c r="D271" s="54" t="s">
        <v>435</v>
      </c>
      <c r="E271" s="71" t="s">
        <v>345</v>
      </c>
      <c r="F271" s="69" t="s">
        <v>467</v>
      </c>
      <c r="G271" s="55" t="s">
        <v>454</v>
      </c>
      <c r="H271" s="56" t="s">
        <v>438</v>
      </c>
      <c r="I271" s="71" t="s">
        <v>468</v>
      </c>
      <c r="J271" s="79" t="s">
        <v>440</v>
      </c>
      <c r="K271" s="71" t="s">
        <v>441</v>
      </c>
      <c r="L271" s="72" t="s">
        <v>457</v>
      </c>
      <c r="M271" s="73" t="s">
        <v>469</v>
      </c>
      <c r="N271" s="60" t="s">
        <v>41</v>
      </c>
      <c r="O271" s="87">
        <v>44070</v>
      </c>
      <c r="P271" s="75">
        <v>44074</v>
      </c>
      <c r="Q271" s="76" t="s">
        <v>86</v>
      </c>
      <c r="R271" s="77" t="s">
        <v>86</v>
      </c>
      <c r="S271" s="89" t="s">
        <v>470</v>
      </c>
      <c r="T271" s="66" t="str">
        <f t="shared" si="37"/>
        <v>&lt;10</v>
      </c>
      <c r="U271" s="66" t="str">
        <f t="shared" si="37"/>
        <v>&lt;10</v>
      </c>
      <c r="V271" s="67" t="str">
        <f t="shared" si="36"/>
        <v>&lt;20</v>
      </c>
      <c r="W271" s="68" t="str">
        <f t="shared" si="33"/>
        <v/>
      </c>
    </row>
    <row r="272" spans="1:23" x14ac:dyDescent="0.45">
      <c r="A272" s="51">
        <v>266</v>
      </c>
      <c r="B272" s="51" t="s">
        <v>435</v>
      </c>
      <c r="C272" s="69" t="s">
        <v>435</v>
      </c>
      <c r="D272" s="54" t="s">
        <v>435</v>
      </c>
      <c r="E272" s="71" t="s">
        <v>345</v>
      </c>
      <c r="F272" s="69" t="s">
        <v>471</v>
      </c>
      <c r="G272" s="55" t="s">
        <v>454</v>
      </c>
      <c r="H272" s="56" t="s">
        <v>438</v>
      </c>
      <c r="I272" s="71" t="s">
        <v>131</v>
      </c>
      <c r="J272" s="79" t="s">
        <v>440</v>
      </c>
      <c r="K272" s="71" t="s">
        <v>441</v>
      </c>
      <c r="L272" s="72" t="s">
        <v>457</v>
      </c>
      <c r="M272" s="73" t="s">
        <v>442</v>
      </c>
      <c r="N272" s="60" t="s">
        <v>41</v>
      </c>
      <c r="O272" s="87">
        <v>44074</v>
      </c>
      <c r="P272" s="75">
        <v>44077</v>
      </c>
      <c r="Q272" s="76" t="s">
        <v>472</v>
      </c>
      <c r="R272" s="100" t="s">
        <v>473</v>
      </c>
      <c r="S272" s="89" t="s">
        <v>474</v>
      </c>
      <c r="T272" s="66" t="str">
        <f t="shared" si="37"/>
        <v>&lt;3.23</v>
      </c>
      <c r="U272" s="66" t="str">
        <f t="shared" si="37"/>
        <v>&lt;3.69</v>
      </c>
      <c r="V272" s="67" t="str">
        <f t="shared" si="36"/>
        <v>&lt;6.9</v>
      </c>
      <c r="W272" s="68" t="str">
        <f t="shared" ref="W272:W335" si="38">IF(ISERROR(V272*1),"",IF(AND(H272="飲料水",V272&gt;=11),"○",IF(AND(H272="牛乳・乳児用食品",V272&gt;=51),"○",IF(AND(H272&lt;&gt;"",V272&gt;=110),"○",""))))</f>
        <v/>
      </c>
    </row>
    <row r="273" spans="1:23" x14ac:dyDescent="0.45">
      <c r="A273" s="51">
        <v>267</v>
      </c>
      <c r="B273" s="51" t="s">
        <v>435</v>
      </c>
      <c r="C273" s="69" t="s">
        <v>435</v>
      </c>
      <c r="D273" s="54" t="s">
        <v>435</v>
      </c>
      <c r="E273" s="71" t="s">
        <v>345</v>
      </c>
      <c r="F273" s="69" t="s">
        <v>462</v>
      </c>
      <c r="G273" s="55" t="s">
        <v>83</v>
      </c>
      <c r="H273" s="56" t="s">
        <v>115</v>
      </c>
      <c r="I273" s="71" t="s">
        <v>172</v>
      </c>
      <c r="J273" s="79" t="s">
        <v>456</v>
      </c>
      <c r="K273" s="71" t="s">
        <v>441</v>
      </c>
      <c r="L273" s="72" t="s">
        <v>457</v>
      </c>
      <c r="M273" s="73" t="s">
        <v>458</v>
      </c>
      <c r="N273" s="60" t="s">
        <v>41</v>
      </c>
      <c r="O273" s="87">
        <v>44076</v>
      </c>
      <c r="P273" s="75">
        <v>44077</v>
      </c>
      <c r="Q273" s="76" t="s">
        <v>475</v>
      </c>
      <c r="R273" s="77" t="s">
        <v>476</v>
      </c>
      <c r="S273" s="89" t="s">
        <v>477</v>
      </c>
      <c r="T273" s="66" t="str">
        <f t="shared" si="37"/>
        <v>&lt;3.17</v>
      </c>
      <c r="U273" s="66" t="str">
        <f t="shared" si="37"/>
        <v>&lt;3.66</v>
      </c>
      <c r="V273" s="67" t="str">
        <f t="shared" si="36"/>
        <v>&lt;6.8</v>
      </c>
      <c r="W273" s="68" t="str">
        <f t="shared" si="38"/>
        <v/>
      </c>
    </row>
    <row r="274" spans="1:23" x14ac:dyDescent="0.45">
      <c r="A274" s="51">
        <v>268</v>
      </c>
      <c r="B274" s="51" t="s">
        <v>435</v>
      </c>
      <c r="C274" s="69" t="s">
        <v>435</v>
      </c>
      <c r="D274" s="54" t="s">
        <v>435</v>
      </c>
      <c r="E274" s="71" t="s">
        <v>345</v>
      </c>
      <c r="F274" s="69" t="s">
        <v>462</v>
      </c>
      <c r="G274" s="55" t="s">
        <v>454</v>
      </c>
      <c r="H274" s="56" t="s">
        <v>438</v>
      </c>
      <c r="I274" s="71" t="s">
        <v>478</v>
      </c>
      <c r="J274" s="79" t="s">
        <v>456</v>
      </c>
      <c r="K274" s="71" t="s">
        <v>441</v>
      </c>
      <c r="L274" s="72" t="s">
        <v>457</v>
      </c>
      <c r="M274" s="73" t="s">
        <v>458</v>
      </c>
      <c r="N274" s="60" t="s">
        <v>41</v>
      </c>
      <c r="O274" s="87">
        <v>44076</v>
      </c>
      <c r="P274" s="75">
        <v>44077</v>
      </c>
      <c r="Q274" s="76" t="s">
        <v>479</v>
      </c>
      <c r="R274" s="77" t="s">
        <v>480</v>
      </c>
      <c r="S274" s="89" t="s">
        <v>481</v>
      </c>
      <c r="T274" s="66" t="str">
        <f t="shared" si="37"/>
        <v>&lt;3.98</v>
      </c>
      <c r="U274" s="66" t="str">
        <f t="shared" si="37"/>
        <v>&lt;3.85</v>
      </c>
      <c r="V274" s="67" t="str">
        <f t="shared" si="36"/>
        <v>&lt;7.8</v>
      </c>
      <c r="W274" s="68" t="str">
        <f t="shared" si="38"/>
        <v/>
      </c>
    </row>
    <row r="275" spans="1:23" x14ac:dyDescent="0.45">
      <c r="A275" s="51">
        <v>269</v>
      </c>
      <c r="B275" s="51" t="s">
        <v>435</v>
      </c>
      <c r="C275" s="69" t="s">
        <v>435</v>
      </c>
      <c r="D275" s="54" t="s">
        <v>435</v>
      </c>
      <c r="E275" s="71" t="s">
        <v>345</v>
      </c>
      <c r="F275" s="69" t="s">
        <v>462</v>
      </c>
      <c r="G275" s="55" t="s">
        <v>454</v>
      </c>
      <c r="H275" s="56" t="s">
        <v>438</v>
      </c>
      <c r="I275" s="71" t="s">
        <v>211</v>
      </c>
      <c r="J275" s="79" t="s">
        <v>456</v>
      </c>
      <c r="K275" s="71" t="s">
        <v>441</v>
      </c>
      <c r="L275" s="72" t="s">
        <v>457</v>
      </c>
      <c r="M275" s="73" t="s">
        <v>458</v>
      </c>
      <c r="N275" s="60" t="s">
        <v>41</v>
      </c>
      <c r="O275" s="87">
        <v>44076</v>
      </c>
      <c r="P275" s="75">
        <v>44077</v>
      </c>
      <c r="Q275" s="76" t="s">
        <v>482</v>
      </c>
      <c r="R275" s="77" t="s">
        <v>483</v>
      </c>
      <c r="S275" s="89" t="s">
        <v>484</v>
      </c>
      <c r="T275" s="66" t="str">
        <f t="shared" si="37"/>
        <v>&lt;3.53</v>
      </c>
      <c r="U275" s="66" t="str">
        <f t="shared" si="37"/>
        <v>&lt;4.21</v>
      </c>
      <c r="V275" s="67" t="str">
        <f t="shared" si="36"/>
        <v>&lt;7.7</v>
      </c>
      <c r="W275" s="68" t="str">
        <f t="shared" si="38"/>
        <v/>
      </c>
    </row>
    <row r="276" spans="1:23" x14ac:dyDescent="0.45">
      <c r="A276" s="51">
        <v>270</v>
      </c>
      <c r="B276" s="51" t="s">
        <v>435</v>
      </c>
      <c r="C276" s="69" t="s">
        <v>466</v>
      </c>
      <c r="D276" s="54" t="s">
        <v>435</v>
      </c>
      <c r="E276" s="71" t="s">
        <v>345</v>
      </c>
      <c r="F276" s="69" t="s">
        <v>485</v>
      </c>
      <c r="G276" s="55" t="s">
        <v>454</v>
      </c>
      <c r="H276" s="56" t="s">
        <v>438</v>
      </c>
      <c r="I276" s="71" t="s">
        <v>486</v>
      </c>
      <c r="J276" s="79" t="s">
        <v>231</v>
      </c>
      <c r="K276" s="71" t="s">
        <v>441</v>
      </c>
      <c r="L276" s="72" t="s">
        <v>39</v>
      </c>
      <c r="M276" s="73" t="s">
        <v>469</v>
      </c>
      <c r="N276" s="60" t="s">
        <v>41</v>
      </c>
      <c r="O276" s="87">
        <v>44076</v>
      </c>
      <c r="P276" s="75">
        <v>44077</v>
      </c>
      <c r="Q276" s="76" t="s">
        <v>86</v>
      </c>
      <c r="R276" s="77" t="s">
        <v>86</v>
      </c>
      <c r="S276" s="89" t="s">
        <v>470</v>
      </c>
      <c r="T276" s="66" t="str">
        <f t="shared" si="37"/>
        <v>&lt;10</v>
      </c>
      <c r="U276" s="66" t="str">
        <f t="shared" si="37"/>
        <v>&lt;10</v>
      </c>
      <c r="V276" s="67" t="str">
        <f t="shared" si="36"/>
        <v>&lt;20</v>
      </c>
      <c r="W276" s="68" t="str">
        <f t="shared" si="38"/>
        <v/>
      </c>
    </row>
    <row r="277" spans="1:23" x14ac:dyDescent="0.45">
      <c r="A277" s="51">
        <v>271</v>
      </c>
      <c r="B277" s="51" t="s">
        <v>435</v>
      </c>
      <c r="C277" s="69" t="s">
        <v>466</v>
      </c>
      <c r="D277" s="54" t="s">
        <v>435</v>
      </c>
      <c r="E277" s="71" t="s">
        <v>345</v>
      </c>
      <c r="F277" s="69" t="s">
        <v>487</v>
      </c>
      <c r="G277" s="55" t="s">
        <v>454</v>
      </c>
      <c r="H277" s="56" t="s">
        <v>438</v>
      </c>
      <c r="I277" s="71" t="s">
        <v>486</v>
      </c>
      <c r="J277" s="79" t="s">
        <v>488</v>
      </c>
      <c r="K277" s="71" t="s">
        <v>441</v>
      </c>
      <c r="L277" s="72" t="s">
        <v>457</v>
      </c>
      <c r="M277" s="73" t="s">
        <v>469</v>
      </c>
      <c r="N277" s="60" t="s">
        <v>41</v>
      </c>
      <c r="O277" s="87">
        <v>44076</v>
      </c>
      <c r="P277" s="75">
        <v>44077</v>
      </c>
      <c r="Q277" s="76" t="s">
        <v>86</v>
      </c>
      <c r="R277" s="77" t="s">
        <v>86</v>
      </c>
      <c r="S277" s="89" t="s">
        <v>470</v>
      </c>
      <c r="T277" s="66" t="str">
        <f t="shared" si="37"/>
        <v>&lt;10</v>
      </c>
      <c r="U277" s="66" t="str">
        <f t="shared" si="37"/>
        <v>&lt;10</v>
      </c>
      <c r="V277" s="67" t="str">
        <f t="shared" si="36"/>
        <v>&lt;20</v>
      </c>
      <c r="W277" s="68" t="str">
        <f t="shared" si="38"/>
        <v/>
      </c>
    </row>
    <row r="278" spans="1:23" x14ac:dyDescent="0.45">
      <c r="A278" s="51">
        <v>272</v>
      </c>
      <c r="B278" s="51" t="s">
        <v>435</v>
      </c>
      <c r="C278" s="69" t="s">
        <v>466</v>
      </c>
      <c r="D278" s="54" t="s">
        <v>435</v>
      </c>
      <c r="E278" s="71" t="s">
        <v>345</v>
      </c>
      <c r="F278" s="69" t="s">
        <v>489</v>
      </c>
      <c r="G278" s="55" t="s">
        <v>454</v>
      </c>
      <c r="H278" s="56" t="s">
        <v>438</v>
      </c>
      <c r="I278" s="71" t="s">
        <v>490</v>
      </c>
      <c r="J278" s="79" t="s">
        <v>488</v>
      </c>
      <c r="K278" s="71" t="s">
        <v>441</v>
      </c>
      <c r="L278" s="72" t="s">
        <v>457</v>
      </c>
      <c r="M278" s="73" t="s">
        <v>469</v>
      </c>
      <c r="N278" s="60" t="s">
        <v>41</v>
      </c>
      <c r="O278" s="87">
        <v>44076</v>
      </c>
      <c r="P278" s="75">
        <v>44077</v>
      </c>
      <c r="Q278" s="76" t="s">
        <v>86</v>
      </c>
      <c r="R278" s="77" t="s">
        <v>86</v>
      </c>
      <c r="S278" s="89" t="s">
        <v>470</v>
      </c>
      <c r="T278" s="66" t="str">
        <f t="shared" si="37"/>
        <v>&lt;10</v>
      </c>
      <c r="U278" s="66" t="str">
        <f t="shared" si="37"/>
        <v>&lt;10</v>
      </c>
      <c r="V278" s="67" t="str">
        <f t="shared" si="36"/>
        <v>&lt;20</v>
      </c>
      <c r="W278" s="68" t="str">
        <f t="shared" si="38"/>
        <v/>
      </c>
    </row>
    <row r="279" spans="1:23" x14ac:dyDescent="0.45">
      <c r="A279" s="51">
        <v>273</v>
      </c>
      <c r="B279" s="51" t="s">
        <v>435</v>
      </c>
      <c r="C279" s="69" t="s">
        <v>466</v>
      </c>
      <c r="D279" s="54" t="s">
        <v>343</v>
      </c>
      <c r="E279" s="71" t="s">
        <v>345</v>
      </c>
      <c r="F279" s="69" t="s">
        <v>487</v>
      </c>
      <c r="G279" s="55" t="s">
        <v>83</v>
      </c>
      <c r="H279" s="56" t="s">
        <v>115</v>
      </c>
      <c r="I279" s="71" t="s">
        <v>490</v>
      </c>
      <c r="J279" s="79" t="s">
        <v>488</v>
      </c>
      <c r="K279" s="71" t="s">
        <v>441</v>
      </c>
      <c r="L279" s="72" t="s">
        <v>457</v>
      </c>
      <c r="M279" s="73" t="s">
        <v>469</v>
      </c>
      <c r="N279" s="60" t="s">
        <v>41</v>
      </c>
      <c r="O279" s="87">
        <v>44076</v>
      </c>
      <c r="P279" s="75">
        <v>44077</v>
      </c>
      <c r="Q279" s="76" t="s">
        <v>86</v>
      </c>
      <c r="R279" s="77" t="s">
        <v>86</v>
      </c>
      <c r="S279" s="89" t="s">
        <v>470</v>
      </c>
      <c r="T279" s="66" t="str">
        <f t="shared" si="37"/>
        <v>&lt;10</v>
      </c>
      <c r="U279" s="66" t="str">
        <f t="shared" si="37"/>
        <v>&lt;10</v>
      </c>
      <c r="V279" s="67" t="str">
        <f t="shared" si="36"/>
        <v>&lt;20</v>
      </c>
      <c r="W279" s="68" t="str">
        <f t="shared" si="38"/>
        <v/>
      </c>
    </row>
    <row r="280" spans="1:23" x14ac:dyDescent="0.45">
      <c r="A280" s="51">
        <v>274</v>
      </c>
      <c r="B280" s="51" t="s">
        <v>435</v>
      </c>
      <c r="C280" s="69" t="s">
        <v>466</v>
      </c>
      <c r="D280" s="54" t="s">
        <v>343</v>
      </c>
      <c r="E280" s="71" t="s">
        <v>345</v>
      </c>
      <c r="F280" s="69" t="s">
        <v>489</v>
      </c>
      <c r="G280" s="55" t="s">
        <v>83</v>
      </c>
      <c r="H280" s="56" t="s">
        <v>438</v>
      </c>
      <c r="I280" s="71" t="s">
        <v>491</v>
      </c>
      <c r="J280" s="79" t="s">
        <v>488</v>
      </c>
      <c r="K280" s="71" t="s">
        <v>441</v>
      </c>
      <c r="L280" s="72" t="s">
        <v>39</v>
      </c>
      <c r="M280" s="73" t="s">
        <v>469</v>
      </c>
      <c r="N280" s="60" t="s">
        <v>41</v>
      </c>
      <c r="O280" s="87">
        <v>44076</v>
      </c>
      <c r="P280" s="75">
        <v>44077</v>
      </c>
      <c r="Q280" s="76" t="s">
        <v>86</v>
      </c>
      <c r="R280" s="77" t="s">
        <v>86</v>
      </c>
      <c r="S280" s="89" t="s">
        <v>470</v>
      </c>
      <c r="T280" s="66" t="str">
        <f t="shared" si="37"/>
        <v>&lt;10</v>
      </c>
      <c r="U280" s="66" t="str">
        <f t="shared" si="37"/>
        <v>&lt;10</v>
      </c>
      <c r="V280" s="67" t="str">
        <f t="shared" si="36"/>
        <v>&lt;20</v>
      </c>
      <c r="W280" s="68" t="str">
        <f t="shared" si="38"/>
        <v/>
      </c>
    </row>
    <row r="281" spans="1:23" x14ac:dyDescent="0.45">
      <c r="A281" s="51">
        <v>275</v>
      </c>
      <c r="B281" s="51" t="s">
        <v>492</v>
      </c>
      <c r="C281" s="69" t="s">
        <v>492</v>
      </c>
      <c r="D281" s="70" t="s">
        <v>343</v>
      </c>
      <c r="E281" s="71" t="s">
        <v>493</v>
      </c>
      <c r="F281" s="69" t="s">
        <v>494</v>
      </c>
      <c r="G281" s="55" t="s">
        <v>495</v>
      </c>
      <c r="H281" s="56" t="s">
        <v>496</v>
      </c>
      <c r="I281" s="71" t="s">
        <v>497</v>
      </c>
      <c r="J281" s="71" t="s">
        <v>248</v>
      </c>
      <c r="K281" s="71" t="s">
        <v>498</v>
      </c>
      <c r="L281" s="72" t="s">
        <v>446</v>
      </c>
      <c r="M281" s="73" t="s">
        <v>499</v>
      </c>
      <c r="N281" s="74" t="s">
        <v>41</v>
      </c>
      <c r="O281" s="87">
        <v>44032</v>
      </c>
      <c r="P281" s="75">
        <v>44069</v>
      </c>
      <c r="Q281" s="76" t="s">
        <v>500</v>
      </c>
      <c r="R281" s="77" t="s">
        <v>501</v>
      </c>
      <c r="S281" s="89" t="s">
        <v>502</v>
      </c>
      <c r="T281" s="66" t="str">
        <f t="shared" si="37"/>
        <v>&lt;9.47</v>
      </c>
      <c r="U281" s="66" t="str">
        <f t="shared" si="37"/>
        <v>&lt;7.12</v>
      </c>
      <c r="V281" s="67" t="str">
        <f t="shared" si="36"/>
        <v>&lt;17</v>
      </c>
      <c r="W281" s="68" t="str">
        <f t="shared" si="38"/>
        <v/>
      </c>
    </row>
    <row r="282" spans="1:23" x14ac:dyDescent="0.45">
      <c r="A282" s="51">
        <v>276</v>
      </c>
      <c r="B282" s="51" t="s">
        <v>492</v>
      </c>
      <c r="C282" s="69" t="s">
        <v>492</v>
      </c>
      <c r="D282" s="70" t="s">
        <v>343</v>
      </c>
      <c r="E282" s="71" t="s">
        <v>503</v>
      </c>
      <c r="F282" s="69" t="s">
        <v>494</v>
      </c>
      <c r="G282" s="55" t="s">
        <v>495</v>
      </c>
      <c r="H282" s="56" t="s">
        <v>496</v>
      </c>
      <c r="I282" s="71" t="s">
        <v>497</v>
      </c>
      <c r="J282" s="71" t="s">
        <v>248</v>
      </c>
      <c r="K282" s="71" t="s">
        <v>498</v>
      </c>
      <c r="L282" s="72" t="s">
        <v>446</v>
      </c>
      <c r="M282" s="73" t="s">
        <v>499</v>
      </c>
      <c r="N282" s="74" t="s">
        <v>41</v>
      </c>
      <c r="O282" s="87">
        <v>44028</v>
      </c>
      <c r="P282" s="75">
        <v>44069</v>
      </c>
      <c r="Q282" s="76" t="s">
        <v>504</v>
      </c>
      <c r="R282" s="77">
        <v>54.1</v>
      </c>
      <c r="S282" s="89">
        <v>54.1</v>
      </c>
      <c r="T282" s="66" t="str">
        <f t="shared" ref="T282:U297" si="39">IF(Q282="","",IF(NOT(ISERROR(Q282*1)),ROUNDDOWN(Q282*1,2-INT(LOG(ABS(Q282*1)))),IFERROR("&lt;"&amp;ROUNDDOWN(IF(SUBSTITUTE(Q282,"&lt;","")*1&lt;=50,SUBSTITUTE(Q282,"&lt;","")*1,""),2-INT(LOG(ABS(SUBSTITUTE(Q282,"&lt;","")*1)))),IF(Q282="-",Q282,"入力形式が間違っています"))))</f>
        <v>&lt;9.87</v>
      </c>
      <c r="U282" s="66">
        <f t="shared" si="39"/>
        <v>54.1</v>
      </c>
      <c r="V282" s="67">
        <f t="shared" si="36"/>
        <v>54</v>
      </c>
      <c r="W282" s="68" t="str">
        <f t="shared" si="38"/>
        <v/>
      </c>
    </row>
    <row r="283" spans="1:23" x14ac:dyDescent="0.45">
      <c r="A283" s="51">
        <v>277</v>
      </c>
      <c r="B283" s="51" t="s">
        <v>492</v>
      </c>
      <c r="C283" s="69" t="s">
        <v>492</v>
      </c>
      <c r="D283" s="70" t="s">
        <v>343</v>
      </c>
      <c r="E283" s="71" t="s">
        <v>505</v>
      </c>
      <c r="F283" s="69" t="s">
        <v>494</v>
      </c>
      <c r="G283" s="55" t="s">
        <v>495</v>
      </c>
      <c r="H283" s="56" t="s">
        <v>496</v>
      </c>
      <c r="I283" s="71" t="s">
        <v>497</v>
      </c>
      <c r="J283" s="71" t="s">
        <v>248</v>
      </c>
      <c r="K283" s="71" t="s">
        <v>498</v>
      </c>
      <c r="L283" s="72" t="s">
        <v>446</v>
      </c>
      <c r="M283" s="73" t="s">
        <v>499</v>
      </c>
      <c r="N283" s="74" t="s">
        <v>41</v>
      </c>
      <c r="O283" s="87">
        <v>44037</v>
      </c>
      <c r="P283" s="75">
        <v>44069</v>
      </c>
      <c r="Q283" s="76" t="s">
        <v>506</v>
      </c>
      <c r="R283" s="77">
        <v>18.5</v>
      </c>
      <c r="S283" s="89">
        <v>18.5</v>
      </c>
      <c r="T283" s="66" t="str">
        <f t="shared" si="39"/>
        <v>&lt;9.15</v>
      </c>
      <c r="U283" s="66">
        <f t="shared" si="39"/>
        <v>18.5</v>
      </c>
      <c r="V283" s="67">
        <f t="shared" si="36"/>
        <v>19</v>
      </c>
      <c r="W283" s="68" t="str">
        <f t="shared" si="38"/>
        <v/>
      </c>
    </row>
    <row r="284" spans="1:23" x14ac:dyDescent="0.45">
      <c r="A284" s="51">
        <v>278</v>
      </c>
      <c r="B284" s="51" t="s">
        <v>492</v>
      </c>
      <c r="C284" s="69" t="s">
        <v>492</v>
      </c>
      <c r="D284" s="70" t="s">
        <v>343</v>
      </c>
      <c r="E284" s="71" t="s">
        <v>507</v>
      </c>
      <c r="F284" s="69" t="s">
        <v>494</v>
      </c>
      <c r="G284" s="55" t="s">
        <v>495</v>
      </c>
      <c r="H284" s="56" t="s">
        <v>496</v>
      </c>
      <c r="I284" s="71" t="s">
        <v>497</v>
      </c>
      <c r="J284" s="71" t="s">
        <v>248</v>
      </c>
      <c r="K284" s="71" t="s">
        <v>498</v>
      </c>
      <c r="L284" s="72" t="s">
        <v>446</v>
      </c>
      <c r="M284" s="73" t="s">
        <v>499</v>
      </c>
      <c r="N284" s="74" t="s">
        <v>41</v>
      </c>
      <c r="O284" s="87">
        <v>44031</v>
      </c>
      <c r="P284" s="75">
        <v>44069</v>
      </c>
      <c r="Q284" s="76" t="s">
        <v>508</v>
      </c>
      <c r="R284" s="77">
        <v>22.7</v>
      </c>
      <c r="S284" s="89">
        <v>22.7</v>
      </c>
      <c r="T284" s="66" t="str">
        <f t="shared" si="39"/>
        <v>&lt;5.36</v>
      </c>
      <c r="U284" s="66">
        <f t="shared" si="39"/>
        <v>22.7</v>
      </c>
      <c r="V284" s="67">
        <f t="shared" si="36"/>
        <v>23</v>
      </c>
      <c r="W284" s="68" t="str">
        <f t="shared" si="38"/>
        <v/>
      </c>
    </row>
    <row r="285" spans="1:23" x14ac:dyDescent="0.45">
      <c r="A285" s="51">
        <v>279</v>
      </c>
      <c r="B285" s="51" t="s">
        <v>492</v>
      </c>
      <c r="C285" s="69" t="s">
        <v>492</v>
      </c>
      <c r="D285" s="70" t="s">
        <v>343</v>
      </c>
      <c r="E285" s="71" t="s">
        <v>509</v>
      </c>
      <c r="F285" s="69" t="s">
        <v>494</v>
      </c>
      <c r="G285" s="55" t="s">
        <v>495</v>
      </c>
      <c r="H285" s="56" t="s">
        <v>496</v>
      </c>
      <c r="I285" s="71" t="s">
        <v>497</v>
      </c>
      <c r="J285" s="71" t="s">
        <v>248</v>
      </c>
      <c r="K285" s="71" t="s">
        <v>498</v>
      </c>
      <c r="L285" s="72" t="s">
        <v>446</v>
      </c>
      <c r="M285" s="73" t="s">
        <v>499</v>
      </c>
      <c r="N285" s="74" t="s">
        <v>41</v>
      </c>
      <c r="O285" s="87">
        <v>44046</v>
      </c>
      <c r="P285" s="75">
        <v>44069</v>
      </c>
      <c r="Q285" s="76" t="s">
        <v>510</v>
      </c>
      <c r="R285" s="77" t="s">
        <v>511</v>
      </c>
      <c r="S285" s="89" t="s">
        <v>512</v>
      </c>
      <c r="T285" s="66" t="str">
        <f t="shared" si="39"/>
        <v>&lt;8.65</v>
      </c>
      <c r="U285" s="66" t="str">
        <f t="shared" si="39"/>
        <v>&lt;6.8</v>
      </c>
      <c r="V285" s="67" t="str">
        <f t="shared" si="36"/>
        <v>&lt;15</v>
      </c>
      <c r="W285" s="68" t="str">
        <f t="shared" si="38"/>
        <v/>
      </c>
    </row>
    <row r="286" spans="1:23" x14ac:dyDescent="0.45">
      <c r="A286" s="51">
        <v>280</v>
      </c>
      <c r="B286" s="51" t="s">
        <v>492</v>
      </c>
      <c r="C286" s="69" t="s">
        <v>492</v>
      </c>
      <c r="D286" s="70" t="s">
        <v>343</v>
      </c>
      <c r="E286" s="71" t="s">
        <v>513</v>
      </c>
      <c r="F286" s="69" t="s">
        <v>494</v>
      </c>
      <c r="G286" s="55" t="s">
        <v>495</v>
      </c>
      <c r="H286" s="56" t="s">
        <v>496</v>
      </c>
      <c r="I286" s="71" t="s">
        <v>514</v>
      </c>
      <c r="J286" s="71" t="s">
        <v>248</v>
      </c>
      <c r="K286" s="71" t="s">
        <v>498</v>
      </c>
      <c r="L286" s="72" t="s">
        <v>446</v>
      </c>
      <c r="M286" s="73" t="s">
        <v>499</v>
      </c>
      <c r="N286" s="74" t="s">
        <v>41</v>
      </c>
      <c r="O286" s="87">
        <v>44047</v>
      </c>
      <c r="P286" s="75">
        <v>44069</v>
      </c>
      <c r="Q286" s="76" t="s">
        <v>515</v>
      </c>
      <c r="R286" s="77">
        <v>16.5</v>
      </c>
      <c r="S286" s="89">
        <v>16.5</v>
      </c>
      <c r="T286" s="66" t="str">
        <f t="shared" si="39"/>
        <v>&lt;9.18</v>
      </c>
      <c r="U286" s="66">
        <f t="shared" si="39"/>
        <v>16.5</v>
      </c>
      <c r="V286" s="67">
        <f t="shared" si="36"/>
        <v>17</v>
      </c>
      <c r="W286" s="68" t="str">
        <f t="shared" si="38"/>
        <v/>
      </c>
    </row>
    <row r="287" spans="1:23" x14ac:dyDescent="0.45">
      <c r="A287" s="51">
        <v>281</v>
      </c>
      <c r="B287" s="51" t="s">
        <v>492</v>
      </c>
      <c r="C287" s="69" t="s">
        <v>492</v>
      </c>
      <c r="D287" s="70" t="s">
        <v>343</v>
      </c>
      <c r="E287" s="71" t="s">
        <v>513</v>
      </c>
      <c r="F287" s="69" t="s">
        <v>494</v>
      </c>
      <c r="G287" s="55" t="s">
        <v>495</v>
      </c>
      <c r="H287" s="56" t="s">
        <v>496</v>
      </c>
      <c r="I287" s="71" t="s">
        <v>514</v>
      </c>
      <c r="J287" s="71" t="s">
        <v>248</v>
      </c>
      <c r="K287" s="71" t="s">
        <v>498</v>
      </c>
      <c r="L287" s="72" t="s">
        <v>446</v>
      </c>
      <c r="M287" s="73" t="s">
        <v>499</v>
      </c>
      <c r="N287" s="74" t="s">
        <v>41</v>
      </c>
      <c r="O287" s="87">
        <v>44055</v>
      </c>
      <c r="P287" s="75">
        <v>44069</v>
      </c>
      <c r="Q287" s="76" t="s">
        <v>516</v>
      </c>
      <c r="R287" s="77">
        <v>8.74</v>
      </c>
      <c r="S287" s="89">
        <v>8.74</v>
      </c>
      <c r="T287" s="66" t="str">
        <f t="shared" si="39"/>
        <v>&lt;9.69</v>
      </c>
      <c r="U287" s="66">
        <f t="shared" si="39"/>
        <v>8.74</v>
      </c>
      <c r="V287" s="67">
        <f t="shared" si="36"/>
        <v>8.6999999999999993</v>
      </c>
      <c r="W287" s="68" t="str">
        <f t="shared" si="38"/>
        <v/>
      </c>
    </row>
    <row r="288" spans="1:23" x14ac:dyDescent="0.45">
      <c r="A288" s="51">
        <v>282</v>
      </c>
      <c r="B288" s="51" t="s">
        <v>492</v>
      </c>
      <c r="C288" s="69" t="s">
        <v>492</v>
      </c>
      <c r="D288" s="70" t="s">
        <v>343</v>
      </c>
      <c r="E288" s="71" t="s">
        <v>507</v>
      </c>
      <c r="F288" s="69" t="s">
        <v>494</v>
      </c>
      <c r="G288" s="55" t="s">
        <v>495</v>
      </c>
      <c r="H288" s="56" t="s">
        <v>496</v>
      </c>
      <c r="I288" s="71" t="s">
        <v>517</v>
      </c>
      <c r="J288" s="71" t="s">
        <v>248</v>
      </c>
      <c r="K288" s="71" t="s">
        <v>498</v>
      </c>
      <c r="L288" s="72" t="s">
        <v>446</v>
      </c>
      <c r="M288" s="73" t="s">
        <v>499</v>
      </c>
      <c r="N288" s="74" t="s">
        <v>41</v>
      </c>
      <c r="O288" s="87">
        <v>44048</v>
      </c>
      <c r="P288" s="75">
        <v>44069</v>
      </c>
      <c r="Q288" s="76" t="s">
        <v>504</v>
      </c>
      <c r="R288" s="77">
        <v>21.9</v>
      </c>
      <c r="S288" s="89">
        <v>21.9</v>
      </c>
      <c r="T288" s="66" t="str">
        <f t="shared" si="39"/>
        <v>&lt;9.87</v>
      </c>
      <c r="U288" s="66">
        <f t="shared" si="39"/>
        <v>21.9</v>
      </c>
      <c r="V288" s="67">
        <f t="shared" si="36"/>
        <v>22</v>
      </c>
      <c r="W288" s="68" t="str">
        <f t="shared" si="38"/>
        <v/>
      </c>
    </row>
    <row r="289" spans="1:23" x14ac:dyDescent="0.45">
      <c r="A289" s="51">
        <v>283</v>
      </c>
      <c r="B289" s="51" t="s">
        <v>492</v>
      </c>
      <c r="C289" s="69" t="s">
        <v>492</v>
      </c>
      <c r="D289" s="70" t="s">
        <v>343</v>
      </c>
      <c r="E289" s="71" t="s">
        <v>518</v>
      </c>
      <c r="F289" s="69" t="s">
        <v>494</v>
      </c>
      <c r="G289" s="55" t="s">
        <v>495</v>
      </c>
      <c r="H289" s="56" t="s">
        <v>496</v>
      </c>
      <c r="I289" s="71" t="s">
        <v>514</v>
      </c>
      <c r="J289" s="71" t="s">
        <v>248</v>
      </c>
      <c r="K289" s="71" t="s">
        <v>498</v>
      </c>
      <c r="L289" s="72" t="s">
        <v>446</v>
      </c>
      <c r="M289" s="73" t="s">
        <v>499</v>
      </c>
      <c r="N289" s="74" t="s">
        <v>41</v>
      </c>
      <c r="O289" s="87">
        <v>44065</v>
      </c>
      <c r="P289" s="75">
        <v>44069</v>
      </c>
      <c r="Q289" s="76" t="s">
        <v>519</v>
      </c>
      <c r="R289" s="77">
        <v>34.1</v>
      </c>
      <c r="S289" s="89">
        <v>34.1</v>
      </c>
      <c r="T289" s="66" t="str">
        <f t="shared" si="39"/>
        <v>&lt;9.02</v>
      </c>
      <c r="U289" s="66">
        <f t="shared" si="39"/>
        <v>34.1</v>
      </c>
      <c r="V289" s="67">
        <f t="shared" si="36"/>
        <v>34</v>
      </c>
      <c r="W289" s="68" t="str">
        <f t="shared" si="38"/>
        <v/>
      </c>
    </row>
    <row r="290" spans="1:23" x14ac:dyDescent="0.45">
      <c r="A290" s="51">
        <v>284</v>
      </c>
      <c r="B290" s="51" t="s">
        <v>492</v>
      </c>
      <c r="C290" s="69" t="s">
        <v>492</v>
      </c>
      <c r="D290" s="70" t="s">
        <v>343</v>
      </c>
      <c r="E290" s="71" t="s">
        <v>520</v>
      </c>
      <c r="F290" s="69" t="s">
        <v>494</v>
      </c>
      <c r="G290" s="55" t="s">
        <v>83</v>
      </c>
      <c r="H290" s="56" t="s">
        <v>496</v>
      </c>
      <c r="I290" s="71" t="s">
        <v>517</v>
      </c>
      <c r="J290" s="71" t="s">
        <v>248</v>
      </c>
      <c r="K290" s="71" t="s">
        <v>498</v>
      </c>
      <c r="L290" s="72" t="s">
        <v>521</v>
      </c>
      <c r="M290" s="73" t="s">
        <v>499</v>
      </c>
      <c r="N290" s="74" t="s">
        <v>41</v>
      </c>
      <c r="O290" s="101">
        <v>44062</v>
      </c>
      <c r="P290" s="75">
        <v>44069</v>
      </c>
      <c r="Q290" s="76" t="s">
        <v>522</v>
      </c>
      <c r="R290" s="77">
        <v>18.3</v>
      </c>
      <c r="S290" s="89">
        <v>18.3</v>
      </c>
      <c r="T290" s="66" t="str">
        <f t="shared" si="39"/>
        <v>&lt;8.4</v>
      </c>
      <c r="U290" s="66">
        <f t="shared" si="39"/>
        <v>18.3</v>
      </c>
      <c r="V290" s="67">
        <f t="shared" si="36"/>
        <v>18</v>
      </c>
      <c r="W290" s="68" t="str">
        <f t="shared" si="38"/>
        <v/>
      </c>
    </row>
    <row r="291" spans="1:23" x14ac:dyDescent="0.45">
      <c r="A291" s="51">
        <v>285</v>
      </c>
      <c r="B291" s="51" t="s">
        <v>492</v>
      </c>
      <c r="C291" s="69" t="s">
        <v>492</v>
      </c>
      <c r="D291" s="70" t="s">
        <v>343</v>
      </c>
      <c r="E291" s="71" t="s">
        <v>520</v>
      </c>
      <c r="F291" s="69" t="s">
        <v>494</v>
      </c>
      <c r="G291" s="55" t="s">
        <v>83</v>
      </c>
      <c r="H291" s="56" t="s">
        <v>496</v>
      </c>
      <c r="I291" s="71" t="s">
        <v>517</v>
      </c>
      <c r="J291" s="71" t="s">
        <v>248</v>
      </c>
      <c r="K291" s="71" t="s">
        <v>498</v>
      </c>
      <c r="L291" s="72" t="s">
        <v>521</v>
      </c>
      <c r="M291" s="73" t="s">
        <v>499</v>
      </c>
      <c r="N291" s="74" t="s">
        <v>41</v>
      </c>
      <c r="O291" s="101">
        <v>44062</v>
      </c>
      <c r="P291" s="75">
        <v>44069</v>
      </c>
      <c r="Q291" s="76" t="s">
        <v>523</v>
      </c>
      <c r="R291" s="77">
        <v>11.8</v>
      </c>
      <c r="S291" s="89">
        <v>11.8</v>
      </c>
      <c r="T291" s="66" t="str">
        <f t="shared" si="39"/>
        <v>&lt;8.14</v>
      </c>
      <c r="U291" s="66">
        <f t="shared" si="39"/>
        <v>11.8</v>
      </c>
      <c r="V291" s="67">
        <f t="shared" si="36"/>
        <v>12</v>
      </c>
      <c r="W291" s="68" t="str">
        <f t="shared" si="38"/>
        <v/>
      </c>
    </row>
    <row r="292" spans="1:23" x14ac:dyDescent="0.45">
      <c r="A292" s="51">
        <v>286</v>
      </c>
      <c r="B292" s="51" t="s">
        <v>492</v>
      </c>
      <c r="C292" s="69" t="s">
        <v>492</v>
      </c>
      <c r="D292" s="70" t="s">
        <v>343</v>
      </c>
      <c r="E292" s="71" t="s">
        <v>520</v>
      </c>
      <c r="F292" s="69" t="s">
        <v>494</v>
      </c>
      <c r="G292" s="55" t="s">
        <v>83</v>
      </c>
      <c r="H292" s="56" t="s">
        <v>496</v>
      </c>
      <c r="I292" s="71" t="s">
        <v>517</v>
      </c>
      <c r="J292" s="71" t="s">
        <v>248</v>
      </c>
      <c r="K292" s="71" t="s">
        <v>498</v>
      </c>
      <c r="L292" s="72" t="s">
        <v>521</v>
      </c>
      <c r="M292" s="73" t="s">
        <v>499</v>
      </c>
      <c r="N292" s="74" t="s">
        <v>41</v>
      </c>
      <c r="O292" s="101">
        <v>44062</v>
      </c>
      <c r="P292" s="75">
        <v>44069</v>
      </c>
      <c r="Q292" s="76" t="s">
        <v>524</v>
      </c>
      <c r="R292" s="77">
        <v>24.3</v>
      </c>
      <c r="S292" s="89">
        <v>24.3</v>
      </c>
      <c r="T292" s="66" t="str">
        <f t="shared" si="39"/>
        <v>&lt;7.38</v>
      </c>
      <c r="U292" s="66">
        <f t="shared" si="39"/>
        <v>24.3</v>
      </c>
      <c r="V292" s="67">
        <f t="shared" si="36"/>
        <v>24</v>
      </c>
      <c r="W292" s="68" t="str">
        <f t="shared" si="38"/>
        <v/>
      </c>
    </row>
    <row r="293" spans="1:23" x14ac:dyDescent="0.45">
      <c r="A293" s="51">
        <v>287</v>
      </c>
      <c r="B293" s="51" t="s">
        <v>492</v>
      </c>
      <c r="C293" s="69" t="s">
        <v>492</v>
      </c>
      <c r="D293" s="70" t="s">
        <v>343</v>
      </c>
      <c r="E293" s="71" t="s">
        <v>520</v>
      </c>
      <c r="F293" s="69" t="s">
        <v>494</v>
      </c>
      <c r="G293" s="55" t="s">
        <v>83</v>
      </c>
      <c r="H293" s="56" t="s">
        <v>496</v>
      </c>
      <c r="I293" s="71" t="s">
        <v>517</v>
      </c>
      <c r="J293" s="71" t="s">
        <v>248</v>
      </c>
      <c r="K293" s="71" t="s">
        <v>498</v>
      </c>
      <c r="L293" s="72" t="s">
        <v>521</v>
      </c>
      <c r="M293" s="73" t="s">
        <v>499</v>
      </c>
      <c r="N293" s="74" t="s">
        <v>41</v>
      </c>
      <c r="O293" s="101">
        <v>44062</v>
      </c>
      <c r="P293" s="75">
        <v>44069</v>
      </c>
      <c r="Q293" s="76" t="s">
        <v>525</v>
      </c>
      <c r="R293" s="77">
        <v>23.8</v>
      </c>
      <c r="S293" s="89">
        <v>23.8</v>
      </c>
      <c r="T293" s="66" t="str">
        <f t="shared" si="39"/>
        <v>&lt;9.43</v>
      </c>
      <c r="U293" s="66">
        <f t="shared" si="39"/>
        <v>23.8</v>
      </c>
      <c r="V293" s="67">
        <f t="shared" si="36"/>
        <v>24</v>
      </c>
      <c r="W293" s="68" t="str">
        <f t="shared" si="38"/>
        <v/>
      </c>
    </row>
    <row r="294" spans="1:23" x14ac:dyDescent="0.45">
      <c r="A294" s="51">
        <v>288</v>
      </c>
      <c r="B294" s="51" t="s">
        <v>492</v>
      </c>
      <c r="C294" s="69" t="s">
        <v>492</v>
      </c>
      <c r="D294" s="70" t="s">
        <v>343</v>
      </c>
      <c r="E294" s="71" t="s">
        <v>520</v>
      </c>
      <c r="F294" s="69" t="s">
        <v>494</v>
      </c>
      <c r="G294" s="55" t="s">
        <v>83</v>
      </c>
      <c r="H294" s="56" t="s">
        <v>496</v>
      </c>
      <c r="I294" s="71" t="s">
        <v>517</v>
      </c>
      <c r="J294" s="71" t="s">
        <v>248</v>
      </c>
      <c r="K294" s="71" t="s">
        <v>498</v>
      </c>
      <c r="L294" s="72" t="s">
        <v>521</v>
      </c>
      <c r="M294" s="73" t="s">
        <v>499</v>
      </c>
      <c r="N294" s="74" t="s">
        <v>41</v>
      </c>
      <c r="O294" s="101">
        <v>44062</v>
      </c>
      <c r="P294" s="75">
        <v>44069</v>
      </c>
      <c r="Q294" s="76" t="s">
        <v>526</v>
      </c>
      <c r="R294" s="77" t="s">
        <v>527</v>
      </c>
      <c r="S294" s="89" t="s">
        <v>528</v>
      </c>
      <c r="T294" s="66" t="str">
        <f t="shared" si="39"/>
        <v>&lt;7.67</v>
      </c>
      <c r="U294" s="66" t="str">
        <f t="shared" si="39"/>
        <v>&lt;7.31</v>
      </c>
      <c r="V294" s="67" t="str">
        <f t="shared" si="36"/>
        <v>&lt;15</v>
      </c>
      <c r="W294" s="68" t="str">
        <f t="shared" si="38"/>
        <v/>
      </c>
    </row>
    <row r="295" spans="1:23" x14ac:dyDescent="0.45">
      <c r="A295" s="51">
        <v>289</v>
      </c>
      <c r="B295" s="51" t="s">
        <v>492</v>
      </c>
      <c r="C295" s="69" t="s">
        <v>492</v>
      </c>
      <c r="D295" s="70" t="s">
        <v>343</v>
      </c>
      <c r="E295" s="71" t="s">
        <v>520</v>
      </c>
      <c r="F295" s="69" t="s">
        <v>494</v>
      </c>
      <c r="G295" s="55" t="s">
        <v>83</v>
      </c>
      <c r="H295" s="56" t="s">
        <v>496</v>
      </c>
      <c r="I295" s="71" t="s">
        <v>517</v>
      </c>
      <c r="J295" s="71" t="s">
        <v>248</v>
      </c>
      <c r="K295" s="71" t="s">
        <v>498</v>
      </c>
      <c r="L295" s="72" t="s">
        <v>521</v>
      </c>
      <c r="M295" s="73" t="s">
        <v>499</v>
      </c>
      <c r="N295" s="74" t="s">
        <v>41</v>
      </c>
      <c r="O295" s="101">
        <v>44073</v>
      </c>
      <c r="P295" s="75">
        <v>44074</v>
      </c>
      <c r="Q295" s="76" t="s">
        <v>529</v>
      </c>
      <c r="R295" s="77" t="s">
        <v>530</v>
      </c>
      <c r="S295" s="89" t="s">
        <v>531</v>
      </c>
      <c r="T295" s="66" t="str">
        <f t="shared" si="39"/>
        <v>&lt;9.63</v>
      </c>
      <c r="U295" s="66" t="str">
        <f t="shared" si="39"/>
        <v>&lt;8.91</v>
      </c>
      <c r="V295" s="67" t="str">
        <f t="shared" si="36"/>
        <v>&lt;19</v>
      </c>
      <c r="W295" s="68" t="str">
        <f t="shared" si="38"/>
        <v/>
      </c>
    </row>
    <row r="296" spans="1:23" x14ac:dyDescent="0.45">
      <c r="A296" s="51">
        <v>290</v>
      </c>
      <c r="B296" s="51" t="s">
        <v>492</v>
      </c>
      <c r="C296" s="69" t="s">
        <v>492</v>
      </c>
      <c r="D296" s="70" t="s">
        <v>343</v>
      </c>
      <c r="E296" s="71" t="s">
        <v>520</v>
      </c>
      <c r="F296" s="69" t="s">
        <v>494</v>
      </c>
      <c r="G296" s="55" t="s">
        <v>83</v>
      </c>
      <c r="H296" s="56" t="s">
        <v>496</v>
      </c>
      <c r="I296" s="71" t="s">
        <v>517</v>
      </c>
      <c r="J296" s="71" t="s">
        <v>248</v>
      </c>
      <c r="K296" s="71" t="s">
        <v>498</v>
      </c>
      <c r="L296" s="72" t="s">
        <v>521</v>
      </c>
      <c r="M296" s="73" t="s">
        <v>499</v>
      </c>
      <c r="N296" s="74" t="s">
        <v>41</v>
      </c>
      <c r="O296" s="101">
        <v>44073</v>
      </c>
      <c r="P296" s="75">
        <v>44074</v>
      </c>
      <c r="Q296" s="76" t="s">
        <v>529</v>
      </c>
      <c r="R296" s="77" t="s">
        <v>532</v>
      </c>
      <c r="S296" s="89" t="s">
        <v>533</v>
      </c>
      <c r="T296" s="66" t="str">
        <f t="shared" si="39"/>
        <v>&lt;9.63</v>
      </c>
      <c r="U296" s="66" t="str">
        <f t="shared" si="39"/>
        <v>&lt;8.33</v>
      </c>
      <c r="V296" s="67" t="str">
        <f t="shared" si="36"/>
        <v>&lt;18</v>
      </c>
      <c r="W296" s="68" t="str">
        <f t="shared" si="38"/>
        <v/>
      </c>
    </row>
    <row r="297" spans="1:23" x14ac:dyDescent="0.45">
      <c r="A297" s="51">
        <v>291</v>
      </c>
      <c r="B297" s="51" t="s">
        <v>492</v>
      </c>
      <c r="C297" s="69" t="s">
        <v>492</v>
      </c>
      <c r="D297" s="70" t="s">
        <v>343</v>
      </c>
      <c r="E297" s="71" t="s">
        <v>520</v>
      </c>
      <c r="F297" s="69" t="s">
        <v>494</v>
      </c>
      <c r="G297" s="55" t="s">
        <v>83</v>
      </c>
      <c r="H297" s="56" t="s">
        <v>496</v>
      </c>
      <c r="I297" s="71" t="s">
        <v>517</v>
      </c>
      <c r="J297" s="71" t="s">
        <v>248</v>
      </c>
      <c r="K297" s="71" t="s">
        <v>498</v>
      </c>
      <c r="L297" s="72" t="s">
        <v>521</v>
      </c>
      <c r="M297" s="73" t="s">
        <v>499</v>
      </c>
      <c r="N297" s="74" t="s">
        <v>41</v>
      </c>
      <c r="O297" s="101">
        <v>44076</v>
      </c>
      <c r="P297" s="75">
        <v>44077</v>
      </c>
      <c r="Q297" s="76" t="s">
        <v>534</v>
      </c>
      <c r="R297" s="77">
        <v>12.7</v>
      </c>
      <c r="S297" s="89">
        <v>12.7</v>
      </c>
      <c r="T297" s="66" t="str">
        <f t="shared" si="39"/>
        <v>&lt;7.27</v>
      </c>
      <c r="U297" s="66">
        <f t="shared" si="39"/>
        <v>12.7</v>
      </c>
      <c r="V297" s="67">
        <f t="shared" si="36"/>
        <v>13</v>
      </c>
      <c r="W297" s="68" t="str">
        <f t="shared" si="38"/>
        <v/>
      </c>
    </row>
    <row r="298" spans="1:23" x14ac:dyDescent="0.45">
      <c r="A298" s="51">
        <v>292</v>
      </c>
      <c r="B298" s="52" t="s">
        <v>492</v>
      </c>
      <c r="C298" s="53" t="s">
        <v>492</v>
      </c>
      <c r="D298" s="54" t="s">
        <v>492</v>
      </c>
      <c r="E298" s="79" t="s">
        <v>535</v>
      </c>
      <c r="F298" s="71" t="s">
        <v>498</v>
      </c>
      <c r="G298" s="55" t="s">
        <v>83</v>
      </c>
      <c r="H298" s="56" t="s">
        <v>36</v>
      </c>
      <c r="I298" s="79" t="s">
        <v>536</v>
      </c>
      <c r="J298" s="71" t="s">
        <v>498</v>
      </c>
      <c r="K298" s="79" t="s">
        <v>537</v>
      </c>
      <c r="L298" s="58" t="s">
        <v>538</v>
      </c>
      <c r="M298" s="59" t="s">
        <v>539</v>
      </c>
      <c r="N298" s="60" t="s">
        <v>41</v>
      </c>
      <c r="O298" s="61">
        <v>44074</v>
      </c>
      <c r="P298" s="62">
        <v>44076</v>
      </c>
      <c r="Q298" s="63" t="s">
        <v>540</v>
      </c>
      <c r="R298" s="64" t="s">
        <v>541</v>
      </c>
      <c r="S298" s="65" t="s">
        <v>542</v>
      </c>
      <c r="T298" s="66" t="str">
        <f t="shared" ref="T298:U313" si="40">IF(Q298="","",IF(NOT(ISERROR(Q298*1)),ROUNDDOWN(Q298*1,2-INT(LOG(ABS(Q298*1)))),IFERROR("&lt;"&amp;ROUNDDOWN(IF(SUBSTITUTE(Q298,"&lt;","")*1&lt;=50,SUBSTITUTE(Q298,"&lt;","")*1,""),2-INT(LOG(ABS(SUBSTITUTE(Q298,"&lt;","")*1)))),IF(Q298="-",Q298,"入力形式が間違っています"))))</f>
        <v>&lt;1.3</v>
      </c>
      <c r="U298" s="66" t="str">
        <f t="shared" si="40"/>
        <v>&lt;1.5</v>
      </c>
      <c r="V298" s="67" t="str">
        <f t="shared" si="36"/>
        <v>&lt;2.8</v>
      </c>
      <c r="W298" s="68" t="str">
        <f t="shared" si="38"/>
        <v/>
      </c>
    </row>
    <row r="299" spans="1:23" x14ac:dyDescent="0.45">
      <c r="A299" s="51">
        <v>293</v>
      </c>
      <c r="B299" s="52" t="s">
        <v>492</v>
      </c>
      <c r="C299" s="53" t="s">
        <v>492</v>
      </c>
      <c r="D299" s="54" t="s">
        <v>492</v>
      </c>
      <c r="E299" s="79" t="s">
        <v>543</v>
      </c>
      <c r="F299" s="71" t="s">
        <v>498</v>
      </c>
      <c r="G299" s="55" t="s">
        <v>83</v>
      </c>
      <c r="H299" s="56" t="s">
        <v>36</v>
      </c>
      <c r="I299" s="79" t="s">
        <v>536</v>
      </c>
      <c r="J299" s="71" t="s">
        <v>498</v>
      </c>
      <c r="K299" s="79" t="s">
        <v>537</v>
      </c>
      <c r="L299" s="58" t="s">
        <v>538</v>
      </c>
      <c r="M299" s="59" t="s">
        <v>539</v>
      </c>
      <c r="N299" s="60" t="s">
        <v>41</v>
      </c>
      <c r="O299" s="61">
        <v>44075</v>
      </c>
      <c r="P299" s="62">
        <v>44077</v>
      </c>
      <c r="Q299" s="63" t="s">
        <v>541</v>
      </c>
      <c r="R299" s="64" t="s">
        <v>544</v>
      </c>
      <c r="S299" s="65" t="s">
        <v>545</v>
      </c>
      <c r="T299" s="66" t="str">
        <f t="shared" si="40"/>
        <v>&lt;1.5</v>
      </c>
      <c r="U299" s="66" t="str">
        <f t="shared" si="40"/>
        <v>&lt;1.8</v>
      </c>
      <c r="V299" s="67" t="str">
        <f t="shared" si="36"/>
        <v>&lt;3.3</v>
      </c>
      <c r="W299" s="68" t="str">
        <f t="shared" si="38"/>
        <v/>
      </c>
    </row>
    <row r="300" spans="1:23" x14ac:dyDescent="0.45">
      <c r="A300" s="51">
        <v>294</v>
      </c>
      <c r="B300" s="52" t="s">
        <v>492</v>
      </c>
      <c r="C300" s="53" t="s">
        <v>492</v>
      </c>
      <c r="D300" s="54" t="s">
        <v>492</v>
      </c>
      <c r="E300" s="79" t="s">
        <v>520</v>
      </c>
      <c r="F300" s="71" t="s">
        <v>498</v>
      </c>
      <c r="G300" s="55" t="s">
        <v>83</v>
      </c>
      <c r="H300" s="56" t="s">
        <v>36</v>
      </c>
      <c r="I300" s="79" t="s">
        <v>536</v>
      </c>
      <c r="J300" s="71" t="s">
        <v>498</v>
      </c>
      <c r="K300" s="79" t="s">
        <v>537</v>
      </c>
      <c r="L300" s="58" t="s">
        <v>538</v>
      </c>
      <c r="M300" s="59" t="s">
        <v>539</v>
      </c>
      <c r="N300" s="60" t="s">
        <v>41</v>
      </c>
      <c r="O300" s="61">
        <v>44076</v>
      </c>
      <c r="P300" s="62">
        <v>44078</v>
      </c>
      <c r="Q300" s="63" t="s">
        <v>540</v>
      </c>
      <c r="R300" s="64" t="s">
        <v>541</v>
      </c>
      <c r="S300" s="65" t="s">
        <v>542</v>
      </c>
      <c r="T300" s="66" t="str">
        <f t="shared" si="40"/>
        <v>&lt;1.3</v>
      </c>
      <c r="U300" s="66" t="str">
        <f t="shared" si="40"/>
        <v>&lt;1.5</v>
      </c>
      <c r="V300" s="67" t="str">
        <f t="shared" si="36"/>
        <v>&lt;2.8</v>
      </c>
      <c r="W300" s="68" t="str">
        <f t="shared" si="38"/>
        <v/>
      </c>
    </row>
    <row r="301" spans="1:23" x14ac:dyDescent="0.45">
      <c r="A301" s="51">
        <v>295</v>
      </c>
      <c r="B301" s="52" t="s">
        <v>492</v>
      </c>
      <c r="C301" s="53" t="s">
        <v>492</v>
      </c>
      <c r="D301" s="54" t="s">
        <v>492</v>
      </c>
      <c r="E301" s="79" t="s">
        <v>535</v>
      </c>
      <c r="F301" s="71" t="s">
        <v>498</v>
      </c>
      <c r="G301" s="55" t="s">
        <v>83</v>
      </c>
      <c r="H301" s="56" t="s">
        <v>36</v>
      </c>
      <c r="I301" s="79" t="s">
        <v>546</v>
      </c>
      <c r="J301" s="71" t="s">
        <v>498</v>
      </c>
      <c r="K301" s="79" t="s">
        <v>537</v>
      </c>
      <c r="L301" s="58" t="s">
        <v>538</v>
      </c>
      <c r="M301" s="59" t="s">
        <v>539</v>
      </c>
      <c r="N301" s="102" t="s">
        <v>41</v>
      </c>
      <c r="O301" s="61">
        <v>44060</v>
      </c>
      <c r="P301" s="75">
        <v>44062</v>
      </c>
      <c r="Q301" s="76" t="s">
        <v>544</v>
      </c>
      <c r="R301" s="77" t="s">
        <v>547</v>
      </c>
      <c r="S301" s="65" t="s">
        <v>267</v>
      </c>
      <c r="T301" s="66" t="str">
        <f t="shared" si="40"/>
        <v>&lt;1.8</v>
      </c>
      <c r="U301" s="66" t="str">
        <f t="shared" si="40"/>
        <v>&lt;1.6</v>
      </c>
      <c r="V301" s="67" t="str">
        <f t="shared" si="36"/>
        <v>&lt;3.4</v>
      </c>
      <c r="W301" s="68" t="str">
        <f t="shared" si="38"/>
        <v/>
      </c>
    </row>
    <row r="302" spans="1:23" ht="19.8" x14ac:dyDescent="0.45">
      <c r="A302" s="51">
        <v>296</v>
      </c>
      <c r="B302" s="52" t="s">
        <v>492</v>
      </c>
      <c r="C302" s="53" t="s">
        <v>492</v>
      </c>
      <c r="D302" s="103" t="s">
        <v>441</v>
      </c>
      <c r="E302" s="112" t="s">
        <v>441</v>
      </c>
      <c r="F302" s="105" t="s">
        <v>548</v>
      </c>
      <c r="G302" s="55" t="s">
        <v>35</v>
      </c>
      <c r="H302" s="56" t="s">
        <v>263</v>
      </c>
      <c r="I302" s="106" t="s">
        <v>67</v>
      </c>
      <c r="J302" s="112" t="s">
        <v>441</v>
      </c>
      <c r="K302" s="112" t="s">
        <v>441</v>
      </c>
      <c r="L302" s="58" t="s">
        <v>39</v>
      </c>
      <c r="M302" s="79" t="s">
        <v>492</v>
      </c>
      <c r="N302" s="107" t="s">
        <v>84</v>
      </c>
      <c r="O302" s="108">
        <v>44075</v>
      </c>
      <c r="P302" s="109">
        <v>44077</v>
      </c>
      <c r="Q302" s="110" t="s">
        <v>38</v>
      </c>
      <c r="R302" s="104" t="s">
        <v>38</v>
      </c>
      <c r="S302" s="104" t="s">
        <v>87</v>
      </c>
      <c r="T302" s="66" t="str">
        <f t="shared" si="40"/>
        <v>-</v>
      </c>
      <c r="U302" s="66" t="str">
        <f t="shared" si="40"/>
        <v>-</v>
      </c>
      <c r="V302" s="67" t="str">
        <f t="shared" si="36"/>
        <v>&lt;25</v>
      </c>
      <c r="W302" s="68" t="str">
        <f t="shared" si="38"/>
        <v/>
      </c>
    </row>
    <row r="303" spans="1:23" ht="19.8" x14ac:dyDescent="0.45">
      <c r="A303" s="51">
        <v>297</v>
      </c>
      <c r="B303" s="52" t="s">
        <v>492</v>
      </c>
      <c r="C303" s="53" t="s">
        <v>492</v>
      </c>
      <c r="D303" s="103" t="s">
        <v>441</v>
      </c>
      <c r="E303" s="112" t="s">
        <v>441</v>
      </c>
      <c r="F303" s="105" t="s">
        <v>548</v>
      </c>
      <c r="G303" s="55" t="s">
        <v>35</v>
      </c>
      <c r="H303" s="56" t="s">
        <v>263</v>
      </c>
      <c r="I303" s="106" t="s">
        <v>72</v>
      </c>
      <c r="J303" s="112" t="s">
        <v>441</v>
      </c>
      <c r="K303" s="112" t="s">
        <v>441</v>
      </c>
      <c r="L303" s="58" t="s">
        <v>39</v>
      </c>
      <c r="M303" s="79" t="s">
        <v>492</v>
      </c>
      <c r="N303" s="107" t="s">
        <v>84</v>
      </c>
      <c r="O303" s="108">
        <v>44075</v>
      </c>
      <c r="P303" s="111">
        <v>44077</v>
      </c>
      <c r="Q303" s="110" t="s">
        <v>38</v>
      </c>
      <c r="R303" s="104" t="s">
        <v>38</v>
      </c>
      <c r="S303" s="104" t="s">
        <v>87</v>
      </c>
      <c r="T303" s="66" t="str">
        <f t="shared" si="40"/>
        <v>-</v>
      </c>
      <c r="U303" s="66" t="str">
        <f t="shared" si="40"/>
        <v>-</v>
      </c>
      <c r="V303" s="67" t="str">
        <f t="shared" ref="V303:V316" si="41">IFERROR(IF(AND(T303="",U303=""),"",IF(AND(T303="-",U303="-"),IF(S303="","Cs合計を入力してください",S303),IF(NOT(ISERROR(T303*1+U303*1)),ROUND(T303+U303, 1-INT(LOG(ABS(T303+U303)))),IF(NOT(ISERROR(T303*1)),ROUND(T303, 1-INT(LOG(ABS(T303)))),IF(NOT(ISERROR(U303*1)),ROUND(U303, 1-INT(LOG(ABS(U303)))),IF(ISERROR(T303*1+U303*1),"&lt;"&amp;ROUND(IF(T303="-",0,SUBSTITUTE(T303,"&lt;",""))*1+IF(U303="-",0,SUBSTITUTE(U303,"&lt;",""))*1,1-INT(LOG(ABS(IF(T303="-",0,SUBSTITUTE(T303,"&lt;",""))*1+IF(U303="-",0,SUBSTITUTE(U303,"&lt;",""))*1)))))))))),"入力形式が間違っています")</f>
        <v>&lt;25</v>
      </c>
      <c r="W303" s="68" t="str">
        <f t="shared" si="38"/>
        <v/>
      </c>
    </row>
    <row r="304" spans="1:23" ht="19.8" x14ac:dyDescent="0.45">
      <c r="A304" s="51">
        <v>298</v>
      </c>
      <c r="B304" s="52" t="s">
        <v>492</v>
      </c>
      <c r="C304" s="53" t="s">
        <v>492</v>
      </c>
      <c r="D304" s="103" t="s">
        <v>441</v>
      </c>
      <c r="E304" s="112" t="s">
        <v>441</v>
      </c>
      <c r="F304" s="105" t="s">
        <v>549</v>
      </c>
      <c r="G304" s="55" t="s">
        <v>35</v>
      </c>
      <c r="H304" s="56" t="s">
        <v>263</v>
      </c>
      <c r="I304" s="106" t="s">
        <v>550</v>
      </c>
      <c r="J304" s="112" t="s">
        <v>441</v>
      </c>
      <c r="K304" s="112" t="s">
        <v>441</v>
      </c>
      <c r="L304" s="58" t="s">
        <v>39</v>
      </c>
      <c r="M304" s="79" t="s">
        <v>492</v>
      </c>
      <c r="N304" s="107" t="s">
        <v>84</v>
      </c>
      <c r="O304" s="108">
        <v>44075</v>
      </c>
      <c r="P304" s="111">
        <v>44077</v>
      </c>
      <c r="Q304" s="110" t="s">
        <v>38</v>
      </c>
      <c r="R304" s="104" t="s">
        <v>38</v>
      </c>
      <c r="S304" s="104" t="s">
        <v>87</v>
      </c>
      <c r="T304" s="66" t="str">
        <f t="shared" si="40"/>
        <v>-</v>
      </c>
      <c r="U304" s="66" t="str">
        <f t="shared" si="40"/>
        <v>-</v>
      </c>
      <c r="V304" s="67" t="str">
        <f t="shared" si="41"/>
        <v>&lt;25</v>
      </c>
      <c r="W304" s="68" t="str">
        <f t="shared" si="38"/>
        <v/>
      </c>
    </row>
    <row r="305" spans="1:23" ht="19.8" x14ac:dyDescent="0.45">
      <c r="A305" s="51">
        <v>299</v>
      </c>
      <c r="B305" s="52" t="s">
        <v>492</v>
      </c>
      <c r="C305" s="53" t="s">
        <v>492</v>
      </c>
      <c r="D305" s="103" t="s">
        <v>441</v>
      </c>
      <c r="E305" s="112" t="s">
        <v>441</v>
      </c>
      <c r="F305" s="105" t="s">
        <v>551</v>
      </c>
      <c r="G305" s="55" t="s">
        <v>35</v>
      </c>
      <c r="H305" s="56" t="s">
        <v>263</v>
      </c>
      <c r="I305" s="112" t="s">
        <v>552</v>
      </c>
      <c r="J305" s="112" t="s">
        <v>441</v>
      </c>
      <c r="K305" s="112" t="s">
        <v>441</v>
      </c>
      <c r="L305" s="58" t="s">
        <v>39</v>
      </c>
      <c r="M305" s="79" t="s">
        <v>492</v>
      </c>
      <c r="N305" s="107" t="s">
        <v>84</v>
      </c>
      <c r="O305" s="108">
        <v>44075</v>
      </c>
      <c r="P305" s="111">
        <v>44077</v>
      </c>
      <c r="Q305" s="110" t="s">
        <v>38</v>
      </c>
      <c r="R305" s="104" t="s">
        <v>38</v>
      </c>
      <c r="S305" s="104" t="s">
        <v>87</v>
      </c>
      <c r="T305" s="66" t="str">
        <f t="shared" si="40"/>
        <v>-</v>
      </c>
      <c r="U305" s="66" t="str">
        <f t="shared" si="40"/>
        <v>-</v>
      </c>
      <c r="V305" s="67" t="str">
        <f t="shared" si="41"/>
        <v>&lt;25</v>
      </c>
      <c r="W305" s="68" t="str">
        <f t="shared" si="38"/>
        <v/>
      </c>
    </row>
    <row r="306" spans="1:23" ht="19.8" x14ac:dyDescent="0.45">
      <c r="A306" s="51">
        <v>300</v>
      </c>
      <c r="B306" s="52" t="s">
        <v>492</v>
      </c>
      <c r="C306" s="53" t="s">
        <v>492</v>
      </c>
      <c r="D306" s="103" t="s">
        <v>441</v>
      </c>
      <c r="E306" s="112" t="s">
        <v>441</v>
      </c>
      <c r="F306" s="105" t="s">
        <v>553</v>
      </c>
      <c r="G306" s="55" t="s">
        <v>35</v>
      </c>
      <c r="H306" s="56" t="s">
        <v>263</v>
      </c>
      <c r="I306" s="112" t="s">
        <v>554</v>
      </c>
      <c r="J306" s="112" t="s">
        <v>441</v>
      </c>
      <c r="K306" s="112" t="s">
        <v>441</v>
      </c>
      <c r="L306" s="58" t="s">
        <v>39</v>
      </c>
      <c r="M306" s="79" t="s">
        <v>492</v>
      </c>
      <c r="N306" s="107" t="s">
        <v>84</v>
      </c>
      <c r="O306" s="108">
        <v>44075</v>
      </c>
      <c r="P306" s="111">
        <v>44077</v>
      </c>
      <c r="Q306" s="110" t="s">
        <v>38</v>
      </c>
      <c r="R306" s="104" t="s">
        <v>38</v>
      </c>
      <c r="S306" s="104" t="s">
        <v>87</v>
      </c>
      <c r="T306" s="66" t="str">
        <f t="shared" si="40"/>
        <v>-</v>
      </c>
      <c r="U306" s="66" t="str">
        <f t="shared" si="40"/>
        <v>-</v>
      </c>
      <c r="V306" s="67" t="str">
        <f t="shared" si="41"/>
        <v>&lt;25</v>
      </c>
      <c r="W306" s="68" t="str">
        <f t="shared" si="38"/>
        <v/>
      </c>
    </row>
    <row r="307" spans="1:23" ht="19.8" x14ac:dyDescent="0.45">
      <c r="A307" s="51">
        <v>301</v>
      </c>
      <c r="B307" s="52" t="s">
        <v>492</v>
      </c>
      <c r="C307" s="53" t="s">
        <v>492</v>
      </c>
      <c r="D307" s="103" t="s">
        <v>441</v>
      </c>
      <c r="E307" s="112" t="s">
        <v>441</v>
      </c>
      <c r="F307" s="105" t="s">
        <v>555</v>
      </c>
      <c r="G307" s="55" t="s">
        <v>35</v>
      </c>
      <c r="H307" s="56" t="s">
        <v>263</v>
      </c>
      <c r="I307" s="112" t="s">
        <v>556</v>
      </c>
      <c r="J307" s="112" t="s">
        <v>441</v>
      </c>
      <c r="K307" s="112" t="s">
        <v>441</v>
      </c>
      <c r="L307" s="58" t="s">
        <v>39</v>
      </c>
      <c r="M307" s="79" t="s">
        <v>492</v>
      </c>
      <c r="N307" s="107" t="s">
        <v>84</v>
      </c>
      <c r="O307" s="108">
        <v>44075</v>
      </c>
      <c r="P307" s="111">
        <v>44077</v>
      </c>
      <c r="Q307" s="110" t="s">
        <v>38</v>
      </c>
      <c r="R307" s="104" t="s">
        <v>38</v>
      </c>
      <c r="S307" s="104" t="s">
        <v>87</v>
      </c>
      <c r="T307" s="66" t="str">
        <f t="shared" si="40"/>
        <v>-</v>
      </c>
      <c r="U307" s="66" t="str">
        <f t="shared" si="40"/>
        <v>-</v>
      </c>
      <c r="V307" s="67" t="str">
        <f t="shared" si="41"/>
        <v>&lt;25</v>
      </c>
      <c r="W307" s="68" t="str">
        <f t="shared" si="38"/>
        <v/>
      </c>
    </row>
    <row r="308" spans="1:23" ht="19.8" x14ac:dyDescent="0.45">
      <c r="A308" s="51">
        <v>302</v>
      </c>
      <c r="B308" s="52" t="s">
        <v>492</v>
      </c>
      <c r="C308" s="53" t="s">
        <v>492</v>
      </c>
      <c r="D308" s="103" t="s">
        <v>441</v>
      </c>
      <c r="E308" s="112" t="s">
        <v>441</v>
      </c>
      <c r="F308" s="105" t="s">
        <v>549</v>
      </c>
      <c r="G308" s="55" t="s">
        <v>35</v>
      </c>
      <c r="H308" s="56" t="s">
        <v>263</v>
      </c>
      <c r="I308" s="112" t="s">
        <v>557</v>
      </c>
      <c r="J308" s="112" t="s">
        <v>441</v>
      </c>
      <c r="K308" s="112" t="s">
        <v>441</v>
      </c>
      <c r="L308" s="58" t="s">
        <v>39</v>
      </c>
      <c r="M308" s="79" t="s">
        <v>492</v>
      </c>
      <c r="N308" s="107" t="s">
        <v>84</v>
      </c>
      <c r="O308" s="108">
        <v>44075</v>
      </c>
      <c r="P308" s="111">
        <v>44077</v>
      </c>
      <c r="Q308" s="110" t="s">
        <v>38</v>
      </c>
      <c r="R308" s="104" t="s">
        <v>38</v>
      </c>
      <c r="S308" s="104" t="s">
        <v>87</v>
      </c>
      <c r="T308" s="66" t="str">
        <f t="shared" si="40"/>
        <v>-</v>
      </c>
      <c r="U308" s="66" t="str">
        <f t="shared" si="40"/>
        <v>-</v>
      </c>
      <c r="V308" s="67" t="str">
        <f t="shared" si="41"/>
        <v>&lt;25</v>
      </c>
      <c r="W308" s="68" t="str">
        <f t="shared" si="38"/>
        <v/>
      </c>
    </row>
    <row r="309" spans="1:23" ht="19.8" x14ac:dyDescent="0.45">
      <c r="A309" s="51">
        <v>303</v>
      </c>
      <c r="B309" s="52" t="s">
        <v>492</v>
      </c>
      <c r="C309" s="53" t="s">
        <v>492</v>
      </c>
      <c r="D309" s="103" t="s">
        <v>441</v>
      </c>
      <c r="E309" s="112" t="s">
        <v>441</v>
      </c>
      <c r="F309" s="105" t="s">
        <v>548</v>
      </c>
      <c r="G309" s="55" t="s">
        <v>35</v>
      </c>
      <c r="H309" s="56" t="s">
        <v>263</v>
      </c>
      <c r="I309" s="112" t="s">
        <v>558</v>
      </c>
      <c r="J309" s="112" t="s">
        <v>441</v>
      </c>
      <c r="K309" s="112" t="s">
        <v>441</v>
      </c>
      <c r="L309" s="58" t="s">
        <v>39</v>
      </c>
      <c r="M309" s="79" t="s">
        <v>492</v>
      </c>
      <c r="N309" s="102" t="s">
        <v>84</v>
      </c>
      <c r="O309" s="108">
        <v>44075</v>
      </c>
      <c r="P309" s="111">
        <v>44077</v>
      </c>
      <c r="Q309" s="110" t="s">
        <v>38</v>
      </c>
      <c r="R309" s="104" t="s">
        <v>38</v>
      </c>
      <c r="S309" s="104" t="s">
        <v>87</v>
      </c>
      <c r="T309" s="66" t="str">
        <f t="shared" si="40"/>
        <v>-</v>
      </c>
      <c r="U309" s="66" t="str">
        <f t="shared" si="40"/>
        <v>-</v>
      </c>
      <c r="V309" s="67" t="str">
        <f t="shared" si="41"/>
        <v>&lt;25</v>
      </c>
      <c r="W309" s="68" t="str">
        <f t="shared" si="38"/>
        <v/>
      </c>
    </row>
    <row r="310" spans="1:23" x14ac:dyDescent="0.45">
      <c r="A310" s="51">
        <v>304</v>
      </c>
      <c r="B310" s="52" t="s">
        <v>559</v>
      </c>
      <c r="C310" s="80" t="s">
        <v>559</v>
      </c>
      <c r="D310" s="54" t="s">
        <v>560</v>
      </c>
      <c r="E310" s="79" t="s">
        <v>561</v>
      </c>
      <c r="F310" s="113" t="s">
        <v>562</v>
      </c>
      <c r="G310" s="55" t="s">
        <v>495</v>
      </c>
      <c r="H310" s="56" t="s">
        <v>115</v>
      </c>
      <c r="I310" s="79" t="s">
        <v>563</v>
      </c>
      <c r="J310" s="79" t="s">
        <v>117</v>
      </c>
      <c r="K310" s="79" t="s">
        <v>441</v>
      </c>
      <c r="L310" s="114" t="s">
        <v>39</v>
      </c>
      <c r="M310" s="59" t="s">
        <v>564</v>
      </c>
      <c r="N310" s="107" t="s">
        <v>41</v>
      </c>
      <c r="O310" s="115">
        <v>44059</v>
      </c>
      <c r="P310" s="116">
        <v>44071</v>
      </c>
      <c r="Q310" s="117" t="s">
        <v>565</v>
      </c>
      <c r="R310" s="84" t="s">
        <v>566</v>
      </c>
      <c r="S310" s="84" t="s">
        <v>461</v>
      </c>
      <c r="T310" s="66" t="str">
        <f t="shared" si="40"/>
        <v>&lt;3.75</v>
      </c>
      <c r="U310" s="66" t="str">
        <f t="shared" si="40"/>
        <v>&lt;3.48</v>
      </c>
      <c r="V310" s="67" t="str">
        <f t="shared" si="41"/>
        <v>&lt;7.2</v>
      </c>
      <c r="W310" s="68" t="str">
        <f t="shared" si="38"/>
        <v/>
      </c>
    </row>
    <row r="311" spans="1:23" x14ac:dyDescent="0.45">
      <c r="A311" s="51">
        <v>305</v>
      </c>
      <c r="B311" s="52" t="s">
        <v>559</v>
      </c>
      <c r="C311" s="80" t="s">
        <v>559</v>
      </c>
      <c r="D311" s="54" t="s">
        <v>560</v>
      </c>
      <c r="E311" s="79" t="s">
        <v>567</v>
      </c>
      <c r="F311" s="113" t="s">
        <v>568</v>
      </c>
      <c r="G311" s="55" t="s">
        <v>495</v>
      </c>
      <c r="H311" s="56" t="s">
        <v>115</v>
      </c>
      <c r="I311" s="71" t="s">
        <v>563</v>
      </c>
      <c r="J311" s="79" t="s">
        <v>117</v>
      </c>
      <c r="K311" s="79" t="s">
        <v>441</v>
      </c>
      <c r="L311" s="114" t="s">
        <v>39</v>
      </c>
      <c r="M311" s="59" t="s">
        <v>564</v>
      </c>
      <c r="N311" s="102" t="s">
        <v>41</v>
      </c>
      <c r="O311" s="115">
        <v>44067</v>
      </c>
      <c r="P311" s="116">
        <v>44071</v>
      </c>
      <c r="Q311" s="117" t="s">
        <v>569</v>
      </c>
      <c r="R311" s="84">
        <v>30.7</v>
      </c>
      <c r="S311" s="84">
        <v>31</v>
      </c>
      <c r="T311" s="66" t="str">
        <f t="shared" si="40"/>
        <v>&lt;4.55</v>
      </c>
      <c r="U311" s="66">
        <f t="shared" si="40"/>
        <v>30.7</v>
      </c>
      <c r="V311" s="67">
        <f t="shared" si="41"/>
        <v>31</v>
      </c>
      <c r="W311" s="68" t="str">
        <f t="shared" si="38"/>
        <v/>
      </c>
    </row>
    <row r="312" spans="1:23" x14ac:dyDescent="0.45">
      <c r="A312" s="51">
        <v>306</v>
      </c>
      <c r="B312" s="52" t="s">
        <v>559</v>
      </c>
      <c r="C312" s="80" t="s">
        <v>559</v>
      </c>
      <c r="D312" s="54" t="s">
        <v>560</v>
      </c>
      <c r="E312" s="71" t="s">
        <v>561</v>
      </c>
      <c r="F312" s="113" t="s">
        <v>570</v>
      </c>
      <c r="G312" s="55" t="s">
        <v>495</v>
      </c>
      <c r="H312" s="56" t="s">
        <v>115</v>
      </c>
      <c r="I312" s="71" t="s">
        <v>563</v>
      </c>
      <c r="J312" s="79" t="s">
        <v>117</v>
      </c>
      <c r="K312" s="79" t="s">
        <v>441</v>
      </c>
      <c r="L312" s="114" t="s">
        <v>39</v>
      </c>
      <c r="M312" s="59" t="s">
        <v>564</v>
      </c>
      <c r="N312" s="102" t="s">
        <v>41</v>
      </c>
      <c r="O312" s="115">
        <v>44066</v>
      </c>
      <c r="P312" s="116">
        <v>44071</v>
      </c>
      <c r="Q312" s="117" t="s">
        <v>218</v>
      </c>
      <c r="R312" s="84">
        <v>13.1</v>
      </c>
      <c r="S312" s="118">
        <v>13</v>
      </c>
      <c r="T312" s="66" t="str">
        <f t="shared" si="40"/>
        <v>&lt;5.16</v>
      </c>
      <c r="U312" s="66">
        <f t="shared" si="40"/>
        <v>13.1</v>
      </c>
      <c r="V312" s="119">
        <f t="shared" si="41"/>
        <v>13</v>
      </c>
      <c r="W312" s="68" t="str">
        <f t="shared" si="38"/>
        <v/>
      </c>
    </row>
    <row r="313" spans="1:23" x14ac:dyDescent="0.45">
      <c r="A313" s="51">
        <v>307</v>
      </c>
      <c r="B313" s="52" t="s">
        <v>571</v>
      </c>
      <c r="C313" s="80" t="s">
        <v>571</v>
      </c>
      <c r="D313" s="54" t="s">
        <v>560</v>
      </c>
      <c r="E313" s="71" t="s">
        <v>572</v>
      </c>
      <c r="F313" s="113" t="s">
        <v>441</v>
      </c>
      <c r="G313" s="55" t="s">
        <v>83</v>
      </c>
      <c r="H313" s="56" t="s">
        <v>36</v>
      </c>
      <c r="I313" s="79" t="s">
        <v>573</v>
      </c>
      <c r="J313" s="79" t="s">
        <v>574</v>
      </c>
      <c r="K313" s="79" t="s">
        <v>575</v>
      </c>
      <c r="L313" s="114" t="s">
        <v>39</v>
      </c>
      <c r="M313" s="59" t="s">
        <v>576</v>
      </c>
      <c r="N313" s="102" t="s">
        <v>41</v>
      </c>
      <c r="O313" s="115">
        <v>44062</v>
      </c>
      <c r="P313" s="116">
        <v>44077</v>
      </c>
      <c r="Q313" s="117" t="s">
        <v>577</v>
      </c>
      <c r="R313" s="84">
        <v>22.1</v>
      </c>
      <c r="S313" s="84">
        <v>22</v>
      </c>
      <c r="T313" s="66" t="str">
        <f t="shared" si="40"/>
        <v>&lt;9.62</v>
      </c>
      <c r="U313" s="66">
        <f t="shared" si="40"/>
        <v>22.1</v>
      </c>
      <c r="V313" s="67">
        <f t="shared" si="41"/>
        <v>22</v>
      </c>
      <c r="W313" s="68" t="str">
        <f t="shared" si="38"/>
        <v/>
      </c>
    </row>
    <row r="314" spans="1:23" x14ac:dyDescent="0.45">
      <c r="A314" s="51">
        <v>308</v>
      </c>
      <c r="B314" s="52" t="s">
        <v>571</v>
      </c>
      <c r="C314" s="80" t="s">
        <v>571</v>
      </c>
      <c r="D314" s="54" t="s">
        <v>560</v>
      </c>
      <c r="E314" s="71" t="s">
        <v>578</v>
      </c>
      <c r="F314" s="113" t="s">
        <v>441</v>
      </c>
      <c r="G314" s="55" t="s">
        <v>83</v>
      </c>
      <c r="H314" s="56" t="s">
        <v>36</v>
      </c>
      <c r="I314" s="71" t="s">
        <v>573</v>
      </c>
      <c r="J314" s="79" t="s">
        <v>574</v>
      </c>
      <c r="K314" s="79" t="s">
        <v>575</v>
      </c>
      <c r="L314" s="114" t="s">
        <v>39</v>
      </c>
      <c r="M314" s="59" t="s">
        <v>576</v>
      </c>
      <c r="N314" s="102" t="s">
        <v>41</v>
      </c>
      <c r="O314" s="115">
        <v>44067</v>
      </c>
      <c r="P314" s="116">
        <v>44077</v>
      </c>
      <c r="Q314" s="117" t="s">
        <v>579</v>
      </c>
      <c r="R314" s="84" t="s">
        <v>580</v>
      </c>
      <c r="S314" s="84" t="s">
        <v>581</v>
      </c>
      <c r="T314" s="66" t="str">
        <f t="shared" ref="T314:U329" si="42">IF(Q314="","",IF(NOT(ISERROR(Q314*1)),ROUNDDOWN(Q314*1,2-INT(LOG(ABS(Q314*1)))),IFERROR("&lt;"&amp;ROUNDDOWN(IF(SUBSTITUTE(Q314,"&lt;","")*1&lt;=50,SUBSTITUTE(Q314,"&lt;","")*1,""),2-INT(LOG(ABS(SUBSTITUTE(Q314,"&lt;","")*1)))),IF(Q314="-",Q314,"入力形式が間違っています"))))</f>
        <v>&lt;9.47</v>
      </c>
      <c r="U314" s="66" t="str">
        <f t="shared" si="42"/>
        <v>&lt;9.67</v>
      </c>
      <c r="V314" s="67" t="str">
        <f t="shared" si="41"/>
        <v>&lt;19</v>
      </c>
      <c r="W314" s="68" t="str">
        <f t="shared" si="38"/>
        <v/>
      </c>
    </row>
    <row r="315" spans="1:23" x14ac:dyDescent="0.45">
      <c r="A315" s="51">
        <v>309</v>
      </c>
      <c r="B315" s="52" t="s">
        <v>571</v>
      </c>
      <c r="C315" s="80" t="s">
        <v>571</v>
      </c>
      <c r="D315" s="54" t="s">
        <v>560</v>
      </c>
      <c r="E315" s="71" t="s">
        <v>582</v>
      </c>
      <c r="F315" s="113" t="s">
        <v>441</v>
      </c>
      <c r="G315" s="55" t="s">
        <v>83</v>
      </c>
      <c r="H315" s="56" t="s">
        <v>36</v>
      </c>
      <c r="I315" s="71" t="s">
        <v>583</v>
      </c>
      <c r="J315" s="79" t="s">
        <v>574</v>
      </c>
      <c r="K315" s="79" t="s">
        <v>584</v>
      </c>
      <c r="L315" s="114" t="s">
        <v>39</v>
      </c>
      <c r="M315" s="59" t="s">
        <v>576</v>
      </c>
      <c r="N315" s="102" t="s">
        <v>41</v>
      </c>
      <c r="O315" s="115">
        <v>44071</v>
      </c>
      <c r="P315" s="116">
        <v>44077</v>
      </c>
      <c r="Q315" s="117" t="s">
        <v>585</v>
      </c>
      <c r="R315" s="84" t="s">
        <v>586</v>
      </c>
      <c r="S315" s="84" t="s">
        <v>587</v>
      </c>
      <c r="T315" s="66" t="str">
        <f t="shared" si="42"/>
        <v>&lt;9.38</v>
      </c>
      <c r="U315" s="66" t="str">
        <f t="shared" si="42"/>
        <v>&lt;7.73</v>
      </c>
      <c r="V315" s="67" t="str">
        <f t="shared" si="41"/>
        <v>&lt;17</v>
      </c>
      <c r="W315" s="68" t="str">
        <f t="shared" si="38"/>
        <v/>
      </c>
    </row>
    <row r="316" spans="1:23" x14ac:dyDescent="0.45">
      <c r="A316" s="51">
        <v>310</v>
      </c>
      <c r="B316" s="52" t="s">
        <v>571</v>
      </c>
      <c r="C316" s="80" t="s">
        <v>571</v>
      </c>
      <c r="D316" s="54" t="s">
        <v>560</v>
      </c>
      <c r="E316" s="71" t="s">
        <v>588</v>
      </c>
      <c r="F316" s="113" t="s">
        <v>441</v>
      </c>
      <c r="G316" s="55" t="s">
        <v>83</v>
      </c>
      <c r="H316" s="56" t="s">
        <v>36</v>
      </c>
      <c r="I316" s="71" t="s">
        <v>589</v>
      </c>
      <c r="J316" s="79" t="s">
        <v>574</v>
      </c>
      <c r="K316" s="79" t="s">
        <v>584</v>
      </c>
      <c r="L316" s="114" t="s">
        <v>39</v>
      </c>
      <c r="M316" s="59" t="s">
        <v>576</v>
      </c>
      <c r="N316" s="102" t="s">
        <v>41</v>
      </c>
      <c r="O316" s="115">
        <v>44073</v>
      </c>
      <c r="P316" s="116">
        <v>44077</v>
      </c>
      <c r="Q316" s="117" t="s">
        <v>590</v>
      </c>
      <c r="R316" s="84" t="s">
        <v>591</v>
      </c>
      <c r="S316" s="84" t="s">
        <v>592</v>
      </c>
      <c r="T316" s="66" t="str">
        <f t="shared" si="42"/>
        <v>&lt;8.39</v>
      </c>
      <c r="U316" s="66" t="str">
        <f t="shared" si="42"/>
        <v>&lt;9.54</v>
      </c>
      <c r="V316" s="67" t="str">
        <f t="shared" si="41"/>
        <v>&lt;18</v>
      </c>
      <c r="W316" s="68" t="str">
        <f t="shared" si="38"/>
        <v/>
      </c>
    </row>
    <row r="317" spans="1:23" x14ac:dyDescent="0.45">
      <c r="A317" s="51">
        <v>311</v>
      </c>
      <c r="B317" s="120" t="s">
        <v>593</v>
      </c>
      <c r="C317" s="121" t="s">
        <v>593</v>
      </c>
      <c r="D317" s="122" t="s">
        <v>593</v>
      </c>
      <c r="E317" s="123" t="s">
        <v>594</v>
      </c>
      <c r="F317" s="121" t="s">
        <v>441</v>
      </c>
      <c r="G317" s="176" t="s">
        <v>83</v>
      </c>
      <c r="H317" s="191" t="s">
        <v>36</v>
      </c>
      <c r="I317" s="123" t="s">
        <v>595</v>
      </c>
      <c r="J317" s="185" t="s">
        <v>441</v>
      </c>
      <c r="K317" s="123" t="s">
        <v>596</v>
      </c>
      <c r="L317" s="124" t="s">
        <v>39</v>
      </c>
      <c r="M317" s="125" t="s">
        <v>597</v>
      </c>
      <c r="N317" s="126" t="s">
        <v>41</v>
      </c>
      <c r="O317" s="127">
        <v>44082</v>
      </c>
      <c r="P317" s="128">
        <v>44084</v>
      </c>
      <c r="Q317" s="129" t="s">
        <v>598</v>
      </c>
      <c r="R317" s="130" t="s">
        <v>599</v>
      </c>
      <c r="S317" s="131" t="s">
        <v>210</v>
      </c>
      <c r="T317" s="132" t="str">
        <f t="shared" si="42"/>
        <v>&lt;5.4</v>
      </c>
      <c r="U317" s="132" t="str">
        <f t="shared" si="42"/>
        <v>&lt;5.1</v>
      </c>
      <c r="V317" s="133" t="str">
        <f t="shared" ref="V317" si="43">IFERROR(IF(AND(T317="",U317=""),"",IF(AND(T317="-",U317="-"),IF(S317="","Cs合計を入力してください",S317),IF(NOT(ISERROR(T317*1+U317*1)),ROUND(T317+U317,1-INT(LOG(ABS(T317+U317)))),IF(NOT(ISERROR(T317*1)),ROUND(T317,1-INT(LOG(ABS(T317)))),IF(NOT(ISERROR(U317*1)),ROUND(U317,1-INT(LOG(ABS(U317)))),IF(ISERROR(T317*1+U317*1),"&lt;"&amp;ROUND(IF(T317="-",0,SUBSTITUTE(T317,"&lt;",""))*1+IF(U317="-",0,SUBSTITUTE(U317,"&lt;",""))*1,1-INT(LOG(ABS(IF(T317="-",0,SUBSTITUTE(T317,"&lt;",""))*1+IF(U317="-",0,SUBSTITUTE(U317,"&lt;",""))*1)))))))))),"入力形式が間違っています")</f>
        <v>&lt;11</v>
      </c>
      <c r="W317" s="134" t="str">
        <f t="shared" si="38"/>
        <v/>
      </c>
    </row>
    <row r="318" spans="1:23" x14ac:dyDescent="0.45">
      <c r="A318" s="51">
        <v>312</v>
      </c>
      <c r="B318" s="52" t="s">
        <v>600</v>
      </c>
      <c r="C318" s="80" t="s">
        <v>600</v>
      </c>
      <c r="D318" s="54" t="s">
        <v>601</v>
      </c>
      <c r="E318" s="79" t="s">
        <v>603</v>
      </c>
      <c r="F318" s="80" t="s">
        <v>118</v>
      </c>
      <c r="G318" s="55" t="s">
        <v>35</v>
      </c>
      <c r="H318" s="56" t="s">
        <v>36</v>
      </c>
      <c r="I318" s="79" t="s">
        <v>604</v>
      </c>
      <c r="J318" s="79"/>
      <c r="K318" s="79" t="s">
        <v>118</v>
      </c>
      <c r="L318" s="114" t="s">
        <v>39</v>
      </c>
      <c r="M318" s="59" t="s">
        <v>605</v>
      </c>
      <c r="N318" s="60" t="s">
        <v>41</v>
      </c>
      <c r="O318" s="61">
        <v>44082</v>
      </c>
      <c r="P318" s="62">
        <v>44085</v>
      </c>
      <c r="Q318" s="63" t="s">
        <v>606</v>
      </c>
      <c r="R318" s="64" t="s">
        <v>607</v>
      </c>
      <c r="S318" s="65" t="s">
        <v>309</v>
      </c>
      <c r="T318" s="66" t="str">
        <f t="shared" si="42"/>
        <v>&lt;3</v>
      </c>
      <c r="U318" s="66" t="str">
        <f t="shared" si="42"/>
        <v>&lt;2</v>
      </c>
      <c r="V318" s="67" t="str">
        <f t="shared" ref="V318:V367" si="44">IFERROR(IF(AND(T318="",U318=""),"",IF(AND(T318="-",U318="-"),IF(S318="","Cs合計を入力してください",S318),IF(NOT(ISERROR(T318*1+U318*1)),ROUND(T318+U318, 1-INT(LOG(ABS(T318+U318)))),IF(NOT(ISERROR(T318*1)),ROUND(T318, 1-INT(LOG(ABS(T318)))),IF(NOT(ISERROR(U318*1)),ROUND(U318, 1-INT(LOG(ABS(U318)))),IF(ISERROR(T318*1+U318*1),"&lt;"&amp;ROUND(IF(T318="-",0,SUBSTITUTE(T318,"&lt;",""))*1+IF(U318="-",0,SUBSTITUTE(U318,"&lt;",""))*1,1-INT(LOG(ABS(IF(T318="-",0,SUBSTITUTE(T318,"&lt;",""))*1+IF(U318="-",0,SUBSTITUTE(U318,"&lt;",""))*1)))))))))),"入力形式が間違っています")</f>
        <v>&lt;5</v>
      </c>
      <c r="W318" s="68" t="str">
        <f t="shared" si="38"/>
        <v/>
      </c>
    </row>
    <row r="319" spans="1:23" x14ac:dyDescent="0.45">
      <c r="A319" s="51">
        <v>313</v>
      </c>
      <c r="B319" s="51" t="s">
        <v>600</v>
      </c>
      <c r="C319" s="135" t="s">
        <v>600</v>
      </c>
      <c r="D319" s="70" t="s">
        <v>560</v>
      </c>
      <c r="E319" s="71" t="s">
        <v>118</v>
      </c>
      <c r="F319" s="135" t="s">
        <v>118</v>
      </c>
      <c r="G319" s="55" t="s">
        <v>608</v>
      </c>
      <c r="H319" s="56" t="s">
        <v>36</v>
      </c>
      <c r="I319" s="71" t="s">
        <v>609</v>
      </c>
      <c r="J319" s="71"/>
      <c r="K319" s="71" t="s">
        <v>118</v>
      </c>
      <c r="L319" s="114" t="s">
        <v>39</v>
      </c>
      <c r="M319" s="59" t="s">
        <v>605</v>
      </c>
      <c r="N319" s="60" t="s">
        <v>41</v>
      </c>
      <c r="O319" s="61">
        <v>44082</v>
      </c>
      <c r="P319" s="62">
        <v>44085</v>
      </c>
      <c r="Q319" s="76" t="s">
        <v>606</v>
      </c>
      <c r="R319" s="77" t="s">
        <v>610</v>
      </c>
      <c r="S319" s="65" t="s">
        <v>251</v>
      </c>
      <c r="T319" s="66" t="str">
        <f t="shared" si="42"/>
        <v>&lt;3</v>
      </c>
      <c r="U319" s="66" t="str">
        <f t="shared" si="42"/>
        <v>&lt;3.6</v>
      </c>
      <c r="V319" s="67" t="str">
        <f t="shared" si="44"/>
        <v>&lt;6.6</v>
      </c>
      <c r="W319" s="68" t="str">
        <f t="shared" si="38"/>
        <v/>
      </c>
    </row>
    <row r="320" spans="1:23" x14ac:dyDescent="0.45">
      <c r="A320" s="51">
        <v>314</v>
      </c>
      <c r="B320" s="51" t="s">
        <v>611</v>
      </c>
      <c r="C320" s="135" t="s">
        <v>611</v>
      </c>
      <c r="D320" s="70" t="s">
        <v>611</v>
      </c>
      <c r="E320" s="71" t="s">
        <v>612</v>
      </c>
      <c r="F320" s="135" t="s">
        <v>38</v>
      </c>
      <c r="G320" s="55" t="s">
        <v>613</v>
      </c>
      <c r="H320" s="56" t="s">
        <v>614</v>
      </c>
      <c r="I320" s="71" t="s">
        <v>615</v>
      </c>
      <c r="J320" s="71" t="s">
        <v>38</v>
      </c>
      <c r="K320" s="71" t="s">
        <v>616</v>
      </c>
      <c r="L320" s="114" t="s">
        <v>457</v>
      </c>
      <c r="M320" s="59" t="s">
        <v>617</v>
      </c>
      <c r="N320" s="60" t="s">
        <v>41</v>
      </c>
      <c r="O320" s="87">
        <v>44083</v>
      </c>
      <c r="P320" s="75">
        <v>44085</v>
      </c>
      <c r="Q320" s="76" t="s">
        <v>618</v>
      </c>
      <c r="R320" s="77" t="s">
        <v>619</v>
      </c>
      <c r="S320" s="65" t="s">
        <v>122</v>
      </c>
      <c r="T320" s="66" t="str">
        <f t="shared" si="42"/>
        <v>&lt;3.9</v>
      </c>
      <c r="U320" s="66" t="str">
        <f t="shared" si="42"/>
        <v>&lt;3.4</v>
      </c>
      <c r="V320" s="67" t="str">
        <f t="shared" si="44"/>
        <v>&lt;7.3</v>
      </c>
      <c r="W320" s="68" t="str">
        <f t="shared" si="38"/>
        <v/>
      </c>
    </row>
    <row r="321" spans="1:23" x14ac:dyDescent="0.45">
      <c r="A321" s="51">
        <v>315</v>
      </c>
      <c r="B321" s="51" t="s">
        <v>611</v>
      </c>
      <c r="C321" s="135" t="s">
        <v>611</v>
      </c>
      <c r="D321" s="70" t="s">
        <v>611</v>
      </c>
      <c r="E321" s="71" t="s">
        <v>620</v>
      </c>
      <c r="F321" s="135" t="s">
        <v>38</v>
      </c>
      <c r="G321" s="55" t="s">
        <v>613</v>
      </c>
      <c r="H321" s="78" t="s">
        <v>614</v>
      </c>
      <c r="I321" s="71" t="s">
        <v>615</v>
      </c>
      <c r="J321" s="71" t="s">
        <v>38</v>
      </c>
      <c r="K321" s="71" t="s">
        <v>616</v>
      </c>
      <c r="L321" s="114" t="s">
        <v>457</v>
      </c>
      <c r="M321" s="59" t="s">
        <v>617</v>
      </c>
      <c r="N321" s="60" t="s">
        <v>41</v>
      </c>
      <c r="O321" s="87">
        <v>44083</v>
      </c>
      <c r="P321" s="75">
        <v>44085</v>
      </c>
      <c r="Q321" s="76" t="s">
        <v>621</v>
      </c>
      <c r="R321" s="77" t="s">
        <v>622</v>
      </c>
      <c r="S321" s="88" t="s">
        <v>474</v>
      </c>
      <c r="T321" s="66" t="str">
        <f t="shared" si="42"/>
        <v>&lt;3.1</v>
      </c>
      <c r="U321" s="66" t="str">
        <f t="shared" si="42"/>
        <v>&lt;3.8</v>
      </c>
      <c r="V321" s="67" t="str">
        <f t="shared" si="44"/>
        <v>&lt;6.9</v>
      </c>
      <c r="W321" s="68" t="str">
        <f t="shared" si="38"/>
        <v/>
      </c>
    </row>
    <row r="322" spans="1:23" x14ac:dyDescent="0.45">
      <c r="A322" s="51">
        <v>316</v>
      </c>
      <c r="B322" s="52" t="s">
        <v>623</v>
      </c>
      <c r="C322" s="80" t="s">
        <v>623</v>
      </c>
      <c r="D322" s="54" t="s">
        <v>32</v>
      </c>
      <c r="E322" s="79" t="s">
        <v>624</v>
      </c>
      <c r="F322" s="80"/>
      <c r="G322" s="55" t="s">
        <v>35</v>
      </c>
      <c r="H322" s="56" t="s">
        <v>36</v>
      </c>
      <c r="I322" s="79" t="s">
        <v>536</v>
      </c>
      <c r="J322" s="79"/>
      <c r="K322" s="79"/>
      <c r="L322" s="114"/>
      <c r="M322" s="59" t="s">
        <v>625</v>
      </c>
      <c r="N322" s="60" t="s">
        <v>84</v>
      </c>
      <c r="O322" s="61">
        <v>44064</v>
      </c>
      <c r="P322" s="62">
        <v>44081</v>
      </c>
      <c r="Q322" s="63" t="s">
        <v>353</v>
      </c>
      <c r="R322" s="64" t="s">
        <v>353</v>
      </c>
      <c r="S322" s="65"/>
      <c r="T322" s="66" t="str">
        <f t="shared" si="42"/>
        <v>&lt;10</v>
      </c>
      <c r="U322" s="66" t="str">
        <f t="shared" si="42"/>
        <v>&lt;10</v>
      </c>
      <c r="V322" s="67" t="str">
        <f t="shared" si="44"/>
        <v>&lt;20</v>
      </c>
      <c r="W322" s="68" t="str">
        <f t="shared" si="38"/>
        <v/>
      </c>
    </row>
    <row r="323" spans="1:23" x14ac:dyDescent="0.45">
      <c r="A323" s="51">
        <v>317</v>
      </c>
      <c r="B323" s="52" t="s">
        <v>623</v>
      </c>
      <c r="C323" s="80" t="s">
        <v>623</v>
      </c>
      <c r="D323" s="70" t="s">
        <v>75</v>
      </c>
      <c r="E323" s="71" t="s">
        <v>626</v>
      </c>
      <c r="F323" s="135"/>
      <c r="G323" s="55" t="s">
        <v>35</v>
      </c>
      <c r="H323" s="56" t="s">
        <v>36</v>
      </c>
      <c r="I323" s="71" t="s">
        <v>536</v>
      </c>
      <c r="J323" s="71"/>
      <c r="K323" s="71"/>
      <c r="L323" s="136"/>
      <c r="M323" s="59" t="s">
        <v>625</v>
      </c>
      <c r="N323" s="74" t="s">
        <v>84</v>
      </c>
      <c r="O323" s="87">
        <v>44075</v>
      </c>
      <c r="P323" s="75">
        <v>44084</v>
      </c>
      <c r="Q323" s="76" t="s">
        <v>353</v>
      </c>
      <c r="R323" s="77" t="s">
        <v>353</v>
      </c>
      <c r="S323" s="65"/>
      <c r="T323" s="66" t="str">
        <f t="shared" si="42"/>
        <v>&lt;10</v>
      </c>
      <c r="U323" s="66" t="str">
        <f t="shared" si="42"/>
        <v>&lt;10</v>
      </c>
      <c r="V323" s="67" t="str">
        <f t="shared" si="44"/>
        <v>&lt;20</v>
      </c>
      <c r="W323" s="68" t="str">
        <f t="shared" si="38"/>
        <v/>
      </c>
    </row>
    <row r="324" spans="1:23" x14ac:dyDescent="0.45">
      <c r="A324" s="51">
        <v>318</v>
      </c>
      <c r="B324" s="52" t="s">
        <v>623</v>
      </c>
      <c r="C324" s="80" t="s">
        <v>623</v>
      </c>
      <c r="D324" s="70" t="s">
        <v>627</v>
      </c>
      <c r="E324" s="71" t="s">
        <v>628</v>
      </c>
      <c r="F324" s="135"/>
      <c r="G324" s="55" t="s">
        <v>35</v>
      </c>
      <c r="H324" s="56" t="s">
        <v>36</v>
      </c>
      <c r="I324" s="71" t="s">
        <v>536</v>
      </c>
      <c r="J324" s="71"/>
      <c r="K324" s="71"/>
      <c r="L324" s="136"/>
      <c r="M324" s="59" t="s">
        <v>625</v>
      </c>
      <c r="N324" s="74" t="s">
        <v>84</v>
      </c>
      <c r="O324" s="87">
        <v>44082</v>
      </c>
      <c r="P324" s="75">
        <v>44084</v>
      </c>
      <c r="Q324" s="76" t="s">
        <v>353</v>
      </c>
      <c r="R324" s="77" t="s">
        <v>353</v>
      </c>
      <c r="S324" s="65"/>
      <c r="T324" s="66" t="str">
        <f t="shared" si="42"/>
        <v>&lt;10</v>
      </c>
      <c r="U324" s="66" t="str">
        <f t="shared" si="42"/>
        <v>&lt;10</v>
      </c>
      <c r="V324" s="67" t="str">
        <f t="shared" si="44"/>
        <v>&lt;20</v>
      </c>
      <c r="W324" s="68" t="str">
        <f t="shared" si="38"/>
        <v/>
      </c>
    </row>
    <row r="325" spans="1:23" x14ac:dyDescent="0.45">
      <c r="A325" s="51">
        <v>319</v>
      </c>
      <c r="B325" s="52" t="s">
        <v>623</v>
      </c>
      <c r="C325" s="80" t="s">
        <v>623</v>
      </c>
      <c r="D325" s="70" t="s">
        <v>627</v>
      </c>
      <c r="E325" s="71" t="s">
        <v>628</v>
      </c>
      <c r="F325" s="135"/>
      <c r="G325" s="55" t="s">
        <v>35</v>
      </c>
      <c r="H325" s="78" t="s">
        <v>36</v>
      </c>
      <c r="I325" s="71" t="s">
        <v>536</v>
      </c>
      <c r="J325" s="71"/>
      <c r="K325" s="71"/>
      <c r="L325" s="136"/>
      <c r="M325" s="59" t="s">
        <v>625</v>
      </c>
      <c r="N325" s="74" t="s">
        <v>84</v>
      </c>
      <c r="O325" s="87">
        <v>44074</v>
      </c>
      <c r="P325" s="75">
        <v>44085</v>
      </c>
      <c r="Q325" s="76" t="s">
        <v>353</v>
      </c>
      <c r="R325" s="77" t="s">
        <v>353</v>
      </c>
      <c r="S325" s="88"/>
      <c r="T325" s="66" t="str">
        <f t="shared" si="42"/>
        <v>&lt;10</v>
      </c>
      <c r="U325" s="66" t="str">
        <f t="shared" si="42"/>
        <v>&lt;10</v>
      </c>
      <c r="V325" s="67" t="str">
        <f t="shared" si="44"/>
        <v>&lt;20</v>
      </c>
      <c r="W325" s="68" t="str">
        <f t="shared" si="38"/>
        <v/>
      </c>
    </row>
    <row r="326" spans="1:23" x14ac:dyDescent="0.45">
      <c r="A326" s="51">
        <v>320</v>
      </c>
      <c r="B326" s="52" t="s">
        <v>623</v>
      </c>
      <c r="C326" s="80" t="s">
        <v>623</v>
      </c>
      <c r="D326" s="70" t="s">
        <v>629</v>
      </c>
      <c r="E326" s="71"/>
      <c r="F326" s="135"/>
      <c r="G326" s="55" t="s">
        <v>35</v>
      </c>
      <c r="H326" s="78" t="s">
        <v>36</v>
      </c>
      <c r="I326" s="71" t="s">
        <v>536</v>
      </c>
      <c r="J326" s="71"/>
      <c r="K326" s="71"/>
      <c r="L326" s="136"/>
      <c r="M326" s="59" t="s">
        <v>625</v>
      </c>
      <c r="N326" s="74" t="s">
        <v>84</v>
      </c>
      <c r="O326" s="87">
        <v>44082</v>
      </c>
      <c r="P326" s="75">
        <v>44085</v>
      </c>
      <c r="Q326" s="76" t="s">
        <v>353</v>
      </c>
      <c r="R326" s="77" t="s">
        <v>353</v>
      </c>
      <c r="S326" s="88"/>
      <c r="T326" s="66" t="str">
        <f t="shared" si="42"/>
        <v>&lt;10</v>
      </c>
      <c r="U326" s="66" t="str">
        <f t="shared" si="42"/>
        <v>&lt;10</v>
      </c>
      <c r="V326" s="67" t="str">
        <f t="shared" si="44"/>
        <v>&lt;20</v>
      </c>
      <c r="W326" s="68"/>
    </row>
    <row r="327" spans="1:23" x14ac:dyDescent="0.45">
      <c r="A327" s="51">
        <v>321</v>
      </c>
      <c r="B327" s="52" t="s">
        <v>623</v>
      </c>
      <c r="C327" s="80" t="s">
        <v>623</v>
      </c>
      <c r="D327" s="70" t="s">
        <v>32</v>
      </c>
      <c r="E327" s="71"/>
      <c r="F327" s="135"/>
      <c r="G327" s="55" t="s">
        <v>35</v>
      </c>
      <c r="H327" s="56" t="s">
        <v>36</v>
      </c>
      <c r="I327" s="71" t="s">
        <v>536</v>
      </c>
      <c r="J327" s="71"/>
      <c r="K327" s="71"/>
      <c r="L327" s="136"/>
      <c r="M327" s="59" t="s">
        <v>625</v>
      </c>
      <c r="N327" s="74" t="s">
        <v>84</v>
      </c>
      <c r="O327" s="87">
        <v>44078</v>
      </c>
      <c r="P327" s="75">
        <v>44088</v>
      </c>
      <c r="Q327" s="76" t="s">
        <v>353</v>
      </c>
      <c r="R327" s="77" t="s">
        <v>353</v>
      </c>
      <c r="S327" s="88"/>
      <c r="T327" s="66" t="str">
        <f t="shared" si="42"/>
        <v>&lt;10</v>
      </c>
      <c r="U327" s="66" t="str">
        <f t="shared" si="42"/>
        <v>&lt;10</v>
      </c>
      <c r="V327" s="67" t="str">
        <f t="shared" si="44"/>
        <v>&lt;20</v>
      </c>
      <c r="W327" s="68" t="str">
        <f t="shared" si="38"/>
        <v/>
      </c>
    </row>
    <row r="328" spans="1:23" x14ac:dyDescent="0.45">
      <c r="A328" s="51">
        <v>322</v>
      </c>
      <c r="B328" s="52" t="s">
        <v>630</v>
      </c>
      <c r="C328" s="80" t="s">
        <v>630</v>
      </c>
      <c r="D328" s="54" t="s">
        <v>75</v>
      </c>
      <c r="E328" s="79" t="s">
        <v>631</v>
      </c>
      <c r="F328" s="80"/>
      <c r="G328" s="55" t="s">
        <v>35</v>
      </c>
      <c r="H328" s="56" t="s">
        <v>36</v>
      </c>
      <c r="I328" s="79" t="s">
        <v>632</v>
      </c>
      <c r="J328" s="186" t="s">
        <v>248</v>
      </c>
      <c r="K328" s="79"/>
      <c r="L328" s="137" t="s">
        <v>39</v>
      </c>
      <c r="M328" s="59" t="s">
        <v>633</v>
      </c>
      <c r="N328" s="102" t="s">
        <v>41</v>
      </c>
      <c r="O328" s="61">
        <v>44084</v>
      </c>
      <c r="P328" s="62">
        <v>44085</v>
      </c>
      <c r="Q328" s="63" t="s">
        <v>634</v>
      </c>
      <c r="R328" s="64">
        <v>7.4</v>
      </c>
      <c r="S328" s="65">
        <v>7.4</v>
      </c>
      <c r="T328" s="66" t="str">
        <f t="shared" si="42"/>
        <v>&lt;6.3</v>
      </c>
      <c r="U328" s="66">
        <f t="shared" si="42"/>
        <v>7.4</v>
      </c>
      <c r="V328" s="67">
        <f t="shared" si="44"/>
        <v>7.4</v>
      </c>
      <c r="W328" s="68" t="str">
        <f t="shared" si="38"/>
        <v/>
      </c>
    </row>
    <row r="329" spans="1:23" x14ac:dyDescent="0.45">
      <c r="A329" s="51">
        <v>323</v>
      </c>
      <c r="B329" s="52" t="s">
        <v>635</v>
      </c>
      <c r="C329" s="80" t="s">
        <v>635</v>
      </c>
      <c r="D329" s="54" t="s">
        <v>636</v>
      </c>
      <c r="E329" s="79" t="s">
        <v>637</v>
      </c>
      <c r="F329" s="80" t="s">
        <v>637</v>
      </c>
      <c r="G329" s="55" t="s">
        <v>35</v>
      </c>
      <c r="H329" s="56" t="s">
        <v>638</v>
      </c>
      <c r="I329" s="79" t="s">
        <v>639</v>
      </c>
      <c r="J329" s="79"/>
      <c r="K329" s="79" t="s">
        <v>637</v>
      </c>
      <c r="L329" s="114" t="s">
        <v>39</v>
      </c>
      <c r="M329" s="197" t="s">
        <v>640</v>
      </c>
      <c r="N329" s="138" t="s">
        <v>641</v>
      </c>
      <c r="O329" s="139">
        <v>44082</v>
      </c>
      <c r="P329" s="139">
        <v>44083</v>
      </c>
      <c r="Q329" s="63" t="s">
        <v>353</v>
      </c>
      <c r="R329" s="64" t="s">
        <v>353</v>
      </c>
      <c r="S329" s="65" t="s">
        <v>642</v>
      </c>
      <c r="T329" s="66" t="str">
        <f t="shared" si="42"/>
        <v>&lt;10</v>
      </c>
      <c r="U329" s="66" t="str">
        <f t="shared" si="42"/>
        <v>&lt;10</v>
      </c>
      <c r="V329" s="67" t="str">
        <f t="shared" si="44"/>
        <v>&lt;20</v>
      </c>
      <c r="W329" s="68" t="str">
        <f t="shared" si="38"/>
        <v/>
      </c>
    </row>
    <row r="330" spans="1:23" x14ac:dyDescent="0.45">
      <c r="A330" s="51">
        <v>324</v>
      </c>
      <c r="B330" s="51" t="s">
        <v>635</v>
      </c>
      <c r="C330" s="135" t="s">
        <v>635</v>
      </c>
      <c r="D330" s="70" t="s">
        <v>636</v>
      </c>
      <c r="E330" s="71" t="s">
        <v>637</v>
      </c>
      <c r="F330" s="135" t="s">
        <v>637</v>
      </c>
      <c r="G330" s="55" t="s">
        <v>35</v>
      </c>
      <c r="H330" s="56" t="s">
        <v>638</v>
      </c>
      <c r="I330" s="71" t="s">
        <v>643</v>
      </c>
      <c r="J330" s="71"/>
      <c r="K330" s="71" t="s">
        <v>637</v>
      </c>
      <c r="L330" s="114" t="s">
        <v>39</v>
      </c>
      <c r="M330" s="145" t="s">
        <v>640</v>
      </c>
      <c r="N330" s="74" t="s">
        <v>84</v>
      </c>
      <c r="O330" s="87">
        <v>44082</v>
      </c>
      <c r="P330" s="140">
        <v>44083</v>
      </c>
      <c r="Q330" s="63" t="s">
        <v>353</v>
      </c>
      <c r="R330" s="64" t="s">
        <v>353</v>
      </c>
      <c r="S330" s="65" t="s">
        <v>642</v>
      </c>
      <c r="T330" s="66" t="str">
        <f t="shared" ref="T330:U345" si="45">IF(Q330="","",IF(NOT(ISERROR(Q330*1)),ROUNDDOWN(Q330*1,2-INT(LOG(ABS(Q330*1)))),IFERROR("&lt;"&amp;ROUNDDOWN(IF(SUBSTITUTE(Q330,"&lt;","")*1&lt;=50,SUBSTITUTE(Q330,"&lt;","")*1,""),2-INT(LOG(ABS(SUBSTITUTE(Q330,"&lt;","")*1)))),IF(Q330="-",Q330,"入力形式が間違っています"))))</f>
        <v>&lt;10</v>
      </c>
      <c r="U330" s="66" t="str">
        <f t="shared" si="45"/>
        <v>&lt;10</v>
      </c>
      <c r="V330" s="67" t="str">
        <f t="shared" si="44"/>
        <v>&lt;20</v>
      </c>
      <c r="W330" s="68" t="str">
        <f t="shared" si="38"/>
        <v/>
      </c>
    </row>
    <row r="331" spans="1:23" x14ac:dyDescent="0.45">
      <c r="A331" s="51">
        <v>325</v>
      </c>
      <c r="B331" s="51" t="s">
        <v>635</v>
      </c>
      <c r="C331" s="135" t="s">
        <v>635</v>
      </c>
      <c r="D331" s="70" t="s">
        <v>644</v>
      </c>
      <c r="E331" s="71" t="s">
        <v>637</v>
      </c>
      <c r="F331" s="135" t="s">
        <v>637</v>
      </c>
      <c r="G331" s="55" t="s">
        <v>35</v>
      </c>
      <c r="H331" s="56" t="s">
        <v>638</v>
      </c>
      <c r="I331" s="71" t="s">
        <v>645</v>
      </c>
      <c r="J331" s="71"/>
      <c r="K331" s="71" t="s">
        <v>646</v>
      </c>
      <c r="L331" s="114" t="s">
        <v>39</v>
      </c>
      <c r="M331" s="145" t="s">
        <v>640</v>
      </c>
      <c r="N331" s="74" t="s">
        <v>84</v>
      </c>
      <c r="O331" s="87">
        <v>44082</v>
      </c>
      <c r="P331" s="140">
        <v>44083</v>
      </c>
      <c r="Q331" s="63" t="s">
        <v>353</v>
      </c>
      <c r="R331" s="64" t="s">
        <v>353</v>
      </c>
      <c r="S331" s="65" t="s">
        <v>642</v>
      </c>
      <c r="T331" s="66" t="str">
        <f t="shared" si="45"/>
        <v>&lt;10</v>
      </c>
      <c r="U331" s="66" t="str">
        <f t="shared" si="45"/>
        <v>&lt;10</v>
      </c>
      <c r="V331" s="67" t="str">
        <f t="shared" si="44"/>
        <v>&lt;20</v>
      </c>
      <c r="W331" s="68" t="str">
        <f t="shared" si="38"/>
        <v/>
      </c>
    </row>
    <row r="332" spans="1:23" x14ac:dyDescent="0.45">
      <c r="A332" s="51">
        <v>326</v>
      </c>
      <c r="B332" s="51" t="s">
        <v>635</v>
      </c>
      <c r="C332" s="135" t="s">
        <v>635</v>
      </c>
      <c r="D332" s="70" t="s">
        <v>647</v>
      </c>
      <c r="E332" s="71" t="s">
        <v>637</v>
      </c>
      <c r="F332" s="135" t="s">
        <v>637</v>
      </c>
      <c r="G332" s="55" t="s">
        <v>35</v>
      </c>
      <c r="H332" s="78" t="s">
        <v>638</v>
      </c>
      <c r="I332" s="71" t="s">
        <v>648</v>
      </c>
      <c r="J332" s="71"/>
      <c r="K332" s="71" t="s">
        <v>637</v>
      </c>
      <c r="L332" s="114" t="s">
        <v>39</v>
      </c>
      <c r="M332" s="145" t="s">
        <v>640</v>
      </c>
      <c r="N332" s="74" t="s">
        <v>84</v>
      </c>
      <c r="O332" s="87">
        <v>44084</v>
      </c>
      <c r="P332" s="75">
        <v>44084</v>
      </c>
      <c r="Q332" s="63" t="s">
        <v>353</v>
      </c>
      <c r="R332" s="64" t="s">
        <v>353</v>
      </c>
      <c r="S332" s="65" t="s">
        <v>642</v>
      </c>
      <c r="T332" s="66" t="str">
        <f t="shared" si="45"/>
        <v>&lt;10</v>
      </c>
      <c r="U332" s="66" t="str">
        <f t="shared" si="45"/>
        <v>&lt;10</v>
      </c>
      <c r="V332" s="67" t="str">
        <f t="shared" si="44"/>
        <v>&lt;20</v>
      </c>
      <c r="W332" s="68" t="str">
        <f t="shared" si="38"/>
        <v/>
      </c>
    </row>
    <row r="333" spans="1:23" x14ac:dyDescent="0.45">
      <c r="A333" s="51">
        <v>327</v>
      </c>
      <c r="B333" s="51" t="s">
        <v>635</v>
      </c>
      <c r="C333" s="135" t="s">
        <v>635</v>
      </c>
      <c r="D333" s="70" t="s">
        <v>647</v>
      </c>
      <c r="E333" s="71" t="s">
        <v>637</v>
      </c>
      <c r="F333" s="135" t="s">
        <v>637</v>
      </c>
      <c r="G333" s="55" t="s">
        <v>35</v>
      </c>
      <c r="H333" s="56" t="s">
        <v>638</v>
      </c>
      <c r="I333" s="71" t="s">
        <v>649</v>
      </c>
      <c r="J333" s="71"/>
      <c r="K333" s="71" t="s">
        <v>637</v>
      </c>
      <c r="L333" s="114" t="s">
        <v>39</v>
      </c>
      <c r="M333" s="145" t="s">
        <v>640</v>
      </c>
      <c r="N333" s="74" t="s">
        <v>84</v>
      </c>
      <c r="O333" s="87">
        <v>44084</v>
      </c>
      <c r="P333" s="75">
        <v>44084</v>
      </c>
      <c r="Q333" s="63" t="s">
        <v>353</v>
      </c>
      <c r="R333" s="64" t="s">
        <v>353</v>
      </c>
      <c r="S333" s="65" t="s">
        <v>642</v>
      </c>
      <c r="T333" s="66" t="str">
        <f t="shared" si="45"/>
        <v>&lt;10</v>
      </c>
      <c r="U333" s="66" t="str">
        <f t="shared" si="45"/>
        <v>&lt;10</v>
      </c>
      <c r="V333" s="67" t="str">
        <f t="shared" si="44"/>
        <v>&lt;20</v>
      </c>
      <c r="W333" s="68" t="str">
        <f t="shared" si="38"/>
        <v/>
      </c>
    </row>
    <row r="334" spans="1:23" x14ac:dyDescent="0.45">
      <c r="A334" s="51">
        <v>328</v>
      </c>
      <c r="B334" s="51" t="s">
        <v>635</v>
      </c>
      <c r="C334" s="135" t="s">
        <v>635</v>
      </c>
      <c r="D334" s="70" t="s">
        <v>636</v>
      </c>
      <c r="E334" s="71" t="s">
        <v>637</v>
      </c>
      <c r="F334" s="135" t="s">
        <v>637</v>
      </c>
      <c r="G334" s="55" t="s">
        <v>35</v>
      </c>
      <c r="H334" s="56" t="s">
        <v>638</v>
      </c>
      <c r="I334" s="71" t="s">
        <v>650</v>
      </c>
      <c r="J334" s="71"/>
      <c r="K334" s="71" t="s">
        <v>637</v>
      </c>
      <c r="L334" s="114" t="s">
        <v>39</v>
      </c>
      <c r="M334" s="145" t="s">
        <v>640</v>
      </c>
      <c r="N334" s="74" t="s">
        <v>84</v>
      </c>
      <c r="O334" s="87">
        <v>44084</v>
      </c>
      <c r="P334" s="75">
        <v>44084</v>
      </c>
      <c r="Q334" s="63" t="s">
        <v>353</v>
      </c>
      <c r="R334" s="64" t="s">
        <v>353</v>
      </c>
      <c r="S334" s="65" t="s">
        <v>642</v>
      </c>
      <c r="T334" s="66" t="str">
        <f t="shared" si="45"/>
        <v>&lt;10</v>
      </c>
      <c r="U334" s="66" t="str">
        <f t="shared" si="45"/>
        <v>&lt;10</v>
      </c>
      <c r="V334" s="67" t="str">
        <f t="shared" si="44"/>
        <v>&lt;20</v>
      </c>
      <c r="W334" s="68" t="str">
        <f t="shared" si="38"/>
        <v/>
      </c>
    </row>
    <row r="335" spans="1:23" x14ac:dyDescent="0.45">
      <c r="A335" s="51">
        <v>329</v>
      </c>
      <c r="B335" s="52" t="s">
        <v>611</v>
      </c>
      <c r="C335" s="80" t="s">
        <v>611</v>
      </c>
      <c r="D335" s="54" t="s">
        <v>611</v>
      </c>
      <c r="E335" s="79" t="s">
        <v>651</v>
      </c>
      <c r="F335" s="80" t="s">
        <v>38</v>
      </c>
      <c r="G335" s="55" t="s">
        <v>613</v>
      </c>
      <c r="H335" s="56" t="s">
        <v>614</v>
      </c>
      <c r="I335" s="79" t="s">
        <v>615</v>
      </c>
      <c r="J335" s="79" t="s">
        <v>38</v>
      </c>
      <c r="K335" s="79" t="s">
        <v>616</v>
      </c>
      <c r="L335" s="114" t="s">
        <v>457</v>
      </c>
      <c r="M335" s="141" t="s">
        <v>617</v>
      </c>
      <c r="N335" s="60" t="s">
        <v>41</v>
      </c>
      <c r="O335" s="61">
        <v>44084</v>
      </c>
      <c r="P335" s="62">
        <v>44088</v>
      </c>
      <c r="Q335" s="63" t="s">
        <v>279</v>
      </c>
      <c r="R335" s="64" t="s">
        <v>652</v>
      </c>
      <c r="S335" s="65" t="s">
        <v>653</v>
      </c>
      <c r="T335" s="66" t="str">
        <f t="shared" si="45"/>
        <v>&lt;2.7</v>
      </c>
      <c r="U335" s="66" t="str">
        <f t="shared" si="45"/>
        <v>&lt;4</v>
      </c>
      <c r="V335" s="67" t="str">
        <f t="shared" si="44"/>
        <v>&lt;6.7</v>
      </c>
      <c r="W335" s="68" t="str">
        <f t="shared" si="38"/>
        <v/>
      </c>
    </row>
    <row r="336" spans="1:23" x14ac:dyDescent="0.45">
      <c r="A336" s="51">
        <v>330</v>
      </c>
      <c r="B336" s="51" t="s">
        <v>611</v>
      </c>
      <c r="C336" s="135" t="s">
        <v>611</v>
      </c>
      <c r="D336" s="70" t="s">
        <v>611</v>
      </c>
      <c r="E336" s="71" t="s">
        <v>654</v>
      </c>
      <c r="F336" s="135" t="s">
        <v>38</v>
      </c>
      <c r="G336" s="55" t="s">
        <v>613</v>
      </c>
      <c r="H336" s="56" t="s">
        <v>614</v>
      </c>
      <c r="I336" s="71" t="s">
        <v>615</v>
      </c>
      <c r="J336" s="71" t="s">
        <v>38</v>
      </c>
      <c r="K336" s="71" t="s">
        <v>616</v>
      </c>
      <c r="L336" s="114" t="s">
        <v>457</v>
      </c>
      <c r="M336" s="141" t="s">
        <v>617</v>
      </c>
      <c r="N336" s="60" t="s">
        <v>41</v>
      </c>
      <c r="O336" s="61">
        <v>44084</v>
      </c>
      <c r="P336" s="62">
        <v>44088</v>
      </c>
      <c r="Q336" s="76" t="s">
        <v>655</v>
      </c>
      <c r="R336" s="77" t="s">
        <v>621</v>
      </c>
      <c r="S336" s="65" t="s">
        <v>477</v>
      </c>
      <c r="T336" s="66" t="str">
        <f t="shared" si="45"/>
        <v>&lt;3.7</v>
      </c>
      <c r="U336" s="66" t="str">
        <f t="shared" si="45"/>
        <v>&lt;3.1</v>
      </c>
      <c r="V336" s="67" t="str">
        <f t="shared" si="44"/>
        <v>&lt;6.8</v>
      </c>
      <c r="W336" s="68" t="str">
        <f t="shared" ref="W336:W367" si="46">IF(ISERROR(V336*1),"",IF(AND(H336="飲料水",V336&gt;=11),"○",IF(AND(H336="牛乳・乳児用食品",V336&gt;=51),"○",IF(AND(H336&lt;&gt;"",V336&gt;=110),"○",""))))</f>
        <v/>
      </c>
    </row>
    <row r="337" spans="1:23" x14ac:dyDescent="0.45">
      <c r="A337" s="51">
        <v>331</v>
      </c>
      <c r="B337" s="51" t="s">
        <v>611</v>
      </c>
      <c r="C337" s="135" t="s">
        <v>611</v>
      </c>
      <c r="D337" s="70" t="s">
        <v>611</v>
      </c>
      <c r="E337" s="71" t="s">
        <v>656</v>
      </c>
      <c r="F337" s="135" t="s">
        <v>38</v>
      </c>
      <c r="G337" s="55" t="s">
        <v>613</v>
      </c>
      <c r="H337" s="56" t="s">
        <v>614</v>
      </c>
      <c r="I337" s="71" t="s">
        <v>615</v>
      </c>
      <c r="J337" s="71" t="s">
        <v>38</v>
      </c>
      <c r="K337" s="71" t="s">
        <v>616</v>
      </c>
      <c r="L337" s="114" t="s">
        <v>457</v>
      </c>
      <c r="M337" s="141" t="s">
        <v>617</v>
      </c>
      <c r="N337" s="60" t="s">
        <v>41</v>
      </c>
      <c r="O337" s="87">
        <v>44083</v>
      </c>
      <c r="P337" s="75">
        <v>44088</v>
      </c>
      <c r="Q337" s="76" t="s">
        <v>618</v>
      </c>
      <c r="R337" s="77" t="s">
        <v>621</v>
      </c>
      <c r="S337" s="65" t="s">
        <v>657</v>
      </c>
      <c r="T337" s="66" t="str">
        <f t="shared" si="45"/>
        <v>&lt;3.9</v>
      </c>
      <c r="U337" s="66" t="str">
        <f t="shared" si="45"/>
        <v>&lt;3.1</v>
      </c>
      <c r="V337" s="67" t="str">
        <f t="shared" si="44"/>
        <v>&lt;7</v>
      </c>
      <c r="W337" s="68" t="str">
        <f t="shared" si="46"/>
        <v/>
      </c>
    </row>
    <row r="338" spans="1:23" x14ac:dyDescent="0.45">
      <c r="A338" s="51">
        <v>332</v>
      </c>
      <c r="B338" s="51" t="s">
        <v>611</v>
      </c>
      <c r="C338" s="135" t="s">
        <v>611</v>
      </c>
      <c r="D338" s="70" t="s">
        <v>611</v>
      </c>
      <c r="E338" s="71" t="s">
        <v>602</v>
      </c>
      <c r="F338" s="135" t="s">
        <v>38</v>
      </c>
      <c r="G338" s="55" t="s">
        <v>613</v>
      </c>
      <c r="H338" s="78" t="s">
        <v>614</v>
      </c>
      <c r="I338" s="71" t="s">
        <v>615</v>
      </c>
      <c r="J338" s="71" t="s">
        <v>38</v>
      </c>
      <c r="K338" s="71" t="s">
        <v>616</v>
      </c>
      <c r="L338" s="114" t="s">
        <v>457</v>
      </c>
      <c r="M338" s="141" t="s">
        <v>617</v>
      </c>
      <c r="N338" s="60" t="s">
        <v>41</v>
      </c>
      <c r="O338" s="87">
        <v>44083</v>
      </c>
      <c r="P338" s="75">
        <v>44088</v>
      </c>
      <c r="Q338" s="76" t="s">
        <v>658</v>
      </c>
      <c r="R338" s="77" t="s">
        <v>622</v>
      </c>
      <c r="S338" s="88" t="s">
        <v>122</v>
      </c>
      <c r="T338" s="66" t="str">
        <f t="shared" si="45"/>
        <v>&lt;3.5</v>
      </c>
      <c r="U338" s="66" t="str">
        <f t="shared" si="45"/>
        <v>&lt;3.8</v>
      </c>
      <c r="V338" s="67" t="str">
        <f t="shared" si="44"/>
        <v>&lt;7.3</v>
      </c>
      <c r="W338" s="68" t="str">
        <f t="shared" si="46"/>
        <v/>
      </c>
    </row>
    <row r="339" spans="1:23" x14ac:dyDescent="0.45">
      <c r="A339" s="51">
        <v>333</v>
      </c>
      <c r="B339" s="51" t="s">
        <v>611</v>
      </c>
      <c r="C339" s="135" t="s">
        <v>611</v>
      </c>
      <c r="D339" s="70" t="s">
        <v>611</v>
      </c>
      <c r="E339" s="71" t="s">
        <v>659</v>
      </c>
      <c r="F339" s="135" t="s">
        <v>38</v>
      </c>
      <c r="G339" s="55" t="s">
        <v>613</v>
      </c>
      <c r="H339" s="56" t="s">
        <v>614</v>
      </c>
      <c r="I339" s="71" t="s">
        <v>615</v>
      </c>
      <c r="J339" s="71" t="s">
        <v>38</v>
      </c>
      <c r="K339" s="71" t="s">
        <v>616</v>
      </c>
      <c r="L339" s="114" t="s">
        <v>457</v>
      </c>
      <c r="M339" s="141" t="s">
        <v>617</v>
      </c>
      <c r="N339" s="74" t="s">
        <v>41</v>
      </c>
      <c r="O339" s="87">
        <v>44084</v>
      </c>
      <c r="P339" s="75">
        <v>44088</v>
      </c>
      <c r="Q339" s="76" t="s">
        <v>655</v>
      </c>
      <c r="R339" s="77" t="s">
        <v>324</v>
      </c>
      <c r="S339" s="88" t="s">
        <v>660</v>
      </c>
      <c r="T339" s="66" t="str">
        <f t="shared" si="45"/>
        <v>&lt;3.7</v>
      </c>
      <c r="U339" s="66" t="str">
        <f t="shared" si="45"/>
        <v>&lt;2.9</v>
      </c>
      <c r="V339" s="67" t="str">
        <f t="shared" si="44"/>
        <v>&lt;6.6</v>
      </c>
      <c r="W339" s="68" t="str">
        <f t="shared" si="46"/>
        <v/>
      </c>
    </row>
    <row r="340" spans="1:23" x14ac:dyDescent="0.45">
      <c r="A340" s="51">
        <v>334</v>
      </c>
      <c r="B340" s="51" t="s">
        <v>611</v>
      </c>
      <c r="C340" s="135" t="s">
        <v>611</v>
      </c>
      <c r="D340" s="70" t="s">
        <v>611</v>
      </c>
      <c r="E340" s="71" t="s">
        <v>661</v>
      </c>
      <c r="F340" s="135" t="s">
        <v>38</v>
      </c>
      <c r="G340" s="55" t="s">
        <v>613</v>
      </c>
      <c r="H340" s="56" t="s">
        <v>614</v>
      </c>
      <c r="I340" s="71" t="s">
        <v>615</v>
      </c>
      <c r="J340" s="71" t="s">
        <v>38</v>
      </c>
      <c r="K340" s="71" t="s">
        <v>616</v>
      </c>
      <c r="L340" s="114" t="s">
        <v>457</v>
      </c>
      <c r="M340" s="141" t="s">
        <v>617</v>
      </c>
      <c r="N340" s="74" t="s">
        <v>41</v>
      </c>
      <c r="O340" s="87">
        <v>44083</v>
      </c>
      <c r="P340" s="75">
        <v>44088</v>
      </c>
      <c r="Q340" s="76" t="s">
        <v>619</v>
      </c>
      <c r="R340" s="77" t="s">
        <v>270</v>
      </c>
      <c r="S340" s="89" t="s">
        <v>662</v>
      </c>
      <c r="T340" s="66" t="str">
        <f t="shared" si="45"/>
        <v>&lt;3.4</v>
      </c>
      <c r="U340" s="66" t="str">
        <f t="shared" si="45"/>
        <v>&lt;2.6</v>
      </c>
      <c r="V340" s="67" t="str">
        <f t="shared" si="44"/>
        <v>&lt;6</v>
      </c>
      <c r="W340" s="68" t="str">
        <f t="shared" si="46"/>
        <v/>
      </c>
    </row>
    <row r="341" spans="1:23" x14ac:dyDescent="0.45">
      <c r="A341" s="51">
        <v>335</v>
      </c>
      <c r="B341" s="51" t="s">
        <v>611</v>
      </c>
      <c r="C341" s="135" t="s">
        <v>611</v>
      </c>
      <c r="D341" s="70" t="s">
        <v>611</v>
      </c>
      <c r="E341" s="71" t="s">
        <v>663</v>
      </c>
      <c r="F341" s="135" t="s">
        <v>38</v>
      </c>
      <c r="G341" s="177" t="s">
        <v>613</v>
      </c>
      <c r="H341" s="78" t="s">
        <v>614</v>
      </c>
      <c r="I341" s="71" t="s">
        <v>615</v>
      </c>
      <c r="J341" s="71" t="s">
        <v>38</v>
      </c>
      <c r="K341" s="71" t="s">
        <v>616</v>
      </c>
      <c r="L341" s="114" t="s">
        <v>457</v>
      </c>
      <c r="M341" s="141" t="s">
        <v>617</v>
      </c>
      <c r="N341" s="74" t="s">
        <v>41</v>
      </c>
      <c r="O341" s="87">
        <v>44084</v>
      </c>
      <c r="P341" s="75">
        <v>44088</v>
      </c>
      <c r="Q341" s="76" t="s">
        <v>325</v>
      </c>
      <c r="R341" s="77" t="s">
        <v>658</v>
      </c>
      <c r="S341" s="89" t="s">
        <v>664</v>
      </c>
      <c r="T341" s="66" t="str">
        <f t="shared" si="45"/>
        <v>&lt;3</v>
      </c>
      <c r="U341" s="66" t="str">
        <f t="shared" si="45"/>
        <v>&lt;3.5</v>
      </c>
      <c r="V341" s="67" t="str">
        <f t="shared" si="44"/>
        <v>&lt;6.5</v>
      </c>
      <c r="W341" s="68" t="str">
        <f t="shared" si="46"/>
        <v/>
      </c>
    </row>
    <row r="342" spans="1:23" x14ac:dyDescent="0.45">
      <c r="A342" s="51">
        <v>336</v>
      </c>
      <c r="B342" s="51" t="s">
        <v>611</v>
      </c>
      <c r="C342" s="135" t="s">
        <v>611</v>
      </c>
      <c r="D342" s="70" t="s">
        <v>611</v>
      </c>
      <c r="E342" s="71" t="s">
        <v>665</v>
      </c>
      <c r="F342" s="135" t="s">
        <v>38</v>
      </c>
      <c r="G342" s="178" t="s">
        <v>613</v>
      </c>
      <c r="H342" s="56" t="s">
        <v>614</v>
      </c>
      <c r="I342" s="71" t="s">
        <v>615</v>
      </c>
      <c r="J342" s="71" t="s">
        <v>38</v>
      </c>
      <c r="K342" s="71" t="s">
        <v>616</v>
      </c>
      <c r="L342" s="114" t="s">
        <v>457</v>
      </c>
      <c r="M342" s="141" t="s">
        <v>617</v>
      </c>
      <c r="N342" s="74" t="s">
        <v>41</v>
      </c>
      <c r="O342" s="87">
        <v>44084</v>
      </c>
      <c r="P342" s="75">
        <v>44088</v>
      </c>
      <c r="Q342" s="76" t="s">
        <v>652</v>
      </c>
      <c r="R342" s="77" t="s">
        <v>666</v>
      </c>
      <c r="S342" s="89" t="s">
        <v>667</v>
      </c>
      <c r="T342" s="66" t="str">
        <f t="shared" si="45"/>
        <v>&lt;4</v>
      </c>
      <c r="U342" s="66" t="str">
        <f t="shared" si="45"/>
        <v>&lt;3.6</v>
      </c>
      <c r="V342" s="67" t="str">
        <f t="shared" si="44"/>
        <v>&lt;7.6</v>
      </c>
      <c r="W342" s="68" t="str">
        <f t="shared" si="46"/>
        <v/>
      </c>
    </row>
    <row r="343" spans="1:23" x14ac:dyDescent="0.45">
      <c r="A343" s="51">
        <v>337</v>
      </c>
      <c r="B343" s="52" t="s">
        <v>611</v>
      </c>
      <c r="C343" s="80" t="s">
        <v>611</v>
      </c>
      <c r="D343" s="54" t="s">
        <v>611</v>
      </c>
      <c r="E343" s="79" t="s">
        <v>668</v>
      </c>
      <c r="F343" s="80" t="s">
        <v>38</v>
      </c>
      <c r="G343" s="55" t="s">
        <v>613</v>
      </c>
      <c r="H343" s="56" t="s">
        <v>614</v>
      </c>
      <c r="I343" s="79" t="s">
        <v>615</v>
      </c>
      <c r="J343" s="79" t="s">
        <v>38</v>
      </c>
      <c r="K343" s="79" t="s">
        <v>669</v>
      </c>
      <c r="L343" s="114" t="s">
        <v>457</v>
      </c>
      <c r="M343" s="141" t="s">
        <v>617</v>
      </c>
      <c r="N343" s="60" t="s">
        <v>41</v>
      </c>
      <c r="O343" s="61">
        <v>44085</v>
      </c>
      <c r="P343" s="62">
        <v>44089</v>
      </c>
      <c r="Q343" s="63" t="s">
        <v>652</v>
      </c>
      <c r="R343" s="64" t="s">
        <v>670</v>
      </c>
      <c r="S343" s="65" t="s">
        <v>671</v>
      </c>
      <c r="T343" s="66" t="str">
        <f t="shared" si="45"/>
        <v>&lt;4</v>
      </c>
      <c r="U343" s="66" t="str">
        <f t="shared" si="45"/>
        <v>&lt;4.6</v>
      </c>
      <c r="V343" s="67" t="str">
        <f t="shared" si="44"/>
        <v>&lt;8.6</v>
      </c>
      <c r="W343" s="68" t="str">
        <f t="shared" si="46"/>
        <v/>
      </c>
    </row>
    <row r="344" spans="1:23" x14ac:dyDescent="0.45">
      <c r="A344" s="51">
        <v>338</v>
      </c>
      <c r="B344" s="51" t="s">
        <v>611</v>
      </c>
      <c r="C344" s="135" t="s">
        <v>611</v>
      </c>
      <c r="D344" s="70" t="s">
        <v>611</v>
      </c>
      <c r="E344" s="71" t="s">
        <v>672</v>
      </c>
      <c r="F344" s="135" t="s">
        <v>38</v>
      </c>
      <c r="G344" s="55" t="s">
        <v>613</v>
      </c>
      <c r="H344" s="56" t="s">
        <v>614</v>
      </c>
      <c r="I344" s="71" t="s">
        <v>615</v>
      </c>
      <c r="J344" s="71" t="s">
        <v>38</v>
      </c>
      <c r="K344" s="71" t="s">
        <v>616</v>
      </c>
      <c r="L344" s="114" t="s">
        <v>457</v>
      </c>
      <c r="M344" s="141" t="s">
        <v>617</v>
      </c>
      <c r="N344" s="60" t="s">
        <v>41</v>
      </c>
      <c r="O344" s="61">
        <v>44085</v>
      </c>
      <c r="P344" s="62">
        <v>44089</v>
      </c>
      <c r="Q344" s="76" t="s">
        <v>619</v>
      </c>
      <c r="R344" s="77" t="s">
        <v>621</v>
      </c>
      <c r="S344" s="65" t="s">
        <v>664</v>
      </c>
      <c r="T344" s="66" t="str">
        <f t="shared" si="45"/>
        <v>&lt;3.4</v>
      </c>
      <c r="U344" s="66" t="str">
        <f t="shared" si="45"/>
        <v>&lt;3.1</v>
      </c>
      <c r="V344" s="67" t="str">
        <f t="shared" si="44"/>
        <v>&lt;6.5</v>
      </c>
      <c r="W344" s="68" t="str">
        <f t="shared" si="46"/>
        <v/>
      </c>
    </row>
    <row r="345" spans="1:23" x14ac:dyDescent="0.45">
      <c r="A345" s="51">
        <v>339</v>
      </c>
      <c r="B345" s="51" t="s">
        <v>611</v>
      </c>
      <c r="C345" s="135" t="s">
        <v>611</v>
      </c>
      <c r="D345" s="70" t="s">
        <v>611</v>
      </c>
      <c r="E345" s="71" t="s">
        <v>673</v>
      </c>
      <c r="F345" s="135" t="s">
        <v>38</v>
      </c>
      <c r="G345" s="55" t="s">
        <v>613</v>
      </c>
      <c r="H345" s="56" t="s">
        <v>614</v>
      </c>
      <c r="I345" s="71" t="s">
        <v>615</v>
      </c>
      <c r="J345" s="71" t="s">
        <v>38</v>
      </c>
      <c r="K345" s="71" t="s">
        <v>616</v>
      </c>
      <c r="L345" s="114" t="s">
        <v>457</v>
      </c>
      <c r="M345" s="141" t="s">
        <v>617</v>
      </c>
      <c r="N345" s="60" t="s">
        <v>41</v>
      </c>
      <c r="O345" s="87">
        <v>44084</v>
      </c>
      <c r="P345" s="75">
        <v>44089</v>
      </c>
      <c r="Q345" s="76" t="s">
        <v>320</v>
      </c>
      <c r="R345" s="77" t="s">
        <v>619</v>
      </c>
      <c r="S345" s="65" t="s">
        <v>667</v>
      </c>
      <c r="T345" s="66" t="str">
        <f t="shared" si="45"/>
        <v>&lt;4.2</v>
      </c>
      <c r="U345" s="66" t="str">
        <f t="shared" si="45"/>
        <v>&lt;3.4</v>
      </c>
      <c r="V345" s="67" t="str">
        <f t="shared" si="44"/>
        <v>&lt;7.6</v>
      </c>
      <c r="W345" s="68" t="str">
        <f t="shared" si="46"/>
        <v/>
      </c>
    </row>
    <row r="346" spans="1:23" x14ac:dyDescent="0.45">
      <c r="A346" s="51">
        <v>340</v>
      </c>
      <c r="B346" s="51" t="s">
        <v>611</v>
      </c>
      <c r="C346" s="135" t="s">
        <v>611</v>
      </c>
      <c r="D346" s="70" t="s">
        <v>611</v>
      </c>
      <c r="E346" s="71" t="s">
        <v>674</v>
      </c>
      <c r="F346" s="135" t="s">
        <v>38</v>
      </c>
      <c r="G346" s="55" t="s">
        <v>613</v>
      </c>
      <c r="H346" s="78" t="s">
        <v>614</v>
      </c>
      <c r="I346" s="71" t="s">
        <v>615</v>
      </c>
      <c r="J346" s="71" t="s">
        <v>38</v>
      </c>
      <c r="K346" s="71" t="s">
        <v>616</v>
      </c>
      <c r="L346" s="114" t="s">
        <v>457</v>
      </c>
      <c r="M346" s="141" t="s">
        <v>617</v>
      </c>
      <c r="N346" s="60" t="s">
        <v>41</v>
      </c>
      <c r="O346" s="87">
        <v>44084</v>
      </c>
      <c r="P346" s="75">
        <v>44089</v>
      </c>
      <c r="Q346" s="76" t="s">
        <v>655</v>
      </c>
      <c r="R346" s="77" t="s">
        <v>621</v>
      </c>
      <c r="S346" s="88" t="s">
        <v>477</v>
      </c>
      <c r="T346" s="66" t="str">
        <f t="shared" ref="T346:U361" si="47">IF(Q346="","",IF(NOT(ISERROR(Q346*1)),ROUNDDOWN(Q346*1,2-INT(LOG(ABS(Q346*1)))),IFERROR("&lt;"&amp;ROUNDDOWN(IF(SUBSTITUTE(Q346,"&lt;","")*1&lt;=50,SUBSTITUTE(Q346,"&lt;","")*1,""),2-INT(LOG(ABS(SUBSTITUTE(Q346,"&lt;","")*1)))),IF(Q346="-",Q346,"入力形式が間違っています"))))</f>
        <v>&lt;3.7</v>
      </c>
      <c r="U346" s="66" t="str">
        <f t="shared" si="47"/>
        <v>&lt;3.1</v>
      </c>
      <c r="V346" s="67" t="str">
        <f t="shared" si="44"/>
        <v>&lt;6.8</v>
      </c>
      <c r="W346" s="68" t="str">
        <f t="shared" si="46"/>
        <v/>
      </c>
    </row>
    <row r="347" spans="1:23" x14ac:dyDescent="0.45">
      <c r="A347" s="51">
        <v>341</v>
      </c>
      <c r="B347" s="52" t="s">
        <v>261</v>
      </c>
      <c r="C347" s="80" t="s">
        <v>261</v>
      </c>
      <c r="D347" s="54" t="s">
        <v>261</v>
      </c>
      <c r="E347" s="195"/>
      <c r="F347" s="142" t="s">
        <v>675</v>
      </c>
      <c r="G347" s="55" t="s">
        <v>495</v>
      </c>
      <c r="H347" s="56" t="s">
        <v>115</v>
      </c>
      <c r="I347" s="143" t="s">
        <v>676</v>
      </c>
      <c r="J347" s="79" t="s">
        <v>117</v>
      </c>
      <c r="K347" s="79"/>
      <c r="L347" s="114" t="s">
        <v>39</v>
      </c>
      <c r="M347" s="144" t="s">
        <v>677</v>
      </c>
      <c r="N347" s="60" t="s">
        <v>41</v>
      </c>
      <c r="O347" s="61">
        <v>44076</v>
      </c>
      <c r="P347" s="62">
        <v>44081</v>
      </c>
      <c r="Q347" s="63" t="s">
        <v>426</v>
      </c>
      <c r="R347" s="64" t="s">
        <v>678</v>
      </c>
      <c r="S347" s="65" t="s">
        <v>255</v>
      </c>
      <c r="T347" s="66" t="str">
        <f t="shared" si="47"/>
        <v>&lt;4.56</v>
      </c>
      <c r="U347" s="66" t="str">
        <f t="shared" si="47"/>
        <v>&lt;4.81</v>
      </c>
      <c r="V347" s="67" t="str">
        <f t="shared" si="44"/>
        <v>&lt;9.4</v>
      </c>
      <c r="W347" s="68" t="str">
        <f t="shared" si="46"/>
        <v/>
      </c>
    </row>
    <row r="348" spans="1:23" x14ac:dyDescent="0.45">
      <c r="A348" s="51">
        <v>342</v>
      </c>
      <c r="B348" s="52" t="s">
        <v>261</v>
      </c>
      <c r="C348" s="80" t="s">
        <v>261</v>
      </c>
      <c r="D348" s="54" t="s">
        <v>261</v>
      </c>
      <c r="E348" s="195"/>
      <c r="F348" s="142" t="s">
        <v>675</v>
      </c>
      <c r="G348" s="55" t="s">
        <v>495</v>
      </c>
      <c r="H348" s="56" t="s">
        <v>115</v>
      </c>
      <c r="I348" s="143" t="s">
        <v>679</v>
      </c>
      <c r="J348" s="79" t="s">
        <v>117</v>
      </c>
      <c r="K348" s="79"/>
      <c r="L348" s="114" t="s">
        <v>39</v>
      </c>
      <c r="M348" s="144" t="s">
        <v>680</v>
      </c>
      <c r="N348" s="60" t="s">
        <v>41</v>
      </c>
      <c r="O348" s="61">
        <v>44076</v>
      </c>
      <c r="P348" s="62">
        <v>44081</v>
      </c>
      <c r="Q348" s="63" t="s">
        <v>681</v>
      </c>
      <c r="R348" s="64" t="s">
        <v>682</v>
      </c>
      <c r="S348" s="65" t="s">
        <v>353</v>
      </c>
      <c r="T348" s="66" t="str">
        <f t="shared" si="47"/>
        <v>&lt;4.89</v>
      </c>
      <c r="U348" s="66" t="str">
        <f t="shared" si="47"/>
        <v>&lt;5.39</v>
      </c>
      <c r="V348" s="67" t="str">
        <f t="shared" si="44"/>
        <v>&lt;10</v>
      </c>
      <c r="W348" s="68" t="str">
        <f t="shared" si="46"/>
        <v/>
      </c>
    </row>
    <row r="349" spans="1:23" x14ac:dyDescent="0.45">
      <c r="A349" s="51">
        <v>343</v>
      </c>
      <c r="B349" s="52" t="s">
        <v>261</v>
      </c>
      <c r="C349" s="80" t="s">
        <v>261</v>
      </c>
      <c r="D349" s="54" t="s">
        <v>261</v>
      </c>
      <c r="E349" s="71"/>
      <c r="F349" s="135" t="s">
        <v>683</v>
      </c>
      <c r="G349" s="55" t="s">
        <v>495</v>
      </c>
      <c r="H349" s="56" t="s">
        <v>115</v>
      </c>
      <c r="I349" s="71" t="s">
        <v>684</v>
      </c>
      <c r="J349" s="79" t="s">
        <v>117</v>
      </c>
      <c r="K349" s="71"/>
      <c r="L349" s="114" t="s">
        <v>39</v>
      </c>
      <c r="M349" s="144" t="s">
        <v>680</v>
      </c>
      <c r="N349" s="60" t="s">
        <v>41</v>
      </c>
      <c r="O349" s="61">
        <v>44076</v>
      </c>
      <c r="P349" s="62">
        <v>44081</v>
      </c>
      <c r="Q349" s="63" t="s">
        <v>685</v>
      </c>
      <c r="R349" s="64" t="s">
        <v>686</v>
      </c>
      <c r="S349" s="65" t="s">
        <v>383</v>
      </c>
      <c r="T349" s="66" t="str">
        <f t="shared" si="47"/>
        <v>&lt;5.55</v>
      </c>
      <c r="U349" s="66" t="str">
        <f t="shared" si="47"/>
        <v>&lt;5.84</v>
      </c>
      <c r="V349" s="67" t="str">
        <f t="shared" si="44"/>
        <v>&lt;11</v>
      </c>
      <c r="W349" s="68" t="str">
        <f t="shared" si="46"/>
        <v/>
      </c>
    </row>
    <row r="350" spans="1:23" x14ac:dyDescent="0.45">
      <c r="A350" s="51">
        <v>344</v>
      </c>
      <c r="B350" s="52" t="s">
        <v>687</v>
      </c>
      <c r="C350" s="80" t="s">
        <v>687</v>
      </c>
      <c r="D350" s="54" t="s">
        <v>688</v>
      </c>
      <c r="E350" s="79" t="s">
        <v>689</v>
      </c>
      <c r="F350" s="80" t="s">
        <v>690</v>
      </c>
      <c r="G350" s="55" t="s">
        <v>495</v>
      </c>
      <c r="H350" s="56" t="s">
        <v>115</v>
      </c>
      <c r="I350" s="79" t="s">
        <v>691</v>
      </c>
      <c r="J350" s="79" t="s">
        <v>117</v>
      </c>
      <c r="K350" s="79"/>
      <c r="L350" s="114" t="s">
        <v>538</v>
      </c>
      <c r="M350" s="141" t="s">
        <v>692</v>
      </c>
      <c r="N350" s="60" t="s">
        <v>41</v>
      </c>
      <c r="O350" s="61">
        <v>44043</v>
      </c>
      <c r="P350" s="62">
        <v>44075</v>
      </c>
      <c r="Q350" s="63" t="s">
        <v>693</v>
      </c>
      <c r="R350" s="64">
        <v>4.4400000000000004</v>
      </c>
      <c r="S350" s="65">
        <v>4.4000000000000004</v>
      </c>
      <c r="T350" s="66" t="str">
        <f t="shared" si="47"/>
        <v>&lt;3.71</v>
      </c>
      <c r="U350" s="66">
        <f t="shared" si="47"/>
        <v>4.4400000000000004</v>
      </c>
      <c r="V350" s="67">
        <f t="shared" si="44"/>
        <v>4.4000000000000004</v>
      </c>
      <c r="W350" s="68" t="str">
        <f t="shared" si="46"/>
        <v/>
      </c>
    </row>
    <row r="351" spans="1:23" x14ac:dyDescent="0.45">
      <c r="A351" s="51">
        <v>345</v>
      </c>
      <c r="B351" s="51" t="s">
        <v>687</v>
      </c>
      <c r="C351" s="135" t="s">
        <v>687</v>
      </c>
      <c r="D351" s="70" t="s">
        <v>688</v>
      </c>
      <c r="E351" s="71" t="s">
        <v>689</v>
      </c>
      <c r="F351" s="135" t="s">
        <v>690</v>
      </c>
      <c r="G351" s="55" t="s">
        <v>495</v>
      </c>
      <c r="H351" s="56" t="s">
        <v>115</v>
      </c>
      <c r="I351" s="71" t="s">
        <v>691</v>
      </c>
      <c r="J351" s="71" t="s">
        <v>117</v>
      </c>
      <c r="K351" s="71"/>
      <c r="L351" s="136" t="s">
        <v>538</v>
      </c>
      <c r="M351" s="145" t="s">
        <v>692</v>
      </c>
      <c r="N351" s="74" t="s">
        <v>41</v>
      </c>
      <c r="O351" s="87">
        <v>44043</v>
      </c>
      <c r="P351" s="75">
        <v>44075</v>
      </c>
      <c r="Q351" s="76" t="s">
        <v>148</v>
      </c>
      <c r="R351" s="77">
        <v>18.8</v>
      </c>
      <c r="S351" s="65">
        <v>19</v>
      </c>
      <c r="T351" s="66" t="str">
        <f t="shared" si="47"/>
        <v>&lt;4.58</v>
      </c>
      <c r="U351" s="66">
        <f t="shared" si="47"/>
        <v>18.8</v>
      </c>
      <c r="V351" s="67">
        <f t="shared" si="44"/>
        <v>19</v>
      </c>
      <c r="W351" s="68" t="str">
        <f t="shared" si="46"/>
        <v/>
      </c>
    </row>
    <row r="352" spans="1:23" x14ac:dyDescent="0.45">
      <c r="A352" s="51">
        <v>346</v>
      </c>
      <c r="B352" s="51" t="s">
        <v>687</v>
      </c>
      <c r="C352" s="135" t="s">
        <v>687</v>
      </c>
      <c r="D352" s="70" t="s">
        <v>688</v>
      </c>
      <c r="E352" s="71" t="s">
        <v>689</v>
      </c>
      <c r="F352" s="135" t="s">
        <v>690</v>
      </c>
      <c r="G352" s="55" t="s">
        <v>495</v>
      </c>
      <c r="H352" s="56" t="s">
        <v>115</v>
      </c>
      <c r="I352" s="71" t="s">
        <v>691</v>
      </c>
      <c r="J352" s="71" t="s">
        <v>117</v>
      </c>
      <c r="K352" s="71"/>
      <c r="L352" s="136" t="s">
        <v>538</v>
      </c>
      <c r="M352" s="145" t="s">
        <v>692</v>
      </c>
      <c r="N352" s="74" t="s">
        <v>41</v>
      </c>
      <c r="O352" s="87">
        <v>44043</v>
      </c>
      <c r="P352" s="75">
        <v>44075</v>
      </c>
      <c r="Q352" s="76" t="s">
        <v>694</v>
      </c>
      <c r="R352" s="77">
        <v>13.9</v>
      </c>
      <c r="S352" s="65">
        <v>14</v>
      </c>
      <c r="T352" s="66" t="str">
        <f t="shared" si="47"/>
        <v>&lt;3.87</v>
      </c>
      <c r="U352" s="66">
        <f t="shared" si="47"/>
        <v>13.9</v>
      </c>
      <c r="V352" s="67">
        <f t="shared" si="44"/>
        <v>14</v>
      </c>
      <c r="W352" s="68" t="str">
        <f t="shared" si="46"/>
        <v/>
      </c>
    </row>
    <row r="353" spans="1:23" x14ac:dyDescent="0.45">
      <c r="A353" s="51">
        <v>347</v>
      </c>
      <c r="B353" s="51" t="s">
        <v>687</v>
      </c>
      <c r="C353" s="135" t="s">
        <v>687</v>
      </c>
      <c r="D353" s="70" t="s">
        <v>688</v>
      </c>
      <c r="E353" s="71" t="s">
        <v>689</v>
      </c>
      <c r="F353" s="135" t="s">
        <v>690</v>
      </c>
      <c r="G353" s="55" t="s">
        <v>83</v>
      </c>
      <c r="H353" s="78" t="s">
        <v>115</v>
      </c>
      <c r="I353" s="71" t="s">
        <v>563</v>
      </c>
      <c r="J353" s="71" t="s">
        <v>117</v>
      </c>
      <c r="K353" s="71"/>
      <c r="L353" s="136" t="s">
        <v>39</v>
      </c>
      <c r="M353" s="145" t="s">
        <v>692</v>
      </c>
      <c r="N353" s="74" t="s">
        <v>41</v>
      </c>
      <c r="O353" s="87">
        <v>44067</v>
      </c>
      <c r="P353" s="75">
        <v>44075</v>
      </c>
      <c r="Q353" s="76" t="s">
        <v>695</v>
      </c>
      <c r="R353" s="77">
        <v>14.2</v>
      </c>
      <c r="S353" s="88">
        <v>14</v>
      </c>
      <c r="T353" s="66" t="str">
        <f t="shared" si="47"/>
        <v>&lt;4.37</v>
      </c>
      <c r="U353" s="66">
        <f t="shared" si="47"/>
        <v>14.2</v>
      </c>
      <c r="V353" s="67">
        <f t="shared" si="44"/>
        <v>14</v>
      </c>
      <c r="W353" s="68" t="str">
        <f t="shared" si="46"/>
        <v/>
      </c>
    </row>
    <row r="354" spans="1:23" x14ac:dyDescent="0.45">
      <c r="A354" s="51">
        <v>348</v>
      </c>
      <c r="B354" s="51" t="s">
        <v>687</v>
      </c>
      <c r="C354" s="135" t="s">
        <v>687</v>
      </c>
      <c r="D354" s="70" t="s">
        <v>688</v>
      </c>
      <c r="E354" s="71" t="s">
        <v>696</v>
      </c>
      <c r="F354" s="135"/>
      <c r="G354" s="55" t="s">
        <v>83</v>
      </c>
      <c r="H354" s="56" t="s">
        <v>36</v>
      </c>
      <c r="I354" s="71" t="s">
        <v>697</v>
      </c>
      <c r="J354" s="71" t="s">
        <v>574</v>
      </c>
      <c r="K354" s="71" t="s">
        <v>698</v>
      </c>
      <c r="L354" s="136" t="s">
        <v>699</v>
      </c>
      <c r="M354" s="145" t="s">
        <v>700</v>
      </c>
      <c r="N354" s="74" t="s">
        <v>41</v>
      </c>
      <c r="O354" s="87">
        <v>44076</v>
      </c>
      <c r="P354" s="75">
        <v>44077</v>
      </c>
      <c r="Q354" s="76" t="s">
        <v>701</v>
      </c>
      <c r="R354" s="77" t="s">
        <v>702</v>
      </c>
      <c r="S354" s="88" t="s">
        <v>210</v>
      </c>
      <c r="T354" s="66" t="str">
        <f t="shared" si="47"/>
        <v>&lt;5.8</v>
      </c>
      <c r="U354" s="66" t="str">
        <f t="shared" si="47"/>
        <v>&lt;5.3</v>
      </c>
      <c r="V354" s="67" t="str">
        <f t="shared" si="44"/>
        <v>&lt;11</v>
      </c>
      <c r="W354" s="68" t="str">
        <f t="shared" si="46"/>
        <v/>
      </c>
    </row>
    <row r="355" spans="1:23" x14ac:dyDescent="0.45">
      <c r="A355" s="51">
        <v>349</v>
      </c>
      <c r="B355" s="51" t="s">
        <v>687</v>
      </c>
      <c r="C355" s="135" t="s">
        <v>687</v>
      </c>
      <c r="D355" s="70" t="s">
        <v>688</v>
      </c>
      <c r="E355" s="71" t="s">
        <v>703</v>
      </c>
      <c r="F355" s="135"/>
      <c r="G355" s="55" t="s">
        <v>83</v>
      </c>
      <c r="H355" s="56" t="s">
        <v>36</v>
      </c>
      <c r="I355" s="71" t="s">
        <v>704</v>
      </c>
      <c r="J355" s="71"/>
      <c r="K355" s="71" t="s">
        <v>698</v>
      </c>
      <c r="L355" s="136" t="s">
        <v>699</v>
      </c>
      <c r="M355" s="145" t="s">
        <v>700</v>
      </c>
      <c r="N355" s="74" t="s">
        <v>41</v>
      </c>
      <c r="O355" s="87">
        <v>44075</v>
      </c>
      <c r="P355" s="75">
        <v>44077</v>
      </c>
      <c r="Q355" s="76" t="s">
        <v>618</v>
      </c>
      <c r="R355" s="77" t="s">
        <v>670</v>
      </c>
      <c r="S355" s="89" t="s">
        <v>139</v>
      </c>
      <c r="T355" s="66" t="str">
        <f t="shared" si="47"/>
        <v>&lt;3.9</v>
      </c>
      <c r="U355" s="66" t="str">
        <f t="shared" si="47"/>
        <v>&lt;4.6</v>
      </c>
      <c r="V355" s="67" t="str">
        <f t="shared" si="44"/>
        <v>&lt;8.5</v>
      </c>
      <c r="W355" s="68" t="str">
        <f t="shared" si="46"/>
        <v/>
      </c>
    </row>
    <row r="356" spans="1:23" x14ac:dyDescent="0.45">
      <c r="A356" s="51">
        <v>350</v>
      </c>
      <c r="B356" s="51" t="s">
        <v>687</v>
      </c>
      <c r="C356" s="135" t="s">
        <v>687</v>
      </c>
      <c r="D356" s="70" t="s">
        <v>688</v>
      </c>
      <c r="E356" s="71" t="s">
        <v>705</v>
      </c>
      <c r="F356" s="135"/>
      <c r="G356" s="177" t="s">
        <v>83</v>
      </c>
      <c r="H356" s="78" t="s">
        <v>36</v>
      </c>
      <c r="I356" s="71" t="s">
        <v>704</v>
      </c>
      <c r="J356" s="71"/>
      <c r="K356" s="71" t="s">
        <v>698</v>
      </c>
      <c r="L356" s="136" t="s">
        <v>699</v>
      </c>
      <c r="M356" s="145" t="s">
        <v>700</v>
      </c>
      <c r="N356" s="74" t="s">
        <v>41</v>
      </c>
      <c r="O356" s="87">
        <v>44074</v>
      </c>
      <c r="P356" s="75">
        <v>44077</v>
      </c>
      <c r="Q356" s="76" t="s">
        <v>706</v>
      </c>
      <c r="R356" s="77" t="s">
        <v>658</v>
      </c>
      <c r="S356" s="89" t="s">
        <v>667</v>
      </c>
      <c r="T356" s="66" t="str">
        <f t="shared" si="47"/>
        <v>&lt;4.1</v>
      </c>
      <c r="U356" s="66" t="str">
        <f t="shared" si="47"/>
        <v>&lt;3.5</v>
      </c>
      <c r="V356" s="67" t="str">
        <f t="shared" si="44"/>
        <v>&lt;7.6</v>
      </c>
      <c r="W356" s="68" t="str">
        <f t="shared" si="46"/>
        <v/>
      </c>
    </row>
    <row r="357" spans="1:23" x14ac:dyDescent="0.45">
      <c r="A357" s="51">
        <v>351</v>
      </c>
      <c r="B357" s="51" t="s">
        <v>687</v>
      </c>
      <c r="C357" s="135" t="s">
        <v>687</v>
      </c>
      <c r="D357" s="70" t="s">
        <v>688</v>
      </c>
      <c r="E357" s="71" t="s">
        <v>707</v>
      </c>
      <c r="F357" s="135"/>
      <c r="G357" s="178" t="s">
        <v>83</v>
      </c>
      <c r="H357" s="56" t="s">
        <v>36</v>
      </c>
      <c r="I357" s="71" t="s">
        <v>704</v>
      </c>
      <c r="J357" s="71"/>
      <c r="K357" s="71" t="s">
        <v>698</v>
      </c>
      <c r="L357" s="136" t="s">
        <v>699</v>
      </c>
      <c r="M357" s="145" t="s">
        <v>700</v>
      </c>
      <c r="N357" s="74" t="s">
        <v>41</v>
      </c>
      <c r="O357" s="87">
        <v>44070</v>
      </c>
      <c r="P357" s="75">
        <v>44077</v>
      </c>
      <c r="Q357" s="76" t="s">
        <v>706</v>
      </c>
      <c r="R357" s="77" t="s">
        <v>658</v>
      </c>
      <c r="S357" s="89" t="s">
        <v>667</v>
      </c>
      <c r="T357" s="66" t="str">
        <f t="shared" si="47"/>
        <v>&lt;4.1</v>
      </c>
      <c r="U357" s="66" t="str">
        <f t="shared" si="47"/>
        <v>&lt;3.5</v>
      </c>
      <c r="V357" s="67" t="str">
        <f t="shared" si="44"/>
        <v>&lt;7.6</v>
      </c>
      <c r="W357" s="68" t="str">
        <f t="shared" si="46"/>
        <v/>
      </c>
    </row>
    <row r="358" spans="1:23" x14ac:dyDescent="0.45">
      <c r="A358" s="51">
        <v>352</v>
      </c>
      <c r="B358" s="51" t="s">
        <v>687</v>
      </c>
      <c r="C358" s="135" t="s">
        <v>687</v>
      </c>
      <c r="D358" s="70" t="s">
        <v>688</v>
      </c>
      <c r="E358" s="71" t="s">
        <v>708</v>
      </c>
      <c r="F358" s="135"/>
      <c r="G358" s="55" t="s">
        <v>83</v>
      </c>
      <c r="H358" s="56" t="s">
        <v>36</v>
      </c>
      <c r="I358" s="71" t="s">
        <v>704</v>
      </c>
      <c r="J358" s="71"/>
      <c r="K358" s="71" t="s">
        <v>698</v>
      </c>
      <c r="L358" s="136" t="s">
        <v>699</v>
      </c>
      <c r="M358" s="145" t="s">
        <v>700</v>
      </c>
      <c r="N358" s="74" t="s">
        <v>41</v>
      </c>
      <c r="O358" s="87">
        <v>44069</v>
      </c>
      <c r="P358" s="75">
        <v>44077</v>
      </c>
      <c r="Q358" s="76" t="s">
        <v>709</v>
      </c>
      <c r="R358" s="77" t="s">
        <v>710</v>
      </c>
      <c r="S358" s="89" t="s">
        <v>449</v>
      </c>
      <c r="T358" s="66" t="str">
        <f t="shared" si="47"/>
        <v>&lt;4.4</v>
      </c>
      <c r="U358" s="66" t="str">
        <f t="shared" si="47"/>
        <v>&lt;4.3</v>
      </c>
      <c r="V358" s="67" t="str">
        <f t="shared" si="44"/>
        <v>&lt;8.7</v>
      </c>
      <c r="W358" s="68" t="str">
        <f t="shared" si="46"/>
        <v/>
      </c>
    </row>
    <row r="359" spans="1:23" x14ac:dyDescent="0.45">
      <c r="A359" s="51">
        <v>353</v>
      </c>
      <c r="B359" s="51" t="s">
        <v>687</v>
      </c>
      <c r="C359" s="135" t="s">
        <v>687</v>
      </c>
      <c r="D359" s="70" t="s">
        <v>688</v>
      </c>
      <c r="E359" s="71" t="s">
        <v>711</v>
      </c>
      <c r="F359" s="135"/>
      <c r="G359" s="178" t="s">
        <v>83</v>
      </c>
      <c r="H359" s="78" t="s">
        <v>36</v>
      </c>
      <c r="I359" s="71" t="s">
        <v>704</v>
      </c>
      <c r="J359" s="71"/>
      <c r="K359" s="71" t="s">
        <v>698</v>
      </c>
      <c r="L359" s="136" t="s">
        <v>699</v>
      </c>
      <c r="M359" s="145" t="s">
        <v>700</v>
      </c>
      <c r="N359" s="74" t="s">
        <v>41</v>
      </c>
      <c r="O359" s="87">
        <v>44075</v>
      </c>
      <c r="P359" s="75">
        <v>44084</v>
      </c>
      <c r="Q359" s="76" t="s">
        <v>712</v>
      </c>
      <c r="R359" s="77" t="s">
        <v>713</v>
      </c>
      <c r="S359" s="89" t="s">
        <v>324</v>
      </c>
      <c r="T359" s="66" t="str">
        <f t="shared" si="47"/>
        <v>&lt;1.6</v>
      </c>
      <c r="U359" s="66" t="str">
        <f t="shared" si="47"/>
        <v>&lt;1.3</v>
      </c>
      <c r="V359" s="67" t="str">
        <f t="shared" si="44"/>
        <v>&lt;2.9</v>
      </c>
      <c r="W359" s="68" t="str">
        <f t="shared" si="46"/>
        <v/>
      </c>
    </row>
    <row r="360" spans="1:23" x14ac:dyDescent="0.45">
      <c r="A360" s="51">
        <v>354</v>
      </c>
      <c r="B360" s="51" t="s">
        <v>687</v>
      </c>
      <c r="C360" s="135" t="s">
        <v>687</v>
      </c>
      <c r="D360" s="70" t="s">
        <v>688</v>
      </c>
      <c r="E360" s="71" t="s">
        <v>714</v>
      </c>
      <c r="F360" s="135"/>
      <c r="G360" s="178" t="s">
        <v>454</v>
      </c>
      <c r="H360" s="56" t="s">
        <v>715</v>
      </c>
      <c r="I360" s="71" t="s">
        <v>716</v>
      </c>
      <c r="J360" s="71" t="s">
        <v>717</v>
      </c>
      <c r="K360" s="71" t="s">
        <v>718</v>
      </c>
      <c r="L360" s="136" t="s">
        <v>719</v>
      </c>
      <c r="M360" s="145" t="s">
        <v>720</v>
      </c>
      <c r="N360" s="74" t="s">
        <v>721</v>
      </c>
      <c r="O360" s="87">
        <v>44085</v>
      </c>
      <c r="P360" s="75">
        <v>44085</v>
      </c>
      <c r="Q360" s="76" t="s">
        <v>722</v>
      </c>
      <c r="R360" s="77" t="s">
        <v>723</v>
      </c>
      <c r="S360" s="89" t="s">
        <v>461</v>
      </c>
      <c r="T360" s="66" t="str">
        <f t="shared" si="47"/>
        <v>&lt;3.55</v>
      </c>
      <c r="U360" s="66" t="str">
        <f t="shared" si="47"/>
        <v>&lt;3.62</v>
      </c>
      <c r="V360" s="67" t="str">
        <f t="shared" si="44"/>
        <v>&lt;7.2</v>
      </c>
      <c r="W360" s="68" t="str">
        <f t="shared" si="46"/>
        <v/>
      </c>
    </row>
    <row r="361" spans="1:23" x14ac:dyDescent="0.45">
      <c r="A361" s="51">
        <v>355</v>
      </c>
      <c r="B361" s="51" t="s">
        <v>724</v>
      </c>
      <c r="C361" s="51" t="s">
        <v>724</v>
      </c>
      <c r="D361" s="70" t="s">
        <v>343</v>
      </c>
      <c r="E361" s="187" t="s">
        <v>38</v>
      </c>
      <c r="F361" s="146" t="s">
        <v>38</v>
      </c>
      <c r="G361" s="55" t="s">
        <v>35</v>
      </c>
      <c r="H361" s="56" t="s">
        <v>115</v>
      </c>
      <c r="I361" s="71" t="s">
        <v>725</v>
      </c>
      <c r="J361" s="187" t="s">
        <v>38</v>
      </c>
      <c r="K361" s="187" t="s">
        <v>38</v>
      </c>
      <c r="L361" s="114" t="s">
        <v>39</v>
      </c>
      <c r="M361" s="141" t="s">
        <v>726</v>
      </c>
      <c r="N361" s="74" t="s">
        <v>41</v>
      </c>
      <c r="O361" s="87">
        <v>44026</v>
      </c>
      <c r="P361" s="75">
        <v>44032</v>
      </c>
      <c r="Q361" s="76" t="s">
        <v>727</v>
      </c>
      <c r="R361" s="77" t="s">
        <v>728</v>
      </c>
      <c r="S361" s="89" t="s">
        <v>729</v>
      </c>
      <c r="T361" s="66" t="str">
        <f t="shared" si="47"/>
        <v>&lt;0.81</v>
      </c>
      <c r="U361" s="66" t="str">
        <f t="shared" si="47"/>
        <v>&lt;1.11</v>
      </c>
      <c r="V361" s="67" t="str">
        <f t="shared" si="44"/>
        <v>&lt;1.9</v>
      </c>
      <c r="W361" s="68" t="str">
        <f t="shared" si="46"/>
        <v/>
      </c>
    </row>
    <row r="362" spans="1:23" x14ac:dyDescent="0.45">
      <c r="A362" s="51">
        <v>356</v>
      </c>
      <c r="B362" s="51" t="s">
        <v>724</v>
      </c>
      <c r="C362" s="51" t="s">
        <v>724</v>
      </c>
      <c r="D362" s="70" t="s">
        <v>730</v>
      </c>
      <c r="E362" s="187" t="s">
        <v>38</v>
      </c>
      <c r="F362" s="146" t="s">
        <v>38</v>
      </c>
      <c r="G362" s="55" t="s">
        <v>35</v>
      </c>
      <c r="H362" s="78" t="s">
        <v>36</v>
      </c>
      <c r="I362" s="71" t="s">
        <v>731</v>
      </c>
      <c r="J362" s="187" t="s">
        <v>38</v>
      </c>
      <c r="K362" s="187" t="s">
        <v>38</v>
      </c>
      <c r="L362" s="114" t="s">
        <v>39</v>
      </c>
      <c r="M362" s="141" t="s">
        <v>726</v>
      </c>
      <c r="N362" s="74" t="s">
        <v>41</v>
      </c>
      <c r="O362" s="87">
        <v>44026</v>
      </c>
      <c r="P362" s="75">
        <v>44032</v>
      </c>
      <c r="Q362" s="76" t="s">
        <v>732</v>
      </c>
      <c r="R362" s="77" t="s">
        <v>733</v>
      </c>
      <c r="S362" s="89" t="s">
        <v>607</v>
      </c>
      <c r="T362" s="66" t="str">
        <f t="shared" ref="T362:U367" si="48">IF(Q362="","",IF(NOT(ISERROR(Q362*1)),ROUNDDOWN(Q362*1,2-INT(LOG(ABS(Q362*1)))),IFERROR("&lt;"&amp;ROUNDDOWN(IF(SUBSTITUTE(Q362,"&lt;","")*1&lt;=50,SUBSTITUTE(Q362,"&lt;","")*1,""),2-INT(LOG(ABS(SUBSTITUTE(Q362,"&lt;","")*1)))),IF(Q362="-",Q362,"入力形式が間違っています"))))</f>
        <v>&lt;0.69</v>
      </c>
      <c r="U362" s="66" t="str">
        <f t="shared" si="48"/>
        <v>&lt;1.32</v>
      </c>
      <c r="V362" s="67" t="str">
        <f t="shared" si="44"/>
        <v>&lt;2</v>
      </c>
      <c r="W362" s="68" t="str">
        <f t="shared" si="46"/>
        <v/>
      </c>
    </row>
    <row r="363" spans="1:23" x14ac:dyDescent="0.45">
      <c r="A363" s="51">
        <v>357</v>
      </c>
      <c r="B363" s="52" t="s">
        <v>724</v>
      </c>
      <c r="C363" s="52" t="s">
        <v>724</v>
      </c>
      <c r="D363" s="54" t="s">
        <v>45</v>
      </c>
      <c r="E363" s="187" t="s">
        <v>38</v>
      </c>
      <c r="F363" s="146" t="s">
        <v>38</v>
      </c>
      <c r="G363" s="55" t="s">
        <v>35</v>
      </c>
      <c r="H363" s="56" t="s">
        <v>36</v>
      </c>
      <c r="I363" s="79" t="s">
        <v>734</v>
      </c>
      <c r="J363" s="187" t="s">
        <v>38</v>
      </c>
      <c r="K363" s="187" t="s">
        <v>38</v>
      </c>
      <c r="L363" s="114" t="s">
        <v>39</v>
      </c>
      <c r="M363" s="141" t="s">
        <v>726</v>
      </c>
      <c r="N363" s="60" t="s">
        <v>41</v>
      </c>
      <c r="O363" s="61">
        <v>44068</v>
      </c>
      <c r="P363" s="62">
        <v>44074</v>
      </c>
      <c r="Q363" s="63" t="s">
        <v>735</v>
      </c>
      <c r="R363" s="64" t="s">
        <v>736</v>
      </c>
      <c r="S363" s="65" t="s">
        <v>737</v>
      </c>
      <c r="T363" s="66" t="str">
        <f t="shared" si="48"/>
        <v>&lt;1.22</v>
      </c>
      <c r="U363" s="66" t="str">
        <f t="shared" si="48"/>
        <v>&lt;1.23</v>
      </c>
      <c r="V363" s="67" t="str">
        <f t="shared" si="44"/>
        <v>&lt;2.5</v>
      </c>
      <c r="W363" s="68" t="str">
        <f t="shared" si="46"/>
        <v/>
      </c>
    </row>
    <row r="364" spans="1:23" x14ac:dyDescent="0.45">
      <c r="A364" s="51">
        <v>358</v>
      </c>
      <c r="B364" s="52" t="s">
        <v>724</v>
      </c>
      <c r="C364" s="52" t="s">
        <v>724</v>
      </c>
      <c r="D364" s="70" t="s">
        <v>738</v>
      </c>
      <c r="E364" s="187" t="s">
        <v>38</v>
      </c>
      <c r="F364" s="146" t="s">
        <v>38</v>
      </c>
      <c r="G364" s="55" t="s">
        <v>35</v>
      </c>
      <c r="H364" s="56" t="s">
        <v>36</v>
      </c>
      <c r="I364" s="71" t="s">
        <v>739</v>
      </c>
      <c r="J364" s="187" t="s">
        <v>38</v>
      </c>
      <c r="K364" s="187" t="s">
        <v>38</v>
      </c>
      <c r="L364" s="114" t="s">
        <v>39</v>
      </c>
      <c r="M364" s="141" t="s">
        <v>726</v>
      </c>
      <c r="N364" s="74" t="s">
        <v>41</v>
      </c>
      <c r="O364" s="61">
        <v>44068</v>
      </c>
      <c r="P364" s="62">
        <v>44074</v>
      </c>
      <c r="Q364" s="76" t="s">
        <v>740</v>
      </c>
      <c r="R364" s="77" t="s">
        <v>741</v>
      </c>
      <c r="S364" s="65" t="s">
        <v>341</v>
      </c>
      <c r="T364" s="66" t="str">
        <f t="shared" si="48"/>
        <v>&lt;0.92</v>
      </c>
      <c r="U364" s="66" t="str">
        <f t="shared" si="48"/>
        <v>&lt;1.18</v>
      </c>
      <c r="V364" s="67" t="str">
        <f t="shared" si="44"/>
        <v>&lt;2.1</v>
      </c>
      <c r="W364" s="68" t="str">
        <f t="shared" si="46"/>
        <v/>
      </c>
    </row>
    <row r="365" spans="1:23" x14ac:dyDescent="0.45">
      <c r="A365" s="51">
        <v>359</v>
      </c>
      <c r="B365" s="51" t="s">
        <v>724</v>
      </c>
      <c r="C365" s="51" t="s">
        <v>724</v>
      </c>
      <c r="D365" s="70" t="s">
        <v>560</v>
      </c>
      <c r="E365" s="187" t="s">
        <v>38</v>
      </c>
      <c r="F365" s="146" t="s">
        <v>38</v>
      </c>
      <c r="G365" s="55" t="s">
        <v>35</v>
      </c>
      <c r="H365" s="56" t="s">
        <v>36</v>
      </c>
      <c r="I365" s="71" t="s">
        <v>742</v>
      </c>
      <c r="J365" s="187" t="s">
        <v>38</v>
      </c>
      <c r="K365" s="187" t="s">
        <v>38</v>
      </c>
      <c r="L365" s="114" t="s">
        <v>39</v>
      </c>
      <c r="M365" s="141" t="s">
        <v>726</v>
      </c>
      <c r="N365" s="74" t="s">
        <v>41</v>
      </c>
      <c r="O365" s="61">
        <v>44068</v>
      </c>
      <c r="P365" s="62">
        <v>44074</v>
      </c>
      <c r="Q365" s="76" t="s">
        <v>743</v>
      </c>
      <c r="R365" s="77" t="s">
        <v>744</v>
      </c>
      <c r="S365" s="65" t="s">
        <v>745</v>
      </c>
      <c r="T365" s="66" t="str">
        <f t="shared" si="48"/>
        <v>&lt;1.39</v>
      </c>
      <c r="U365" s="66" t="str">
        <f t="shared" si="48"/>
        <v>&lt;1.31</v>
      </c>
      <c r="V365" s="67" t="str">
        <f t="shared" si="44"/>
        <v>&lt;2.7</v>
      </c>
      <c r="W365" s="68" t="str">
        <f t="shared" si="46"/>
        <v/>
      </c>
    </row>
    <row r="366" spans="1:23" x14ac:dyDescent="0.45">
      <c r="A366" s="51">
        <v>360</v>
      </c>
      <c r="B366" s="51" t="s">
        <v>724</v>
      </c>
      <c r="C366" s="51" t="s">
        <v>724</v>
      </c>
      <c r="D366" s="70" t="s">
        <v>45</v>
      </c>
      <c r="E366" s="187" t="s">
        <v>38</v>
      </c>
      <c r="F366" s="146" t="s">
        <v>38</v>
      </c>
      <c r="G366" s="55" t="s">
        <v>35</v>
      </c>
      <c r="H366" s="78" t="s">
        <v>36</v>
      </c>
      <c r="I366" s="71" t="s">
        <v>746</v>
      </c>
      <c r="J366" s="187" t="s">
        <v>38</v>
      </c>
      <c r="K366" s="187" t="s">
        <v>38</v>
      </c>
      <c r="L366" s="114" t="s">
        <v>39</v>
      </c>
      <c r="M366" s="141" t="s">
        <v>726</v>
      </c>
      <c r="N366" s="74" t="s">
        <v>41</v>
      </c>
      <c r="O366" s="61">
        <v>44068</v>
      </c>
      <c r="P366" s="62">
        <v>44074</v>
      </c>
      <c r="Q366" s="76" t="s">
        <v>747</v>
      </c>
      <c r="R366" s="77" t="s">
        <v>748</v>
      </c>
      <c r="S366" s="88" t="s">
        <v>749</v>
      </c>
      <c r="T366" s="66" t="str">
        <f t="shared" si="48"/>
        <v>&lt;1.08</v>
      </c>
      <c r="U366" s="66" t="str">
        <f t="shared" si="48"/>
        <v>&lt;1.33</v>
      </c>
      <c r="V366" s="67" t="str">
        <f t="shared" si="44"/>
        <v>&lt;2.4</v>
      </c>
      <c r="W366" s="68" t="str">
        <f t="shared" si="46"/>
        <v/>
      </c>
    </row>
    <row r="367" spans="1:23" x14ac:dyDescent="0.45">
      <c r="A367" s="51">
        <v>361</v>
      </c>
      <c r="B367" s="51" t="s">
        <v>724</v>
      </c>
      <c r="C367" s="51" t="s">
        <v>724</v>
      </c>
      <c r="D367" s="70" t="s">
        <v>45</v>
      </c>
      <c r="E367" s="187" t="s">
        <v>38</v>
      </c>
      <c r="F367" s="146" t="s">
        <v>38</v>
      </c>
      <c r="G367" s="55" t="s">
        <v>35</v>
      </c>
      <c r="H367" s="56" t="s">
        <v>36</v>
      </c>
      <c r="I367" s="71" t="s">
        <v>750</v>
      </c>
      <c r="J367" s="187" t="s">
        <v>38</v>
      </c>
      <c r="K367" s="187" t="s">
        <v>38</v>
      </c>
      <c r="L367" s="114" t="s">
        <v>39</v>
      </c>
      <c r="M367" s="141" t="s">
        <v>726</v>
      </c>
      <c r="N367" s="74" t="s">
        <v>41</v>
      </c>
      <c r="O367" s="61">
        <v>44068</v>
      </c>
      <c r="P367" s="62">
        <v>44074</v>
      </c>
      <c r="Q367" s="76" t="s">
        <v>751</v>
      </c>
      <c r="R367" s="77" t="s">
        <v>752</v>
      </c>
      <c r="S367" s="88" t="s">
        <v>737</v>
      </c>
      <c r="T367" s="66" t="str">
        <f t="shared" si="48"/>
        <v>&lt;1.13</v>
      </c>
      <c r="U367" s="66" t="str">
        <f t="shared" si="48"/>
        <v>&lt;1.36</v>
      </c>
      <c r="V367" s="67" t="str">
        <f t="shared" si="44"/>
        <v>&lt;2.5</v>
      </c>
      <c r="W367" s="68" t="str">
        <f t="shared" si="46"/>
        <v/>
      </c>
    </row>
    <row r="368" spans="1:23" x14ac:dyDescent="0.45">
      <c r="A368" s="51">
        <v>362</v>
      </c>
      <c r="B368" s="147" t="s">
        <v>753</v>
      </c>
      <c r="C368" s="148" t="s">
        <v>753</v>
      </c>
      <c r="D368" s="149" t="s">
        <v>754</v>
      </c>
      <c r="E368" s="150" t="s">
        <v>753</v>
      </c>
      <c r="F368" s="148"/>
      <c r="G368" s="55" t="s">
        <v>755</v>
      </c>
      <c r="H368" s="192" t="s">
        <v>756</v>
      </c>
      <c r="I368" s="150" t="s">
        <v>757</v>
      </c>
      <c r="J368" s="150"/>
      <c r="K368" s="150"/>
      <c r="L368" s="151" t="s">
        <v>758</v>
      </c>
      <c r="M368" s="141" t="s">
        <v>759</v>
      </c>
      <c r="N368" s="152" t="s">
        <v>41</v>
      </c>
      <c r="O368" s="153">
        <v>44081</v>
      </c>
      <c r="P368" s="154">
        <v>44088</v>
      </c>
      <c r="Q368" s="149" t="s">
        <v>760</v>
      </c>
      <c r="R368" s="147" t="s">
        <v>761</v>
      </c>
      <c r="S368" s="155" t="s">
        <v>762</v>
      </c>
      <c r="T368" s="156" t="s">
        <v>760</v>
      </c>
      <c r="U368" s="156" t="s">
        <v>761</v>
      </c>
      <c r="V368" s="157" t="s">
        <v>762</v>
      </c>
      <c r="W368" s="158"/>
    </row>
    <row r="369" spans="1:23" x14ac:dyDescent="0.45">
      <c r="A369" s="51">
        <v>363</v>
      </c>
      <c r="B369" s="52" t="s">
        <v>763</v>
      </c>
      <c r="C369" s="80" t="s">
        <v>763</v>
      </c>
      <c r="D369" s="54" t="s">
        <v>763</v>
      </c>
      <c r="E369" s="79" t="s">
        <v>764</v>
      </c>
      <c r="F369" s="80" t="s">
        <v>765</v>
      </c>
      <c r="G369" s="55" t="s">
        <v>83</v>
      </c>
      <c r="H369" s="56" t="s">
        <v>766</v>
      </c>
      <c r="I369" s="79" t="s">
        <v>767</v>
      </c>
      <c r="J369" s="79" t="s">
        <v>117</v>
      </c>
      <c r="K369" s="79" t="s">
        <v>118</v>
      </c>
      <c r="L369" s="114" t="s">
        <v>39</v>
      </c>
      <c r="M369" s="141" t="s">
        <v>768</v>
      </c>
      <c r="N369" s="60" t="s">
        <v>769</v>
      </c>
      <c r="O369" s="61">
        <v>44068</v>
      </c>
      <c r="P369" s="75">
        <v>44074</v>
      </c>
      <c r="Q369" s="63" t="s">
        <v>313</v>
      </c>
      <c r="R369" s="64" t="s">
        <v>770</v>
      </c>
      <c r="S369" s="65" t="s">
        <v>771</v>
      </c>
      <c r="T369" s="66" t="str">
        <f>IF(Q369="","",IF(NOT(ISERROR(Q369*1)),ROUNDDOWN(Q369*1,2-INT(LOG(ABS(Q369*1)))),IFERROR("&lt;"&amp;ROUNDDOWN(IF(SUBSTITUTE(Q369,"&lt;","")*1&lt;=50,SUBSTITUTE(Q369,"&lt;","")*1,""),2-INT(LOG(ABS(SUBSTITUTE(Q369,"&lt;","")*1)))),IF(Q369="-",Q369,"入力形式が間違っています"))))</f>
        <v>&lt;3.5</v>
      </c>
      <c r="U369" s="66" t="str">
        <f>IF(R369="","",IF(NOT(ISERROR(R369*1)),ROUNDDOWN(R369*1,2-INT(LOG(ABS(R369*1)))),IFERROR("&lt;"&amp;ROUNDDOWN(IF(SUBSTITUTE(R369,"&lt;","")*1&lt;=50,SUBSTITUTE(R369,"&lt;","")*1,""),2-INT(LOG(ABS(SUBSTITUTE(R369,"&lt;","")*1)))),IF(R369="-",R369,"入力形式が間違っています"))))</f>
        <v>&lt;2.44</v>
      </c>
      <c r="V369" s="67" t="str">
        <f>IFERROR(IF(AND(T369="",U369=""),"",IF(AND(T369="-",U369="-"),IF(S369="","Cs合計を入力してください",S369),IF(NOT(ISERROR(T369*1+U369*1)),ROUND(T369+U369, 1-INT(LOG(ABS(T369+U369)))),IF(NOT(ISERROR(T369*1)),ROUND(T369, 1-INT(LOG(ABS(T369)))),IF(NOT(ISERROR(U369*1)),ROUND(U369, 1-INT(LOG(ABS(U369)))),IF(ISERROR(T369*1+U369*1),"&lt;"&amp;ROUND(IF(T369="-",0,SUBSTITUTE(T369,"&lt;",""))*1+IF(U369="-",0,SUBSTITUTE(U369,"&lt;",""))*1,1-INT(LOG(ABS(IF(T369="-",0,SUBSTITUTE(T369,"&lt;",""))*1+IF(U369="-",0,SUBSTITUTE(U369,"&lt;",""))*1)))))))))),"入力形式が間違っています")</f>
        <v>&lt;5.9</v>
      </c>
      <c r="W369" s="68"/>
    </row>
    <row r="370" spans="1:23" x14ac:dyDescent="0.45">
      <c r="A370" s="51">
        <v>364</v>
      </c>
      <c r="B370" s="52" t="s">
        <v>763</v>
      </c>
      <c r="C370" s="80" t="s">
        <v>763</v>
      </c>
      <c r="D370" s="54" t="s">
        <v>763</v>
      </c>
      <c r="E370" s="79" t="s">
        <v>764</v>
      </c>
      <c r="F370" s="80" t="s">
        <v>765</v>
      </c>
      <c r="G370" s="55" t="s">
        <v>83</v>
      </c>
      <c r="H370" s="56" t="s">
        <v>766</v>
      </c>
      <c r="I370" s="79" t="s">
        <v>767</v>
      </c>
      <c r="J370" s="79" t="s">
        <v>117</v>
      </c>
      <c r="K370" s="79" t="s">
        <v>118</v>
      </c>
      <c r="L370" s="114" t="s">
        <v>39</v>
      </c>
      <c r="M370" s="141" t="s">
        <v>768</v>
      </c>
      <c r="N370" s="60" t="s">
        <v>769</v>
      </c>
      <c r="O370" s="61">
        <v>44068</v>
      </c>
      <c r="P370" s="75">
        <v>44074</v>
      </c>
      <c r="Q370" s="63" t="s">
        <v>772</v>
      </c>
      <c r="R370" s="64" t="s">
        <v>773</v>
      </c>
      <c r="S370" s="65" t="s">
        <v>294</v>
      </c>
      <c r="T370" s="66" t="str">
        <f t="shared" ref="T370:U373" si="49">IF(Q370="","",IF(NOT(ISERROR(Q370*1)),ROUNDDOWN(Q370*1,2-INT(LOG(ABS(Q370*1)))),IFERROR("&lt;"&amp;ROUNDDOWN(IF(SUBSTITUTE(Q370,"&lt;","")*1&lt;=50,SUBSTITUTE(Q370,"&lt;","")*1,""),2-INT(LOG(ABS(SUBSTITUTE(Q370,"&lt;","")*1)))),IF(Q370="-",Q370,"入力形式が間違っています"))))</f>
        <v>&lt;2.66</v>
      </c>
      <c r="U370" s="66" t="str">
        <f t="shared" si="49"/>
        <v>&lt;2.61</v>
      </c>
      <c r="V370" s="67" t="str">
        <f t="shared" ref="V370:V373" si="50">IFERROR(IF(AND(T370="",U370=""),"",IF(AND(T370="-",U370="-"),IF(S370="","Cs合計を入力してください",S370),IF(NOT(ISERROR(T370*1+U370*1)),ROUND(T370+U370, 1-INT(LOG(ABS(T370+U370)))),IF(NOT(ISERROR(T370*1)),ROUND(T370, 1-INT(LOG(ABS(T370)))),IF(NOT(ISERROR(U370*1)),ROUND(U370, 1-INT(LOG(ABS(U370)))),IF(ISERROR(T370*1+U370*1),"&lt;"&amp;ROUND(IF(T370="-",0,SUBSTITUTE(T370,"&lt;",""))*1+IF(U370="-",0,SUBSTITUTE(U370,"&lt;",""))*1,1-INT(LOG(ABS(IF(T370="-",0,SUBSTITUTE(T370,"&lt;",""))*1+IF(U370="-",0,SUBSTITUTE(U370,"&lt;",""))*1)))))))))),"入力形式が間違っています")</f>
        <v>&lt;5.3</v>
      </c>
      <c r="W370" s="68"/>
    </row>
    <row r="371" spans="1:23" x14ac:dyDescent="0.45">
      <c r="A371" s="51">
        <v>365</v>
      </c>
      <c r="B371" s="52" t="s">
        <v>763</v>
      </c>
      <c r="C371" s="80" t="s">
        <v>763</v>
      </c>
      <c r="D371" s="54" t="s">
        <v>763</v>
      </c>
      <c r="E371" s="79" t="s">
        <v>764</v>
      </c>
      <c r="F371" s="80" t="s">
        <v>765</v>
      </c>
      <c r="G371" s="55" t="s">
        <v>83</v>
      </c>
      <c r="H371" s="56" t="s">
        <v>766</v>
      </c>
      <c r="I371" s="79" t="s">
        <v>767</v>
      </c>
      <c r="J371" s="79" t="s">
        <v>117</v>
      </c>
      <c r="K371" s="79" t="s">
        <v>118</v>
      </c>
      <c r="L371" s="114" t="s">
        <v>39</v>
      </c>
      <c r="M371" s="141" t="s">
        <v>768</v>
      </c>
      <c r="N371" s="60" t="s">
        <v>769</v>
      </c>
      <c r="O371" s="61">
        <v>44068</v>
      </c>
      <c r="P371" s="75">
        <v>44074</v>
      </c>
      <c r="Q371" s="63" t="s">
        <v>774</v>
      </c>
      <c r="R371" s="64" t="s">
        <v>775</v>
      </c>
      <c r="S371" s="65" t="s">
        <v>776</v>
      </c>
      <c r="T371" s="66" t="str">
        <f t="shared" si="49"/>
        <v>&lt;2.41</v>
      </c>
      <c r="U371" s="66" t="str">
        <f t="shared" si="49"/>
        <v>&lt;2.47</v>
      </c>
      <c r="V371" s="67" t="str">
        <f t="shared" si="50"/>
        <v>&lt;4.9</v>
      </c>
      <c r="W371" s="68"/>
    </row>
    <row r="372" spans="1:23" x14ac:dyDescent="0.45">
      <c r="A372" s="51">
        <v>366</v>
      </c>
      <c r="B372" s="52" t="s">
        <v>763</v>
      </c>
      <c r="C372" s="80" t="s">
        <v>763</v>
      </c>
      <c r="D372" s="54" t="s">
        <v>763</v>
      </c>
      <c r="E372" s="79" t="s">
        <v>764</v>
      </c>
      <c r="F372" s="80" t="s">
        <v>765</v>
      </c>
      <c r="G372" s="55" t="s">
        <v>83</v>
      </c>
      <c r="H372" s="56" t="s">
        <v>766</v>
      </c>
      <c r="I372" s="79" t="s">
        <v>767</v>
      </c>
      <c r="J372" s="79" t="s">
        <v>117</v>
      </c>
      <c r="K372" s="79" t="s">
        <v>118</v>
      </c>
      <c r="L372" s="114" t="s">
        <v>39</v>
      </c>
      <c r="M372" s="141" t="s">
        <v>768</v>
      </c>
      <c r="N372" s="60" t="s">
        <v>769</v>
      </c>
      <c r="O372" s="61">
        <v>44068</v>
      </c>
      <c r="P372" s="75">
        <v>44074</v>
      </c>
      <c r="Q372" s="63" t="s">
        <v>777</v>
      </c>
      <c r="R372" s="64" t="s">
        <v>778</v>
      </c>
      <c r="S372" s="65" t="s">
        <v>353</v>
      </c>
      <c r="T372" s="66" t="str">
        <f t="shared" si="49"/>
        <v>&lt;5.38</v>
      </c>
      <c r="U372" s="66" t="str">
        <f t="shared" si="49"/>
        <v>&lt;5.02</v>
      </c>
      <c r="V372" s="67" t="str">
        <f t="shared" si="50"/>
        <v>&lt;10</v>
      </c>
      <c r="W372" s="68"/>
    </row>
    <row r="373" spans="1:23" x14ac:dyDescent="0.45">
      <c r="A373" s="51">
        <v>367</v>
      </c>
      <c r="B373" s="52" t="s">
        <v>763</v>
      </c>
      <c r="C373" s="80" t="s">
        <v>763</v>
      </c>
      <c r="D373" s="54" t="s">
        <v>763</v>
      </c>
      <c r="E373" s="79" t="s">
        <v>764</v>
      </c>
      <c r="F373" s="80" t="s">
        <v>765</v>
      </c>
      <c r="G373" s="55" t="s">
        <v>83</v>
      </c>
      <c r="H373" s="56" t="s">
        <v>766</v>
      </c>
      <c r="I373" s="79" t="s">
        <v>767</v>
      </c>
      <c r="J373" s="79" t="s">
        <v>117</v>
      </c>
      <c r="K373" s="79" t="s">
        <v>118</v>
      </c>
      <c r="L373" s="114" t="s">
        <v>39</v>
      </c>
      <c r="M373" s="141" t="s">
        <v>768</v>
      </c>
      <c r="N373" s="60" t="s">
        <v>769</v>
      </c>
      <c r="O373" s="61">
        <v>44068</v>
      </c>
      <c r="P373" s="75">
        <v>44074</v>
      </c>
      <c r="Q373" s="63" t="s">
        <v>779</v>
      </c>
      <c r="R373" s="64" t="s">
        <v>780</v>
      </c>
      <c r="S373" s="65" t="s">
        <v>781</v>
      </c>
      <c r="T373" s="66" t="str">
        <f t="shared" si="49"/>
        <v>&lt;2.75</v>
      </c>
      <c r="U373" s="66" t="str">
        <f t="shared" si="49"/>
        <v>&lt;3.02</v>
      </c>
      <c r="V373" s="67" t="str">
        <f t="shared" si="50"/>
        <v>&lt;5.8</v>
      </c>
      <c r="W373" s="68"/>
    </row>
    <row r="374" spans="1:23" x14ac:dyDescent="0.45">
      <c r="A374" s="51">
        <v>368</v>
      </c>
      <c r="B374" s="52" t="s">
        <v>782</v>
      </c>
      <c r="C374" s="80" t="s">
        <v>782</v>
      </c>
      <c r="D374" s="54" t="s">
        <v>782</v>
      </c>
      <c r="E374" s="79" t="s">
        <v>783</v>
      </c>
      <c r="F374" s="80" t="s">
        <v>784</v>
      </c>
      <c r="G374" s="55" t="s">
        <v>454</v>
      </c>
      <c r="H374" s="56" t="s">
        <v>438</v>
      </c>
      <c r="I374" s="79" t="s">
        <v>785</v>
      </c>
      <c r="J374" s="79" t="s">
        <v>786</v>
      </c>
      <c r="K374" s="79" t="s">
        <v>38</v>
      </c>
      <c r="L374" s="114" t="s">
        <v>758</v>
      </c>
      <c r="M374" s="141" t="s">
        <v>442</v>
      </c>
      <c r="N374" s="60" t="s">
        <v>41</v>
      </c>
      <c r="O374" s="61">
        <v>44080</v>
      </c>
      <c r="P374" s="75">
        <v>44088</v>
      </c>
      <c r="Q374" s="63" t="s">
        <v>787</v>
      </c>
      <c r="R374" s="64" t="s">
        <v>788</v>
      </c>
      <c r="S374" s="65" t="s">
        <v>789</v>
      </c>
      <c r="T374" s="66" t="s">
        <v>787</v>
      </c>
      <c r="U374" s="66" t="s">
        <v>788</v>
      </c>
      <c r="V374" s="67" t="s">
        <v>789</v>
      </c>
      <c r="W374" s="68"/>
    </row>
    <row r="375" spans="1:23" ht="18.600000000000001" thickBot="1" x14ac:dyDescent="0.5">
      <c r="A375" s="51">
        <v>369</v>
      </c>
      <c r="B375" s="52" t="s">
        <v>782</v>
      </c>
      <c r="C375" s="80" t="s">
        <v>782</v>
      </c>
      <c r="D375" s="54" t="s">
        <v>782</v>
      </c>
      <c r="E375" s="79" t="s">
        <v>783</v>
      </c>
      <c r="F375" s="80" t="s">
        <v>784</v>
      </c>
      <c r="G375" s="55" t="s">
        <v>454</v>
      </c>
      <c r="H375" s="56" t="s">
        <v>438</v>
      </c>
      <c r="I375" s="79" t="s">
        <v>790</v>
      </c>
      <c r="J375" s="79" t="s">
        <v>786</v>
      </c>
      <c r="K375" s="79" t="s">
        <v>38</v>
      </c>
      <c r="L375" s="114" t="s">
        <v>758</v>
      </c>
      <c r="M375" s="141" t="s">
        <v>442</v>
      </c>
      <c r="N375" s="60" t="s">
        <v>41</v>
      </c>
      <c r="O375" s="61">
        <v>44080</v>
      </c>
      <c r="P375" s="75">
        <v>44088</v>
      </c>
      <c r="Q375" s="76" t="s">
        <v>791</v>
      </c>
      <c r="R375" s="77" t="s">
        <v>459</v>
      </c>
      <c r="S375" s="65" t="s">
        <v>461</v>
      </c>
      <c r="T375" s="66" t="s">
        <v>791</v>
      </c>
      <c r="U375" s="66" t="s">
        <v>459</v>
      </c>
      <c r="V375" s="67" t="s">
        <v>461</v>
      </c>
      <c r="W375" s="68"/>
    </row>
    <row r="376" spans="1:23" ht="18.600000000000001" thickTop="1" x14ac:dyDescent="0.45">
      <c r="A376" s="51">
        <v>370</v>
      </c>
      <c r="B376" s="51" t="s">
        <v>792</v>
      </c>
      <c r="C376" s="135" t="s">
        <v>792</v>
      </c>
      <c r="D376" s="54" t="s">
        <v>343</v>
      </c>
      <c r="E376" s="71" t="s">
        <v>38</v>
      </c>
      <c r="F376" s="80" t="s">
        <v>793</v>
      </c>
      <c r="G376" s="55" t="s">
        <v>83</v>
      </c>
      <c r="H376" s="56" t="s">
        <v>115</v>
      </c>
      <c r="I376" s="79" t="s">
        <v>135</v>
      </c>
      <c r="J376" s="79" t="s">
        <v>117</v>
      </c>
      <c r="K376" s="71" t="s">
        <v>38</v>
      </c>
      <c r="L376" s="136" t="s">
        <v>39</v>
      </c>
      <c r="M376" s="145" t="s">
        <v>794</v>
      </c>
      <c r="N376" s="60" t="s">
        <v>41</v>
      </c>
      <c r="O376" s="159" t="s">
        <v>795</v>
      </c>
      <c r="P376" s="160" t="s">
        <v>795</v>
      </c>
      <c r="Q376" s="63" t="s">
        <v>796</v>
      </c>
      <c r="R376" s="64" t="s">
        <v>797</v>
      </c>
      <c r="S376" s="65" t="s">
        <v>798</v>
      </c>
      <c r="T376" s="66" t="str">
        <f t="shared" ref="T376:U391" si="51">IF(Q376="","",IF(NOT(ISERROR(Q376*1)),ROUNDDOWN(Q376*1,2-INT(LOG(ABS(Q376*1)))),IFERROR("&lt;"&amp;ROUNDDOWN(IF(SUBSTITUTE(Q376,"&lt;","")*1&lt;=50,SUBSTITUTE(Q376,"&lt;","")*1,""),2-INT(LOG(ABS(SUBSTITUTE(Q376,"&lt;","")*1)))),IF(Q376="-",Q376,"入力形式が間違っています"))))</f>
        <v>&lt;2.77</v>
      </c>
      <c r="U376" s="66" t="str">
        <f t="shared" si="51"/>
        <v>&lt;2.94</v>
      </c>
      <c r="V376" s="67" t="str">
        <f t="shared" ref="V376:V392" si="52">IFERROR(IF(AND(T376="",U376=""),"",IF(AND(T376="-",U376="-"),IF(S376="","Cs合計を入力してください",S376),IF(NOT(ISERROR(T376*1+U376*1)),ROUND(T376+U376, 1-INT(LOG(ABS(T376+U376)))),IF(NOT(ISERROR(T376*1)),ROUND(T376, 1-INT(LOG(ABS(T376)))),IF(NOT(ISERROR(U376*1)),ROUND(U376, 1-INT(LOG(ABS(U376)))),IF(ISERROR(T376*1+U376*1),"&lt;"&amp;ROUND(IF(T376="-",0,SUBSTITUTE(T376,"&lt;",""))*1+IF(U376="-",0,SUBSTITUTE(U376,"&lt;",""))*1,1-INT(LOG(ABS(IF(T376="-",0,SUBSTITUTE(T376,"&lt;",""))*1+IF(U376="-",0,SUBSTITUTE(U376,"&lt;",""))*1)))))))))),"入力形式が間違っています")</f>
        <v>&lt;5.7</v>
      </c>
      <c r="W376" s="68" t="str">
        <f t="shared" ref="W376:W392" si="53">IF(ISERROR(V376*1),"",IF(AND(H376="飲料水",V376&gt;=11),"○",IF(AND(H376="牛乳・乳児用食品",V376&gt;=51),"○",IF(AND(H376&lt;&gt;"",V376&gt;=110),"○",""))))</f>
        <v/>
      </c>
    </row>
    <row r="377" spans="1:23" x14ac:dyDescent="0.45">
      <c r="A377" s="51">
        <v>371</v>
      </c>
      <c r="B377" s="51" t="s">
        <v>792</v>
      </c>
      <c r="C377" s="135" t="s">
        <v>792</v>
      </c>
      <c r="D377" s="70" t="s">
        <v>38</v>
      </c>
      <c r="E377" s="71" t="s">
        <v>38</v>
      </c>
      <c r="F377" s="135" t="s">
        <v>799</v>
      </c>
      <c r="G377" s="55" t="s">
        <v>83</v>
      </c>
      <c r="H377" s="56" t="s">
        <v>115</v>
      </c>
      <c r="I377" s="71" t="s">
        <v>800</v>
      </c>
      <c r="J377" s="79" t="s">
        <v>117</v>
      </c>
      <c r="K377" s="71" t="s">
        <v>38</v>
      </c>
      <c r="L377" s="136" t="s">
        <v>39</v>
      </c>
      <c r="M377" s="145" t="s">
        <v>794</v>
      </c>
      <c r="N377" s="60" t="s">
        <v>41</v>
      </c>
      <c r="O377" s="159" t="s">
        <v>795</v>
      </c>
      <c r="P377" s="62" t="s">
        <v>795</v>
      </c>
      <c r="Q377" s="76" t="s">
        <v>801</v>
      </c>
      <c r="R377" s="77" t="s">
        <v>472</v>
      </c>
      <c r="S377" s="65" t="s">
        <v>465</v>
      </c>
      <c r="T377" s="66" t="str">
        <f t="shared" si="51"/>
        <v>&lt;3.06</v>
      </c>
      <c r="U377" s="66" t="str">
        <f t="shared" si="51"/>
        <v>&lt;3.23</v>
      </c>
      <c r="V377" s="67" t="str">
        <f t="shared" si="52"/>
        <v>&lt;6.3</v>
      </c>
      <c r="W377" s="68" t="str">
        <f t="shared" si="53"/>
        <v/>
      </c>
    </row>
    <row r="378" spans="1:23" x14ac:dyDescent="0.45">
      <c r="A378" s="51">
        <v>372</v>
      </c>
      <c r="B378" s="51" t="s">
        <v>792</v>
      </c>
      <c r="C378" s="135" t="s">
        <v>792</v>
      </c>
      <c r="D378" s="70" t="s">
        <v>59</v>
      </c>
      <c r="E378" s="71" t="s">
        <v>38</v>
      </c>
      <c r="F378" s="135" t="s">
        <v>799</v>
      </c>
      <c r="G378" s="55" t="s">
        <v>83</v>
      </c>
      <c r="H378" s="56" t="s">
        <v>115</v>
      </c>
      <c r="I378" s="71" t="s">
        <v>802</v>
      </c>
      <c r="J378" s="79" t="s">
        <v>117</v>
      </c>
      <c r="K378" s="71" t="s">
        <v>803</v>
      </c>
      <c r="L378" s="136" t="s">
        <v>39</v>
      </c>
      <c r="M378" s="145" t="s">
        <v>794</v>
      </c>
      <c r="N378" s="60" t="s">
        <v>41</v>
      </c>
      <c r="O378" s="159" t="s">
        <v>795</v>
      </c>
      <c r="P378" s="62" t="s">
        <v>795</v>
      </c>
      <c r="Q378" s="76" t="s">
        <v>804</v>
      </c>
      <c r="R378" s="77" t="s">
        <v>801</v>
      </c>
      <c r="S378" s="65" t="s">
        <v>465</v>
      </c>
      <c r="T378" s="66" t="str">
        <f t="shared" si="51"/>
        <v>&lt;3.27</v>
      </c>
      <c r="U378" s="66" t="str">
        <f t="shared" si="51"/>
        <v>&lt;3.06</v>
      </c>
      <c r="V378" s="67" t="str">
        <f t="shared" si="52"/>
        <v>&lt;6.3</v>
      </c>
      <c r="W378" s="68" t="str">
        <f t="shared" si="53"/>
        <v/>
      </c>
    </row>
    <row r="379" spans="1:23" x14ac:dyDescent="0.45">
      <c r="A379" s="51">
        <v>373</v>
      </c>
      <c r="B379" s="52" t="s">
        <v>805</v>
      </c>
      <c r="C379" s="80" t="s">
        <v>805</v>
      </c>
      <c r="D379" s="54" t="s">
        <v>38</v>
      </c>
      <c r="E379" s="79" t="s">
        <v>38</v>
      </c>
      <c r="F379" s="80" t="s">
        <v>806</v>
      </c>
      <c r="G379" s="55" t="s">
        <v>755</v>
      </c>
      <c r="H379" s="56" t="s">
        <v>756</v>
      </c>
      <c r="I379" s="79" t="s">
        <v>807</v>
      </c>
      <c r="J379" s="79"/>
      <c r="K379" s="79" t="s">
        <v>118</v>
      </c>
      <c r="L379" s="114" t="s">
        <v>39</v>
      </c>
      <c r="M379" s="141" t="s">
        <v>808</v>
      </c>
      <c r="N379" s="60" t="s">
        <v>41</v>
      </c>
      <c r="O379" s="61">
        <v>44081</v>
      </c>
      <c r="P379" s="62">
        <v>44082</v>
      </c>
      <c r="Q379" s="63" t="s">
        <v>809</v>
      </c>
      <c r="R379" s="64" t="s">
        <v>810</v>
      </c>
      <c r="S379" s="65" t="s">
        <v>811</v>
      </c>
      <c r="T379" s="66" t="str">
        <f t="shared" si="51"/>
        <v>&lt;2.39</v>
      </c>
      <c r="U379" s="66" t="str">
        <f t="shared" si="51"/>
        <v>&lt;3.08</v>
      </c>
      <c r="V379" s="67" t="str">
        <f t="shared" si="52"/>
        <v>&lt;5.5</v>
      </c>
      <c r="W379" s="68" t="str">
        <f t="shared" si="53"/>
        <v/>
      </c>
    </row>
    <row r="380" spans="1:23" x14ac:dyDescent="0.45">
      <c r="A380" s="51">
        <v>374</v>
      </c>
      <c r="B380" s="52" t="s">
        <v>805</v>
      </c>
      <c r="C380" s="80" t="s">
        <v>805</v>
      </c>
      <c r="D380" s="54" t="s">
        <v>38</v>
      </c>
      <c r="E380" s="79" t="s">
        <v>38</v>
      </c>
      <c r="F380" s="80" t="s">
        <v>806</v>
      </c>
      <c r="G380" s="55" t="s">
        <v>755</v>
      </c>
      <c r="H380" s="56" t="s">
        <v>756</v>
      </c>
      <c r="I380" s="79" t="s">
        <v>812</v>
      </c>
      <c r="J380" s="79"/>
      <c r="K380" s="79" t="s">
        <v>118</v>
      </c>
      <c r="L380" s="114" t="s">
        <v>39</v>
      </c>
      <c r="M380" s="141" t="s">
        <v>808</v>
      </c>
      <c r="N380" s="60" t="s">
        <v>41</v>
      </c>
      <c r="O380" s="61">
        <v>44081</v>
      </c>
      <c r="P380" s="62">
        <v>44082</v>
      </c>
      <c r="Q380" s="63" t="s">
        <v>813</v>
      </c>
      <c r="R380" s="64" t="s">
        <v>814</v>
      </c>
      <c r="S380" s="65" t="s">
        <v>474</v>
      </c>
      <c r="T380" s="66" t="str">
        <f t="shared" si="51"/>
        <v>&lt;3.03</v>
      </c>
      <c r="U380" s="66" t="str">
        <f t="shared" si="51"/>
        <v>&lt;3.9</v>
      </c>
      <c r="V380" s="67" t="str">
        <f t="shared" si="52"/>
        <v>&lt;6.9</v>
      </c>
      <c r="W380" s="68" t="str">
        <f t="shared" si="53"/>
        <v/>
      </c>
    </row>
    <row r="381" spans="1:23" x14ac:dyDescent="0.45">
      <c r="A381" s="51">
        <v>375</v>
      </c>
      <c r="B381" s="52" t="s">
        <v>805</v>
      </c>
      <c r="C381" s="80" t="s">
        <v>805</v>
      </c>
      <c r="D381" s="54" t="s">
        <v>38</v>
      </c>
      <c r="E381" s="79" t="s">
        <v>38</v>
      </c>
      <c r="F381" s="80" t="s">
        <v>806</v>
      </c>
      <c r="G381" s="55" t="s">
        <v>755</v>
      </c>
      <c r="H381" s="56" t="s">
        <v>756</v>
      </c>
      <c r="I381" s="79" t="s">
        <v>807</v>
      </c>
      <c r="J381" s="79"/>
      <c r="K381" s="79" t="s">
        <v>118</v>
      </c>
      <c r="L381" s="114" t="s">
        <v>39</v>
      </c>
      <c r="M381" s="141" t="s">
        <v>808</v>
      </c>
      <c r="N381" s="60" t="s">
        <v>41</v>
      </c>
      <c r="O381" s="61">
        <v>44082</v>
      </c>
      <c r="P381" s="62">
        <v>44083</v>
      </c>
      <c r="Q381" s="63" t="s">
        <v>791</v>
      </c>
      <c r="R381" s="64" t="s">
        <v>815</v>
      </c>
      <c r="S381" s="65" t="s">
        <v>816</v>
      </c>
      <c r="T381" s="66" t="str">
        <f t="shared" si="51"/>
        <v>&lt;3.49</v>
      </c>
      <c r="U381" s="66" t="str">
        <f t="shared" si="51"/>
        <v>&lt;3.59</v>
      </c>
      <c r="V381" s="67" t="str">
        <f t="shared" si="52"/>
        <v>&lt;7.1</v>
      </c>
      <c r="W381" s="68" t="str">
        <f t="shared" si="53"/>
        <v/>
      </c>
    </row>
    <row r="382" spans="1:23" x14ac:dyDescent="0.45">
      <c r="A382" s="51">
        <v>376</v>
      </c>
      <c r="B382" s="52" t="s">
        <v>805</v>
      </c>
      <c r="C382" s="80" t="s">
        <v>805</v>
      </c>
      <c r="D382" s="54" t="s">
        <v>38</v>
      </c>
      <c r="E382" s="79" t="s">
        <v>38</v>
      </c>
      <c r="F382" s="80" t="s">
        <v>806</v>
      </c>
      <c r="G382" s="55" t="s">
        <v>755</v>
      </c>
      <c r="H382" s="56" t="s">
        <v>54</v>
      </c>
      <c r="I382" s="79" t="s">
        <v>817</v>
      </c>
      <c r="J382" s="79"/>
      <c r="K382" s="79" t="s">
        <v>118</v>
      </c>
      <c r="L382" s="114" t="s">
        <v>39</v>
      </c>
      <c r="M382" s="141" t="s">
        <v>808</v>
      </c>
      <c r="N382" s="60" t="s">
        <v>41</v>
      </c>
      <c r="O382" s="61">
        <v>44082</v>
      </c>
      <c r="P382" s="62">
        <v>44083</v>
      </c>
      <c r="Q382" s="63" t="s">
        <v>818</v>
      </c>
      <c r="R382" s="64" t="s">
        <v>464</v>
      </c>
      <c r="S382" s="65" t="s">
        <v>819</v>
      </c>
      <c r="T382" s="66" t="str">
        <f t="shared" si="51"/>
        <v>&lt;2.84</v>
      </c>
      <c r="U382" s="66" t="str">
        <f t="shared" si="51"/>
        <v>&lt;3.31</v>
      </c>
      <c r="V382" s="67" t="str">
        <f t="shared" si="52"/>
        <v>&lt;6.2</v>
      </c>
      <c r="W382" s="68" t="str">
        <f t="shared" si="53"/>
        <v/>
      </c>
    </row>
    <row r="383" spans="1:23" ht="36" x14ac:dyDescent="0.45">
      <c r="A383" s="51">
        <v>377</v>
      </c>
      <c r="B383" s="52" t="s">
        <v>820</v>
      </c>
      <c r="C383" s="114" t="s">
        <v>820</v>
      </c>
      <c r="D383" s="161" t="s">
        <v>821</v>
      </c>
      <c r="E383" s="196" t="s">
        <v>34</v>
      </c>
      <c r="F383" s="162" t="s">
        <v>822</v>
      </c>
      <c r="G383" s="179" t="s">
        <v>755</v>
      </c>
      <c r="H383" s="193" t="s">
        <v>438</v>
      </c>
      <c r="I383" s="181" t="s">
        <v>823</v>
      </c>
      <c r="J383" s="181" t="s">
        <v>117</v>
      </c>
      <c r="K383" s="181" t="s">
        <v>34</v>
      </c>
      <c r="L383" s="162" t="s">
        <v>824</v>
      </c>
      <c r="M383" s="161" t="s">
        <v>825</v>
      </c>
      <c r="N383" s="164" t="s">
        <v>84</v>
      </c>
      <c r="O383" s="165">
        <v>44091</v>
      </c>
      <c r="P383" s="164">
        <v>44091</v>
      </c>
      <c r="Q383" s="166" t="s">
        <v>118</v>
      </c>
      <c r="R383" s="167" t="s">
        <v>118</v>
      </c>
      <c r="S383" s="168" t="s">
        <v>826</v>
      </c>
      <c r="T383" s="66" t="str">
        <f t="shared" si="51"/>
        <v>-</v>
      </c>
      <c r="U383" s="66" t="str">
        <f t="shared" si="51"/>
        <v>-</v>
      </c>
      <c r="V383" s="67" t="str">
        <f t="shared" si="52"/>
        <v>&lt;16</v>
      </c>
      <c r="W383" s="68" t="str">
        <f t="shared" si="53"/>
        <v/>
      </c>
    </row>
    <row r="384" spans="1:23" ht="36" x14ac:dyDescent="0.45">
      <c r="A384" s="51">
        <v>378</v>
      </c>
      <c r="B384" s="51" t="s">
        <v>820</v>
      </c>
      <c r="C384" s="136" t="s">
        <v>820</v>
      </c>
      <c r="D384" s="161" t="s">
        <v>827</v>
      </c>
      <c r="E384" s="196" t="s">
        <v>34</v>
      </c>
      <c r="F384" s="162" t="s">
        <v>828</v>
      </c>
      <c r="G384" s="179" t="s">
        <v>755</v>
      </c>
      <c r="H384" s="193" t="s">
        <v>438</v>
      </c>
      <c r="I384" s="181" t="s">
        <v>829</v>
      </c>
      <c r="J384" s="181" t="s">
        <v>117</v>
      </c>
      <c r="K384" s="181" t="s">
        <v>34</v>
      </c>
      <c r="L384" s="162" t="s">
        <v>824</v>
      </c>
      <c r="M384" s="161" t="s">
        <v>825</v>
      </c>
      <c r="N384" s="164" t="s">
        <v>84</v>
      </c>
      <c r="O384" s="165">
        <v>44091</v>
      </c>
      <c r="P384" s="164">
        <v>44091</v>
      </c>
      <c r="Q384" s="166" t="s">
        <v>118</v>
      </c>
      <c r="R384" s="167" t="s">
        <v>118</v>
      </c>
      <c r="S384" s="168" t="s">
        <v>826</v>
      </c>
      <c r="T384" s="66" t="str">
        <f t="shared" si="51"/>
        <v>-</v>
      </c>
      <c r="U384" s="66" t="str">
        <f t="shared" si="51"/>
        <v>-</v>
      </c>
      <c r="V384" s="67" t="str">
        <f t="shared" si="52"/>
        <v>&lt;16</v>
      </c>
      <c r="W384" s="68" t="str">
        <f t="shared" si="53"/>
        <v/>
      </c>
    </row>
    <row r="385" spans="1:23" ht="36" x14ac:dyDescent="0.45">
      <c r="A385" s="51">
        <v>379</v>
      </c>
      <c r="B385" s="51" t="s">
        <v>820</v>
      </c>
      <c r="C385" s="136" t="s">
        <v>820</v>
      </c>
      <c r="D385" s="161" t="s">
        <v>830</v>
      </c>
      <c r="E385" s="196" t="s">
        <v>34</v>
      </c>
      <c r="F385" s="162" t="s">
        <v>831</v>
      </c>
      <c r="G385" s="179" t="s">
        <v>755</v>
      </c>
      <c r="H385" s="193" t="s">
        <v>438</v>
      </c>
      <c r="I385" s="181" t="s">
        <v>832</v>
      </c>
      <c r="J385" s="181" t="s">
        <v>117</v>
      </c>
      <c r="K385" s="181" t="s">
        <v>34</v>
      </c>
      <c r="L385" s="162" t="s">
        <v>824</v>
      </c>
      <c r="M385" s="161" t="s">
        <v>825</v>
      </c>
      <c r="N385" s="164" t="s">
        <v>84</v>
      </c>
      <c r="O385" s="165">
        <v>44091</v>
      </c>
      <c r="P385" s="164">
        <v>44091</v>
      </c>
      <c r="Q385" s="166" t="s">
        <v>118</v>
      </c>
      <c r="R385" s="167" t="s">
        <v>118</v>
      </c>
      <c r="S385" s="168" t="s">
        <v>826</v>
      </c>
      <c r="T385" s="66" t="str">
        <f t="shared" si="51"/>
        <v>-</v>
      </c>
      <c r="U385" s="66" t="str">
        <f t="shared" si="51"/>
        <v>-</v>
      </c>
      <c r="V385" s="67" t="str">
        <f t="shared" si="52"/>
        <v>&lt;16</v>
      </c>
      <c r="W385" s="68" t="str">
        <f t="shared" si="53"/>
        <v/>
      </c>
    </row>
    <row r="386" spans="1:23" x14ac:dyDescent="0.45">
      <c r="A386" s="51">
        <v>380</v>
      </c>
      <c r="B386" s="51" t="s">
        <v>820</v>
      </c>
      <c r="C386" s="136" t="s">
        <v>820</v>
      </c>
      <c r="D386" s="169" t="s">
        <v>833</v>
      </c>
      <c r="E386" s="188" t="s">
        <v>38</v>
      </c>
      <c r="F386" s="170" t="s">
        <v>38</v>
      </c>
      <c r="G386" s="180" t="s">
        <v>834</v>
      </c>
      <c r="H386" s="194" t="s">
        <v>835</v>
      </c>
      <c r="I386" s="182" t="s">
        <v>836</v>
      </c>
      <c r="J386" s="188" t="s">
        <v>38</v>
      </c>
      <c r="K386" s="188" t="s">
        <v>38</v>
      </c>
      <c r="L386" s="170" t="s">
        <v>758</v>
      </c>
      <c r="M386" s="171" t="s">
        <v>837</v>
      </c>
      <c r="N386" s="172" t="s">
        <v>84</v>
      </c>
      <c r="O386" s="173" t="s">
        <v>838</v>
      </c>
      <c r="P386" s="172" t="s">
        <v>838</v>
      </c>
      <c r="Q386" s="166" t="s">
        <v>118</v>
      </c>
      <c r="R386" s="167" t="s">
        <v>118</v>
      </c>
      <c r="S386" s="168" t="s">
        <v>587</v>
      </c>
      <c r="T386" s="66" t="str">
        <f t="shared" si="51"/>
        <v>-</v>
      </c>
      <c r="U386" s="66" t="str">
        <f t="shared" si="51"/>
        <v>-</v>
      </c>
      <c r="V386" s="67" t="str">
        <f t="shared" si="52"/>
        <v>&lt;17</v>
      </c>
      <c r="W386" s="68" t="str">
        <f t="shared" si="53"/>
        <v/>
      </c>
    </row>
    <row r="387" spans="1:23" x14ac:dyDescent="0.45">
      <c r="A387" s="51">
        <v>381</v>
      </c>
      <c r="B387" s="51" t="s">
        <v>820</v>
      </c>
      <c r="C387" s="136" t="s">
        <v>820</v>
      </c>
      <c r="D387" s="169" t="s">
        <v>833</v>
      </c>
      <c r="E387" s="188" t="s">
        <v>38</v>
      </c>
      <c r="F387" s="170" t="s">
        <v>38</v>
      </c>
      <c r="G387" s="180" t="s">
        <v>834</v>
      </c>
      <c r="H387" s="194" t="s">
        <v>835</v>
      </c>
      <c r="I387" s="182" t="s">
        <v>836</v>
      </c>
      <c r="J387" s="188" t="s">
        <v>38</v>
      </c>
      <c r="K387" s="188" t="s">
        <v>38</v>
      </c>
      <c r="L387" s="170" t="s">
        <v>758</v>
      </c>
      <c r="M387" s="171" t="s">
        <v>837</v>
      </c>
      <c r="N387" s="172" t="s">
        <v>84</v>
      </c>
      <c r="O387" s="173" t="s">
        <v>838</v>
      </c>
      <c r="P387" s="172" t="s">
        <v>838</v>
      </c>
      <c r="Q387" s="166" t="s">
        <v>118</v>
      </c>
      <c r="R387" s="167" t="s">
        <v>118</v>
      </c>
      <c r="S387" s="168" t="s">
        <v>587</v>
      </c>
      <c r="T387" s="66" t="str">
        <f t="shared" si="51"/>
        <v>-</v>
      </c>
      <c r="U387" s="66" t="str">
        <f t="shared" si="51"/>
        <v>-</v>
      </c>
      <c r="V387" s="67" t="str">
        <f t="shared" si="52"/>
        <v>&lt;17</v>
      </c>
      <c r="W387" s="68" t="str">
        <f t="shared" si="53"/>
        <v/>
      </c>
    </row>
    <row r="388" spans="1:23" x14ac:dyDescent="0.45">
      <c r="A388" s="51">
        <v>382</v>
      </c>
      <c r="B388" s="51" t="s">
        <v>820</v>
      </c>
      <c r="C388" s="136" t="s">
        <v>820</v>
      </c>
      <c r="D388" s="169" t="s">
        <v>833</v>
      </c>
      <c r="E388" s="188" t="s">
        <v>38</v>
      </c>
      <c r="F388" s="170" t="s">
        <v>38</v>
      </c>
      <c r="G388" s="180" t="s">
        <v>834</v>
      </c>
      <c r="H388" s="194" t="s">
        <v>835</v>
      </c>
      <c r="I388" s="182" t="s">
        <v>836</v>
      </c>
      <c r="J388" s="188" t="s">
        <v>38</v>
      </c>
      <c r="K388" s="188" t="s">
        <v>38</v>
      </c>
      <c r="L388" s="170" t="s">
        <v>758</v>
      </c>
      <c r="M388" s="171" t="s">
        <v>837</v>
      </c>
      <c r="N388" s="172" t="s">
        <v>84</v>
      </c>
      <c r="O388" s="173" t="s">
        <v>838</v>
      </c>
      <c r="P388" s="172" t="s">
        <v>838</v>
      </c>
      <c r="Q388" s="166" t="s">
        <v>118</v>
      </c>
      <c r="R388" s="167" t="s">
        <v>118</v>
      </c>
      <c r="S388" s="168" t="s">
        <v>587</v>
      </c>
      <c r="T388" s="66" t="str">
        <f t="shared" si="51"/>
        <v>-</v>
      </c>
      <c r="U388" s="66" t="str">
        <f t="shared" si="51"/>
        <v>-</v>
      </c>
      <c r="V388" s="67" t="str">
        <f t="shared" si="52"/>
        <v>&lt;17</v>
      </c>
      <c r="W388" s="68" t="str">
        <f t="shared" si="53"/>
        <v/>
      </c>
    </row>
    <row r="389" spans="1:23" x14ac:dyDescent="0.45">
      <c r="A389" s="51">
        <v>383</v>
      </c>
      <c r="B389" s="51" t="s">
        <v>820</v>
      </c>
      <c r="C389" s="136" t="s">
        <v>820</v>
      </c>
      <c r="D389" s="169" t="s">
        <v>833</v>
      </c>
      <c r="E389" s="188" t="s">
        <v>38</v>
      </c>
      <c r="F389" s="170" t="s">
        <v>38</v>
      </c>
      <c r="G389" s="180" t="s">
        <v>834</v>
      </c>
      <c r="H389" s="194" t="s">
        <v>835</v>
      </c>
      <c r="I389" s="182" t="s">
        <v>836</v>
      </c>
      <c r="J389" s="188" t="s">
        <v>38</v>
      </c>
      <c r="K389" s="188" t="s">
        <v>38</v>
      </c>
      <c r="L389" s="170" t="s">
        <v>758</v>
      </c>
      <c r="M389" s="171" t="s">
        <v>837</v>
      </c>
      <c r="N389" s="172" t="s">
        <v>84</v>
      </c>
      <c r="O389" s="173" t="s">
        <v>838</v>
      </c>
      <c r="P389" s="172" t="s">
        <v>838</v>
      </c>
      <c r="Q389" s="166" t="s">
        <v>118</v>
      </c>
      <c r="R389" s="167" t="s">
        <v>118</v>
      </c>
      <c r="S389" s="168" t="s">
        <v>587</v>
      </c>
      <c r="T389" s="66" t="str">
        <f t="shared" si="51"/>
        <v>-</v>
      </c>
      <c r="U389" s="66" t="str">
        <f t="shared" si="51"/>
        <v>-</v>
      </c>
      <c r="V389" s="67" t="str">
        <f t="shared" si="52"/>
        <v>&lt;17</v>
      </c>
      <c r="W389" s="68" t="str">
        <f t="shared" si="53"/>
        <v/>
      </c>
    </row>
    <row r="390" spans="1:23" x14ac:dyDescent="0.45">
      <c r="A390" s="51">
        <v>384</v>
      </c>
      <c r="B390" s="51" t="s">
        <v>820</v>
      </c>
      <c r="C390" s="136" t="s">
        <v>820</v>
      </c>
      <c r="D390" s="169" t="s">
        <v>833</v>
      </c>
      <c r="E390" s="188" t="s">
        <v>38</v>
      </c>
      <c r="F390" s="170" t="s">
        <v>38</v>
      </c>
      <c r="G390" s="180" t="s">
        <v>834</v>
      </c>
      <c r="H390" s="194" t="s">
        <v>835</v>
      </c>
      <c r="I390" s="182" t="s">
        <v>836</v>
      </c>
      <c r="J390" s="188" t="s">
        <v>38</v>
      </c>
      <c r="K390" s="188" t="s">
        <v>38</v>
      </c>
      <c r="L390" s="170" t="s">
        <v>758</v>
      </c>
      <c r="M390" s="171" t="s">
        <v>837</v>
      </c>
      <c r="N390" s="172" t="s">
        <v>84</v>
      </c>
      <c r="O390" s="173" t="s">
        <v>838</v>
      </c>
      <c r="P390" s="172" t="s">
        <v>838</v>
      </c>
      <c r="Q390" s="166" t="s">
        <v>118</v>
      </c>
      <c r="R390" s="167" t="s">
        <v>118</v>
      </c>
      <c r="S390" s="168" t="s">
        <v>587</v>
      </c>
      <c r="T390" s="66" t="str">
        <f t="shared" si="51"/>
        <v>-</v>
      </c>
      <c r="U390" s="66" t="str">
        <f t="shared" si="51"/>
        <v>-</v>
      </c>
      <c r="V390" s="67" t="str">
        <f t="shared" si="52"/>
        <v>&lt;17</v>
      </c>
      <c r="W390" s="68" t="str">
        <f t="shared" si="53"/>
        <v/>
      </c>
    </row>
    <row r="391" spans="1:23" x14ac:dyDescent="0.45">
      <c r="A391" s="51">
        <v>385</v>
      </c>
      <c r="B391" s="163" t="s">
        <v>839</v>
      </c>
      <c r="C391" s="163" t="s">
        <v>840</v>
      </c>
      <c r="D391" s="54" t="s">
        <v>841</v>
      </c>
      <c r="E391" s="79" t="s">
        <v>842</v>
      </c>
      <c r="F391" s="80" t="s">
        <v>843</v>
      </c>
      <c r="G391" s="55" t="s">
        <v>83</v>
      </c>
      <c r="H391" s="56" t="s">
        <v>115</v>
      </c>
      <c r="I391" s="79" t="s">
        <v>767</v>
      </c>
      <c r="J391" s="79" t="s">
        <v>844</v>
      </c>
      <c r="K391" s="79" t="s">
        <v>637</v>
      </c>
      <c r="L391" s="114" t="s">
        <v>39</v>
      </c>
      <c r="M391" s="197" t="s">
        <v>564</v>
      </c>
      <c r="N391" s="60" t="s">
        <v>41</v>
      </c>
      <c r="O391" s="61">
        <v>44085</v>
      </c>
      <c r="P391" s="62">
        <v>44091</v>
      </c>
      <c r="Q391" s="63" t="s">
        <v>845</v>
      </c>
      <c r="R391" s="64" t="s">
        <v>267</v>
      </c>
      <c r="S391" s="65" t="s">
        <v>846</v>
      </c>
      <c r="T391" s="66" t="str">
        <f t="shared" si="51"/>
        <v>&lt;3.1</v>
      </c>
      <c r="U391" s="66" t="str">
        <f t="shared" si="51"/>
        <v>&lt;3.4</v>
      </c>
      <c r="V391" s="67" t="str">
        <f t="shared" si="52"/>
        <v>&lt;6.5</v>
      </c>
      <c r="W391" s="68" t="str">
        <f t="shared" si="53"/>
        <v/>
      </c>
    </row>
    <row r="392" spans="1:23" x14ac:dyDescent="0.45">
      <c r="A392" s="51">
        <v>386</v>
      </c>
      <c r="B392" s="163" t="s">
        <v>839</v>
      </c>
      <c r="C392" s="163" t="s">
        <v>840</v>
      </c>
      <c r="D392" s="70" t="s">
        <v>841</v>
      </c>
      <c r="E392" s="71" t="s">
        <v>847</v>
      </c>
      <c r="F392" s="135" t="s">
        <v>848</v>
      </c>
      <c r="G392" s="55" t="s">
        <v>83</v>
      </c>
      <c r="H392" s="56" t="s">
        <v>115</v>
      </c>
      <c r="I392" s="71" t="s">
        <v>849</v>
      </c>
      <c r="J392" s="71" t="s">
        <v>844</v>
      </c>
      <c r="K392" s="71" t="s">
        <v>637</v>
      </c>
      <c r="L392" s="114" t="s">
        <v>39</v>
      </c>
      <c r="M392" s="197" t="s">
        <v>564</v>
      </c>
      <c r="N392" s="74" t="s">
        <v>41</v>
      </c>
      <c r="O392" s="87">
        <v>44078</v>
      </c>
      <c r="P392" s="62">
        <v>44091</v>
      </c>
      <c r="Q392" s="76" t="s">
        <v>301</v>
      </c>
      <c r="R392" s="77" t="s">
        <v>289</v>
      </c>
      <c r="S392" s="65" t="s">
        <v>260</v>
      </c>
      <c r="T392" s="66" t="str">
        <f t="shared" ref="T392:U392" si="54">IF(Q392="","",IF(NOT(ISERROR(Q392*1)),ROUNDDOWN(Q392*1,2-INT(LOG(ABS(Q392*1)))),IFERROR("&lt;"&amp;ROUNDDOWN(IF(SUBSTITUTE(Q392,"&lt;","")*1&lt;=50,SUBSTITUTE(Q392,"&lt;","")*1,""),2-INT(LOG(ABS(SUBSTITUTE(Q392,"&lt;","")*1)))),IF(Q392="-",Q392,"入力形式が間違っています"))))</f>
        <v>&lt;4.3</v>
      </c>
      <c r="U392" s="66" t="str">
        <f t="shared" si="54"/>
        <v>&lt;3.9</v>
      </c>
      <c r="V392" s="67" t="str">
        <f t="shared" si="52"/>
        <v>&lt;8.2</v>
      </c>
      <c r="W392" s="68" t="str">
        <f t="shared" si="53"/>
        <v/>
      </c>
    </row>
  </sheetData>
  <mergeCells count="27">
    <mergeCell ref="V4:V6"/>
    <mergeCell ref="W4:W6"/>
    <mergeCell ref="J5:J6"/>
    <mergeCell ref="K5:K6"/>
    <mergeCell ref="Q5:S5"/>
    <mergeCell ref="N4:N6"/>
    <mergeCell ref="O4:O6"/>
    <mergeCell ref="P4:P6"/>
    <mergeCell ref="Q4:S4"/>
    <mergeCell ref="T4:T6"/>
    <mergeCell ref="U4:U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A3:A6"/>
    <mergeCell ref="B3:B6"/>
    <mergeCell ref="C3:C6"/>
    <mergeCell ref="D3:F3"/>
    <mergeCell ref="G3:G6"/>
    <mergeCell ref="H3:H6"/>
  </mergeCells>
  <phoneticPr fontId="1"/>
  <conditionalFormatting sqref="V7 V10:V14">
    <cfRule type="expression" dxfId="88" priority="89">
      <formula>$W7="○"</formula>
    </cfRule>
  </conditionalFormatting>
  <conditionalFormatting sqref="V8">
    <cfRule type="expression" dxfId="87" priority="88">
      <formula>$W8="○"</formula>
    </cfRule>
  </conditionalFormatting>
  <conditionalFormatting sqref="V9">
    <cfRule type="expression" dxfId="86" priority="87">
      <formula>$W9="○"</formula>
    </cfRule>
  </conditionalFormatting>
  <conditionalFormatting sqref="V15:V103 V122:V124">
    <cfRule type="expression" dxfId="85" priority="86">
      <formula>$W15="○"</formula>
    </cfRule>
  </conditionalFormatting>
  <conditionalFormatting sqref="V116:V121">
    <cfRule type="expression" dxfId="84" priority="85">
      <formula>$W116="○"</formula>
    </cfRule>
  </conditionalFormatting>
  <conditionalFormatting sqref="V110:V115">
    <cfRule type="expression" dxfId="83" priority="84">
      <formula>$W110="○"</formula>
    </cfRule>
  </conditionalFormatting>
  <conditionalFormatting sqref="V104:V109">
    <cfRule type="expression" dxfId="82" priority="83">
      <formula>$W104="○"</formula>
    </cfRule>
  </conditionalFormatting>
  <conditionalFormatting sqref="V133 V152:V153">
    <cfRule type="expression" dxfId="81" priority="82">
      <formula>$W133="○"</formula>
    </cfRule>
  </conditionalFormatting>
  <conditionalFormatting sqref="V131:V132">
    <cfRule type="expression" dxfId="80" priority="81">
      <formula>$W131="○"</formula>
    </cfRule>
  </conditionalFormatting>
  <conditionalFormatting sqref="V127:V130">
    <cfRule type="expression" dxfId="79" priority="80">
      <formula>$W127="○"</formula>
    </cfRule>
  </conditionalFormatting>
  <conditionalFormatting sqref="V125:V126">
    <cfRule type="expression" dxfId="78" priority="79">
      <formula>$W125="○"</formula>
    </cfRule>
  </conditionalFormatting>
  <conditionalFormatting sqref="V137:V139">
    <cfRule type="expression" dxfId="77" priority="78">
      <formula>$W137="○"</formula>
    </cfRule>
  </conditionalFormatting>
  <conditionalFormatting sqref="V134:V136">
    <cfRule type="expression" dxfId="76" priority="77">
      <formula>$W134="○"</formula>
    </cfRule>
  </conditionalFormatting>
  <conditionalFormatting sqref="V149:V151">
    <cfRule type="expression" dxfId="75" priority="76">
      <formula>$W149="○"</formula>
    </cfRule>
  </conditionalFormatting>
  <conditionalFormatting sqref="V146:V148">
    <cfRule type="expression" dxfId="74" priority="75">
      <formula>$W146="○"</formula>
    </cfRule>
  </conditionalFormatting>
  <conditionalFormatting sqref="V143:V145">
    <cfRule type="expression" dxfId="73" priority="74">
      <formula>$W143="○"</formula>
    </cfRule>
  </conditionalFormatting>
  <conditionalFormatting sqref="V140:V142">
    <cfRule type="expression" dxfId="72" priority="73">
      <formula>$W140="○"</formula>
    </cfRule>
  </conditionalFormatting>
  <conditionalFormatting sqref="V163:V164">
    <cfRule type="expression" dxfId="71" priority="72">
      <formula>$W163="○"</formula>
    </cfRule>
  </conditionalFormatting>
  <conditionalFormatting sqref="V162">
    <cfRule type="expression" dxfId="70" priority="71">
      <formula>$W162="○"</formula>
    </cfRule>
  </conditionalFormatting>
  <conditionalFormatting sqref="V159:V161">
    <cfRule type="expression" dxfId="69" priority="70">
      <formula>$W159="○"</formula>
    </cfRule>
  </conditionalFormatting>
  <conditionalFormatting sqref="V158">
    <cfRule type="expression" dxfId="68" priority="69">
      <formula>$W158="○"</formula>
    </cfRule>
  </conditionalFormatting>
  <conditionalFormatting sqref="V155:V157">
    <cfRule type="expression" dxfId="67" priority="68">
      <formula>$W155="○"</formula>
    </cfRule>
  </conditionalFormatting>
  <conditionalFormatting sqref="V154">
    <cfRule type="expression" dxfId="66" priority="67">
      <formula>$W154="○"</formula>
    </cfRule>
  </conditionalFormatting>
  <conditionalFormatting sqref="V182:V184">
    <cfRule type="expression" dxfId="65" priority="66">
      <formula>$W182="○"</formula>
    </cfRule>
  </conditionalFormatting>
  <conditionalFormatting sqref="V181">
    <cfRule type="expression" dxfId="64" priority="65">
      <formula>$W181="○"</formula>
    </cfRule>
  </conditionalFormatting>
  <conditionalFormatting sqref="V180">
    <cfRule type="expression" dxfId="63" priority="64">
      <formula>$W180="○"</formula>
    </cfRule>
  </conditionalFormatting>
  <conditionalFormatting sqref="V177:V179">
    <cfRule type="expression" dxfId="62" priority="63">
      <formula>$W177="○"</formula>
    </cfRule>
  </conditionalFormatting>
  <conditionalFormatting sqref="V176">
    <cfRule type="expression" dxfId="61" priority="62">
      <formula>$W176="○"</formula>
    </cfRule>
  </conditionalFormatting>
  <conditionalFormatting sqref="V175">
    <cfRule type="expression" dxfId="60" priority="61">
      <formula>$W175="○"</formula>
    </cfRule>
  </conditionalFormatting>
  <conditionalFormatting sqref="V172:V174">
    <cfRule type="expression" dxfId="59" priority="60">
      <formula>$W172="○"</formula>
    </cfRule>
  </conditionalFormatting>
  <conditionalFormatting sqref="V171">
    <cfRule type="expression" dxfId="58" priority="59">
      <formula>$W171="○"</formula>
    </cfRule>
  </conditionalFormatting>
  <conditionalFormatting sqref="V170">
    <cfRule type="expression" dxfId="57" priority="58">
      <formula>$W170="○"</formula>
    </cfRule>
  </conditionalFormatting>
  <conditionalFormatting sqref="V167:V169">
    <cfRule type="expression" dxfId="56" priority="57">
      <formula>$W167="○"</formula>
    </cfRule>
  </conditionalFormatting>
  <conditionalFormatting sqref="V166">
    <cfRule type="expression" dxfId="55" priority="56">
      <formula>$W166="○"</formula>
    </cfRule>
  </conditionalFormatting>
  <conditionalFormatting sqref="V165">
    <cfRule type="expression" dxfId="54" priority="55">
      <formula>$W165="○"</formula>
    </cfRule>
  </conditionalFormatting>
  <conditionalFormatting sqref="V192:V193 V204">
    <cfRule type="expression" dxfId="53" priority="54">
      <formula>$W192="○"</formula>
    </cfRule>
  </conditionalFormatting>
  <conditionalFormatting sqref="V191">
    <cfRule type="expression" dxfId="52" priority="53">
      <formula>$W191="○"</formula>
    </cfRule>
  </conditionalFormatting>
  <conditionalFormatting sqref="V190">
    <cfRule type="expression" dxfId="51" priority="52">
      <formula>$W190="○"</formula>
    </cfRule>
  </conditionalFormatting>
  <conditionalFormatting sqref="V187:V189">
    <cfRule type="expression" dxfId="50" priority="51">
      <formula>$W187="○"</formula>
    </cfRule>
  </conditionalFormatting>
  <conditionalFormatting sqref="V186">
    <cfRule type="expression" dxfId="49" priority="50">
      <formula>$W186="○"</formula>
    </cfRule>
  </conditionalFormatting>
  <conditionalFormatting sqref="V185">
    <cfRule type="expression" dxfId="48" priority="49">
      <formula>$W185="○"</formula>
    </cfRule>
  </conditionalFormatting>
  <conditionalFormatting sqref="V202:V203">
    <cfRule type="expression" dxfId="47" priority="48">
      <formula>$W202="○"</formula>
    </cfRule>
  </conditionalFormatting>
  <conditionalFormatting sqref="V201">
    <cfRule type="expression" dxfId="46" priority="47">
      <formula>$W201="○"</formula>
    </cfRule>
  </conditionalFormatting>
  <conditionalFormatting sqref="V200">
    <cfRule type="expression" dxfId="45" priority="46">
      <formula>$W200="○"</formula>
    </cfRule>
  </conditionalFormatting>
  <conditionalFormatting sqref="V197:V199">
    <cfRule type="expression" dxfId="44" priority="45">
      <formula>$W197="○"</formula>
    </cfRule>
  </conditionalFormatting>
  <conditionalFormatting sqref="V196">
    <cfRule type="expression" dxfId="43" priority="44">
      <formula>$W196="○"</formula>
    </cfRule>
  </conditionalFormatting>
  <conditionalFormatting sqref="V195">
    <cfRule type="expression" dxfId="42" priority="43">
      <formula>$W195="○"</formula>
    </cfRule>
  </conditionalFormatting>
  <conditionalFormatting sqref="V194">
    <cfRule type="expression" dxfId="41" priority="42">
      <formula>$W194="○"</formula>
    </cfRule>
  </conditionalFormatting>
  <conditionalFormatting sqref="V207">
    <cfRule type="expression" dxfId="40" priority="41">
      <formula>$W207="○"</formula>
    </cfRule>
  </conditionalFormatting>
  <conditionalFormatting sqref="V206">
    <cfRule type="expression" dxfId="39" priority="40">
      <formula>$W206="○"</formula>
    </cfRule>
  </conditionalFormatting>
  <conditionalFormatting sqref="V205">
    <cfRule type="expression" dxfId="38" priority="39">
      <formula>$W205="○"</formula>
    </cfRule>
  </conditionalFormatting>
  <conditionalFormatting sqref="V208">
    <cfRule type="expression" dxfId="37" priority="38">
      <formula>$W208="○"</formula>
    </cfRule>
  </conditionalFormatting>
  <conditionalFormatting sqref="V209">
    <cfRule type="expression" dxfId="36" priority="37">
      <formula>$W209="○"</formula>
    </cfRule>
  </conditionalFormatting>
  <conditionalFormatting sqref="V210">
    <cfRule type="expression" dxfId="35" priority="36">
      <formula>$W210="○"</formula>
    </cfRule>
  </conditionalFormatting>
  <conditionalFormatting sqref="V230:V234">
    <cfRule type="expression" dxfId="34" priority="35">
      <formula>$W230="○"</formula>
    </cfRule>
  </conditionalFormatting>
  <conditionalFormatting sqref="V235:V237">
    <cfRule type="expression" dxfId="33" priority="34">
      <formula>$W235="○"</formula>
    </cfRule>
  </conditionalFormatting>
  <conditionalFormatting sqref="V225:V229">
    <cfRule type="expression" dxfId="32" priority="33">
      <formula>$W225="○"</formula>
    </cfRule>
  </conditionalFormatting>
  <conditionalFormatting sqref="V221:V224">
    <cfRule type="expression" dxfId="31" priority="32">
      <formula>$W221="○"</formula>
    </cfRule>
  </conditionalFormatting>
  <conditionalFormatting sqref="V220">
    <cfRule type="expression" dxfId="30" priority="31">
      <formula>$W220="○"</formula>
    </cfRule>
  </conditionalFormatting>
  <conditionalFormatting sqref="V216:V219">
    <cfRule type="expression" dxfId="29" priority="30">
      <formula>$W216="○"</formula>
    </cfRule>
  </conditionalFormatting>
  <conditionalFormatting sqref="V215">
    <cfRule type="expression" dxfId="28" priority="29">
      <formula>$W215="○"</formula>
    </cfRule>
  </conditionalFormatting>
  <conditionalFormatting sqref="V211:V214">
    <cfRule type="expression" dxfId="27" priority="28">
      <formula>$W211="○"</formula>
    </cfRule>
  </conditionalFormatting>
  <conditionalFormatting sqref="V238:V280">
    <cfRule type="expression" dxfId="26" priority="27">
      <formula>$W238="○"</formula>
    </cfRule>
  </conditionalFormatting>
  <conditionalFormatting sqref="V281:V289">
    <cfRule type="expression" dxfId="25" priority="26">
      <formula>$W281="○"</formula>
    </cfRule>
  </conditionalFormatting>
  <conditionalFormatting sqref="V290:V297">
    <cfRule type="expression" dxfId="24" priority="25">
      <formula>$W290="○"</formula>
    </cfRule>
  </conditionalFormatting>
  <conditionalFormatting sqref="V298:V300">
    <cfRule type="expression" dxfId="23" priority="24">
      <formula>$W298="○"</formula>
    </cfRule>
  </conditionalFormatting>
  <conditionalFormatting sqref="V301">
    <cfRule type="expression" dxfId="22" priority="23">
      <formula>$W301="○"</formula>
    </cfRule>
  </conditionalFormatting>
  <conditionalFormatting sqref="V302:V309">
    <cfRule type="expression" dxfId="21" priority="22">
      <formula>$W302="○"</formula>
    </cfRule>
  </conditionalFormatting>
  <conditionalFormatting sqref="V310:V316">
    <cfRule type="expression" dxfId="20" priority="21">
      <formula>$W310="○"</formula>
    </cfRule>
  </conditionalFormatting>
  <conditionalFormatting sqref="V317">
    <cfRule type="expression" dxfId="19" priority="20">
      <formula>$W317="○"</formula>
    </cfRule>
  </conditionalFormatting>
  <conditionalFormatting sqref="V318:V321">
    <cfRule type="expression" dxfId="18" priority="19">
      <formula>$W318="○"</formula>
    </cfRule>
  </conditionalFormatting>
  <conditionalFormatting sqref="V322:V327">
    <cfRule type="expression" dxfId="17" priority="18">
      <formula>$W322="○"</formula>
    </cfRule>
  </conditionalFormatting>
  <conditionalFormatting sqref="V328">
    <cfRule type="expression" dxfId="16" priority="17">
      <formula>$W328="○"</formula>
    </cfRule>
  </conditionalFormatting>
  <conditionalFormatting sqref="V329:V334">
    <cfRule type="expression" dxfId="15" priority="16">
      <formula>$W329="○"</formula>
    </cfRule>
  </conditionalFormatting>
  <conditionalFormatting sqref="V335:V342">
    <cfRule type="expression" dxfId="14" priority="15">
      <formula>$W335="○"</formula>
    </cfRule>
  </conditionalFormatting>
  <conditionalFormatting sqref="V343:V346">
    <cfRule type="expression" dxfId="13" priority="14">
      <formula>$W343="○"</formula>
    </cfRule>
  </conditionalFormatting>
  <conditionalFormatting sqref="V347">
    <cfRule type="expression" dxfId="12" priority="13">
      <formula>$W347="○"</formula>
    </cfRule>
  </conditionalFormatting>
  <conditionalFormatting sqref="V348">
    <cfRule type="expression" dxfId="11" priority="12">
      <formula>$W348="○"</formula>
    </cfRule>
  </conditionalFormatting>
  <conditionalFormatting sqref="V349">
    <cfRule type="expression" dxfId="10" priority="11">
      <formula>$W349="○"</formula>
    </cfRule>
  </conditionalFormatting>
  <conditionalFormatting sqref="V350:V360">
    <cfRule type="expression" dxfId="9" priority="10">
      <formula>$W350="○"</formula>
    </cfRule>
  </conditionalFormatting>
  <conditionalFormatting sqref="V361:V362">
    <cfRule type="expression" dxfId="8" priority="9">
      <formula>$W361="○"</formula>
    </cfRule>
  </conditionalFormatting>
  <conditionalFormatting sqref="V363:V367">
    <cfRule type="expression" dxfId="7" priority="8">
      <formula>$W363="○"</formula>
    </cfRule>
  </conditionalFormatting>
  <conditionalFormatting sqref="V368">
    <cfRule type="expression" dxfId="6" priority="7">
      <formula>$W368="○"</formula>
    </cfRule>
  </conditionalFormatting>
  <conditionalFormatting sqref="V374:V375">
    <cfRule type="expression" dxfId="5" priority="6">
      <formula>$W374="○"</formula>
    </cfRule>
  </conditionalFormatting>
  <conditionalFormatting sqref="V369:V373">
    <cfRule type="expression" dxfId="4" priority="5">
      <formula>$W369="○"</formula>
    </cfRule>
  </conditionalFormatting>
  <conditionalFormatting sqref="V376:V378">
    <cfRule type="expression" dxfId="3" priority="4">
      <formula>$W376="○"</formula>
    </cfRule>
  </conditionalFormatting>
  <conditionalFormatting sqref="V379:V382">
    <cfRule type="expression" dxfId="2" priority="3">
      <formula>$W379="○"</formula>
    </cfRule>
  </conditionalFormatting>
  <conditionalFormatting sqref="V383:V390">
    <cfRule type="expression" dxfId="1" priority="2">
      <formula>$W383="○"</formula>
    </cfRule>
  </conditionalFormatting>
  <conditionalFormatting sqref="V391:V392">
    <cfRule type="expression" dxfId="0" priority="1">
      <formula>$W391="○"</formula>
    </cfRule>
  </conditionalFormatting>
  <dataValidations count="16">
    <dataValidation type="list" allowBlank="1" showInputMessage="1" showErrorMessage="1" sqref="H383:H390">
      <formula1>"農産物,水産物,畜産物,牛乳・乳児用食品,飲料水,その他"</formula1>
    </dataValidation>
    <dataValidation type="list" allowBlank="1" showInputMessage="1" showErrorMessage="1" sqref="N383:N390">
      <formula1>"Ge,NaI"</formula1>
    </dataValidation>
    <dataValidation type="list" allowBlank="1" showInputMessage="1" showErrorMessage="1" sqref="G383:G390">
      <formula1>"非流通品,流通品"</formula1>
    </dataValidation>
    <dataValidation type="list" allowBlank="1" showInputMessage="1" showErrorMessage="1" sqref="L281:L297 L323:L327 L351:L360">
      <formula1>出荷制限状況等</formula1>
    </dataValidation>
    <dataValidation type="list" allowBlank="1" showInputMessage="1" showErrorMessage="1" sqref="G15:G237 G281:G378 G391:G392">
      <formula1>流通品_非流通品</formula1>
    </dataValidation>
    <dataValidation type="date" allowBlank="1" showInputMessage="1" showErrorMessage="1" sqref="O15:P301 P302 O302:O309 O310:P382 O391:P392">
      <formula1>23743</formula1>
      <formula2>61453</formula2>
    </dataValidation>
    <dataValidation type="list" allowBlank="1" showInputMessage="1" showErrorMessage="1" prompt="「非流通品」とは出荷前のもの。_x000a_「流通品」とは市場に流通しているもの。" sqref="G8:G14">
      <formula1>流通品_非流通品</formula1>
    </dataValidation>
    <dataValidation type="list" allowBlank="1" showInputMessage="1" showErrorMessage="1" sqref="D7:D14 D170:D237 D281:D301 D310:D378 D391:D392">
      <formula1>産地</formula1>
    </dataValidation>
    <dataValidation type="list" allowBlank="1" showInputMessage="1" showErrorMessage="1" sqref="H7:H237 H281:H378 H391:H392">
      <formula1>食品カテゴリ</formula1>
    </dataValidation>
    <dataValidation type="list" allowBlank="1" showInputMessage="1" showErrorMessage="1" sqref="J7:J14 J171:J207 J211:J237 J239:J265 J281:J297 J319:J321 J323:J327 J330:J334 J336:J342 J344:J346 J351:J360 J392">
      <formula1>野生_栽培</formula1>
    </dataValidation>
    <dataValidation type="list" allowBlank="1" showInputMessage="1" showErrorMessage="1" sqref="W7:W392">
      <formula1>超過</formula1>
    </dataValidation>
    <dataValidation type="list" allowBlank="1" showInputMessage="1" showErrorMessage="1" prompt="「非流通品」とは出荷前のもの。_x000a_「流通品」とは市場に流通しているもの。_x000a_" sqref="G7">
      <formula1>流通品_非流通品</formula1>
    </dataValidation>
    <dataValidation allowBlank="1" showInputMessage="1" showErrorMessage="1" prompt="Cs合計値は、3桁目を四捨五入して有効数字2桁にする。_x000a_" sqref="S7:S14"/>
    <dataValidation type="date" allowBlank="1" showInputMessage="1" showErrorMessage="1" prompt="和暦表記（R○.○.○）で入力。_x000a_※○は半角数字_x000a_" sqref="P7:P14">
      <formula1>23743</formula1>
      <formula2>61453</formula2>
    </dataValidation>
    <dataValidation type="date" allowBlank="1" showInputMessage="1" showErrorMessage="1" prompt="和暦表記（R○.○.○）で「収去日」を入力。_x000a_※○は半角数字" sqref="O7:O14">
      <formula1>23743</formula1>
      <formula2>61453</formula2>
    </dataValidation>
    <dataValidation allowBlank="1" showInputMessage="1" showErrorMessage="1" prompt="Cs134、137は、4桁目を切り捨てて、3桁まで記載。" sqref="Q7:R14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30">
        <x14:dataValidation type="list" allowBlank="1" showInputMessage="1" showErrorMessage="1">
          <x14:formula1>
            <xm:f>'\\10.226.129.2\健康安全部\食品監視課\@監視計画担当\★放射性物質対策\03　産労局の産地検査\産労局結果\R2年度\[R2東京都【カテゴリ】【日付】（R2改正後）.xlsx]マスタ（削除不可）'!#REF!</xm:f>
          </x14:formula1>
          <xm:sqref>N391:N392 L391:L392 J391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'\\10.25.75.248\kyoyu\化学物質係\●東北地方太平洋沖地震福島原発\■プレス\R2年度\R2.9月分\プレスR2.9.(第1204報)\(1)自治体\9月18日\[山梨県【その他・牛乳・乳児用食品】R2.9.7-8.xlsx]マスタ（削除不可）'!#REF!</xm:f>
          </x14:formula1>
          <xm:sqref>J379:J382 L379:L382 N379:N382 G379:H382 D379:D382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'\\10.25.75.248\kyoyu\化学物質係\●東北地方太平洋沖地震福島原発\■プレス\R2年度\R2.9月分\プレスR2.9.(第1204報)\(1)自治体\9月18日\[横浜市【水産物】【R2.9.18】.xlsx]マスタ（削除不可）'!#REF!</xm:f>
          </x14:formula1>
          <xm:sqref>N376:N378 J376:J378</xm:sqref>
        </x14:dataValidation>
        <x14:dataValidation type="list" allowBlank="1" showInputMessage="1" showErrorMessage="1">
          <x14:formula1>
            <xm:f>'\\Ls-wxbl3e3\共有データ\食品衛生Ｇ\食品\放射性物質検査\R2放射性物質検査\02　厚労省報告\～6／30\[国の検査結果200619（保健衛生課報告)  .xlsx]マスタ（削除不可）'!#REF!</xm:f>
          </x14:formula1>
          <xm:sqref>J374:J375 N374:N375 L374:L375</xm:sqref>
        </x14:dataValidation>
        <x14:dataValidation type="list" allowBlank="1" showInputMessage="1" showErrorMessage="1">
          <x14:formula1>
            <xm:f>'\\Ls-wxbl3e3\共有データ\食品衛生Ｇ\食品\放射性物質検査\R2放射性物質検査\02　厚労省報告\～9／15\[国の検査結果200831（保健衛生課報告).xlsx]マスタ（削除不可）'!#REF!</xm:f>
          </x14:formula1>
          <xm:sqref>N369:N373 L369:L373 J369:J373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'\\10.25.75.248\kyoyu\化学物質係\●東北地方太平洋沖地震福島原発\■プレス\R2年度\R2.9月分\プレスR2.9.(第1204報)\(1)自治体\9月17日\[川越市【その他】【R2.9.17】.xlsx]マスタ（削除不可）'!#REF!</xm:f>
          </x14:formula1>
          <xm:sqref>N368 L368 J368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'\\10.25.75.248\kyoyu\化学物質係\●東北地方太平洋沖地震福島原発\■プレス\R2年度\R2.9月分\プレスR2.9.(第1204報)\(1)自治体\9月17日\[岐阜市【農産物・水産物】【R2.8.25】.xlsx]マスタ（削除不可）'!#REF!</xm:f>
          </x14:formula1>
          <xm:sqref>N363:N367 L363:L367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'\\10.25.75.248\kyoyu\化学物質係\●東北地方太平洋沖地震福島原発\■プレス\R2年度\R2.9月分\プレスR2.9.(第1204報)\(1)自治体\9月17日\[岐阜市【農産物・水産物】【R2.7.14】.xlsx]マスタ（削除不可）'!#REF!</xm:f>
          </x14:formula1>
          <xm:sqref>N361:N362 L361:L362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'\\10.25.75.248\kyoyu\化学物質係\●東北地方太平洋沖地震福島原発\■プレス\R2年度\R2.9月分\プレスR2.9.(第1204報)\(1)自治体\9月17日\[【別添】  検査結果報告様式（R2改正後）.xlsx]マスタ（削除不可）'!#REF!</xm:f>
          </x14:formula1>
          <xm:sqref>N350:N360 L350 J350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'\\10.25.75.248\kyoyu\化学物質係\●東北地方太平洋沖地震福島原発\■プレス\R2年度\R2.9月分\プレスR2.9.(第1204報)\(1)自治体\9月16日\[神奈川県【水産物】【R2.9.7】.xlsx]マスタ（削除不可）'!#REF!</xm:f>
          </x14:formula1>
          <xm:sqref>N347:N349 L347:L349 J347:J349</xm:sqref>
        </x14:dataValidation>
        <x14:dataValidation type="list" allowBlank="1" showInputMessage="1" showErrorMessage="1">
          <x14:formula1>
            <xm:f>'[新潟県【農産物】【R2.9.15】.xlsx]マスタ（削除不可）'!#REF!</xm:f>
          </x14:formula1>
          <xm:sqref>N343:N346 L343:L346 J343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'\\10.25.75.248\kyoyu\化学物質係\●東北地方太平洋沖地震福島原発\■プレス\R2年度\R2.9月分\プレスR2.9.(第1204報)\(1)自治体\9月16日\[新潟県【農産物】【R2.9.14】.xlsx]マスタ（削除不可）'!#REF!</xm:f>
          </x14:formula1>
          <xm:sqref>N335:N342 L335:L342 J335</xm:sqref>
        </x14:dataValidation>
        <x14:dataValidation type="list" allowBlank="1" showInputMessage="1" showErrorMessage="1">
          <x14:formula1>
            <xm:f>'[文京区【農産物】【令和2年9月16日】.xlsx]マスタ（削除不可）'!#REF!</xm:f>
          </x14:formula1>
          <xm:sqref>N329:N334 L329:L334 J329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'\\10.25.75.248\kyoyu\化学物質係\●東北地方太平洋沖地震福島原発\■プレス\R2年度\R2.9月分\プレスR2.9.(第1204報)\(1)自治体\9月15日\[盛岡市【農産物】【2.9.15】_s.xlsx]マスタ（削除不可）'!#REF!</xm:f>
          </x14:formula1>
          <xm:sqref>N328 L328 J328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'\\10.25.75.248\kyoyu\化学物質係\●東北地方太平洋沖地震福島原発\■プレス\R2年度\R2.9月分\プレスR2.9.(第1204報)\(1)自治体\9月15日\[新宿区【農産物】【R2.9.15】.xlsx]マスタ（削除不可）'!#REF!</xm:f>
          </x14:formula1>
          <xm:sqref>N322:N327 L322 J322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'\\10.25.75.248\kyoyu\化学物質係\●東北地方太平洋沖地震福島原発\■プレス\R2年度\R2.9月分\プレスR2.9.(第1204報)\(1)自治体\9月15日\[新潟県【農産物】【R2.9.11】.xlsx]マスタ（削除不可）'!#REF!</xm:f>
          </x14:formula1>
          <xm:sqref>N318:N321 L318:L321 J318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'\\10.25.75.248\kyoyu\化学物質係\●東北地方太平洋沖地震福島原発\■プレス\R2年度\R2.9月分\プレスR2.9.(第1204報)\(1)自治体\9月15日\[埼玉県　調査結果【R2.9.15】【農産物】.xlsx]マスタ（削除不可）'!#REF!</xm:f>
          </x14:formula1>
          <xm:sqref>N317 L317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'\\10.25.75.248\kyoyu\化学物質係\●東北地方太平洋沖地震福島原発\■プレス\R2年度\R2.9月分\プレスR2.9.(第1204報)\(1)自治体\9月15日\[群馬県【農産物・水産物】【R2.8.24~9.4】.xlsx]マスタ（削除不可）'!#REF!</xm:f>
          </x14:formula1>
          <xm:sqref>N310:N316 L310:L316 J310:J316</xm:sqref>
        </x14:dataValidation>
        <x14:dataValidation type="list" allowBlank="1" showInputMessage="1" showErrorMessage="1">
          <x14:formula1>
            <xm:f>'\\172.20.10.109\食産業振興課nas\課共有\033_東日本大震災関係\02_放射性物質検査\17_厚生労働省への報告\厚労省提出様式【食暮課他へ】\R2年度\[宮城県【農産物・水産物】【R2701】.xlsx]マスタ（削除不可）'!#REF!</xm:f>
          </x14:formula1>
          <xm:sqref>J238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2.9月分\プレスR2.9.(第1204報)\(1)自治体\9月15日\[宮城県【農産物・水産物・野生鳥獣肉・その他】【R209015】.xlsx]マスタ（削除不可）'!#REF!</xm:f>
          </x14:formula1>
          <xm:sqref>N238:N280 D238:D280 L238:L280 J266:J280 G238:H280</xm:sqref>
        </x14:dataValidation>
        <x14:dataValidation type="list" allowBlank="1" showInputMessage="1" showErrorMessage="1">
          <x14:formula1>
            <xm:f>'[R02 検査結果報告様式（記者発表週の金曜日まで，食暮課へ）.xlsx]マスタ（削除不可）'!#REF!</xm:f>
          </x14:formula1>
          <xm:sqref>N281:N297</xm:sqref>
        </x14:dataValidation>
        <x14:dataValidation type="list" allowBlank="1" showInputMessage="1" showErrorMessage="1">
          <x14:formula1>
            <xm:f>'\\172.20.43.76\食品安全班\011放射性物質検査（厚生労働省報告）\20200401-\R20911食暮課，自保課，食振課，みや米，園芸\みや米\[【Ｒ２米】検査結果報告様式.xlsx]マスタ（削除不可）'!#REF!</xm:f>
          </x14:formula1>
          <xm:sqref>N298:N300 L298:L300</xm:sqref>
        </x14:dataValidation>
        <x14:dataValidation type="list" allowBlank="1" showInputMessage="1" showErrorMessage="1">
          <x14:formula1>
            <xm:f>'\\172.20.43.76\食品安全班\011放射性物質検査（厚生労働省報告）\20200401-\R20911食暮課，自保課，食振課，みや米，園芸\園芸\[【R2夏そば】検査結果報告（R2.9.11）.xlsx]マスタ（削除不可）'!#REF!</xm:f>
          </x14:formula1>
          <xm:sqref>L301 N301</xm:sqref>
        </x14:dataValidation>
        <x14:dataValidation type="list" allowBlank="1" showInputMessage="1" showErrorMessage="1">
          <x14:formula1>
            <xm:f>'[宮城県【その他】【R20909】.xlsx]マスタ（削除不可）'!#REF!</xm:f>
          </x14:formula1>
          <xm:sqref>N302:N309 J302:L309 D302:E309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2.9月分\プレスR2.9.(第1204報)\(1)自治体\9月14日\[神奈川県【R2.9.2】製造・流通食品中の放射性物質検査結果.xlsx]マスタ（削除不可）'!#REF!</xm:f>
          </x14:formula1>
          <xm:sqref>N211:N237 L211:L237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'\\10.25.75.248\kyoyu\化学物質係\●東北地方太平洋沖地震福島原発\■プレス\R2年度\R2.9月分\プレスR2.9.(第1204報)\(1)自治体\9月14日\[山形県【農産物】【R2.9.11】.xlsx]マスタ（削除不可）'!#REF!</xm:f>
          </x14:formula1>
          <xm:sqref>N208:N210 L208:L210 J208:J210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'\\10.25.75.248\kyoyu\化学物質係\●東北地方太平洋沖地震福島原発\■プレス\R2年度\R2.9月分\プレスR2.9.(第1204報)\(1)自治体\9月14日\[岩手県【畜産物・水産物】【R2.9.14】.xlsx]マスタ（削除不可）'!#REF!</xm:f>
          </x14:formula1>
          <xm:sqref>N15:N169 L15:L169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2.9月分\プレスR2.9.(第1204報)\(1)自治体\9月14日\[水産振興課_200911_【別添】検査結果報告様式（R2改正後）.xlsx]マスタ（削除不可）'!#REF!</xm:f>
          </x14:formula1>
          <xm:sqref>N170:N207 J170 L170:L207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2.9月分\プレスR2.9.(第1204報)\(1)自治体\9月14日\[【大阪府】【牛乳・乳児用食品】【畜産物】【農産物】【R2.9.14】.xlsx]マスタ（削除不可）'!#REF!</xm:f>
          </x14:formula1>
          <xm:sqref>N4:N6</xm:sqref>
        </x14:dataValidation>
        <x14:dataValidation type="list" allowBlank="1" showInputMessage="1" showErrorMessage="1">
          <x14:formula1>
            <xm:f>'C:\Users\AokiTom\AppData\Local\Microsoft\Windows\INetCache\Content.Outlook\OD6EUACR\[200908 連絡票（大）監視指導G.xlsx]マスタ（削除不可）'!#REF!</xm:f>
          </x14:formula1>
          <xm:sqref>L7:L14 N7:N14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2020-09-23T05:33:39Z</dcterms:modified>
</cp:coreProperties>
</file>