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184" windowHeight="6348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50" i="1" l="1"/>
  <c r="T450" i="1"/>
  <c r="V450" i="1" s="1"/>
  <c r="W450" i="1" s="1"/>
  <c r="U449" i="1"/>
  <c r="T449" i="1"/>
  <c r="U448" i="1"/>
  <c r="T448" i="1"/>
  <c r="V448" i="1" s="1"/>
  <c r="W448" i="1" s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V441" i="1" s="1"/>
  <c r="W441" i="1" s="1"/>
  <c r="T441" i="1"/>
  <c r="U440" i="1"/>
  <c r="T440" i="1"/>
  <c r="V440" i="1" s="1"/>
  <c r="W440" i="1" s="1"/>
  <c r="U439" i="1"/>
  <c r="T439" i="1"/>
  <c r="V439" i="1" s="1"/>
  <c r="W439" i="1" s="1"/>
  <c r="U438" i="1"/>
  <c r="T438" i="1"/>
  <c r="V438" i="1" s="1"/>
  <c r="W438" i="1" s="1"/>
  <c r="U437" i="1"/>
  <c r="T437" i="1"/>
  <c r="U436" i="1"/>
  <c r="T436" i="1"/>
  <c r="V436" i="1" s="1"/>
  <c r="W436" i="1" s="1"/>
  <c r="U435" i="1"/>
  <c r="T435" i="1"/>
  <c r="U434" i="1"/>
  <c r="T434" i="1"/>
  <c r="U433" i="1"/>
  <c r="T433" i="1"/>
  <c r="U432" i="1"/>
  <c r="V432" i="1" s="1"/>
  <c r="W432" i="1" s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V425" i="1" s="1"/>
  <c r="W425" i="1" s="1"/>
  <c r="T425" i="1"/>
  <c r="U424" i="1"/>
  <c r="T424" i="1"/>
  <c r="U423" i="1"/>
  <c r="T423" i="1"/>
  <c r="U422" i="1"/>
  <c r="T422" i="1"/>
  <c r="U421" i="1"/>
  <c r="T421" i="1"/>
  <c r="V421" i="1" s="1"/>
  <c r="W421" i="1" s="1"/>
  <c r="U420" i="1"/>
  <c r="T420" i="1"/>
  <c r="V420" i="1" s="1"/>
  <c r="W420" i="1" s="1"/>
  <c r="U419" i="1"/>
  <c r="T419" i="1"/>
  <c r="U418" i="1"/>
  <c r="T418" i="1"/>
  <c r="U417" i="1"/>
  <c r="V417" i="1" s="1"/>
  <c r="W417" i="1" s="1"/>
  <c r="T417" i="1"/>
  <c r="U416" i="1"/>
  <c r="T416" i="1"/>
  <c r="U415" i="1"/>
  <c r="T415" i="1"/>
  <c r="U414" i="1"/>
  <c r="T414" i="1"/>
  <c r="U413" i="1"/>
  <c r="T413" i="1"/>
  <c r="U412" i="1"/>
  <c r="T412" i="1"/>
  <c r="V412" i="1" s="1"/>
  <c r="U411" i="1"/>
  <c r="T411" i="1"/>
  <c r="V411" i="1" s="1"/>
  <c r="U410" i="1"/>
  <c r="T410" i="1"/>
  <c r="U409" i="1"/>
  <c r="T409" i="1"/>
  <c r="U408" i="1"/>
  <c r="T408" i="1"/>
  <c r="V408" i="1" s="1"/>
  <c r="U407" i="1"/>
  <c r="T407" i="1"/>
  <c r="U406" i="1"/>
  <c r="T406" i="1"/>
  <c r="U405" i="1"/>
  <c r="T405" i="1"/>
  <c r="U404" i="1"/>
  <c r="T404" i="1"/>
  <c r="V404" i="1" s="1"/>
  <c r="U403" i="1"/>
  <c r="T403" i="1"/>
  <c r="U402" i="1"/>
  <c r="T402" i="1"/>
  <c r="U401" i="1"/>
  <c r="T401" i="1"/>
  <c r="U400" i="1"/>
  <c r="T400" i="1"/>
  <c r="U399" i="1"/>
  <c r="V399" i="1" s="1"/>
  <c r="T399" i="1"/>
  <c r="U398" i="1"/>
  <c r="T398" i="1"/>
  <c r="U397" i="1"/>
  <c r="T397" i="1"/>
  <c r="V396" i="1"/>
  <c r="U396" i="1"/>
  <c r="T396" i="1"/>
  <c r="U395" i="1"/>
  <c r="T395" i="1"/>
  <c r="U394" i="1"/>
  <c r="T394" i="1"/>
  <c r="U393" i="1"/>
  <c r="T393" i="1"/>
  <c r="U392" i="1"/>
  <c r="T392" i="1"/>
  <c r="V392" i="1" s="1"/>
  <c r="U391" i="1"/>
  <c r="T391" i="1"/>
  <c r="U390" i="1"/>
  <c r="T390" i="1"/>
  <c r="U389" i="1"/>
  <c r="T389" i="1"/>
  <c r="U388" i="1"/>
  <c r="T388" i="1"/>
  <c r="V388" i="1" s="1"/>
  <c r="U387" i="1"/>
  <c r="T387" i="1"/>
  <c r="U386" i="1"/>
  <c r="T386" i="1"/>
  <c r="U385" i="1"/>
  <c r="T385" i="1"/>
  <c r="U384" i="1"/>
  <c r="T384" i="1"/>
  <c r="U383" i="1"/>
  <c r="V383" i="1" s="1"/>
  <c r="T383" i="1"/>
  <c r="U382" i="1"/>
  <c r="T382" i="1"/>
  <c r="U381" i="1"/>
  <c r="T381" i="1"/>
  <c r="U380" i="1"/>
  <c r="T380" i="1"/>
  <c r="V380" i="1" s="1"/>
  <c r="U379" i="1"/>
  <c r="T379" i="1"/>
  <c r="U378" i="1"/>
  <c r="T378" i="1"/>
  <c r="U377" i="1"/>
  <c r="T377" i="1"/>
  <c r="U376" i="1"/>
  <c r="T376" i="1"/>
  <c r="V376" i="1" s="1"/>
  <c r="U375" i="1"/>
  <c r="T375" i="1"/>
  <c r="U374" i="1"/>
  <c r="T374" i="1"/>
  <c r="U373" i="1"/>
  <c r="T373" i="1"/>
  <c r="U372" i="1"/>
  <c r="T372" i="1"/>
  <c r="V372" i="1" s="1"/>
  <c r="U371" i="1"/>
  <c r="T371" i="1"/>
  <c r="U370" i="1"/>
  <c r="T370" i="1"/>
  <c r="U369" i="1"/>
  <c r="T369" i="1"/>
  <c r="U368" i="1"/>
  <c r="T368" i="1"/>
  <c r="U367" i="1"/>
  <c r="V367" i="1" s="1"/>
  <c r="T367" i="1"/>
  <c r="U366" i="1"/>
  <c r="T366" i="1"/>
  <c r="U365" i="1"/>
  <c r="T365" i="1"/>
  <c r="V364" i="1"/>
  <c r="U364" i="1"/>
  <c r="T364" i="1"/>
  <c r="U363" i="1"/>
  <c r="T363" i="1"/>
  <c r="V363" i="1" s="1"/>
  <c r="U362" i="1"/>
  <c r="T362" i="1"/>
  <c r="U361" i="1"/>
  <c r="T361" i="1"/>
  <c r="U360" i="1"/>
  <c r="T360" i="1"/>
  <c r="V360" i="1" s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V348" i="1" s="1"/>
  <c r="W348" i="1" s="1"/>
  <c r="T348" i="1"/>
  <c r="U347" i="1"/>
  <c r="T347" i="1"/>
  <c r="U346" i="1"/>
  <c r="T346" i="1"/>
  <c r="U345" i="1"/>
  <c r="V345" i="1" s="1"/>
  <c r="W345" i="1" s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V336" i="1" s="1"/>
  <c r="W336" i="1" s="1"/>
  <c r="U335" i="1"/>
  <c r="T335" i="1"/>
  <c r="U334" i="1"/>
  <c r="T334" i="1"/>
  <c r="U333" i="1"/>
  <c r="T333" i="1"/>
  <c r="U332" i="1"/>
  <c r="T332" i="1"/>
  <c r="V332" i="1" s="1"/>
  <c r="W332" i="1" s="1"/>
  <c r="U331" i="1"/>
  <c r="T331" i="1"/>
  <c r="U330" i="1"/>
  <c r="T330" i="1"/>
  <c r="U329" i="1"/>
  <c r="T329" i="1"/>
  <c r="U328" i="1"/>
  <c r="T328" i="1"/>
  <c r="U327" i="1"/>
  <c r="T327" i="1"/>
  <c r="V327" i="1" s="1"/>
  <c r="W327" i="1" s="1"/>
  <c r="U326" i="1"/>
  <c r="T326" i="1"/>
  <c r="V326" i="1" s="1"/>
  <c r="W326" i="1" s="1"/>
  <c r="U325" i="1"/>
  <c r="T325" i="1"/>
  <c r="U324" i="1"/>
  <c r="T324" i="1"/>
  <c r="U323" i="1"/>
  <c r="T323" i="1"/>
  <c r="V323" i="1" s="1"/>
  <c r="W323" i="1" s="1"/>
  <c r="U322" i="1"/>
  <c r="T322" i="1"/>
  <c r="U321" i="1"/>
  <c r="T321" i="1"/>
  <c r="U320" i="1"/>
  <c r="T320" i="1"/>
  <c r="V320" i="1" s="1"/>
  <c r="W320" i="1" s="1"/>
  <c r="U319" i="1"/>
  <c r="T319" i="1"/>
  <c r="U318" i="1"/>
  <c r="T318" i="1"/>
  <c r="U317" i="1"/>
  <c r="T317" i="1"/>
  <c r="U316" i="1"/>
  <c r="V316" i="1" s="1"/>
  <c r="W316" i="1" s="1"/>
  <c r="T316" i="1"/>
  <c r="U315" i="1"/>
  <c r="T315" i="1"/>
  <c r="U314" i="1"/>
  <c r="T314" i="1"/>
  <c r="U313" i="1"/>
  <c r="V313" i="1" s="1"/>
  <c r="T313" i="1"/>
  <c r="U312" i="1"/>
  <c r="T312" i="1"/>
  <c r="V312" i="1" s="1"/>
  <c r="U311" i="1"/>
  <c r="T311" i="1"/>
  <c r="U310" i="1"/>
  <c r="T310" i="1"/>
  <c r="V310" i="1" s="1"/>
  <c r="U309" i="1"/>
  <c r="T309" i="1"/>
  <c r="U308" i="1"/>
  <c r="T308" i="1"/>
  <c r="V308" i="1" s="1"/>
  <c r="U307" i="1"/>
  <c r="T307" i="1"/>
  <c r="U306" i="1"/>
  <c r="T306" i="1"/>
  <c r="U305" i="1"/>
  <c r="V305" i="1" s="1"/>
  <c r="T305" i="1"/>
  <c r="W304" i="1"/>
  <c r="U304" i="1"/>
  <c r="T304" i="1"/>
  <c r="V304" i="1" s="1"/>
  <c r="U303" i="1"/>
  <c r="T303" i="1"/>
  <c r="U302" i="1"/>
  <c r="T302" i="1"/>
  <c r="U301" i="1"/>
  <c r="T301" i="1"/>
  <c r="V301" i="1" s="1"/>
  <c r="W301" i="1" s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V294" i="1" s="1"/>
  <c r="W294" i="1" s="1"/>
  <c r="T294" i="1"/>
  <c r="V293" i="1"/>
  <c r="W293" i="1" s="1"/>
  <c r="U293" i="1"/>
  <c r="T293" i="1"/>
  <c r="U292" i="1"/>
  <c r="T292" i="1"/>
  <c r="U291" i="1"/>
  <c r="T291" i="1"/>
  <c r="U290" i="1"/>
  <c r="T290" i="1"/>
  <c r="V290" i="1" s="1"/>
  <c r="W290" i="1" s="1"/>
  <c r="U289" i="1"/>
  <c r="T289" i="1"/>
  <c r="U288" i="1"/>
  <c r="T288" i="1"/>
  <c r="U287" i="1"/>
  <c r="T287" i="1"/>
  <c r="U286" i="1"/>
  <c r="T286" i="1"/>
  <c r="U285" i="1"/>
  <c r="T285" i="1"/>
  <c r="W284" i="1"/>
  <c r="W283" i="1"/>
  <c r="W282" i="1"/>
  <c r="W281" i="1"/>
  <c r="W280" i="1"/>
  <c r="W279" i="1"/>
  <c r="W278" i="1"/>
  <c r="W277" i="1"/>
  <c r="W276" i="1"/>
  <c r="W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V268" i="1" s="1"/>
  <c r="W268" i="1" s="1"/>
  <c r="T268" i="1"/>
  <c r="U267" i="1"/>
  <c r="V267" i="1" s="1"/>
  <c r="W267" i="1" s="1"/>
  <c r="T267" i="1"/>
  <c r="U266" i="1"/>
  <c r="T266" i="1"/>
  <c r="U265" i="1"/>
  <c r="T265" i="1"/>
  <c r="U264" i="1"/>
  <c r="V264" i="1" s="1"/>
  <c r="W264" i="1" s="1"/>
  <c r="T264" i="1"/>
  <c r="U263" i="1"/>
  <c r="T263" i="1"/>
  <c r="U262" i="1"/>
  <c r="T262" i="1"/>
  <c r="U261" i="1"/>
  <c r="T261" i="1"/>
  <c r="W260" i="1"/>
  <c r="W253" i="1"/>
  <c r="W247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V240" i="1" s="1"/>
  <c r="W240" i="1" s="1"/>
  <c r="U239" i="1"/>
  <c r="T239" i="1"/>
  <c r="U238" i="1"/>
  <c r="T238" i="1"/>
  <c r="U237" i="1"/>
  <c r="T237" i="1"/>
  <c r="U236" i="1"/>
  <c r="T236" i="1"/>
  <c r="U235" i="1"/>
  <c r="T235" i="1"/>
  <c r="U234" i="1"/>
  <c r="T234" i="1"/>
  <c r="V234" i="1" s="1"/>
  <c r="W234" i="1" s="1"/>
  <c r="U221" i="1"/>
  <c r="T221" i="1"/>
  <c r="U220" i="1"/>
  <c r="T220" i="1"/>
  <c r="U219" i="1"/>
  <c r="V219" i="1" s="1"/>
  <c r="W219" i="1" s="1"/>
  <c r="T219" i="1"/>
  <c r="U218" i="1"/>
  <c r="T218" i="1"/>
  <c r="U217" i="1"/>
  <c r="T217" i="1"/>
  <c r="U216" i="1"/>
  <c r="T216" i="1"/>
  <c r="U215" i="1"/>
  <c r="T215" i="1"/>
  <c r="V215" i="1" s="1"/>
  <c r="W215" i="1" s="1"/>
  <c r="U214" i="1"/>
  <c r="T214" i="1"/>
  <c r="U213" i="1"/>
  <c r="T213" i="1"/>
  <c r="U212" i="1"/>
  <c r="T212" i="1"/>
  <c r="U211" i="1"/>
  <c r="T211" i="1"/>
  <c r="U210" i="1"/>
  <c r="T210" i="1"/>
  <c r="V210" i="1" s="1"/>
  <c r="W210" i="1" s="1"/>
  <c r="U209" i="1"/>
  <c r="T209" i="1"/>
  <c r="U208" i="1"/>
  <c r="V208" i="1" s="1"/>
  <c r="W208" i="1" s="1"/>
  <c r="T208" i="1"/>
  <c r="U207" i="1"/>
  <c r="T207" i="1"/>
  <c r="U206" i="1"/>
  <c r="T206" i="1"/>
  <c r="U205" i="1"/>
  <c r="V205" i="1" s="1"/>
  <c r="W205" i="1" s="1"/>
  <c r="T205" i="1"/>
  <c r="U204" i="1"/>
  <c r="T204" i="1"/>
  <c r="U203" i="1"/>
  <c r="T203" i="1"/>
  <c r="E203" i="1"/>
  <c r="U202" i="1"/>
  <c r="T202" i="1"/>
  <c r="V202" i="1" s="1"/>
  <c r="E202" i="1"/>
  <c r="U201" i="1"/>
  <c r="T201" i="1"/>
  <c r="E201" i="1"/>
  <c r="U200" i="1"/>
  <c r="T200" i="1"/>
  <c r="E200" i="1"/>
  <c r="U199" i="1"/>
  <c r="T199" i="1"/>
  <c r="E199" i="1"/>
  <c r="U198" i="1"/>
  <c r="T198" i="1"/>
  <c r="V198" i="1" s="1"/>
  <c r="E198" i="1"/>
  <c r="U197" i="1"/>
  <c r="T197" i="1"/>
  <c r="E197" i="1"/>
  <c r="U196" i="1"/>
  <c r="T196" i="1"/>
  <c r="E196" i="1"/>
  <c r="U195" i="1"/>
  <c r="T195" i="1"/>
  <c r="E195" i="1"/>
  <c r="U194" i="1"/>
  <c r="T194" i="1"/>
  <c r="V194" i="1" s="1"/>
  <c r="E194" i="1"/>
  <c r="U193" i="1"/>
  <c r="T193" i="1"/>
  <c r="E193" i="1"/>
  <c r="U192" i="1"/>
  <c r="T192" i="1"/>
  <c r="E192" i="1"/>
  <c r="U191" i="1"/>
  <c r="T191" i="1"/>
  <c r="E191" i="1"/>
  <c r="U190" i="1"/>
  <c r="T190" i="1"/>
  <c r="V190" i="1" s="1"/>
  <c r="E190" i="1"/>
  <c r="U189" i="1"/>
  <c r="T189" i="1"/>
  <c r="E189" i="1"/>
  <c r="U188" i="1"/>
  <c r="T188" i="1"/>
  <c r="E188" i="1"/>
  <c r="U187" i="1"/>
  <c r="T187" i="1"/>
  <c r="E187" i="1"/>
  <c r="U186" i="1"/>
  <c r="T186" i="1"/>
  <c r="V186" i="1" s="1"/>
  <c r="E186" i="1"/>
  <c r="U185" i="1"/>
  <c r="T185" i="1"/>
  <c r="E185" i="1"/>
  <c r="U184" i="1"/>
  <c r="T184" i="1"/>
  <c r="E184" i="1"/>
  <c r="U183" i="1"/>
  <c r="T183" i="1"/>
  <c r="E183" i="1"/>
  <c r="U182" i="1"/>
  <c r="T182" i="1"/>
  <c r="V182" i="1" s="1"/>
  <c r="E182" i="1"/>
  <c r="U181" i="1"/>
  <c r="T181" i="1"/>
  <c r="E181" i="1"/>
  <c r="U180" i="1"/>
  <c r="T180" i="1"/>
  <c r="E180" i="1"/>
  <c r="U179" i="1"/>
  <c r="T179" i="1"/>
  <c r="E179" i="1"/>
  <c r="U178" i="1"/>
  <c r="T178" i="1"/>
  <c r="V178" i="1" s="1"/>
  <c r="E178" i="1"/>
  <c r="U177" i="1"/>
  <c r="T177" i="1"/>
  <c r="E177" i="1"/>
  <c r="U176" i="1"/>
  <c r="T176" i="1"/>
  <c r="E176" i="1"/>
  <c r="U175" i="1"/>
  <c r="T175" i="1"/>
  <c r="E175" i="1"/>
  <c r="U174" i="1"/>
  <c r="T174" i="1"/>
  <c r="V174" i="1" s="1"/>
  <c r="E174" i="1"/>
  <c r="U173" i="1"/>
  <c r="T173" i="1"/>
  <c r="E173" i="1"/>
  <c r="U172" i="1"/>
  <c r="T172" i="1"/>
  <c r="E172" i="1"/>
  <c r="U171" i="1"/>
  <c r="T171" i="1"/>
  <c r="E171" i="1"/>
  <c r="U170" i="1"/>
  <c r="T170" i="1"/>
  <c r="V170" i="1" s="1"/>
  <c r="E170" i="1"/>
  <c r="U169" i="1"/>
  <c r="T169" i="1"/>
  <c r="E169" i="1"/>
  <c r="U168" i="1"/>
  <c r="T168" i="1"/>
  <c r="E168" i="1"/>
  <c r="U167" i="1"/>
  <c r="T167" i="1"/>
  <c r="E167" i="1"/>
  <c r="U166" i="1"/>
  <c r="T166" i="1"/>
  <c r="V166" i="1" s="1"/>
  <c r="E166" i="1"/>
  <c r="U165" i="1"/>
  <c r="T165" i="1"/>
  <c r="E165" i="1"/>
  <c r="U164" i="1"/>
  <c r="T164" i="1"/>
  <c r="E164" i="1"/>
  <c r="U163" i="1"/>
  <c r="T163" i="1"/>
  <c r="E163" i="1"/>
  <c r="U162" i="1"/>
  <c r="T162" i="1"/>
  <c r="V162" i="1" s="1"/>
  <c r="E162" i="1"/>
  <c r="U161" i="1"/>
  <c r="T161" i="1"/>
  <c r="E161" i="1"/>
  <c r="U160" i="1"/>
  <c r="T160" i="1"/>
  <c r="N160" i="1"/>
  <c r="M160" i="1"/>
  <c r="L160" i="1"/>
  <c r="K160" i="1"/>
  <c r="J160" i="1"/>
  <c r="I160" i="1"/>
  <c r="H160" i="1"/>
  <c r="F160" i="1"/>
  <c r="D160" i="1"/>
  <c r="C160" i="1"/>
  <c r="B160" i="1"/>
  <c r="U159" i="1"/>
  <c r="T159" i="1"/>
  <c r="N159" i="1"/>
  <c r="M159" i="1"/>
  <c r="L159" i="1"/>
  <c r="K159" i="1"/>
  <c r="J159" i="1"/>
  <c r="I159" i="1"/>
  <c r="H159" i="1"/>
  <c r="F159" i="1"/>
  <c r="D159" i="1"/>
  <c r="C159" i="1"/>
  <c r="B159" i="1"/>
  <c r="U158" i="1"/>
  <c r="T158" i="1"/>
  <c r="N158" i="1"/>
  <c r="M158" i="1"/>
  <c r="L158" i="1"/>
  <c r="K158" i="1"/>
  <c r="J158" i="1"/>
  <c r="I158" i="1"/>
  <c r="H158" i="1"/>
  <c r="F158" i="1"/>
  <c r="D158" i="1"/>
  <c r="C158" i="1"/>
  <c r="B158" i="1"/>
  <c r="V157" i="1"/>
  <c r="U157" i="1"/>
  <c r="T157" i="1"/>
  <c r="N157" i="1"/>
  <c r="M157" i="1"/>
  <c r="L157" i="1"/>
  <c r="K157" i="1"/>
  <c r="J157" i="1"/>
  <c r="I157" i="1"/>
  <c r="H157" i="1"/>
  <c r="F157" i="1"/>
  <c r="D157" i="1"/>
  <c r="C157" i="1"/>
  <c r="B157" i="1"/>
  <c r="U156" i="1"/>
  <c r="T156" i="1"/>
  <c r="N156" i="1"/>
  <c r="M156" i="1"/>
  <c r="L156" i="1"/>
  <c r="K156" i="1"/>
  <c r="J156" i="1"/>
  <c r="I156" i="1"/>
  <c r="H156" i="1"/>
  <c r="F156" i="1"/>
  <c r="D156" i="1"/>
  <c r="C156" i="1"/>
  <c r="B156" i="1"/>
  <c r="U155" i="1"/>
  <c r="T155" i="1"/>
  <c r="V155" i="1" s="1"/>
  <c r="N155" i="1"/>
  <c r="M155" i="1"/>
  <c r="L155" i="1"/>
  <c r="K155" i="1"/>
  <c r="J155" i="1"/>
  <c r="I155" i="1"/>
  <c r="H155" i="1"/>
  <c r="F155" i="1"/>
  <c r="D155" i="1"/>
  <c r="C155" i="1"/>
  <c r="B155" i="1"/>
  <c r="U154" i="1"/>
  <c r="T154" i="1"/>
  <c r="N154" i="1"/>
  <c r="M154" i="1"/>
  <c r="L154" i="1"/>
  <c r="K154" i="1"/>
  <c r="J154" i="1"/>
  <c r="I154" i="1"/>
  <c r="H154" i="1"/>
  <c r="F154" i="1"/>
  <c r="D154" i="1"/>
  <c r="C154" i="1"/>
  <c r="B154" i="1"/>
  <c r="U153" i="1"/>
  <c r="T153" i="1"/>
  <c r="N153" i="1"/>
  <c r="M153" i="1"/>
  <c r="L153" i="1"/>
  <c r="K153" i="1"/>
  <c r="J153" i="1"/>
  <c r="I153" i="1"/>
  <c r="H153" i="1"/>
  <c r="F153" i="1"/>
  <c r="D153" i="1"/>
  <c r="C153" i="1"/>
  <c r="B153" i="1"/>
  <c r="U152" i="1"/>
  <c r="T152" i="1"/>
  <c r="N152" i="1"/>
  <c r="M152" i="1"/>
  <c r="L152" i="1"/>
  <c r="K152" i="1"/>
  <c r="J152" i="1"/>
  <c r="I152" i="1"/>
  <c r="H152" i="1"/>
  <c r="F152" i="1"/>
  <c r="D152" i="1"/>
  <c r="C152" i="1"/>
  <c r="B152" i="1"/>
  <c r="U151" i="1"/>
  <c r="T151" i="1"/>
  <c r="N151" i="1"/>
  <c r="M151" i="1"/>
  <c r="L151" i="1"/>
  <c r="K151" i="1"/>
  <c r="J151" i="1"/>
  <c r="I151" i="1"/>
  <c r="H151" i="1"/>
  <c r="F151" i="1"/>
  <c r="D151" i="1"/>
  <c r="C151" i="1"/>
  <c r="B151" i="1"/>
  <c r="U150" i="1"/>
  <c r="T150" i="1"/>
  <c r="N150" i="1"/>
  <c r="M150" i="1"/>
  <c r="L150" i="1"/>
  <c r="K150" i="1"/>
  <c r="J150" i="1"/>
  <c r="I150" i="1"/>
  <c r="H150" i="1"/>
  <c r="F150" i="1"/>
  <c r="D150" i="1"/>
  <c r="C150" i="1"/>
  <c r="B150" i="1"/>
  <c r="U149" i="1"/>
  <c r="T149" i="1"/>
  <c r="N149" i="1"/>
  <c r="M149" i="1"/>
  <c r="L149" i="1"/>
  <c r="K149" i="1"/>
  <c r="J149" i="1"/>
  <c r="I149" i="1"/>
  <c r="H149" i="1"/>
  <c r="F149" i="1"/>
  <c r="D149" i="1"/>
  <c r="C149" i="1"/>
  <c r="B149" i="1"/>
  <c r="U148" i="1"/>
  <c r="T148" i="1"/>
  <c r="V148" i="1" s="1"/>
  <c r="N148" i="1"/>
  <c r="M148" i="1"/>
  <c r="L148" i="1"/>
  <c r="K148" i="1"/>
  <c r="J148" i="1"/>
  <c r="I148" i="1"/>
  <c r="H148" i="1"/>
  <c r="F148" i="1"/>
  <c r="D148" i="1"/>
  <c r="C148" i="1"/>
  <c r="B148" i="1"/>
  <c r="U147" i="1"/>
  <c r="T147" i="1"/>
  <c r="N147" i="1"/>
  <c r="M147" i="1"/>
  <c r="L147" i="1"/>
  <c r="K147" i="1"/>
  <c r="J147" i="1"/>
  <c r="I147" i="1"/>
  <c r="H147" i="1"/>
  <c r="F147" i="1"/>
  <c r="D147" i="1"/>
  <c r="C147" i="1"/>
  <c r="B147" i="1"/>
  <c r="U146" i="1"/>
  <c r="T146" i="1"/>
  <c r="N146" i="1"/>
  <c r="M146" i="1"/>
  <c r="L146" i="1"/>
  <c r="K146" i="1"/>
  <c r="J146" i="1"/>
  <c r="I146" i="1"/>
  <c r="H146" i="1"/>
  <c r="F146" i="1"/>
  <c r="D146" i="1"/>
  <c r="C146" i="1"/>
  <c r="B146" i="1"/>
  <c r="U145" i="1"/>
  <c r="T145" i="1"/>
  <c r="V145" i="1" s="1"/>
  <c r="N145" i="1"/>
  <c r="M145" i="1"/>
  <c r="L145" i="1"/>
  <c r="K145" i="1"/>
  <c r="J145" i="1"/>
  <c r="I145" i="1"/>
  <c r="H145" i="1"/>
  <c r="F145" i="1"/>
  <c r="D145" i="1"/>
  <c r="C145" i="1"/>
  <c r="B145" i="1"/>
  <c r="U144" i="1"/>
  <c r="T144" i="1"/>
  <c r="N144" i="1"/>
  <c r="M144" i="1"/>
  <c r="L144" i="1"/>
  <c r="K144" i="1"/>
  <c r="J144" i="1"/>
  <c r="I144" i="1"/>
  <c r="H144" i="1"/>
  <c r="F144" i="1"/>
  <c r="D144" i="1"/>
  <c r="C144" i="1"/>
  <c r="B144" i="1"/>
  <c r="U143" i="1"/>
  <c r="T143" i="1"/>
  <c r="N143" i="1"/>
  <c r="M143" i="1"/>
  <c r="L143" i="1"/>
  <c r="K143" i="1"/>
  <c r="J143" i="1"/>
  <c r="I143" i="1"/>
  <c r="H143" i="1"/>
  <c r="F143" i="1"/>
  <c r="D143" i="1"/>
  <c r="C143" i="1"/>
  <c r="B143" i="1"/>
  <c r="U142" i="1"/>
  <c r="T142" i="1"/>
  <c r="N142" i="1"/>
  <c r="M142" i="1"/>
  <c r="L142" i="1"/>
  <c r="K142" i="1"/>
  <c r="J142" i="1"/>
  <c r="I142" i="1"/>
  <c r="H142" i="1"/>
  <c r="F142" i="1"/>
  <c r="D142" i="1"/>
  <c r="C142" i="1"/>
  <c r="B142" i="1"/>
  <c r="U141" i="1"/>
  <c r="T141" i="1"/>
  <c r="N141" i="1"/>
  <c r="M141" i="1"/>
  <c r="L141" i="1"/>
  <c r="K141" i="1"/>
  <c r="J141" i="1"/>
  <c r="I141" i="1"/>
  <c r="H141" i="1"/>
  <c r="F141" i="1"/>
  <c r="D141" i="1"/>
  <c r="C141" i="1"/>
  <c r="B141" i="1"/>
  <c r="U140" i="1"/>
  <c r="T140" i="1"/>
  <c r="V140" i="1" s="1"/>
  <c r="N140" i="1"/>
  <c r="M140" i="1"/>
  <c r="L140" i="1"/>
  <c r="K140" i="1"/>
  <c r="J140" i="1"/>
  <c r="I140" i="1"/>
  <c r="H140" i="1"/>
  <c r="F140" i="1"/>
  <c r="D140" i="1"/>
  <c r="C140" i="1"/>
  <c r="B140" i="1"/>
  <c r="U139" i="1"/>
  <c r="T139" i="1"/>
  <c r="V139" i="1" s="1"/>
  <c r="N139" i="1"/>
  <c r="M139" i="1"/>
  <c r="L139" i="1"/>
  <c r="K139" i="1"/>
  <c r="J139" i="1"/>
  <c r="I139" i="1"/>
  <c r="H139" i="1"/>
  <c r="F139" i="1"/>
  <c r="D139" i="1"/>
  <c r="C139" i="1"/>
  <c r="B139" i="1"/>
  <c r="U138" i="1"/>
  <c r="V138" i="1" s="1"/>
  <c r="T138" i="1"/>
  <c r="N138" i="1"/>
  <c r="M138" i="1"/>
  <c r="L138" i="1"/>
  <c r="K138" i="1"/>
  <c r="J138" i="1"/>
  <c r="I138" i="1"/>
  <c r="H138" i="1"/>
  <c r="F138" i="1"/>
  <c r="D138" i="1"/>
  <c r="C138" i="1"/>
  <c r="B138" i="1"/>
  <c r="U137" i="1"/>
  <c r="T137" i="1"/>
  <c r="V137" i="1" s="1"/>
  <c r="N137" i="1"/>
  <c r="M137" i="1"/>
  <c r="L137" i="1"/>
  <c r="K137" i="1"/>
  <c r="J137" i="1"/>
  <c r="I137" i="1"/>
  <c r="H137" i="1"/>
  <c r="F137" i="1"/>
  <c r="D137" i="1"/>
  <c r="C137" i="1"/>
  <c r="B137" i="1"/>
  <c r="U136" i="1"/>
  <c r="T136" i="1"/>
  <c r="N136" i="1"/>
  <c r="M136" i="1"/>
  <c r="L136" i="1"/>
  <c r="K136" i="1"/>
  <c r="J136" i="1"/>
  <c r="I136" i="1"/>
  <c r="H136" i="1"/>
  <c r="F136" i="1"/>
  <c r="D136" i="1"/>
  <c r="C136" i="1"/>
  <c r="B136" i="1"/>
  <c r="U135" i="1"/>
  <c r="T135" i="1"/>
  <c r="V135" i="1" s="1"/>
  <c r="N135" i="1"/>
  <c r="M135" i="1"/>
  <c r="L135" i="1"/>
  <c r="K135" i="1"/>
  <c r="J135" i="1"/>
  <c r="I135" i="1"/>
  <c r="H135" i="1"/>
  <c r="F135" i="1"/>
  <c r="D135" i="1"/>
  <c r="C135" i="1"/>
  <c r="B135" i="1"/>
  <c r="U134" i="1"/>
  <c r="T134" i="1"/>
  <c r="N134" i="1"/>
  <c r="M134" i="1"/>
  <c r="L134" i="1"/>
  <c r="K134" i="1"/>
  <c r="J134" i="1"/>
  <c r="I134" i="1"/>
  <c r="H134" i="1"/>
  <c r="F134" i="1"/>
  <c r="D134" i="1"/>
  <c r="C134" i="1"/>
  <c r="B134" i="1"/>
  <c r="U133" i="1"/>
  <c r="T133" i="1"/>
  <c r="N133" i="1"/>
  <c r="M133" i="1"/>
  <c r="L133" i="1"/>
  <c r="K133" i="1"/>
  <c r="J133" i="1"/>
  <c r="I133" i="1"/>
  <c r="H133" i="1"/>
  <c r="F133" i="1"/>
  <c r="D133" i="1"/>
  <c r="C133" i="1"/>
  <c r="B133" i="1"/>
  <c r="U132" i="1"/>
  <c r="T132" i="1"/>
  <c r="N132" i="1"/>
  <c r="M132" i="1"/>
  <c r="L132" i="1"/>
  <c r="K132" i="1"/>
  <c r="J132" i="1"/>
  <c r="I132" i="1"/>
  <c r="H132" i="1"/>
  <c r="F132" i="1"/>
  <c r="D132" i="1"/>
  <c r="C132" i="1"/>
  <c r="B132" i="1"/>
  <c r="U131" i="1"/>
  <c r="T131" i="1"/>
  <c r="N131" i="1"/>
  <c r="M131" i="1"/>
  <c r="L131" i="1"/>
  <c r="K131" i="1"/>
  <c r="J131" i="1"/>
  <c r="I131" i="1"/>
  <c r="H131" i="1"/>
  <c r="F131" i="1"/>
  <c r="D131" i="1"/>
  <c r="C131" i="1"/>
  <c r="B131" i="1"/>
  <c r="U130" i="1"/>
  <c r="T130" i="1"/>
  <c r="N130" i="1"/>
  <c r="M130" i="1"/>
  <c r="L130" i="1"/>
  <c r="K130" i="1"/>
  <c r="J130" i="1"/>
  <c r="I130" i="1"/>
  <c r="H130" i="1"/>
  <c r="F130" i="1"/>
  <c r="D130" i="1"/>
  <c r="C130" i="1"/>
  <c r="B130" i="1"/>
  <c r="U129" i="1"/>
  <c r="T129" i="1"/>
  <c r="N129" i="1"/>
  <c r="M129" i="1"/>
  <c r="L129" i="1"/>
  <c r="K129" i="1"/>
  <c r="J129" i="1"/>
  <c r="I129" i="1"/>
  <c r="H129" i="1"/>
  <c r="F129" i="1"/>
  <c r="D129" i="1"/>
  <c r="C129" i="1"/>
  <c r="B129" i="1"/>
  <c r="U128" i="1"/>
  <c r="T128" i="1"/>
  <c r="N128" i="1"/>
  <c r="M128" i="1"/>
  <c r="L128" i="1"/>
  <c r="K128" i="1"/>
  <c r="J128" i="1"/>
  <c r="I128" i="1"/>
  <c r="H128" i="1"/>
  <c r="F128" i="1"/>
  <c r="D128" i="1"/>
  <c r="C128" i="1"/>
  <c r="B128" i="1"/>
  <c r="U127" i="1"/>
  <c r="T127" i="1"/>
  <c r="N127" i="1"/>
  <c r="M127" i="1"/>
  <c r="L127" i="1"/>
  <c r="K127" i="1"/>
  <c r="J127" i="1"/>
  <c r="I127" i="1"/>
  <c r="H127" i="1"/>
  <c r="F127" i="1"/>
  <c r="D127" i="1"/>
  <c r="C127" i="1"/>
  <c r="B127" i="1"/>
  <c r="U126" i="1"/>
  <c r="T126" i="1"/>
  <c r="N126" i="1"/>
  <c r="M126" i="1"/>
  <c r="L126" i="1"/>
  <c r="K126" i="1"/>
  <c r="J126" i="1"/>
  <c r="I126" i="1"/>
  <c r="H126" i="1"/>
  <c r="F126" i="1"/>
  <c r="D126" i="1"/>
  <c r="C126" i="1"/>
  <c r="B126" i="1"/>
  <c r="U125" i="1"/>
  <c r="T125" i="1"/>
  <c r="N125" i="1"/>
  <c r="M125" i="1"/>
  <c r="L125" i="1"/>
  <c r="K125" i="1"/>
  <c r="J125" i="1"/>
  <c r="I125" i="1"/>
  <c r="H125" i="1"/>
  <c r="F125" i="1"/>
  <c r="D125" i="1"/>
  <c r="C125" i="1"/>
  <c r="B125" i="1"/>
  <c r="U124" i="1"/>
  <c r="T124" i="1"/>
  <c r="V124" i="1" s="1"/>
  <c r="N124" i="1"/>
  <c r="M124" i="1"/>
  <c r="L124" i="1"/>
  <c r="K124" i="1"/>
  <c r="J124" i="1"/>
  <c r="I124" i="1"/>
  <c r="H124" i="1"/>
  <c r="F124" i="1"/>
  <c r="D124" i="1"/>
  <c r="C124" i="1"/>
  <c r="B124" i="1"/>
  <c r="V123" i="1"/>
  <c r="U123" i="1"/>
  <c r="T123" i="1"/>
  <c r="N123" i="1"/>
  <c r="M123" i="1"/>
  <c r="L123" i="1"/>
  <c r="K123" i="1"/>
  <c r="J123" i="1"/>
  <c r="I123" i="1"/>
  <c r="H123" i="1"/>
  <c r="F123" i="1"/>
  <c r="D123" i="1"/>
  <c r="C123" i="1"/>
  <c r="B123" i="1"/>
  <c r="U122" i="1"/>
  <c r="V122" i="1" s="1"/>
  <c r="T122" i="1"/>
  <c r="N122" i="1"/>
  <c r="M122" i="1"/>
  <c r="L122" i="1"/>
  <c r="K122" i="1"/>
  <c r="J122" i="1"/>
  <c r="I122" i="1"/>
  <c r="H122" i="1"/>
  <c r="F122" i="1"/>
  <c r="D122" i="1"/>
  <c r="C122" i="1"/>
  <c r="B122" i="1"/>
  <c r="U121" i="1"/>
  <c r="T121" i="1"/>
  <c r="V121" i="1" s="1"/>
  <c r="N121" i="1"/>
  <c r="M121" i="1"/>
  <c r="L121" i="1"/>
  <c r="K121" i="1"/>
  <c r="J121" i="1"/>
  <c r="I121" i="1"/>
  <c r="H121" i="1"/>
  <c r="F121" i="1"/>
  <c r="D121" i="1"/>
  <c r="C121" i="1"/>
  <c r="B121" i="1"/>
  <c r="U120" i="1"/>
  <c r="T120" i="1"/>
  <c r="N120" i="1"/>
  <c r="M120" i="1"/>
  <c r="L120" i="1"/>
  <c r="K120" i="1"/>
  <c r="J120" i="1"/>
  <c r="I120" i="1"/>
  <c r="H120" i="1"/>
  <c r="F120" i="1"/>
  <c r="D120" i="1"/>
  <c r="C120" i="1"/>
  <c r="B120" i="1"/>
  <c r="U119" i="1"/>
  <c r="V119" i="1" s="1"/>
  <c r="T119" i="1"/>
  <c r="N119" i="1"/>
  <c r="M119" i="1"/>
  <c r="L119" i="1"/>
  <c r="K119" i="1"/>
  <c r="J119" i="1"/>
  <c r="I119" i="1"/>
  <c r="H119" i="1"/>
  <c r="F119" i="1"/>
  <c r="D119" i="1"/>
  <c r="C119" i="1"/>
  <c r="B119" i="1"/>
  <c r="U118" i="1"/>
  <c r="T118" i="1"/>
  <c r="N118" i="1"/>
  <c r="M118" i="1"/>
  <c r="L118" i="1"/>
  <c r="K118" i="1"/>
  <c r="J118" i="1"/>
  <c r="I118" i="1"/>
  <c r="H118" i="1"/>
  <c r="F118" i="1"/>
  <c r="D118" i="1"/>
  <c r="C118" i="1"/>
  <c r="B118" i="1"/>
  <c r="U117" i="1"/>
  <c r="T117" i="1"/>
  <c r="N117" i="1"/>
  <c r="M117" i="1"/>
  <c r="L117" i="1"/>
  <c r="K117" i="1"/>
  <c r="J117" i="1"/>
  <c r="I117" i="1"/>
  <c r="H117" i="1"/>
  <c r="F117" i="1"/>
  <c r="D117" i="1"/>
  <c r="C117" i="1"/>
  <c r="B117" i="1"/>
  <c r="U116" i="1"/>
  <c r="T116" i="1"/>
  <c r="N116" i="1"/>
  <c r="M116" i="1"/>
  <c r="L116" i="1"/>
  <c r="K116" i="1"/>
  <c r="J116" i="1"/>
  <c r="I116" i="1"/>
  <c r="H116" i="1"/>
  <c r="F116" i="1"/>
  <c r="D116" i="1"/>
  <c r="C116" i="1"/>
  <c r="B116" i="1"/>
  <c r="U115" i="1"/>
  <c r="T115" i="1"/>
  <c r="N115" i="1"/>
  <c r="M115" i="1"/>
  <c r="L115" i="1"/>
  <c r="K115" i="1"/>
  <c r="J115" i="1"/>
  <c r="I115" i="1"/>
  <c r="H115" i="1"/>
  <c r="F115" i="1"/>
  <c r="D115" i="1"/>
  <c r="C115" i="1"/>
  <c r="B115" i="1"/>
  <c r="U114" i="1"/>
  <c r="T114" i="1"/>
  <c r="N114" i="1"/>
  <c r="M114" i="1"/>
  <c r="L114" i="1"/>
  <c r="K114" i="1"/>
  <c r="J114" i="1"/>
  <c r="I114" i="1"/>
  <c r="H114" i="1"/>
  <c r="F114" i="1"/>
  <c r="D114" i="1"/>
  <c r="C114" i="1"/>
  <c r="B114" i="1"/>
  <c r="U113" i="1"/>
  <c r="T113" i="1"/>
  <c r="N113" i="1"/>
  <c r="M113" i="1"/>
  <c r="L113" i="1"/>
  <c r="K113" i="1"/>
  <c r="J113" i="1"/>
  <c r="I113" i="1"/>
  <c r="H113" i="1"/>
  <c r="F113" i="1"/>
  <c r="D113" i="1"/>
  <c r="C113" i="1"/>
  <c r="B113" i="1"/>
  <c r="U112" i="1"/>
  <c r="T112" i="1"/>
  <c r="N112" i="1"/>
  <c r="M112" i="1"/>
  <c r="L112" i="1"/>
  <c r="K112" i="1"/>
  <c r="J112" i="1"/>
  <c r="I112" i="1"/>
  <c r="H112" i="1"/>
  <c r="F112" i="1"/>
  <c r="D112" i="1"/>
  <c r="C112" i="1"/>
  <c r="B112" i="1"/>
  <c r="U111" i="1"/>
  <c r="T111" i="1"/>
  <c r="N111" i="1"/>
  <c r="M111" i="1"/>
  <c r="L111" i="1"/>
  <c r="K111" i="1"/>
  <c r="J111" i="1"/>
  <c r="I111" i="1"/>
  <c r="H111" i="1"/>
  <c r="F111" i="1"/>
  <c r="D111" i="1"/>
  <c r="C111" i="1"/>
  <c r="B111" i="1"/>
  <c r="U110" i="1"/>
  <c r="T110" i="1"/>
  <c r="N110" i="1"/>
  <c r="M110" i="1"/>
  <c r="L110" i="1"/>
  <c r="K110" i="1"/>
  <c r="J110" i="1"/>
  <c r="I110" i="1"/>
  <c r="H110" i="1"/>
  <c r="F110" i="1"/>
  <c r="D110" i="1"/>
  <c r="C110" i="1"/>
  <c r="B110" i="1"/>
  <c r="U109" i="1"/>
  <c r="T109" i="1"/>
  <c r="N109" i="1"/>
  <c r="M109" i="1"/>
  <c r="L109" i="1"/>
  <c r="K109" i="1"/>
  <c r="J109" i="1"/>
  <c r="I109" i="1"/>
  <c r="H109" i="1"/>
  <c r="F109" i="1"/>
  <c r="D109" i="1"/>
  <c r="C109" i="1"/>
  <c r="B109" i="1"/>
  <c r="U108" i="1"/>
  <c r="T108" i="1"/>
  <c r="V108" i="1" s="1"/>
  <c r="N108" i="1"/>
  <c r="M108" i="1"/>
  <c r="L108" i="1"/>
  <c r="K108" i="1"/>
  <c r="J108" i="1"/>
  <c r="I108" i="1"/>
  <c r="H108" i="1"/>
  <c r="F108" i="1"/>
  <c r="D108" i="1"/>
  <c r="C108" i="1"/>
  <c r="B108" i="1"/>
  <c r="U107" i="1"/>
  <c r="T107" i="1"/>
  <c r="V107" i="1" s="1"/>
  <c r="N107" i="1"/>
  <c r="M107" i="1"/>
  <c r="L107" i="1"/>
  <c r="K107" i="1"/>
  <c r="J107" i="1"/>
  <c r="I107" i="1"/>
  <c r="H107" i="1"/>
  <c r="F107" i="1"/>
  <c r="D107" i="1"/>
  <c r="C107" i="1"/>
  <c r="B107" i="1"/>
  <c r="U106" i="1"/>
  <c r="V106" i="1" s="1"/>
  <c r="T106" i="1"/>
  <c r="N106" i="1"/>
  <c r="M106" i="1"/>
  <c r="L106" i="1"/>
  <c r="K106" i="1"/>
  <c r="J106" i="1"/>
  <c r="I106" i="1"/>
  <c r="H106" i="1"/>
  <c r="F106" i="1"/>
  <c r="D106" i="1"/>
  <c r="C106" i="1"/>
  <c r="B106" i="1"/>
  <c r="U105" i="1"/>
  <c r="T105" i="1"/>
  <c r="V105" i="1" s="1"/>
  <c r="N105" i="1"/>
  <c r="M105" i="1"/>
  <c r="L105" i="1"/>
  <c r="K105" i="1"/>
  <c r="J105" i="1"/>
  <c r="I105" i="1"/>
  <c r="H105" i="1"/>
  <c r="F105" i="1"/>
  <c r="D105" i="1"/>
  <c r="C105" i="1"/>
  <c r="B105" i="1"/>
  <c r="U104" i="1"/>
  <c r="T104" i="1"/>
  <c r="N104" i="1"/>
  <c r="M104" i="1"/>
  <c r="L104" i="1"/>
  <c r="K104" i="1"/>
  <c r="J104" i="1"/>
  <c r="I104" i="1"/>
  <c r="H104" i="1"/>
  <c r="F104" i="1"/>
  <c r="D104" i="1"/>
  <c r="C104" i="1"/>
  <c r="B104" i="1"/>
  <c r="U103" i="1"/>
  <c r="T103" i="1"/>
  <c r="V103" i="1" s="1"/>
  <c r="N103" i="1"/>
  <c r="M103" i="1"/>
  <c r="L103" i="1"/>
  <c r="K103" i="1"/>
  <c r="J103" i="1"/>
  <c r="I103" i="1"/>
  <c r="H103" i="1"/>
  <c r="F103" i="1"/>
  <c r="D103" i="1"/>
  <c r="C103" i="1"/>
  <c r="B103" i="1"/>
  <c r="U102" i="1"/>
  <c r="T102" i="1"/>
  <c r="N102" i="1"/>
  <c r="M102" i="1"/>
  <c r="L102" i="1"/>
  <c r="K102" i="1"/>
  <c r="J102" i="1"/>
  <c r="I102" i="1"/>
  <c r="H102" i="1"/>
  <c r="F102" i="1"/>
  <c r="D102" i="1"/>
  <c r="C102" i="1"/>
  <c r="B102" i="1"/>
  <c r="U101" i="1"/>
  <c r="T101" i="1"/>
  <c r="N101" i="1"/>
  <c r="M101" i="1"/>
  <c r="L101" i="1"/>
  <c r="K101" i="1"/>
  <c r="J101" i="1"/>
  <c r="I101" i="1"/>
  <c r="H101" i="1"/>
  <c r="F101" i="1"/>
  <c r="D101" i="1"/>
  <c r="C101" i="1"/>
  <c r="B101" i="1"/>
  <c r="U100" i="1"/>
  <c r="T100" i="1"/>
  <c r="N100" i="1"/>
  <c r="M100" i="1"/>
  <c r="L100" i="1"/>
  <c r="K100" i="1"/>
  <c r="J100" i="1"/>
  <c r="I100" i="1"/>
  <c r="H100" i="1"/>
  <c r="F100" i="1"/>
  <c r="D100" i="1"/>
  <c r="C100" i="1"/>
  <c r="B100" i="1"/>
  <c r="U99" i="1"/>
  <c r="T99" i="1"/>
  <c r="N99" i="1"/>
  <c r="M99" i="1"/>
  <c r="L99" i="1"/>
  <c r="K99" i="1"/>
  <c r="J99" i="1"/>
  <c r="I99" i="1"/>
  <c r="H99" i="1"/>
  <c r="F99" i="1"/>
  <c r="D99" i="1"/>
  <c r="C99" i="1"/>
  <c r="B99" i="1"/>
  <c r="U98" i="1"/>
  <c r="T98" i="1"/>
  <c r="N98" i="1"/>
  <c r="M98" i="1"/>
  <c r="L98" i="1"/>
  <c r="K98" i="1"/>
  <c r="J98" i="1"/>
  <c r="I98" i="1"/>
  <c r="H98" i="1"/>
  <c r="F98" i="1"/>
  <c r="D98" i="1"/>
  <c r="C98" i="1"/>
  <c r="B98" i="1"/>
  <c r="U97" i="1"/>
  <c r="T97" i="1"/>
  <c r="N97" i="1"/>
  <c r="M97" i="1"/>
  <c r="L97" i="1"/>
  <c r="K97" i="1"/>
  <c r="J97" i="1"/>
  <c r="I97" i="1"/>
  <c r="H97" i="1"/>
  <c r="F97" i="1"/>
  <c r="D97" i="1"/>
  <c r="C97" i="1"/>
  <c r="B97" i="1"/>
  <c r="U96" i="1"/>
  <c r="T96" i="1"/>
  <c r="N96" i="1"/>
  <c r="M96" i="1"/>
  <c r="L96" i="1"/>
  <c r="K96" i="1"/>
  <c r="J96" i="1"/>
  <c r="I96" i="1"/>
  <c r="H96" i="1"/>
  <c r="F96" i="1"/>
  <c r="D96" i="1"/>
  <c r="C96" i="1"/>
  <c r="B96" i="1"/>
  <c r="U95" i="1"/>
  <c r="T95" i="1"/>
  <c r="N95" i="1"/>
  <c r="M95" i="1"/>
  <c r="L95" i="1"/>
  <c r="K95" i="1"/>
  <c r="J95" i="1"/>
  <c r="I95" i="1"/>
  <c r="H95" i="1"/>
  <c r="F95" i="1"/>
  <c r="D95" i="1"/>
  <c r="C95" i="1"/>
  <c r="B95" i="1"/>
  <c r="U94" i="1"/>
  <c r="T94" i="1"/>
  <c r="N94" i="1"/>
  <c r="M94" i="1"/>
  <c r="L94" i="1"/>
  <c r="K94" i="1"/>
  <c r="J94" i="1"/>
  <c r="I94" i="1"/>
  <c r="H94" i="1"/>
  <c r="F94" i="1"/>
  <c r="D94" i="1"/>
  <c r="C94" i="1"/>
  <c r="B94" i="1"/>
  <c r="U93" i="1"/>
  <c r="T93" i="1"/>
  <c r="N93" i="1"/>
  <c r="M93" i="1"/>
  <c r="L93" i="1"/>
  <c r="K93" i="1"/>
  <c r="J93" i="1"/>
  <c r="I93" i="1"/>
  <c r="H93" i="1"/>
  <c r="F93" i="1"/>
  <c r="D93" i="1"/>
  <c r="C93" i="1"/>
  <c r="B93" i="1"/>
  <c r="U92" i="1"/>
  <c r="T92" i="1"/>
  <c r="V92" i="1" s="1"/>
  <c r="N92" i="1"/>
  <c r="M92" i="1"/>
  <c r="L92" i="1"/>
  <c r="K92" i="1"/>
  <c r="J92" i="1"/>
  <c r="I92" i="1"/>
  <c r="H92" i="1"/>
  <c r="F92" i="1"/>
  <c r="D92" i="1"/>
  <c r="C92" i="1"/>
  <c r="B92" i="1"/>
  <c r="V91" i="1"/>
  <c r="U91" i="1"/>
  <c r="T91" i="1"/>
  <c r="N91" i="1"/>
  <c r="M91" i="1"/>
  <c r="L91" i="1"/>
  <c r="K91" i="1"/>
  <c r="J91" i="1"/>
  <c r="I91" i="1"/>
  <c r="H91" i="1"/>
  <c r="F91" i="1"/>
  <c r="D91" i="1"/>
  <c r="C91" i="1"/>
  <c r="B91" i="1"/>
  <c r="U90" i="1"/>
  <c r="V90" i="1" s="1"/>
  <c r="T90" i="1"/>
  <c r="N90" i="1"/>
  <c r="M90" i="1"/>
  <c r="L90" i="1"/>
  <c r="K90" i="1"/>
  <c r="J90" i="1"/>
  <c r="I90" i="1"/>
  <c r="H90" i="1"/>
  <c r="F90" i="1"/>
  <c r="D90" i="1"/>
  <c r="C90" i="1"/>
  <c r="B90" i="1"/>
  <c r="U89" i="1"/>
  <c r="T89" i="1"/>
  <c r="V89" i="1" s="1"/>
  <c r="N89" i="1"/>
  <c r="M89" i="1"/>
  <c r="L89" i="1"/>
  <c r="K89" i="1"/>
  <c r="J89" i="1"/>
  <c r="I89" i="1"/>
  <c r="H89" i="1"/>
  <c r="F89" i="1"/>
  <c r="D89" i="1"/>
  <c r="C89" i="1"/>
  <c r="B89" i="1"/>
  <c r="U88" i="1"/>
  <c r="T88" i="1"/>
  <c r="N88" i="1"/>
  <c r="M88" i="1"/>
  <c r="L88" i="1"/>
  <c r="K88" i="1"/>
  <c r="J88" i="1"/>
  <c r="I88" i="1"/>
  <c r="H88" i="1"/>
  <c r="F88" i="1"/>
  <c r="D88" i="1"/>
  <c r="C88" i="1"/>
  <c r="B88" i="1"/>
  <c r="U87" i="1"/>
  <c r="T87" i="1"/>
  <c r="V87" i="1" s="1"/>
  <c r="N87" i="1"/>
  <c r="M87" i="1"/>
  <c r="L87" i="1"/>
  <c r="K87" i="1"/>
  <c r="J87" i="1"/>
  <c r="I87" i="1"/>
  <c r="H87" i="1"/>
  <c r="F87" i="1"/>
  <c r="D87" i="1"/>
  <c r="C87" i="1"/>
  <c r="B87" i="1"/>
  <c r="U86" i="1"/>
  <c r="T86" i="1"/>
  <c r="N86" i="1"/>
  <c r="M86" i="1"/>
  <c r="L86" i="1"/>
  <c r="K86" i="1"/>
  <c r="J86" i="1"/>
  <c r="I86" i="1"/>
  <c r="H86" i="1"/>
  <c r="F86" i="1"/>
  <c r="D86" i="1"/>
  <c r="C86" i="1"/>
  <c r="B86" i="1"/>
  <c r="U85" i="1"/>
  <c r="T85" i="1"/>
  <c r="N85" i="1"/>
  <c r="M85" i="1"/>
  <c r="L85" i="1"/>
  <c r="K85" i="1"/>
  <c r="J85" i="1"/>
  <c r="I85" i="1"/>
  <c r="H85" i="1"/>
  <c r="F85" i="1"/>
  <c r="D85" i="1"/>
  <c r="C85" i="1"/>
  <c r="B85" i="1"/>
  <c r="U84" i="1"/>
  <c r="T84" i="1"/>
  <c r="N84" i="1"/>
  <c r="M84" i="1"/>
  <c r="L84" i="1"/>
  <c r="K84" i="1"/>
  <c r="J84" i="1"/>
  <c r="I84" i="1"/>
  <c r="H84" i="1"/>
  <c r="F84" i="1"/>
  <c r="D84" i="1"/>
  <c r="C84" i="1"/>
  <c r="B84" i="1"/>
  <c r="U83" i="1"/>
  <c r="T83" i="1"/>
  <c r="N83" i="1"/>
  <c r="M83" i="1"/>
  <c r="L83" i="1"/>
  <c r="K83" i="1"/>
  <c r="J83" i="1"/>
  <c r="I83" i="1"/>
  <c r="H83" i="1"/>
  <c r="F83" i="1"/>
  <c r="D83" i="1"/>
  <c r="C83" i="1"/>
  <c r="B83" i="1"/>
  <c r="U82" i="1"/>
  <c r="T82" i="1"/>
  <c r="N82" i="1"/>
  <c r="M82" i="1"/>
  <c r="L82" i="1"/>
  <c r="K82" i="1"/>
  <c r="J82" i="1"/>
  <c r="I82" i="1"/>
  <c r="H82" i="1"/>
  <c r="F82" i="1"/>
  <c r="D82" i="1"/>
  <c r="C82" i="1"/>
  <c r="B82" i="1"/>
  <c r="U81" i="1"/>
  <c r="T81" i="1"/>
  <c r="N81" i="1"/>
  <c r="M81" i="1"/>
  <c r="L81" i="1"/>
  <c r="K81" i="1"/>
  <c r="J81" i="1"/>
  <c r="I81" i="1"/>
  <c r="H81" i="1"/>
  <c r="F81" i="1"/>
  <c r="D81" i="1"/>
  <c r="C81" i="1"/>
  <c r="B81" i="1"/>
  <c r="U80" i="1"/>
  <c r="T80" i="1"/>
  <c r="N80" i="1"/>
  <c r="M80" i="1"/>
  <c r="L80" i="1"/>
  <c r="K80" i="1"/>
  <c r="J80" i="1"/>
  <c r="I80" i="1"/>
  <c r="H80" i="1"/>
  <c r="F80" i="1"/>
  <c r="D80" i="1"/>
  <c r="C80" i="1"/>
  <c r="B80" i="1"/>
  <c r="U79" i="1"/>
  <c r="T79" i="1"/>
  <c r="N79" i="1"/>
  <c r="M79" i="1"/>
  <c r="L79" i="1"/>
  <c r="K79" i="1"/>
  <c r="J79" i="1"/>
  <c r="I79" i="1"/>
  <c r="H79" i="1"/>
  <c r="F79" i="1"/>
  <c r="D79" i="1"/>
  <c r="C79" i="1"/>
  <c r="B79" i="1"/>
  <c r="U78" i="1"/>
  <c r="T78" i="1"/>
  <c r="N78" i="1"/>
  <c r="M78" i="1"/>
  <c r="L78" i="1"/>
  <c r="K78" i="1"/>
  <c r="J78" i="1"/>
  <c r="I78" i="1"/>
  <c r="H78" i="1"/>
  <c r="F78" i="1"/>
  <c r="D78" i="1"/>
  <c r="C78" i="1"/>
  <c r="B78" i="1"/>
  <c r="U77" i="1"/>
  <c r="T77" i="1"/>
  <c r="N77" i="1"/>
  <c r="M77" i="1"/>
  <c r="L77" i="1"/>
  <c r="K77" i="1"/>
  <c r="J77" i="1"/>
  <c r="I77" i="1"/>
  <c r="H77" i="1"/>
  <c r="F77" i="1"/>
  <c r="D77" i="1"/>
  <c r="C77" i="1"/>
  <c r="B77" i="1"/>
  <c r="U76" i="1"/>
  <c r="T76" i="1"/>
  <c r="V76" i="1" s="1"/>
  <c r="N76" i="1"/>
  <c r="M76" i="1"/>
  <c r="L76" i="1"/>
  <c r="K76" i="1"/>
  <c r="J76" i="1"/>
  <c r="I76" i="1"/>
  <c r="H76" i="1"/>
  <c r="F76" i="1"/>
  <c r="D76" i="1"/>
  <c r="C76" i="1"/>
  <c r="B76" i="1"/>
  <c r="U75" i="1"/>
  <c r="T75" i="1"/>
  <c r="V75" i="1" s="1"/>
  <c r="N75" i="1"/>
  <c r="M75" i="1"/>
  <c r="L75" i="1"/>
  <c r="K75" i="1"/>
  <c r="J75" i="1"/>
  <c r="I75" i="1"/>
  <c r="H75" i="1"/>
  <c r="F75" i="1"/>
  <c r="D75" i="1"/>
  <c r="C75" i="1"/>
  <c r="B75" i="1"/>
  <c r="U74" i="1"/>
  <c r="V74" i="1" s="1"/>
  <c r="T74" i="1"/>
  <c r="N74" i="1"/>
  <c r="M74" i="1"/>
  <c r="L74" i="1"/>
  <c r="K74" i="1"/>
  <c r="J74" i="1"/>
  <c r="I74" i="1"/>
  <c r="H74" i="1"/>
  <c r="F74" i="1"/>
  <c r="D74" i="1"/>
  <c r="C74" i="1"/>
  <c r="B74" i="1"/>
  <c r="U73" i="1"/>
  <c r="T73" i="1"/>
  <c r="V73" i="1" s="1"/>
  <c r="N73" i="1"/>
  <c r="M73" i="1"/>
  <c r="L73" i="1"/>
  <c r="K73" i="1"/>
  <c r="J73" i="1"/>
  <c r="I73" i="1"/>
  <c r="H73" i="1"/>
  <c r="F73" i="1"/>
  <c r="D73" i="1"/>
  <c r="C73" i="1"/>
  <c r="B73" i="1"/>
  <c r="U72" i="1"/>
  <c r="T72" i="1"/>
  <c r="N72" i="1"/>
  <c r="M72" i="1"/>
  <c r="L72" i="1"/>
  <c r="K72" i="1"/>
  <c r="J72" i="1"/>
  <c r="I72" i="1"/>
  <c r="H72" i="1"/>
  <c r="F72" i="1"/>
  <c r="D72" i="1"/>
  <c r="C72" i="1"/>
  <c r="B72" i="1"/>
  <c r="U71" i="1"/>
  <c r="T71" i="1"/>
  <c r="V71" i="1" s="1"/>
  <c r="N71" i="1"/>
  <c r="M71" i="1"/>
  <c r="L71" i="1"/>
  <c r="K71" i="1"/>
  <c r="J71" i="1"/>
  <c r="I71" i="1"/>
  <c r="H71" i="1"/>
  <c r="F71" i="1"/>
  <c r="D71" i="1"/>
  <c r="C71" i="1"/>
  <c r="B71" i="1"/>
  <c r="U70" i="1"/>
  <c r="T70" i="1"/>
  <c r="N70" i="1"/>
  <c r="M70" i="1"/>
  <c r="L70" i="1"/>
  <c r="K70" i="1"/>
  <c r="J70" i="1"/>
  <c r="I70" i="1"/>
  <c r="H70" i="1"/>
  <c r="F70" i="1"/>
  <c r="D70" i="1"/>
  <c r="C70" i="1"/>
  <c r="B70" i="1"/>
  <c r="U69" i="1"/>
  <c r="T69" i="1"/>
  <c r="N69" i="1"/>
  <c r="M69" i="1"/>
  <c r="L69" i="1"/>
  <c r="K69" i="1"/>
  <c r="J69" i="1"/>
  <c r="I69" i="1"/>
  <c r="H69" i="1"/>
  <c r="F69" i="1"/>
  <c r="D69" i="1"/>
  <c r="C69" i="1"/>
  <c r="B69" i="1"/>
  <c r="U68" i="1"/>
  <c r="T68" i="1"/>
  <c r="N68" i="1"/>
  <c r="M68" i="1"/>
  <c r="L68" i="1"/>
  <c r="K68" i="1"/>
  <c r="J68" i="1"/>
  <c r="I68" i="1"/>
  <c r="H68" i="1"/>
  <c r="F68" i="1"/>
  <c r="D68" i="1"/>
  <c r="C68" i="1"/>
  <c r="B68" i="1"/>
  <c r="U67" i="1"/>
  <c r="T67" i="1"/>
  <c r="N67" i="1"/>
  <c r="M67" i="1"/>
  <c r="L67" i="1"/>
  <c r="K67" i="1"/>
  <c r="J67" i="1"/>
  <c r="I67" i="1"/>
  <c r="H67" i="1"/>
  <c r="F67" i="1"/>
  <c r="D67" i="1"/>
  <c r="C67" i="1"/>
  <c r="B67" i="1"/>
  <c r="U66" i="1"/>
  <c r="T66" i="1"/>
  <c r="N66" i="1"/>
  <c r="M66" i="1"/>
  <c r="L66" i="1"/>
  <c r="K66" i="1"/>
  <c r="J66" i="1"/>
  <c r="I66" i="1"/>
  <c r="H66" i="1"/>
  <c r="F66" i="1"/>
  <c r="D66" i="1"/>
  <c r="C66" i="1"/>
  <c r="B66" i="1"/>
  <c r="U65" i="1"/>
  <c r="T65" i="1"/>
  <c r="N65" i="1"/>
  <c r="M65" i="1"/>
  <c r="L65" i="1"/>
  <c r="K65" i="1"/>
  <c r="J65" i="1"/>
  <c r="I65" i="1"/>
  <c r="H65" i="1"/>
  <c r="F65" i="1"/>
  <c r="D65" i="1"/>
  <c r="C65" i="1"/>
  <c r="B65" i="1"/>
  <c r="U64" i="1"/>
  <c r="T64" i="1"/>
  <c r="N64" i="1"/>
  <c r="M64" i="1"/>
  <c r="L64" i="1"/>
  <c r="K64" i="1"/>
  <c r="J64" i="1"/>
  <c r="I64" i="1"/>
  <c r="H64" i="1"/>
  <c r="F64" i="1"/>
  <c r="D64" i="1"/>
  <c r="C64" i="1"/>
  <c r="B64" i="1"/>
  <c r="U63" i="1"/>
  <c r="T63" i="1"/>
  <c r="N63" i="1"/>
  <c r="M63" i="1"/>
  <c r="L63" i="1"/>
  <c r="K63" i="1"/>
  <c r="J63" i="1"/>
  <c r="I63" i="1"/>
  <c r="H63" i="1"/>
  <c r="F63" i="1"/>
  <c r="D63" i="1"/>
  <c r="C63" i="1"/>
  <c r="B63" i="1"/>
  <c r="U62" i="1"/>
  <c r="T62" i="1"/>
  <c r="N62" i="1"/>
  <c r="M62" i="1"/>
  <c r="L62" i="1"/>
  <c r="K62" i="1"/>
  <c r="J62" i="1"/>
  <c r="I62" i="1"/>
  <c r="H62" i="1"/>
  <c r="F62" i="1"/>
  <c r="D62" i="1"/>
  <c r="C62" i="1"/>
  <c r="B62" i="1"/>
  <c r="U61" i="1"/>
  <c r="T61" i="1"/>
  <c r="N61" i="1"/>
  <c r="M61" i="1"/>
  <c r="L61" i="1"/>
  <c r="K61" i="1"/>
  <c r="J61" i="1"/>
  <c r="I61" i="1"/>
  <c r="H61" i="1"/>
  <c r="F61" i="1"/>
  <c r="D61" i="1"/>
  <c r="C61" i="1"/>
  <c r="B61" i="1"/>
  <c r="U60" i="1"/>
  <c r="T60" i="1"/>
  <c r="V60" i="1" s="1"/>
  <c r="N60" i="1"/>
  <c r="M60" i="1"/>
  <c r="L60" i="1"/>
  <c r="K60" i="1"/>
  <c r="J60" i="1"/>
  <c r="I60" i="1"/>
  <c r="H60" i="1"/>
  <c r="F60" i="1"/>
  <c r="D60" i="1"/>
  <c r="C60" i="1"/>
  <c r="B60" i="1"/>
  <c r="U59" i="1"/>
  <c r="V59" i="1" s="1"/>
  <c r="T59" i="1"/>
  <c r="N59" i="1"/>
  <c r="M59" i="1"/>
  <c r="L59" i="1"/>
  <c r="K59" i="1"/>
  <c r="J59" i="1"/>
  <c r="I59" i="1"/>
  <c r="H59" i="1"/>
  <c r="F59" i="1"/>
  <c r="D59" i="1"/>
  <c r="C59" i="1"/>
  <c r="B59" i="1"/>
  <c r="U58" i="1"/>
  <c r="T58" i="1"/>
  <c r="N58" i="1"/>
  <c r="M58" i="1"/>
  <c r="L58" i="1"/>
  <c r="K58" i="1"/>
  <c r="J58" i="1"/>
  <c r="I58" i="1"/>
  <c r="H58" i="1"/>
  <c r="F58" i="1"/>
  <c r="D58" i="1"/>
  <c r="C58" i="1"/>
  <c r="B58" i="1"/>
  <c r="U57" i="1"/>
  <c r="T57" i="1"/>
  <c r="N57" i="1"/>
  <c r="M57" i="1"/>
  <c r="L57" i="1"/>
  <c r="K57" i="1"/>
  <c r="J57" i="1"/>
  <c r="I57" i="1"/>
  <c r="H57" i="1"/>
  <c r="F57" i="1"/>
  <c r="D57" i="1"/>
  <c r="C57" i="1"/>
  <c r="B57" i="1"/>
  <c r="U56" i="1"/>
  <c r="T56" i="1"/>
  <c r="V56" i="1" s="1"/>
  <c r="N56" i="1"/>
  <c r="M56" i="1"/>
  <c r="L56" i="1"/>
  <c r="K56" i="1"/>
  <c r="J56" i="1"/>
  <c r="I56" i="1"/>
  <c r="H56" i="1"/>
  <c r="F56" i="1"/>
  <c r="D56" i="1"/>
  <c r="C56" i="1"/>
  <c r="B56" i="1"/>
  <c r="V55" i="1"/>
  <c r="U55" i="1"/>
  <c r="T55" i="1"/>
  <c r="N55" i="1"/>
  <c r="M55" i="1"/>
  <c r="L55" i="1"/>
  <c r="K55" i="1"/>
  <c r="J55" i="1"/>
  <c r="I55" i="1"/>
  <c r="H55" i="1"/>
  <c r="F55" i="1"/>
  <c r="D55" i="1"/>
  <c r="C55" i="1"/>
  <c r="B55" i="1"/>
  <c r="U54" i="1"/>
  <c r="T54" i="1"/>
  <c r="N54" i="1"/>
  <c r="M54" i="1"/>
  <c r="L54" i="1"/>
  <c r="K54" i="1"/>
  <c r="J54" i="1"/>
  <c r="I54" i="1"/>
  <c r="H54" i="1"/>
  <c r="F54" i="1"/>
  <c r="D54" i="1"/>
  <c r="C54" i="1"/>
  <c r="B54" i="1"/>
  <c r="U53" i="1"/>
  <c r="T53" i="1"/>
  <c r="V53" i="1" s="1"/>
  <c r="N53" i="1"/>
  <c r="M53" i="1"/>
  <c r="L53" i="1"/>
  <c r="K53" i="1"/>
  <c r="J53" i="1"/>
  <c r="I53" i="1"/>
  <c r="H53" i="1"/>
  <c r="F53" i="1"/>
  <c r="D53" i="1"/>
  <c r="C53" i="1"/>
  <c r="B53" i="1"/>
  <c r="U52" i="1"/>
  <c r="T52" i="1"/>
  <c r="N52" i="1"/>
  <c r="M52" i="1"/>
  <c r="L52" i="1"/>
  <c r="K52" i="1"/>
  <c r="J52" i="1"/>
  <c r="I52" i="1"/>
  <c r="H52" i="1"/>
  <c r="F52" i="1"/>
  <c r="D52" i="1"/>
  <c r="C52" i="1"/>
  <c r="B52" i="1"/>
  <c r="U51" i="1"/>
  <c r="T51" i="1"/>
  <c r="V51" i="1" s="1"/>
  <c r="N51" i="1"/>
  <c r="M51" i="1"/>
  <c r="L51" i="1"/>
  <c r="K51" i="1"/>
  <c r="J51" i="1"/>
  <c r="I51" i="1"/>
  <c r="H51" i="1"/>
  <c r="F51" i="1"/>
  <c r="D51" i="1"/>
  <c r="C51" i="1"/>
  <c r="B51" i="1"/>
  <c r="U50" i="1"/>
  <c r="T50" i="1"/>
  <c r="N50" i="1"/>
  <c r="M50" i="1"/>
  <c r="L50" i="1"/>
  <c r="K50" i="1"/>
  <c r="J50" i="1"/>
  <c r="I50" i="1"/>
  <c r="H50" i="1"/>
  <c r="F50" i="1"/>
  <c r="D50" i="1"/>
  <c r="C50" i="1"/>
  <c r="B50" i="1"/>
  <c r="U49" i="1"/>
  <c r="T49" i="1"/>
  <c r="N49" i="1"/>
  <c r="M49" i="1"/>
  <c r="L49" i="1"/>
  <c r="K49" i="1"/>
  <c r="J49" i="1"/>
  <c r="I49" i="1"/>
  <c r="H49" i="1"/>
  <c r="F49" i="1"/>
  <c r="D49" i="1"/>
  <c r="C49" i="1"/>
  <c r="B49" i="1"/>
  <c r="U48" i="1"/>
  <c r="T48" i="1"/>
  <c r="N48" i="1"/>
  <c r="M48" i="1"/>
  <c r="L48" i="1"/>
  <c r="K48" i="1"/>
  <c r="J48" i="1"/>
  <c r="I48" i="1"/>
  <c r="H48" i="1"/>
  <c r="F48" i="1"/>
  <c r="D48" i="1"/>
  <c r="C48" i="1"/>
  <c r="B48" i="1"/>
  <c r="U47" i="1"/>
  <c r="T47" i="1"/>
  <c r="V47" i="1" s="1"/>
  <c r="N47" i="1"/>
  <c r="M47" i="1"/>
  <c r="L47" i="1"/>
  <c r="K47" i="1"/>
  <c r="J47" i="1"/>
  <c r="I47" i="1"/>
  <c r="H47" i="1"/>
  <c r="F47" i="1"/>
  <c r="D47" i="1"/>
  <c r="C47" i="1"/>
  <c r="B47" i="1"/>
  <c r="U46" i="1"/>
  <c r="V46" i="1" s="1"/>
  <c r="T46" i="1"/>
  <c r="N46" i="1"/>
  <c r="M46" i="1"/>
  <c r="L46" i="1"/>
  <c r="K46" i="1"/>
  <c r="J46" i="1"/>
  <c r="I46" i="1"/>
  <c r="H46" i="1"/>
  <c r="F46" i="1"/>
  <c r="D46" i="1"/>
  <c r="C46" i="1"/>
  <c r="B46" i="1"/>
  <c r="U45" i="1"/>
  <c r="T45" i="1"/>
  <c r="N45" i="1"/>
  <c r="M45" i="1"/>
  <c r="L45" i="1"/>
  <c r="K45" i="1"/>
  <c r="J45" i="1"/>
  <c r="I45" i="1"/>
  <c r="H45" i="1"/>
  <c r="F45" i="1"/>
  <c r="D45" i="1"/>
  <c r="C45" i="1"/>
  <c r="B45" i="1"/>
  <c r="U44" i="1"/>
  <c r="T44" i="1"/>
  <c r="N44" i="1"/>
  <c r="M44" i="1"/>
  <c r="L44" i="1"/>
  <c r="K44" i="1"/>
  <c r="J44" i="1"/>
  <c r="I44" i="1"/>
  <c r="H44" i="1"/>
  <c r="F44" i="1"/>
  <c r="D44" i="1"/>
  <c r="C44" i="1"/>
  <c r="B44" i="1"/>
  <c r="U43" i="1"/>
  <c r="T43" i="1"/>
  <c r="N43" i="1"/>
  <c r="M43" i="1"/>
  <c r="L43" i="1"/>
  <c r="K43" i="1"/>
  <c r="J43" i="1"/>
  <c r="I43" i="1"/>
  <c r="H43" i="1"/>
  <c r="F43" i="1"/>
  <c r="D43" i="1"/>
  <c r="C43" i="1"/>
  <c r="B43" i="1"/>
  <c r="U42" i="1"/>
  <c r="V42" i="1" s="1"/>
  <c r="T42" i="1"/>
  <c r="N42" i="1"/>
  <c r="M42" i="1"/>
  <c r="L42" i="1"/>
  <c r="K42" i="1"/>
  <c r="J42" i="1"/>
  <c r="I42" i="1"/>
  <c r="H42" i="1"/>
  <c r="F42" i="1"/>
  <c r="D42" i="1"/>
  <c r="C42" i="1"/>
  <c r="B42" i="1"/>
  <c r="U41" i="1"/>
  <c r="T41" i="1"/>
  <c r="V41" i="1" s="1"/>
  <c r="N41" i="1"/>
  <c r="M41" i="1"/>
  <c r="L41" i="1"/>
  <c r="K41" i="1"/>
  <c r="J41" i="1"/>
  <c r="I41" i="1"/>
  <c r="H41" i="1"/>
  <c r="F41" i="1"/>
  <c r="D41" i="1"/>
  <c r="C41" i="1"/>
  <c r="B41" i="1"/>
  <c r="U40" i="1"/>
  <c r="T40" i="1"/>
  <c r="N40" i="1"/>
  <c r="M40" i="1"/>
  <c r="L40" i="1"/>
  <c r="K40" i="1"/>
  <c r="J40" i="1"/>
  <c r="I40" i="1"/>
  <c r="H40" i="1"/>
  <c r="F40" i="1"/>
  <c r="D40" i="1"/>
  <c r="C40" i="1"/>
  <c r="B40" i="1"/>
  <c r="U39" i="1"/>
  <c r="T39" i="1"/>
  <c r="V39" i="1" s="1"/>
  <c r="N39" i="1"/>
  <c r="M39" i="1"/>
  <c r="L39" i="1"/>
  <c r="K39" i="1"/>
  <c r="J39" i="1"/>
  <c r="I39" i="1"/>
  <c r="H39" i="1"/>
  <c r="F39" i="1"/>
  <c r="D39" i="1"/>
  <c r="C39" i="1"/>
  <c r="B39" i="1"/>
  <c r="U38" i="1"/>
  <c r="T38" i="1"/>
  <c r="N38" i="1"/>
  <c r="M38" i="1"/>
  <c r="L38" i="1"/>
  <c r="K38" i="1"/>
  <c r="J38" i="1"/>
  <c r="I38" i="1"/>
  <c r="H38" i="1"/>
  <c r="F38" i="1"/>
  <c r="D38" i="1"/>
  <c r="C38" i="1"/>
  <c r="B38" i="1"/>
  <c r="U37" i="1"/>
  <c r="T37" i="1"/>
  <c r="N37" i="1"/>
  <c r="M37" i="1"/>
  <c r="L37" i="1"/>
  <c r="K37" i="1"/>
  <c r="J37" i="1"/>
  <c r="I37" i="1"/>
  <c r="H37" i="1"/>
  <c r="F37" i="1"/>
  <c r="D37" i="1"/>
  <c r="C37" i="1"/>
  <c r="B37" i="1"/>
  <c r="U36" i="1"/>
  <c r="T36" i="1"/>
  <c r="N36" i="1"/>
  <c r="M36" i="1"/>
  <c r="L36" i="1"/>
  <c r="K36" i="1"/>
  <c r="J36" i="1"/>
  <c r="I36" i="1"/>
  <c r="H36" i="1"/>
  <c r="F36" i="1"/>
  <c r="D36" i="1"/>
  <c r="C36" i="1"/>
  <c r="B36" i="1"/>
  <c r="U35" i="1"/>
  <c r="T35" i="1"/>
  <c r="N35" i="1"/>
  <c r="M35" i="1"/>
  <c r="L35" i="1"/>
  <c r="K35" i="1"/>
  <c r="J35" i="1"/>
  <c r="I35" i="1"/>
  <c r="H35" i="1"/>
  <c r="F35" i="1"/>
  <c r="D35" i="1"/>
  <c r="C35" i="1"/>
  <c r="B35" i="1"/>
  <c r="U34" i="1"/>
  <c r="T34" i="1"/>
  <c r="N34" i="1"/>
  <c r="M34" i="1"/>
  <c r="L34" i="1"/>
  <c r="K34" i="1"/>
  <c r="J34" i="1"/>
  <c r="I34" i="1"/>
  <c r="H34" i="1"/>
  <c r="F34" i="1"/>
  <c r="D34" i="1"/>
  <c r="C34" i="1"/>
  <c r="B34" i="1"/>
  <c r="U33" i="1"/>
  <c r="T33" i="1"/>
  <c r="N33" i="1"/>
  <c r="M33" i="1"/>
  <c r="L33" i="1"/>
  <c r="K33" i="1"/>
  <c r="J33" i="1"/>
  <c r="I33" i="1"/>
  <c r="H33" i="1"/>
  <c r="F33" i="1"/>
  <c r="D33" i="1"/>
  <c r="C33" i="1"/>
  <c r="B33" i="1"/>
  <c r="U32" i="1"/>
  <c r="T32" i="1"/>
  <c r="N32" i="1"/>
  <c r="M32" i="1"/>
  <c r="L32" i="1"/>
  <c r="K32" i="1"/>
  <c r="J32" i="1"/>
  <c r="I32" i="1"/>
  <c r="H32" i="1"/>
  <c r="F32" i="1"/>
  <c r="D32" i="1"/>
  <c r="C32" i="1"/>
  <c r="B32" i="1"/>
  <c r="U31" i="1"/>
  <c r="T31" i="1"/>
  <c r="N31" i="1"/>
  <c r="M31" i="1"/>
  <c r="L31" i="1"/>
  <c r="K31" i="1"/>
  <c r="J31" i="1"/>
  <c r="I31" i="1"/>
  <c r="H31" i="1"/>
  <c r="F31" i="1"/>
  <c r="D31" i="1"/>
  <c r="C31" i="1"/>
  <c r="B31" i="1"/>
  <c r="U30" i="1"/>
  <c r="T30" i="1"/>
  <c r="N30" i="1"/>
  <c r="M30" i="1"/>
  <c r="L30" i="1"/>
  <c r="K30" i="1"/>
  <c r="J30" i="1"/>
  <c r="I30" i="1"/>
  <c r="H30" i="1"/>
  <c r="F30" i="1"/>
  <c r="D30" i="1"/>
  <c r="C30" i="1"/>
  <c r="B30" i="1"/>
  <c r="U29" i="1"/>
  <c r="T29" i="1"/>
  <c r="N29" i="1"/>
  <c r="M29" i="1"/>
  <c r="L29" i="1"/>
  <c r="K29" i="1"/>
  <c r="J29" i="1"/>
  <c r="I29" i="1"/>
  <c r="H29" i="1"/>
  <c r="F29" i="1"/>
  <c r="D29" i="1"/>
  <c r="C29" i="1"/>
  <c r="B29" i="1"/>
  <c r="U28" i="1"/>
  <c r="T28" i="1"/>
  <c r="V28" i="1" s="1"/>
  <c r="N28" i="1"/>
  <c r="M28" i="1"/>
  <c r="L28" i="1"/>
  <c r="K28" i="1"/>
  <c r="J28" i="1"/>
  <c r="I28" i="1"/>
  <c r="H28" i="1"/>
  <c r="F28" i="1"/>
  <c r="D28" i="1"/>
  <c r="C28" i="1"/>
  <c r="B28" i="1"/>
  <c r="U27" i="1"/>
  <c r="V27" i="1" s="1"/>
  <c r="T27" i="1"/>
  <c r="N27" i="1"/>
  <c r="M27" i="1"/>
  <c r="L27" i="1"/>
  <c r="K27" i="1"/>
  <c r="J27" i="1"/>
  <c r="I27" i="1"/>
  <c r="H27" i="1"/>
  <c r="F27" i="1"/>
  <c r="D27" i="1"/>
  <c r="C27" i="1"/>
  <c r="B27" i="1"/>
  <c r="U26" i="1"/>
  <c r="T26" i="1"/>
  <c r="V26" i="1" s="1"/>
  <c r="W26" i="1" s="1"/>
  <c r="N26" i="1"/>
  <c r="M26" i="1"/>
  <c r="L26" i="1"/>
  <c r="K26" i="1"/>
  <c r="J26" i="1"/>
  <c r="I26" i="1"/>
  <c r="H26" i="1"/>
  <c r="F26" i="1"/>
  <c r="D26" i="1"/>
  <c r="C26" i="1"/>
  <c r="B26" i="1"/>
  <c r="U25" i="1"/>
  <c r="V25" i="1" s="1"/>
  <c r="W25" i="1" s="1"/>
  <c r="T25" i="1"/>
  <c r="N25" i="1"/>
  <c r="M25" i="1"/>
  <c r="L25" i="1"/>
  <c r="K25" i="1"/>
  <c r="J25" i="1"/>
  <c r="I25" i="1"/>
  <c r="H25" i="1"/>
  <c r="F25" i="1"/>
  <c r="D25" i="1"/>
  <c r="C25" i="1"/>
  <c r="B25" i="1"/>
  <c r="U24" i="1"/>
  <c r="T24" i="1"/>
  <c r="V24" i="1" s="1"/>
  <c r="W24" i="1" s="1"/>
  <c r="N24" i="1"/>
  <c r="M24" i="1"/>
  <c r="L24" i="1"/>
  <c r="K24" i="1"/>
  <c r="J24" i="1"/>
  <c r="I24" i="1"/>
  <c r="H24" i="1"/>
  <c r="F24" i="1"/>
  <c r="D24" i="1"/>
  <c r="C24" i="1"/>
  <c r="B24" i="1"/>
  <c r="U23" i="1"/>
  <c r="V23" i="1" s="1"/>
  <c r="W23" i="1" s="1"/>
  <c r="T23" i="1"/>
  <c r="N23" i="1"/>
  <c r="M23" i="1"/>
  <c r="L23" i="1"/>
  <c r="K23" i="1"/>
  <c r="J23" i="1"/>
  <c r="I23" i="1"/>
  <c r="H23" i="1"/>
  <c r="F23" i="1"/>
  <c r="D23" i="1"/>
  <c r="C23" i="1"/>
  <c r="B23" i="1"/>
  <c r="U22" i="1"/>
  <c r="T22" i="1"/>
  <c r="V22" i="1" s="1"/>
  <c r="W22" i="1" s="1"/>
  <c r="N22" i="1"/>
  <c r="M22" i="1"/>
  <c r="L22" i="1"/>
  <c r="K22" i="1"/>
  <c r="J22" i="1"/>
  <c r="I22" i="1"/>
  <c r="H22" i="1"/>
  <c r="F22" i="1"/>
  <c r="D22" i="1"/>
  <c r="C22" i="1"/>
  <c r="B22" i="1"/>
  <c r="U21" i="1"/>
  <c r="V21" i="1" s="1"/>
  <c r="W21" i="1" s="1"/>
  <c r="T21" i="1"/>
  <c r="N21" i="1"/>
  <c r="M21" i="1"/>
  <c r="L21" i="1"/>
  <c r="K21" i="1"/>
  <c r="J21" i="1"/>
  <c r="I21" i="1"/>
  <c r="H21" i="1"/>
  <c r="F21" i="1"/>
  <c r="D21" i="1"/>
  <c r="C21" i="1"/>
  <c r="B21" i="1"/>
  <c r="U20" i="1"/>
  <c r="T20" i="1"/>
  <c r="V20" i="1" s="1"/>
  <c r="W20" i="1" s="1"/>
  <c r="N20" i="1"/>
  <c r="M20" i="1"/>
  <c r="L20" i="1"/>
  <c r="K20" i="1"/>
  <c r="J20" i="1"/>
  <c r="I20" i="1"/>
  <c r="H20" i="1"/>
  <c r="F20" i="1"/>
  <c r="D20" i="1"/>
  <c r="C20" i="1"/>
  <c r="B20" i="1"/>
  <c r="U19" i="1"/>
  <c r="V19" i="1" s="1"/>
  <c r="W19" i="1" s="1"/>
  <c r="T19" i="1"/>
  <c r="N19" i="1"/>
  <c r="M19" i="1"/>
  <c r="L19" i="1"/>
  <c r="K19" i="1"/>
  <c r="J19" i="1"/>
  <c r="I19" i="1"/>
  <c r="H19" i="1"/>
  <c r="F19" i="1"/>
  <c r="D19" i="1"/>
  <c r="C19" i="1"/>
  <c r="B19" i="1"/>
  <c r="U18" i="1"/>
  <c r="T18" i="1"/>
  <c r="V18" i="1" s="1"/>
  <c r="W18" i="1" s="1"/>
  <c r="N18" i="1"/>
  <c r="M18" i="1"/>
  <c r="L18" i="1"/>
  <c r="K18" i="1"/>
  <c r="J18" i="1"/>
  <c r="I18" i="1"/>
  <c r="H18" i="1"/>
  <c r="F18" i="1"/>
  <c r="D18" i="1"/>
  <c r="C18" i="1"/>
  <c r="B18" i="1"/>
  <c r="U17" i="1"/>
  <c r="V17" i="1" s="1"/>
  <c r="W17" i="1" s="1"/>
  <c r="T17" i="1"/>
  <c r="N17" i="1"/>
  <c r="M17" i="1"/>
  <c r="L17" i="1"/>
  <c r="K17" i="1"/>
  <c r="J17" i="1"/>
  <c r="I17" i="1"/>
  <c r="H17" i="1"/>
  <c r="F17" i="1"/>
  <c r="D17" i="1"/>
  <c r="C17" i="1"/>
  <c r="B17" i="1"/>
  <c r="U16" i="1"/>
  <c r="T16" i="1"/>
  <c r="V16" i="1" s="1"/>
  <c r="W16" i="1" s="1"/>
  <c r="N16" i="1"/>
  <c r="M16" i="1"/>
  <c r="L16" i="1"/>
  <c r="K16" i="1"/>
  <c r="J16" i="1"/>
  <c r="I16" i="1"/>
  <c r="H16" i="1"/>
  <c r="F16" i="1"/>
  <c r="D16" i="1"/>
  <c r="C16" i="1"/>
  <c r="B16" i="1"/>
  <c r="U15" i="1"/>
  <c r="V15" i="1" s="1"/>
  <c r="W15" i="1" s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U7" i="1"/>
  <c r="T7" i="1"/>
  <c r="V11" i="1" l="1"/>
  <c r="W11" i="1" s="1"/>
  <c r="V13" i="1"/>
  <c r="W13" i="1" s="1"/>
  <c r="V30" i="1"/>
  <c r="V31" i="1"/>
  <c r="V35" i="1"/>
  <c r="V57" i="1"/>
  <c r="V78" i="1"/>
  <c r="V79" i="1"/>
  <c r="V82" i="1"/>
  <c r="V83" i="1"/>
  <c r="V110" i="1"/>
  <c r="V111" i="1"/>
  <c r="V114" i="1"/>
  <c r="V115" i="1"/>
  <c r="V152" i="1"/>
  <c r="V153" i="1"/>
  <c r="V159" i="1"/>
  <c r="V206" i="1"/>
  <c r="W206" i="1" s="1"/>
  <c r="V209" i="1"/>
  <c r="W209" i="1" s="1"/>
  <c r="V262" i="1"/>
  <c r="W262" i="1" s="1"/>
  <c r="V274" i="1"/>
  <c r="W274" i="1" s="1"/>
  <c r="V285" i="1"/>
  <c r="W285" i="1" s="1"/>
  <c r="V296" i="1"/>
  <c r="W296" i="1" s="1"/>
  <c r="V300" i="1"/>
  <c r="W300" i="1" s="1"/>
  <c r="V314" i="1"/>
  <c r="V319" i="1"/>
  <c r="W319" i="1" s="1"/>
  <c r="V338" i="1"/>
  <c r="W338" i="1" s="1"/>
  <c r="V340" i="1"/>
  <c r="W340" i="1" s="1"/>
  <c r="V342" i="1"/>
  <c r="W342" i="1" s="1"/>
  <c r="V349" i="1"/>
  <c r="W349" i="1" s="1"/>
  <c r="V359" i="1"/>
  <c r="V384" i="1"/>
  <c r="V391" i="1"/>
  <c r="V403" i="1"/>
  <c r="V416" i="1"/>
  <c r="W416" i="1" s="1"/>
  <c r="V431" i="1"/>
  <c r="W431" i="1" s="1"/>
  <c r="V435" i="1"/>
  <c r="W435" i="1" s="1"/>
  <c r="V444" i="1"/>
  <c r="W444" i="1" s="1"/>
  <c r="V446" i="1"/>
  <c r="W446" i="1" s="1"/>
  <c r="V10" i="1"/>
  <c r="W10" i="1" s="1"/>
  <c r="V14" i="1"/>
  <c r="W14" i="1" s="1"/>
  <c r="V37" i="1"/>
  <c r="V40" i="1"/>
  <c r="V43" i="1"/>
  <c r="V44" i="1"/>
  <c r="V58" i="1"/>
  <c r="V62" i="1"/>
  <c r="V63" i="1"/>
  <c r="V67" i="1"/>
  <c r="V94" i="1"/>
  <c r="V95" i="1"/>
  <c r="V98" i="1"/>
  <c r="V99" i="1"/>
  <c r="V126" i="1"/>
  <c r="V127" i="1"/>
  <c r="V130" i="1"/>
  <c r="V131" i="1"/>
  <c r="V160" i="1"/>
  <c r="V164" i="1"/>
  <c r="V168" i="1"/>
  <c r="V218" i="1"/>
  <c r="W218" i="1" s="1"/>
  <c r="V235" i="1"/>
  <c r="W235" i="1" s="1"/>
  <c r="V243" i="1"/>
  <c r="W243" i="1" s="1"/>
  <c r="V261" i="1"/>
  <c r="W261" i="1" s="1"/>
  <c r="V271" i="1"/>
  <c r="W271" i="1" s="1"/>
  <c r="V273" i="1"/>
  <c r="W273" i="1" s="1"/>
  <c r="V286" i="1"/>
  <c r="W286" i="1" s="1"/>
  <c r="V288" i="1"/>
  <c r="W288" i="1" s="1"/>
  <c r="V297" i="1"/>
  <c r="W297" i="1" s="1"/>
  <c r="V302" i="1"/>
  <c r="W302" i="1" s="1"/>
  <c r="V306" i="1"/>
  <c r="V309" i="1"/>
  <c r="V315" i="1"/>
  <c r="W315" i="1" s="1"/>
  <c r="V328" i="1"/>
  <c r="W328" i="1" s="1"/>
  <c r="V330" i="1"/>
  <c r="W330" i="1" s="1"/>
  <c r="V331" i="1"/>
  <c r="W331" i="1" s="1"/>
  <c r="V339" i="1"/>
  <c r="W339" i="1" s="1"/>
  <c r="V343" i="1"/>
  <c r="W343" i="1" s="1"/>
  <c r="V368" i="1"/>
  <c r="V375" i="1"/>
  <c r="V387" i="1"/>
  <c r="V400" i="1"/>
  <c r="V407" i="1"/>
  <c r="V428" i="1"/>
  <c r="W428" i="1" s="1"/>
  <c r="V430" i="1"/>
  <c r="W430" i="1" s="1"/>
  <c r="V434" i="1"/>
  <c r="W434" i="1" s="1"/>
  <c r="V447" i="1"/>
  <c r="W447" i="1" s="1"/>
  <c r="V239" i="1"/>
  <c r="W239" i="1" s="1"/>
  <c r="V395" i="1"/>
  <c r="V34" i="1"/>
  <c r="V50" i="1"/>
  <c r="V66" i="1"/>
  <c r="V7" i="1"/>
  <c r="W7" i="1" s="1"/>
  <c r="V29" i="1"/>
  <c r="V32" i="1"/>
  <c r="V38" i="1"/>
  <c r="V45" i="1"/>
  <c r="V48" i="1"/>
  <c r="V54" i="1"/>
  <c r="V61" i="1"/>
  <c r="V64" i="1"/>
  <c r="V70" i="1"/>
  <c r="V77" i="1"/>
  <c r="V80" i="1"/>
  <c r="V86" i="1"/>
  <c r="V93" i="1"/>
  <c r="V96" i="1"/>
  <c r="V102" i="1"/>
  <c r="V109" i="1"/>
  <c r="V112" i="1"/>
  <c r="V118" i="1"/>
  <c r="V125" i="1"/>
  <c r="V128" i="1"/>
  <c r="V134" i="1"/>
  <c r="V141" i="1"/>
  <c r="V144" i="1"/>
  <c r="V147" i="1"/>
  <c r="V151" i="1"/>
  <c r="V154" i="1"/>
  <c r="V156" i="1"/>
  <c r="V161" i="1"/>
  <c r="V165" i="1"/>
  <c r="V289" i="1"/>
  <c r="W289" i="1" s="1"/>
  <c r="V298" i="1"/>
  <c r="W298" i="1" s="1"/>
  <c r="V307" i="1"/>
  <c r="V344" i="1"/>
  <c r="W344" i="1" s="1"/>
  <c r="V371" i="1"/>
  <c r="V9" i="1"/>
  <c r="W9" i="1" s="1"/>
  <c r="V33" i="1"/>
  <c r="V36" i="1"/>
  <c r="V49" i="1"/>
  <c r="V52" i="1"/>
  <c r="V65" i="1"/>
  <c r="V68" i="1"/>
  <c r="V81" i="1"/>
  <c r="V84" i="1"/>
  <c r="V97" i="1"/>
  <c r="V100" i="1"/>
  <c r="V113" i="1"/>
  <c r="V116" i="1"/>
  <c r="V129" i="1"/>
  <c r="V132" i="1"/>
  <c r="V263" i="1"/>
  <c r="W263" i="1" s="1"/>
  <c r="V311" i="1"/>
  <c r="V324" i="1"/>
  <c r="W324" i="1" s="1"/>
  <c r="V379" i="1"/>
  <c r="V69" i="1"/>
  <c r="V72" i="1"/>
  <c r="V85" i="1"/>
  <c r="V88" i="1"/>
  <c r="V101" i="1"/>
  <c r="V104" i="1"/>
  <c r="V117" i="1"/>
  <c r="V120" i="1"/>
  <c r="V133" i="1"/>
  <c r="V136" i="1"/>
  <c r="V143" i="1"/>
  <c r="V146" i="1"/>
  <c r="V149" i="1"/>
  <c r="V158" i="1"/>
  <c r="V163" i="1"/>
  <c r="V167" i="1"/>
  <c r="V171" i="1"/>
  <c r="V172" i="1"/>
  <c r="V175" i="1"/>
  <c r="V176" i="1"/>
  <c r="V179" i="1"/>
  <c r="V180" i="1"/>
  <c r="V183" i="1"/>
  <c r="V184" i="1"/>
  <c r="V187" i="1"/>
  <c r="V188" i="1"/>
  <c r="V191" i="1"/>
  <c r="V192" i="1"/>
  <c r="V195" i="1"/>
  <c r="V196" i="1"/>
  <c r="V199" i="1"/>
  <c r="V200" i="1"/>
  <c r="V203" i="1"/>
  <c r="V211" i="1"/>
  <c r="W211" i="1" s="1"/>
  <c r="V216" i="1"/>
  <c r="W216" i="1" s="1"/>
  <c r="V220" i="1"/>
  <c r="W220" i="1" s="1"/>
  <c r="V238" i="1"/>
  <c r="W238" i="1" s="1"/>
  <c r="V241" i="1"/>
  <c r="W241" i="1" s="1"/>
  <c r="V245" i="1"/>
  <c r="W245" i="1" s="1"/>
  <c r="V265" i="1"/>
  <c r="W265" i="1" s="1"/>
  <c r="V270" i="1"/>
  <c r="W270" i="1" s="1"/>
  <c r="V272" i="1"/>
  <c r="W272" i="1" s="1"/>
  <c r="V322" i="1"/>
  <c r="W322" i="1" s="1"/>
  <c r="V334" i="1"/>
  <c r="V341" i="1"/>
  <c r="W341" i="1" s="1"/>
  <c r="V346" i="1"/>
  <c r="W346" i="1" s="1"/>
  <c r="V351" i="1"/>
  <c r="V353" i="1"/>
  <c r="V355" i="1"/>
  <c r="V357" i="1"/>
  <c r="V362" i="1"/>
  <c r="V365" i="1"/>
  <c r="V370" i="1"/>
  <c r="V373" i="1"/>
  <c r="V378" i="1"/>
  <c r="V381" i="1"/>
  <c r="V386" i="1"/>
  <c r="V389" i="1"/>
  <c r="V394" i="1"/>
  <c r="V397" i="1"/>
  <c r="V402" i="1"/>
  <c r="V405" i="1"/>
  <c r="V410" i="1"/>
  <c r="V413" i="1"/>
  <c r="V415" i="1"/>
  <c r="W415" i="1" s="1"/>
  <c r="V422" i="1"/>
  <c r="V424" i="1"/>
  <c r="V426" i="1"/>
  <c r="W426" i="1" s="1"/>
  <c r="V429" i="1"/>
  <c r="W429" i="1" s="1"/>
  <c r="V437" i="1"/>
  <c r="W437" i="1" s="1"/>
  <c r="V443" i="1"/>
  <c r="W443" i="1" s="1"/>
  <c r="V449" i="1"/>
  <c r="W449" i="1" s="1"/>
  <c r="V169" i="1"/>
  <c r="V173" i="1"/>
  <c r="V177" i="1"/>
  <c r="V181" i="1"/>
  <c r="V185" i="1"/>
  <c r="V189" i="1"/>
  <c r="V193" i="1"/>
  <c r="V197" i="1"/>
  <c r="V201" i="1"/>
  <c r="V204" i="1"/>
  <c r="W204" i="1" s="1"/>
  <c r="V212" i="1"/>
  <c r="W212" i="1" s="1"/>
  <c r="V214" i="1"/>
  <c r="W214" i="1" s="1"/>
  <c r="V217" i="1"/>
  <c r="W217" i="1" s="1"/>
  <c r="V242" i="1"/>
  <c r="W242" i="1" s="1"/>
  <c r="V244" i="1"/>
  <c r="W244" i="1" s="1"/>
  <c r="V266" i="1"/>
  <c r="W266" i="1" s="1"/>
  <c r="V269" i="1"/>
  <c r="W269" i="1" s="1"/>
  <c r="V292" i="1"/>
  <c r="W292" i="1" s="1"/>
  <c r="V318" i="1"/>
  <c r="W318" i="1" s="1"/>
  <c r="V335" i="1"/>
  <c r="W335" i="1" s="1"/>
  <c r="V337" i="1"/>
  <c r="W337" i="1" s="1"/>
  <c r="V347" i="1"/>
  <c r="W347" i="1" s="1"/>
  <c r="V350" i="1"/>
  <c r="V352" i="1"/>
  <c r="V354" i="1"/>
  <c r="V356" i="1"/>
  <c r="V358" i="1"/>
  <c r="V361" i="1"/>
  <c r="V366" i="1"/>
  <c r="V369" i="1"/>
  <c r="V374" i="1"/>
  <c r="V377" i="1"/>
  <c r="V382" i="1"/>
  <c r="V385" i="1"/>
  <c r="V390" i="1"/>
  <c r="V393" i="1"/>
  <c r="V398" i="1"/>
  <c r="V401" i="1"/>
  <c r="V406" i="1"/>
  <c r="V409" i="1"/>
  <c r="V414" i="1"/>
  <c r="W414" i="1" s="1"/>
  <c r="V419" i="1"/>
  <c r="W419" i="1" s="1"/>
  <c r="V427" i="1"/>
  <c r="W427" i="1" s="1"/>
  <c r="V433" i="1"/>
  <c r="W433" i="1" s="1"/>
  <c r="V442" i="1"/>
  <c r="W442" i="1" s="1"/>
  <c r="V445" i="1"/>
  <c r="W445" i="1" s="1"/>
  <c r="V12" i="1"/>
  <c r="W12" i="1" s="1"/>
  <c r="V8" i="1"/>
  <c r="W8" i="1" s="1"/>
  <c r="V207" i="1"/>
  <c r="W207" i="1" s="1"/>
  <c r="V142" i="1"/>
  <c r="V150" i="1"/>
  <c r="V236" i="1"/>
  <c r="W236" i="1" s="1"/>
  <c r="V213" i="1"/>
  <c r="W213" i="1" s="1"/>
  <c r="V237" i="1"/>
  <c r="W237" i="1" s="1"/>
  <c r="V291" i="1"/>
  <c r="W291" i="1" s="1"/>
  <c r="V299" i="1"/>
  <c r="W299" i="1" s="1"/>
  <c r="V317" i="1"/>
  <c r="W317" i="1" s="1"/>
  <c r="V325" i="1"/>
  <c r="W325" i="1" s="1"/>
  <c r="V333" i="1"/>
  <c r="W333" i="1" s="1"/>
  <c r="V221" i="1"/>
  <c r="W221" i="1" s="1"/>
  <c r="V287" i="1"/>
  <c r="W287" i="1" s="1"/>
  <c r="V295" i="1"/>
  <c r="W295" i="1" s="1"/>
  <c r="V303" i="1"/>
  <c r="W303" i="1" s="1"/>
  <c r="V321" i="1"/>
  <c r="W321" i="1" s="1"/>
  <c r="V329" i="1"/>
  <c r="W329" i="1" s="1"/>
  <c r="V418" i="1"/>
  <c r="W418" i="1" s="1"/>
  <c r="V423" i="1"/>
</calcChain>
</file>

<file path=xl/sharedStrings.xml><?xml version="1.0" encoding="utf-8"?>
<sst xmlns="http://schemas.openxmlformats.org/spreadsheetml/2006/main" count="5479" uniqueCount="959">
  <si>
    <t>１　食品の放射性物質検査について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</si>
  <si>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</si>
  <si>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</si>
  <si>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</si>
  <si>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</si>
  <si>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</si>
  <si>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</si>
  <si>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</si>
  <si>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</si>
  <si>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</si>
  <si>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</si>
  <si>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</si>
  <si>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</si>
  <si>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</si>
  <si>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</si>
  <si>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</si>
  <si>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</si>
  <si>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</si>
  <si>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</si>
  <si>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</si>
  <si>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</si>
  <si>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</si>
  <si>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</si>
  <si>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</si>
  <si>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</si>
  <si>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</si>
  <si>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</si>
  <si>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</si>
  <si>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</si>
  <si>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</si>
  <si>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</si>
  <si>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岩手県</t>
    <rPh sb="0" eb="3">
      <t>イワテケン</t>
    </rPh>
    <phoneticPr fontId="1"/>
  </si>
  <si>
    <t>岩手県</t>
    <rPh sb="0" eb="3">
      <t>イワテケン</t>
    </rPh>
    <phoneticPr fontId="6"/>
  </si>
  <si>
    <t>一関市</t>
    <rPh sb="0" eb="3">
      <t>イチノセキシ</t>
    </rPh>
    <phoneticPr fontId="1"/>
  </si>
  <si>
    <t>-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</si>
  <si>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</si>
  <si>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農産物</t>
    <rPh sb="0" eb="3">
      <t>ノウサンブツ</t>
    </rPh>
    <phoneticPr fontId="6"/>
  </si>
  <si>
    <t>シイタケ</t>
  </si>
  <si>
    <t>栽培</t>
    <rPh sb="0" eb="2">
      <t>サイバイ</t>
    </rPh>
    <phoneticPr fontId="6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</si>
  <si>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</si>
  <si>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</si>
  <si>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一関農林振興センター</t>
    <rPh sb="0" eb="2">
      <t>イチノセキ</t>
    </rPh>
    <rPh sb="2" eb="4">
      <t>ノウリン</t>
    </rPh>
    <rPh sb="4" eb="6">
      <t>シンコウ</t>
    </rPh>
    <phoneticPr fontId="1"/>
  </si>
  <si>
    <t>NaI</t>
  </si>
  <si>
    <t>&lt;15.0</t>
  </si>
  <si>
    <t>&lt;10.0</t>
  </si>
  <si>
    <t>&lt;25</t>
  </si>
  <si>
    <t>遠野市</t>
    <rPh sb="0" eb="3">
      <t>トオノシ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</si>
  <si>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</si>
  <si>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"/>
  </si>
  <si>
    <t>Ge</t>
  </si>
  <si>
    <t>花巻市</t>
    <rPh sb="0" eb="3">
      <t>ハナマキシ</t>
    </rPh>
    <phoneticPr fontId="1"/>
  </si>
  <si>
    <t>花巻農林振興センター</t>
    <rPh sb="0" eb="2">
      <t>ハナマキ</t>
    </rPh>
    <rPh sb="2" eb="4">
      <t>ノウリン</t>
    </rPh>
    <rPh sb="4" eb="6">
      <t>シンコウ</t>
    </rPh>
    <phoneticPr fontId="1"/>
  </si>
  <si>
    <t>盛岡市</t>
    <rPh sb="0" eb="3">
      <t>モリオカシ</t>
    </rPh>
    <phoneticPr fontId="1"/>
  </si>
  <si>
    <t>制限なし</t>
    <rPh sb="0" eb="2">
      <t>セイゲン</t>
    </rPh>
    <phoneticPr fontId="11"/>
  </si>
  <si>
    <t>岩手県林業技術センター</t>
    <rPh sb="0" eb="3">
      <t>イワテケン</t>
    </rPh>
    <rPh sb="3" eb="5">
      <t>リンギョウ</t>
    </rPh>
    <rPh sb="5" eb="7">
      <t>ギジュツ</t>
    </rPh>
    <phoneticPr fontId="1"/>
  </si>
  <si>
    <t xml:space="preserve">一戸町 </t>
  </si>
  <si>
    <t>&lt;15</t>
  </si>
  <si>
    <t>&lt;10</t>
  </si>
  <si>
    <t xml:space="preserve">軽米町 </t>
  </si>
  <si>
    <t>盛岡市</t>
  </si>
  <si>
    <t>奥州市</t>
  </si>
  <si>
    <t>西和賀町</t>
  </si>
  <si>
    <t>雫石町</t>
  </si>
  <si>
    <t xml:space="preserve">滝沢市 </t>
  </si>
  <si>
    <t xml:space="preserve"> 一関市  </t>
  </si>
  <si>
    <t xml:space="preserve">奥州市 </t>
  </si>
  <si>
    <t>一関市</t>
  </si>
  <si>
    <t>岩泉町</t>
  </si>
  <si>
    <t>北上市</t>
  </si>
  <si>
    <t>矢巾町</t>
  </si>
  <si>
    <t>洋野町</t>
  </si>
  <si>
    <t>住田町</t>
  </si>
  <si>
    <t>大船渡市</t>
  </si>
  <si>
    <t xml:space="preserve"> 八幡平市  </t>
  </si>
  <si>
    <t>金ケ崎町</t>
  </si>
  <si>
    <t>花巻市</t>
  </si>
  <si>
    <t>遠野市</t>
  </si>
  <si>
    <t>八幡平市</t>
  </si>
  <si>
    <t>滝沢市</t>
  </si>
  <si>
    <t xml:space="preserve">葛巻町 </t>
  </si>
  <si>
    <t xml:space="preserve">花巻市 </t>
  </si>
  <si>
    <t xml:space="preserve">盛岡市 </t>
  </si>
  <si>
    <t xml:space="preserve">八幡平市 </t>
  </si>
  <si>
    <t>軽米町</t>
  </si>
  <si>
    <t xml:space="preserve">紫波町 </t>
  </si>
  <si>
    <t xml:space="preserve">一関市 </t>
  </si>
  <si>
    <t xml:space="preserve">盛岡市  </t>
  </si>
  <si>
    <t xml:space="preserve">平泉町 </t>
  </si>
  <si>
    <t>久慈市</t>
  </si>
  <si>
    <t>一戸町</t>
  </si>
  <si>
    <t xml:space="preserve">二戸市  </t>
  </si>
  <si>
    <t xml:space="preserve">遠野市 </t>
  </si>
  <si>
    <t>岩手町</t>
  </si>
  <si>
    <t xml:space="preserve">岩手町 </t>
  </si>
  <si>
    <t>岩手県</t>
    <rPh sb="0" eb="3">
      <t>イワテケン</t>
    </rPh>
    <phoneticPr fontId="13"/>
  </si>
  <si>
    <t>岩手県沖</t>
    <rPh sb="0" eb="3">
      <t>イワテケン</t>
    </rPh>
    <rPh sb="3" eb="4">
      <t>オキ</t>
    </rPh>
    <phoneticPr fontId="14"/>
  </si>
  <si>
    <t>水産物</t>
    <rPh sb="0" eb="3">
      <t>スイサンブツ</t>
    </rPh>
    <phoneticPr fontId="6"/>
  </si>
  <si>
    <t>マダラ</t>
  </si>
  <si>
    <t>天然</t>
    <rPh sb="0" eb="2">
      <t>テンネン</t>
    </rPh>
    <phoneticPr fontId="6"/>
  </si>
  <si>
    <t>県底曳網協会</t>
    <rPh sb="0" eb="1">
      <t>ケン</t>
    </rPh>
    <rPh sb="1" eb="2">
      <t>ソコ</t>
    </rPh>
    <rPh sb="2" eb="3">
      <t>ヒキ</t>
    </rPh>
    <rPh sb="3" eb="4">
      <t>アミ</t>
    </rPh>
    <rPh sb="4" eb="6">
      <t>キョウカイ</t>
    </rPh>
    <phoneticPr fontId="14"/>
  </si>
  <si>
    <t>&lt;5.73</t>
  </si>
  <si>
    <t>&lt;5.70</t>
  </si>
  <si>
    <t>&lt;11</t>
  </si>
  <si>
    <t>スケトウダラ</t>
  </si>
  <si>
    <t>&lt;5.72</t>
  </si>
  <si>
    <t>&lt;5.68</t>
  </si>
  <si>
    <t>&lt;5.91</t>
  </si>
  <si>
    <t>&lt;6.70</t>
  </si>
  <si>
    <t>&lt;13</t>
  </si>
  <si>
    <t>マコガレイ</t>
  </si>
  <si>
    <t>宮古魚市場</t>
    <rPh sb="0" eb="2">
      <t>ミヤコ</t>
    </rPh>
    <rPh sb="2" eb="5">
      <t>ウオイチバ</t>
    </rPh>
    <phoneticPr fontId="14"/>
  </si>
  <si>
    <t>&lt;3.75</t>
  </si>
  <si>
    <t>&lt;4.38</t>
  </si>
  <si>
    <t>&lt;8.1</t>
  </si>
  <si>
    <t>大船渡魚市場</t>
    <rPh sb="0" eb="3">
      <t>オオフナト</t>
    </rPh>
    <rPh sb="3" eb="6">
      <t>ウオイチバ</t>
    </rPh>
    <phoneticPr fontId="14"/>
  </si>
  <si>
    <t>&lt;5.50</t>
  </si>
  <si>
    <t>&lt;4.94</t>
  </si>
  <si>
    <t>久慈市沖</t>
    <rPh sb="0" eb="3">
      <t>クジシ</t>
    </rPh>
    <rPh sb="3" eb="4">
      <t>オキ</t>
    </rPh>
    <phoneticPr fontId="14"/>
  </si>
  <si>
    <t>久慈魚市場</t>
    <rPh sb="0" eb="2">
      <t>クジ</t>
    </rPh>
    <rPh sb="2" eb="5">
      <t>ウオイチバ</t>
    </rPh>
    <phoneticPr fontId="14"/>
  </si>
  <si>
    <t>&lt;3.36</t>
  </si>
  <si>
    <t>&lt;3.02</t>
  </si>
  <si>
    <t>&lt;6.4</t>
  </si>
  <si>
    <t>ムシガレイ</t>
  </si>
  <si>
    <t>&lt;4.87</t>
  </si>
  <si>
    <t>&lt;4.21</t>
  </si>
  <si>
    <t>&lt;9.1</t>
  </si>
  <si>
    <t>ババガレイ</t>
  </si>
  <si>
    <t>&lt;3.63</t>
  </si>
  <si>
    <t>&lt;3.39</t>
  </si>
  <si>
    <t>&lt;7.0</t>
  </si>
  <si>
    <t>ヒラメ</t>
  </si>
  <si>
    <t>&lt;4.25</t>
  </si>
  <si>
    <t>&lt;3.59</t>
  </si>
  <si>
    <t>&lt;7.8</t>
  </si>
  <si>
    <t>&lt;4.78</t>
  </si>
  <si>
    <t>&lt;3.55</t>
  </si>
  <si>
    <t>&lt;8.3</t>
  </si>
  <si>
    <t>釜石市沖</t>
    <rPh sb="0" eb="3">
      <t>カマイシシ</t>
    </rPh>
    <rPh sb="3" eb="4">
      <t>オキ</t>
    </rPh>
    <phoneticPr fontId="14"/>
  </si>
  <si>
    <t>釜石魚市場</t>
    <rPh sb="0" eb="2">
      <t>カマイシ</t>
    </rPh>
    <rPh sb="2" eb="5">
      <t>ウオイチバ</t>
    </rPh>
    <phoneticPr fontId="14"/>
  </si>
  <si>
    <t>&lt;0.405</t>
  </si>
  <si>
    <t>&lt;0.386</t>
  </si>
  <si>
    <t>&lt;0.79</t>
  </si>
  <si>
    <t>&lt;3.97</t>
  </si>
  <si>
    <t>&lt;3.25</t>
  </si>
  <si>
    <t>&lt;7.2</t>
  </si>
  <si>
    <t>シロメバル</t>
  </si>
  <si>
    <t>&lt;4.95</t>
  </si>
  <si>
    <t>&lt;4.59</t>
  </si>
  <si>
    <t>&lt;9.5</t>
  </si>
  <si>
    <t>オウゴンムラソイ</t>
  </si>
  <si>
    <t>&lt;4.30</t>
  </si>
  <si>
    <t>&lt;8.7</t>
  </si>
  <si>
    <t>アイナメ</t>
  </si>
  <si>
    <t>&lt;4.10</t>
  </si>
  <si>
    <t>&lt;4.02</t>
  </si>
  <si>
    <t>&lt;0.344</t>
  </si>
  <si>
    <t>&lt;0.75</t>
  </si>
  <si>
    <t>サクラマス</t>
  </si>
  <si>
    <t>&lt;0.366</t>
  </si>
  <si>
    <t>&lt;0.462</t>
  </si>
  <si>
    <t>&lt;0.83</t>
  </si>
  <si>
    <t>マサバ</t>
  </si>
  <si>
    <r>
      <t>岩手県</t>
    </r>
    <r>
      <rPr>
        <vertAlign val="superscript"/>
        <sz val="11"/>
        <rFont val="ＭＳ Ｐ明朝"/>
        <family val="1"/>
        <charset val="128"/>
      </rPr>
      <t>※</t>
    </r>
    <rPh sb="0" eb="3">
      <t>イワテケン</t>
    </rPh>
    <phoneticPr fontId="14"/>
  </si>
  <si>
    <t>&lt;3.69</t>
  </si>
  <si>
    <t>&lt;3.11</t>
  </si>
  <si>
    <t>&lt;6.8</t>
  </si>
  <si>
    <t>&lt;4.66</t>
  </si>
  <si>
    <t>&lt;8.9</t>
  </si>
  <si>
    <t>ゴマサバ</t>
  </si>
  <si>
    <t>&lt;8.4</t>
  </si>
  <si>
    <t>&lt;5.03</t>
  </si>
  <si>
    <t>&lt;9.2</t>
  </si>
  <si>
    <t>&lt;5.02</t>
  </si>
  <si>
    <t>&lt;4.07</t>
  </si>
  <si>
    <t>ブリ</t>
  </si>
  <si>
    <t>&lt;4.86</t>
  </si>
  <si>
    <t>&lt;0.417</t>
  </si>
  <si>
    <t>&lt;0.374</t>
  </si>
  <si>
    <t>&lt;0.400</t>
  </si>
  <si>
    <t>&lt;0.403</t>
  </si>
  <si>
    <t>&lt;0.80</t>
  </si>
  <si>
    <t>ヒラマサ</t>
  </si>
  <si>
    <t>&lt;0.365</t>
  </si>
  <si>
    <t>&lt;0.380</t>
  </si>
  <si>
    <t>サワラ</t>
  </si>
  <si>
    <t>&lt;0.319</t>
  </si>
  <si>
    <t>マダイ</t>
  </si>
  <si>
    <t>&lt;4.60</t>
  </si>
  <si>
    <t>&lt;4.63</t>
  </si>
  <si>
    <t>チダイ</t>
  </si>
  <si>
    <t>&lt;3.57</t>
  </si>
  <si>
    <t>&lt;7.3</t>
  </si>
  <si>
    <t>ウミタナゴ</t>
  </si>
  <si>
    <t>&lt;4.41</t>
  </si>
  <si>
    <t>&lt;4.53</t>
  </si>
  <si>
    <t>エゾイソアイナメ</t>
  </si>
  <si>
    <t>&lt;4.85</t>
  </si>
  <si>
    <t>&lt;3.44</t>
  </si>
  <si>
    <t>キアンコウ</t>
  </si>
  <si>
    <t>&lt;4.67</t>
  </si>
  <si>
    <t>&lt;3.52</t>
  </si>
  <si>
    <t>&lt;8.2</t>
  </si>
  <si>
    <t>マアナゴ</t>
  </si>
  <si>
    <t>&lt;4.75</t>
  </si>
  <si>
    <t>スルメイカ</t>
  </si>
  <si>
    <t>&lt;7.10</t>
  </si>
  <si>
    <t>&lt;6.84</t>
  </si>
  <si>
    <t>&lt;14</t>
  </si>
  <si>
    <t>&lt;0.317</t>
  </si>
  <si>
    <t>&lt;0.357</t>
  </si>
  <si>
    <t>&lt;0.67</t>
  </si>
  <si>
    <t>ヤリイカ</t>
  </si>
  <si>
    <t>&lt;3.96</t>
  </si>
  <si>
    <t>&lt;3.48</t>
  </si>
  <si>
    <t>&lt;7.4</t>
  </si>
  <si>
    <t>ヤナギダコ</t>
  </si>
  <si>
    <t>&lt;0.395</t>
  </si>
  <si>
    <t>&lt;0.497</t>
  </si>
  <si>
    <t>&lt;0.89</t>
  </si>
  <si>
    <t>大船渡市沖</t>
    <rPh sb="0" eb="4">
      <t>オオフナトシ</t>
    </rPh>
    <rPh sb="4" eb="5">
      <t>オキ</t>
    </rPh>
    <phoneticPr fontId="16"/>
  </si>
  <si>
    <t>マボヤ</t>
  </si>
  <si>
    <t>養殖</t>
    <rPh sb="0" eb="2">
      <t>ヨウショク</t>
    </rPh>
    <phoneticPr fontId="6"/>
  </si>
  <si>
    <t>県漁連</t>
    <rPh sb="0" eb="1">
      <t>ケン</t>
    </rPh>
    <rPh sb="1" eb="3">
      <t>ギョレン</t>
    </rPh>
    <phoneticPr fontId="16"/>
  </si>
  <si>
    <t>&lt;0.445</t>
  </si>
  <si>
    <t>&lt;0.488</t>
  </si>
  <si>
    <t>&lt;0.93</t>
  </si>
  <si>
    <t>&lt;0.370</t>
  </si>
  <si>
    <t>&lt;0.457</t>
  </si>
  <si>
    <t>&lt;0.364</t>
  </si>
  <si>
    <t>&lt;0.451</t>
  </si>
  <si>
    <t>&lt;0.82</t>
  </si>
  <si>
    <t>&lt;0.419</t>
  </si>
  <si>
    <t>&lt;0.92</t>
  </si>
  <si>
    <t>稗貫川水系</t>
    <rPh sb="0" eb="1">
      <t>ヒエ</t>
    </rPh>
    <rPh sb="1" eb="2">
      <t>ヌ</t>
    </rPh>
    <rPh sb="2" eb="3">
      <t>カワ</t>
    </rPh>
    <rPh sb="3" eb="5">
      <t>スイケイ</t>
    </rPh>
    <phoneticPr fontId="14"/>
  </si>
  <si>
    <t>ウグイ</t>
  </si>
  <si>
    <r>
      <t>内水面漁連</t>
    </r>
    <r>
      <rPr>
        <vertAlign val="superscript"/>
        <sz val="11"/>
        <rFont val="ＭＳ Ｐ明朝"/>
        <family val="1"/>
        <charset val="128"/>
      </rPr>
      <t>※</t>
    </r>
    <rPh sb="0" eb="3">
      <t>ナイスイメン</t>
    </rPh>
    <rPh sb="3" eb="5">
      <t>ギョレン</t>
    </rPh>
    <phoneticPr fontId="14"/>
  </si>
  <si>
    <t>&lt;4.77</t>
  </si>
  <si>
    <t>稗貫川水系</t>
    <rPh sb="0" eb="2">
      <t>ヒエヌキ</t>
    </rPh>
    <rPh sb="2" eb="3">
      <t>ガワ</t>
    </rPh>
    <rPh sb="3" eb="5">
      <t>スイケイ</t>
    </rPh>
    <phoneticPr fontId="14"/>
  </si>
  <si>
    <t>&lt;5.40</t>
  </si>
  <si>
    <t>&lt;5.27</t>
  </si>
  <si>
    <t>大阪市</t>
    <rPh sb="0" eb="3">
      <t>オオサカシ</t>
    </rPh>
    <phoneticPr fontId="1"/>
  </si>
  <si>
    <t>青森県</t>
    <rPh sb="0" eb="3">
      <t>アオモリケン</t>
    </rPh>
    <phoneticPr fontId="6"/>
  </si>
  <si>
    <t>-</t>
  </si>
  <si>
    <t>製造者：青森県</t>
    <rPh sb="0" eb="2">
      <t>セイゾウ</t>
    </rPh>
    <rPh sb="2" eb="3">
      <t>シャ</t>
    </rPh>
    <rPh sb="4" eb="6">
      <t>アオモリ</t>
    </rPh>
    <rPh sb="6" eb="7">
      <t>ケン</t>
    </rPh>
    <phoneticPr fontId="6"/>
  </si>
  <si>
    <t>流通品</t>
    <rPh sb="0" eb="2">
      <t>リュウツウ</t>
    </rPh>
    <rPh sb="2" eb="3">
      <t>ヒン</t>
    </rPh>
    <phoneticPr fontId="11"/>
  </si>
  <si>
    <t>その他</t>
    <rPh sb="2" eb="3">
      <t>タ</t>
    </rPh>
    <phoneticPr fontId="6"/>
  </si>
  <si>
    <t>りんごジュース</t>
    <phoneticPr fontId="6"/>
  </si>
  <si>
    <t>大阪市保健所
北部生活衛生監視事務所</t>
  </si>
  <si>
    <t>&lt;18</t>
    <phoneticPr fontId="1"/>
  </si>
  <si>
    <t>新潟県</t>
    <rPh sb="0" eb="3">
      <t>ニイガタケン</t>
    </rPh>
    <phoneticPr fontId="6"/>
  </si>
  <si>
    <t>魚沼市</t>
    <rPh sb="0" eb="3">
      <t>ウオヌマシ</t>
    </rPh>
    <phoneticPr fontId="1"/>
  </si>
  <si>
    <t>精米</t>
    <rPh sb="0" eb="2">
      <t>セイマイ</t>
    </rPh>
    <phoneticPr fontId="6"/>
  </si>
  <si>
    <t>埼玉県</t>
    <rPh sb="0" eb="3">
      <t>サイタマケン</t>
    </rPh>
    <phoneticPr fontId="6"/>
  </si>
  <si>
    <t>製造所：埼玉県</t>
    <rPh sb="0" eb="2">
      <t>セイゾウ</t>
    </rPh>
    <rPh sb="2" eb="3">
      <t>ショ</t>
    </rPh>
    <rPh sb="4" eb="7">
      <t>サイタマケン</t>
    </rPh>
    <phoneticPr fontId="6"/>
  </si>
  <si>
    <t>リキュール（発泡性）</t>
    <rPh sb="6" eb="9">
      <t>ハッポウセイ</t>
    </rPh>
    <phoneticPr fontId="6"/>
  </si>
  <si>
    <t>宮城県</t>
  </si>
  <si>
    <t>女川・牡鹿半島東部</t>
    <rPh sb="0" eb="2">
      <t>オナガワ</t>
    </rPh>
    <rPh sb="3" eb="5">
      <t>オジカ</t>
    </rPh>
    <rPh sb="5" eb="7">
      <t>ハントウ</t>
    </rPh>
    <rPh sb="7" eb="9">
      <t>トウブ</t>
    </rPh>
    <phoneticPr fontId="17"/>
  </si>
  <si>
    <t>流通品</t>
  </si>
  <si>
    <t>水産物</t>
    <rPh sb="0" eb="3">
      <t>スイサンブツ</t>
    </rPh>
    <phoneticPr fontId="17"/>
  </si>
  <si>
    <t>ホタテ貝柱</t>
    <rPh sb="3" eb="5">
      <t>カイバシラ</t>
    </rPh>
    <phoneticPr fontId="17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</si>
  <si>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</si>
  <si>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18"/>
  </si>
  <si>
    <t>長野県</t>
  </si>
  <si>
    <t>農産物</t>
  </si>
  <si>
    <t>レタス</t>
  </si>
  <si>
    <t>露地栽培</t>
    <rPh sb="0" eb="2">
      <t>ロジ</t>
    </rPh>
    <rPh sb="2" eb="4">
      <t>サイバイ</t>
    </rPh>
    <phoneticPr fontId="18"/>
  </si>
  <si>
    <t>群馬県</t>
  </si>
  <si>
    <t>露地栽培</t>
    <rPh sb="0" eb="4">
      <t>ロジサイバイ</t>
    </rPh>
    <phoneticPr fontId="18"/>
  </si>
  <si>
    <t>制限なし</t>
    <rPh sb="0" eb="2">
      <t>セイゲン</t>
    </rPh>
    <phoneticPr fontId="17"/>
  </si>
  <si>
    <t>サニーレタス</t>
  </si>
  <si>
    <t>千葉県</t>
    <rPh sb="0" eb="3">
      <t>チバケン</t>
    </rPh>
    <phoneticPr fontId="6"/>
  </si>
  <si>
    <t>-</t>
    <phoneticPr fontId="6"/>
  </si>
  <si>
    <t>千葉県沖</t>
    <rPh sb="0" eb="3">
      <t>チバケン</t>
    </rPh>
    <rPh sb="3" eb="4">
      <t>オキ</t>
    </rPh>
    <phoneticPr fontId="6"/>
  </si>
  <si>
    <t>水産物</t>
  </si>
  <si>
    <t>キメジ</t>
    <phoneticPr fontId="6"/>
  </si>
  <si>
    <t>制限なし</t>
    <rPh sb="0" eb="2">
      <t>セイゲン</t>
    </rPh>
    <phoneticPr fontId="6"/>
  </si>
  <si>
    <t>大阪市中央卸売市場
東部市場食品衛生検査所</t>
    <phoneticPr fontId="6"/>
  </si>
  <si>
    <t>&lt;17</t>
    <phoneticPr fontId="6"/>
  </si>
  <si>
    <t>サワラ</t>
    <phoneticPr fontId="6"/>
  </si>
  <si>
    <t>&lt;17</t>
  </si>
  <si>
    <t>三重県</t>
    <rPh sb="0" eb="3">
      <t>ミエケン</t>
    </rPh>
    <phoneticPr fontId="6"/>
  </si>
  <si>
    <t>三重県沖</t>
    <rPh sb="0" eb="3">
      <t>ミエケン</t>
    </rPh>
    <rPh sb="3" eb="4">
      <t>オキ</t>
    </rPh>
    <phoneticPr fontId="6"/>
  </si>
  <si>
    <t>マアジ</t>
    <phoneticPr fontId="6"/>
  </si>
  <si>
    <t>和歌山県</t>
    <rPh sb="0" eb="4">
      <t>ワカヤマケン</t>
    </rPh>
    <phoneticPr fontId="6"/>
  </si>
  <si>
    <t>和歌山県沖</t>
    <rPh sb="0" eb="4">
      <t>ワカヤマケン</t>
    </rPh>
    <rPh sb="4" eb="5">
      <t>オキ</t>
    </rPh>
    <phoneticPr fontId="6"/>
  </si>
  <si>
    <t>カツオ</t>
    <phoneticPr fontId="6"/>
  </si>
  <si>
    <t>ハマチ</t>
    <phoneticPr fontId="6"/>
  </si>
  <si>
    <t>宮城県</t>
    <rPh sb="0" eb="3">
      <t>ミヤギケン</t>
    </rPh>
    <phoneticPr fontId="6"/>
  </si>
  <si>
    <t>三陸南部沖</t>
    <rPh sb="0" eb="2">
      <t>サンリク</t>
    </rPh>
    <rPh sb="2" eb="4">
      <t>ナンブ</t>
    </rPh>
    <rPh sb="4" eb="5">
      <t>オキ</t>
    </rPh>
    <phoneticPr fontId="6"/>
  </si>
  <si>
    <t>ヒラメ</t>
    <phoneticPr fontId="6"/>
  </si>
  <si>
    <t>神奈川県</t>
    <rPh sb="0" eb="4">
      <t>カナガワケン</t>
    </rPh>
    <phoneticPr fontId="1"/>
  </si>
  <si>
    <t>厚木市</t>
    <rPh sb="0" eb="3">
      <t>アツギシ</t>
    </rPh>
    <phoneticPr fontId="1"/>
  </si>
  <si>
    <t>清涼飲料水</t>
    <rPh sb="0" eb="2">
      <t>セイリョウ</t>
    </rPh>
    <rPh sb="2" eb="5">
      <t>インリョウスイ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</si>
  <si>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</si>
  <si>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&lt;0.18</t>
    <phoneticPr fontId="1"/>
  </si>
  <si>
    <t>&lt;0.20</t>
    <phoneticPr fontId="1"/>
  </si>
  <si>
    <t>&lt;0.38</t>
    <phoneticPr fontId="1"/>
  </si>
  <si>
    <t>&lt;0.16</t>
    <phoneticPr fontId="1"/>
  </si>
  <si>
    <t>&lt;0.15</t>
    <phoneticPr fontId="1"/>
  </si>
  <si>
    <t>&lt;0.31</t>
    <phoneticPr fontId="1"/>
  </si>
  <si>
    <t>綾瀬市</t>
    <rPh sb="0" eb="3">
      <t>アヤセシ</t>
    </rPh>
    <phoneticPr fontId="1"/>
  </si>
  <si>
    <t>食肉製品
（ハム類）</t>
    <rPh sb="0" eb="2">
      <t>ショクニク</t>
    </rPh>
    <rPh sb="2" eb="4">
      <t>セイヒン</t>
    </rPh>
    <rPh sb="8" eb="9">
      <t>ルイ</t>
    </rPh>
    <phoneticPr fontId="1"/>
  </si>
  <si>
    <t>&lt;2.1</t>
    <phoneticPr fontId="1"/>
  </si>
  <si>
    <t>&lt;4.2</t>
    <phoneticPr fontId="1"/>
  </si>
  <si>
    <t>山梨県</t>
  </si>
  <si>
    <t>製造所：山梨県</t>
  </si>
  <si>
    <t>飲料水</t>
  </si>
  <si>
    <t>ミネラルウォーター</t>
  </si>
  <si>
    <t>山梨県衛生環境研究所</t>
  </si>
  <si>
    <t>&lt;0.570</t>
  </si>
  <si>
    <t>&lt;0.721</t>
  </si>
  <si>
    <t>&lt;1.3</t>
  </si>
  <si>
    <t>&lt;0.57</t>
  </si>
  <si>
    <t/>
  </si>
  <si>
    <t>&lt;0.556</t>
  </si>
  <si>
    <t>&lt;0.562</t>
  </si>
  <si>
    <t>&lt;1.1</t>
  </si>
  <si>
    <t>一般食品</t>
  </si>
  <si>
    <t>清涼飲料水</t>
  </si>
  <si>
    <t>&lt;3.28</t>
  </si>
  <si>
    <t>&lt;3.35</t>
  </si>
  <si>
    <t>&lt;6.6</t>
  </si>
  <si>
    <t>&lt;3.72</t>
  </si>
  <si>
    <t>&lt;3.37</t>
  </si>
  <si>
    <t>&lt;7.1</t>
  </si>
  <si>
    <t>&lt;0.535</t>
  </si>
  <si>
    <t>&lt;0.586</t>
  </si>
  <si>
    <t>&lt;3.05</t>
  </si>
  <si>
    <t>&lt;3.42</t>
  </si>
  <si>
    <t>&lt;6.5</t>
  </si>
  <si>
    <t>&lt;2.30</t>
  </si>
  <si>
    <t>&lt;2.15</t>
  </si>
  <si>
    <t>&lt;4.5</t>
  </si>
  <si>
    <t>&lt;2.3</t>
  </si>
  <si>
    <t>&lt;0.645</t>
  </si>
  <si>
    <t>&lt;1.2</t>
  </si>
  <si>
    <t>&lt;0.479</t>
  </si>
  <si>
    <t>&lt;0.650</t>
  </si>
  <si>
    <t>&lt;0.65</t>
  </si>
  <si>
    <t>畜産物</t>
  </si>
  <si>
    <t>牛肉</t>
  </si>
  <si>
    <t>&lt;2.94</t>
  </si>
  <si>
    <t>岩手県</t>
  </si>
  <si>
    <t>&lt;3.51</t>
  </si>
  <si>
    <t>&lt;3.23</t>
  </si>
  <si>
    <t>&lt;6.7</t>
  </si>
  <si>
    <t>栃木県</t>
  </si>
  <si>
    <t>キュウリ</t>
  </si>
  <si>
    <t>&lt;2.80</t>
  </si>
  <si>
    <t>&lt;3.41</t>
  </si>
  <si>
    <t>&lt;6.2</t>
  </si>
  <si>
    <t>&lt;2.8</t>
  </si>
  <si>
    <t>岐阜市</t>
    <rPh sb="0" eb="3">
      <t>ギフシ</t>
    </rPh>
    <phoneticPr fontId="1"/>
  </si>
  <si>
    <t>茨城県</t>
    <rPh sb="0" eb="3">
      <t>イバラキケン</t>
    </rPh>
    <phoneticPr fontId="1"/>
  </si>
  <si>
    <t>ハクサイ</t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</si>
  <si>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</si>
  <si>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&lt;1.02</t>
    <phoneticPr fontId="1"/>
  </si>
  <si>
    <t>&lt;1.22</t>
    <phoneticPr fontId="1"/>
  </si>
  <si>
    <t>&lt;2.2</t>
    <phoneticPr fontId="1"/>
  </si>
  <si>
    <t>生銀サケ切身</t>
    <rPh sb="0" eb="1">
      <t>ナマ</t>
    </rPh>
    <rPh sb="1" eb="2">
      <t>ギン</t>
    </rPh>
    <rPh sb="4" eb="6">
      <t>キリミ</t>
    </rPh>
    <phoneticPr fontId="1"/>
  </si>
  <si>
    <t>&lt;1.27</t>
    <phoneticPr fontId="1"/>
  </si>
  <si>
    <t>&lt;1.12</t>
    <phoneticPr fontId="1"/>
  </si>
  <si>
    <t>&lt;2.4</t>
    <phoneticPr fontId="1"/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</si>
  <si>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</si>
  <si>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</si>
  <si>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トマト</t>
    <phoneticPr fontId="1"/>
  </si>
  <si>
    <t>浜松市保健環境研究所</t>
    <phoneticPr fontId="1"/>
  </si>
  <si>
    <t>&lt;5.4</t>
    <phoneticPr fontId="1"/>
  </si>
  <si>
    <t>&lt;5.0</t>
    <phoneticPr fontId="1"/>
  </si>
  <si>
    <t>&lt;10</t>
    <phoneticPr fontId="1"/>
  </si>
  <si>
    <t>群馬県</t>
    <rPh sb="0" eb="3">
      <t>グンマケン</t>
    </rPh>
    <phoneticPr fontId="6"/>
  </si>
  <si>
    <t>キュウリ</t>
    <phoneticPr fontId="1"/>
  </si>
  <si>
    <t>浜松市保健環境研究所</t>
  </si>
  <si>
    <t>&lt;4.8</t>
    <phoneticPr fontId="1"/>
  </si>
  <si>
    <t>&lt;4.4</t>
    <phoneticPr fontId="1"/>
  </si>
  <si>
    <t>&lt;9.2</t>
    <phoneticPr fontId="1"/>
  </si>
  <si>
    <t>コマツナ</t>
    <phoneticPr fontId="1"/>
  </si>
  <si>
    <t>&lt;9.6</t>
    <phoneticPr fontId="1"/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</si>
  <si>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</si>
  <si>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飲料水</t>
    <rPh sb="0" eb="3">
      <t>インリョウスイ</t>
    </rPh>
    <phoneticPr fontId="6"/>
  </si>
  <si>
    <t>ボトルドウォーター</t>
    <phoneticPr fontId="1"/>
  </si>
  <si>
    <t>&lt;0.43</t>
    <phoneticPr fontId="1"/>
  </si>
  <si>
    <t>&lt;0.41</t>
    <phoneticPr fontId="1"/>
  </si>
  <si>
    <t>&lt;0.84</t>
    <phoneticPr fontId="1"/>
  </si>
  <si>
    <t>製造所：宮城県</t>
    <rPh sb="0" eb="2">
      <t>セイゾウ</t>
    </rPh>
    <rPh sb="2" eb="3">
      <t>ショ</t>
    </rPh>
    <rPh sb="4" eb="7">
      <t>ミヤギケン</t>
    </rPh>
    <phoneticPr fontId="1"/>
  </si>
  <si>
    <t>米みそ</t>
    <rPh sb="0" eb="1">
      <t>コメ</t>
    </rPh>
    <phoneticPr fontId="1"/>
  </si>
  <si>
    <t>&lt;3.6</t>
    <phoneticPr fontId="1"/>
  </si>
  <si>
    <t>&lt;8.0</t>
    <phoneticPr fontId="1"/>
  </si>
  <si>
    <t>掛川市</t>
    <rPh sb="0" eb="3">
      <t>カケガワシ</t>
    </rPh>
    <phoneticPr fontId="1"/>
  </si>
  <si>
    <t>ダイコン</t>
    <phoneticPr fontId="1"/>
  </si>
  <si>
    <t>&lt;4.1</t>
    <phoneticPr fontId="1"/>
  </si>
  <si>
    <t>&lt;5.2</t>
    <phoneticPr fontId="1"/>
  </si>
  <si>
    <t>&lt;9.3</t>
    <phoneticPr fontId="1"/>
  </si>
  <si>
    <t>千葉県</t>
    <rPh sb="0" eb="2">
      <t>チバ</t>
    </rPh>
    <rPh sb="2" eb="3">
      <t>ケン</t>
    </rPh>
    <phoneticPr fontId="1"/>
  </si>
  <si>
    <t>ヤマトイモ</t>
    <phoneticPr fontId="1"/>
  </si>
  <si>
    <t>&lt;6.3</t>
    <phoneticPr fontId="1"/>
  </si>
  <si>
    <t>&lt;6.2</t>
    <phoneticPr fontId="1"/>
  </si>
  <si>
    <t>&lt;13</t>
    <phoneticPr fontId="1"/>
  </si>
  <si>
    <t>栃木県</t>
    <rPh sb="0" eb="3">
      <t>トチギケン</t>
    </rPh>
    <phoneticPr fontId="1"/>
  </si>
  <si>
    <t>那須塩原市</t>
    <rPh sb="0" eb="5">
      <t>ナスシオバラシ</t>
    </rPh>
    <phoneticPr fontId="1"/>
  </si>
  <si>
    <t>畜産物</t>
    <rPh sb="0" eb="3">
      <t>チクサンブツ</t>
    </rPh>
    <phoneticPr fontId="6"/>
  </si>
  <si>
    <t>鶏卵</t>
    <rPh sb="0" eb="2">
      <t>ケイラン</t>
    </rPh>
    <phoneticPr fontId="1"/>
  </si>
  <si>
    <t>&lt;4.5</t>
    <phoneticPr fontId="1"/>
  </si>
  <si>
    <t>&lt;4.0</t>
    <phoneticPr fontId="1"/>
  </si>
  <si>
    <t>&lt;8.5</t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</si>
  <si>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</si>
  <si>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つゆ</t>
    <phoneticPr fontId="1"/>
  </si>
  <si>
    <t>&lt;3.9</t>
    <phoneticPr fontId="1"/>
  </si>
  <si>
    <t>&lt;8.1</t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</si>
  <si>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</si>
  <si>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&lt;4.6</t>
    <phoneticPr fontId="1"/>
  </si>
  <si>
    <t>&lt;8.7</t>
    <phoneticPr fontId="1"/>
  </si>
  <si>
    <t>群馬県</t>
    <rPh sb="0" eb="3">
      <t>グンマケン</t>
    </rPh>
    <phoneticPr fontId="8"/>
  </si>
  <si>
    <t>前橋市</t>
    <rPh sb="0" eb="3">
      <t>マエバシシ</t>
    </rPh>
    <phoneticPr fontId="20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</si>
  <si>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</si>
  <si>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</si>
  <si>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</si>
  <si>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栽培</t>
    <rPh sb="0" eb="2">
      <t>サイバイ</t>
    </rPh>
    <phoneticPr fontId="8"/>
  </si>
  <si>
    <t>原木、施設栽培</t>
    <rPh sb="0" eb="2">
      <t>ゲンボク</t>
    </rPh>
    <rPh sb="3" eb="5">
      <t>シセツ</t>
    </rPh>
    <rPh sb="5" eb="7">
      <t>サイバイ</t>
    </rPh>
    <phoneticPr fontId="21"/>
  </si>
  <si>
    <t xml:space="preserve">(株)食環境衛生研究所 </t>
  </si>
  <si>
    <t>&lt;9.38</t>
  </si>
  <si>
    <t>&lt;9.57</t>
  </si>
  <si>
    <t>富岡市</t>
    <rPh sb="0" eb="3">
      <t>トミオカシ</t>
    </rPh>
    <phoneticPr fontId="21"/>
  </si>
  <si>
    <t>&lt;9.50</t>
  </si>
  <si>
    <t>高崎市</t>
    <rPh sb="0" eb="3">
      <t>タカサキシ</t>
    </rPh>
    <phoneticPr fontId="21"/>
  </si>
  <si>
    <t>菌床、施設栽培</t>
    <rPh sb="0" eb="1">
      <t>キン</t>
    </rPh>
    <rPh sb="1" eb="2">
      <t>ショウ</t>
    </rPh>
    <rPh sb="3" eb="5">
      <t>シセツ</t>
    </rPh>
    <rPh sb="5" eb="7">
      <t>サイバイ</t>
    </rPh>
    <phoneticPr fontId="21"/>
  </si>
  <si>
    <t>&lt;8.84</t>
  </si>
  <si>
    <t>&lt;6.95</t>
  </si>
  <si>
    <t>&lt;16</t>
  </si>
  <si>
    <t>その他</t>
    <rPh sb="2" eb="3">
      <t>タ</t>
    </rPh>
    <phoneticPr fontId="8"/>
  </si>
  <si>
    <t>乾燥シイタケ</t>
    <rPh sb="0" eb="2">
      <t>カンソウ</t>
    </rPh>
    <phoneticPr fontId="21"/>
  </si>
  <si>
    <t>&lt;8.10</t>
  </si>
  <si>
    <t>&lt;6.81</t>
  </si>
  <si>
    <t>みなかみ町</t>
    <rPh sb="4" eb="5">
      <t>マチ</t>
    </rPh>
    <phoneticPr fontId="20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</si>
  <si>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</si>
  <si>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タラノメ</t>
  </si>
  <si>
    <t>野生</t>
    <rPh sb="0" eb="2">
      <t>ヤセイ</t>
    </rPh>
    <phoneticPr fontId="8"/>
  </si>
  <si>
    <t>&lt;9.64</t>
  </si>
  <si>
    <t>&lt;9.28</t>
  </si>
  <si>
    <t>&lt;19</t>
  </si>
  <si>
    <t>&lt;9.55</t>
  </si>
  <si>
    <t>&lt;8.08</t>
  </si>
  <si>
    <t>&lt;18</t>
  </si>
  <si>
    <t>&lt;9.63</t>
  </si>
  <si>
    <t>タケノコ（モウソウチク）</t>
  </si>
  <si>
    <t>&lt;9.35</t>
  </si>
  <si>
    <t>&lt;8.79</t>
  </si>
  <si>
    <t>群馬県</t>
    <rPh sb="0" eb="3">
      <t>グンマケン</t>
    </rPh>
    <phoneticPr fontId="21"/>
  </si>
  <si>
    <t>桐生市</t>
    <rPh sb="0" eb="3">
      <t>キリュウシ</t>
    </rPh>
    <phoneticPr fontId="21"/>
  </si>
  <si>
    <t>桐生川</t>
    <rPh sb="0" eb="2">
      <t>キリュウ</t>
    </rPh>
    <rPh sb="2" eb="3">
      <t>ガワ</t>
    </rPh>
    <phoneticPr fontId="21"/>
  </si>
  <si>
    <t>水産物</t>
    <rPh sb="0" eb="3">
      <t>スイサンブツ</t>
    </rPh>
    <phoneticPr fontId="8"/>
  </si>
  <si>
    <t>アユ</t>
  </si>
  <si>
    <t>天然</t>
    <rPh sb="0" eb="2">
      <t>テンネン</t>
    </rPh>
    <phoneticPr fontId="8"/>
  </si>
  <si>
    <t>（公財）日本分析センター</t>
    <rPh sb="1" eb="3">
      <t>コウザイ</t>
    </rPh>
    <rPh sb="4" eb="6">
      <t>ニホン</t>
    </rPh>
    <rPh sb="6" eb="8">
      <t>ブンセキ</t>
    </rPh>
    <phoneticPr fontId="21"/>
  </si>
  <si>
    <t>&lt;5.12</t>
  </si>
  <si>
    <t>&lt;4.46</t>
  </si>
  <si>
    <t>&lt;9.6</t>
  </si>
  <si>
    <t>烏川</t>
    <rPh sb="0" eb="1">
      <t>カラス</t>
    </rPh>
    <rPh sb="1" eb="2">
      <t>カワ</t>
    </rPh>
    <phoneticPr fontId="21"/>
  </si>
  <si>
    <t>&lt;5.44</t>
  </si>
  <si>
    <t>&lt;9.7</t>
  </si>
  <si>
    <t>中之条町</t>
    <rPh sb="0" eb="4">
      <t>ナカノジョウマチ</t>
    </rPh>
    <phoneticPr fontId="21"/>
  </si>
  <si>
    <t>名久田川</t>
    <rPh sb="0" eb="3">
      <t>ナクタ</t>
    </rPh>
    <rPh sb="3" eb="4">
      <t>カワ</t>
    </rPh>
    <phoneticPr fontId="21"/>
  </si>
  <si>
    <t>&lt;3.94</t>
  </si>
  <si>
    <t>&lt;9.0</t>
  </si>
  <si>
    <t>&lt;9</t>
  </si>
  <si>
    <t>文京区</t>
    <rPh sb="0" eb="3">
      <t>ブンキョウク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</si>
  <si>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</si>
  <si>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牛乳</t>
    <rPh sb="0" eb="2">
      <t>ギュウニュウ</t>
    </rPh>
    <phoneticPr fontId="1"/>
  </si>
  <si>
    <t>一般財団法人　日本食品検査　首都圏事業所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ショクヒン</t>
    </rPh>
    <rPh sb="11" eb="13">
      <t>ケンサ</t>
    </rPh>
    <rPh sb="14" eb="17">
      <t>シュトケン</t>
    </rPh>
    <rPh sb="17" eb="20">
      <t>ジギョウショ</t>
    </rPh>
    <phoneticPr fontId="6"/>
  </si>
  <si>
    <t>&lt;0.9</t>
    <phoneticPr fontId="1"/>
  </si>
  <si>
    <t>&lt;1.8</t>
    <phoneticPr fontId="1"/>
  </si>
  <si>
    <t>製造者：茨城県</t>
    <rPh sb="0" eb="3">
      <t>セイゾウシャ</t>
    </rPh>
    <rPh sb="4" eb="7">
      <t>イバラキケン</t>
    </rPh>
    <phoneticPr fontId="1"/>
  </si>
  <si>
    <t>&lt;0.8</t>
    <phoneticPr fontId="1"/>
  </si>
  <si>
    <t>&lt;1.7</t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</si>
  <si>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</si>
  <si>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&lt;0.7</t>
    <phoneticPr fontId="1"/>
  </si>
  <si>
    <t>&lt;1.5</t>
    <phoneticPr fontId="1"/>
  </si>
  <si>
    <t>&lt;1.6</t>
    <phoneticPr fontId="1"/>
  </si>
  <si>
    <t>&lt;1.4</t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</si>
  <si>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</si>
  <si>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&lt;0.6</t>
    <phoneticPr fontId="1"/>
  </si>
  <si>
    <t>&lt;1.3</t>
    <phoneticPr fontId="1"/>
  </si>
  <si>
    <t>&lt;1.0</t>
    <phoneticPr fontId="1"/>
  </si>
  <si>
    <t>&lt;1.9</t>
    <phoneticPr fontId="1"/>
  </si>
  <si>
    <t>山形県</t>
    <rPh sb="0" eb="3">
      <t>ヤマガタケン</t>
    </rPh>
    <phoneticPr fontId="6"/>
  </si>
  <si>
    <t>小国町</t>
    <rPh sb="0" eb="3">
      <t>オグニマチ</t>
    </rPh>
    <phoneticPr fontId="6"/>
  </si>
  <si>
    <t>置賜地域
飯豊山系</t>
    <rPh sb="0" eb="2">
      <t>オキタマ</t>
    </rPh>
    <rPh sb="2" eb="4">
      <t>チイキ</t>
    </rPh>
    <rPh sb="5" eb="7">
      <t>イイデ</t>
    </rPh>
    <rPh sb="7" eb="9">
      <t>サンケイ</t>
    </rPh>
    <phoneticPr fontId="1"/>
  </si>
  <si>
    <t>ゼンマイ</t>
    <phoneticPr fontId="1"/>
  </si>
  <si>
    <t>野生</t>
    <rPh sb="0" eb="2">
      <t>ヤセイ</t>
    </rPh>
    <phoneticPr fontId="6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</si>
  <si>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6"/>
  </si>
  <si>
    <t>&lt;7.2</t>
    <phoneticPr fontId="1"/>
  </si>
  <si>
    <t>&lt;5.8</t>
    <phoneticPr fontId="1"/>
  </si>
  <si>
    <t>小樽市</t>
    <rPh sb="0" eb="3">
      <t>オタルシ</t>
    </rPh>
    <phoneticPr fontId="1"/>
  </si>
  <si>
    <t>―</t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</si>
  <si>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</si>
  <si>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</si>
  <si>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&lt;20</t>
    <phoneticPr fontId="1"/>
  </si>
  <si>
    <t>リンゴ</t>
    <phoneticPr fontId="1"/>
  </si>
  <si>
    <t>新潟県</t>
    <rPh sb="0" eb="3">
      <t>ニイガタケン</t>
    </rPh>
    <phoneticPr fontId="1"/>
  </si>
  <si>
    <t>福島県</t>
    <rPh sb="0" eb="2">
      <t>フクシマ</t>
    </rPh>
    <rPh sb="2" eb="3">
      <t>ケン</t>
    </rPh>
    <phoneticPr fontId="6"/>
  </si>
  <si>
    <t>相馬市</t>
    <rPh sb="0" eb="3">
      <t>ソウマシ</t>
    </rPh>
    <phoneticPr fontId="1"/>
  </si>
  <si>
    <t>水産物</t>
    <rPh sb="0" eb="3">
      <t>スイサンブツ</t>
    </rPh>
    <phoneticPr fontId="1"/>
  </si>
  <si>
    <t>不明</t>
    <rPh sb="0" eb="2">
      <t>フメイ</t>
    </rPh>
    <phoneticPr fontId="6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</si>
  <si>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"/>
  </si>
  <si>
    <t>&lt;2.5</t>
    <phoneticPr fontId="1"/>
  </si>
  <si>
    <t>小泊漁港</t>
    <rPh sb="0" eb="2">
      <t>コトマリ</t>
    </rPh>
    <rPh sb="2" eb="4">
      <t>ギョコウ</t>
    </rPh>
    <phoneticPr fontId="1"/>
  </si>
  <si>
    <t>クロソイ</t>
    <phoneticPr fontId="1"/>
  </si>
  <si>
    <t>制限なし</t>
    <rPh sb="0" eb="2">
      <t>セイゲン</t>
    </rPh>
    <phoneticPr fontId="1"/>
  </si>
  <si>
    <t>&lt;3.0</t>
    <phoneticPr fontId="1"/>
  </si>
  <si>
    <t>川越市</t>
    <rPh sb="0" eb="3">
      <t>カワゴエシ</t>
    </rPh>
    <phoneticPr fontId="1"/>
  </si>
  <si>
    <t>－</t>
    <phoneticPr fontId="1"/>
  </si>
  <si>
    <t>菓子</t>
    <rPh sb="0" eb="2">
      <t>カシ</t>
    </rPh>
    <phoneticPr fontId="1"/>
  </si>
  <si>
    <t>饅頭</t>
    <rPh sb="0" eb="2">
      <t>マンジュウ</t>
    </rPh>
    <phoneticPr fontId="1"/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</si>
  <si>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</si>
  <si>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&lt;4.13</t>
    <phoneticPr fontId="6"/>
  </si>
  <si>
    <t>&lt;3.56</t>
    <phoneticPr fontId="6"/>
  </si>
  <si>
    <t>&lt;7.7</t>
    <phoneticPr fontId="6"/>
  </si>
  <si>
    <t>大阪市</t>
    <rPh sb="0" eb="3">
      <t>オオサカシ</t>
    </rPh>
    <phoneticPr fontId="22"/>
  </si>
  <si>
    <t>北海道</t>
    <rPh sb="0" eb="3">
      <t>ホッカイドウ</t>
    </rPh>
    <phoneticPr fontId="23"/>
  </si>
  <si>
    <t>トマト</t>
  </si>
  <si>
    <t>制限なし</t>
    <rPh sb="0" eb="2">
      <t>セイゲン</t>
    </rPh>
    <phoneticPr fontId="8"/>
  </si>
  <si>
    <t>大阪市保健所
南東部生活衛生監視事務所</t>
    <rPh sb="0" eb="3">
      <t>オオサカシ</t>
    </rPh>
    <rPh sb="3" eb="5">
      <t>ホケン</t>
    </rPh>
    <rPh sb="5" eb="6">
      <t>ショ</t>
    </rPh>
    <rPh sb="7" eb="10">
      <t>ナントウブ</t>
    </rPh>
    <rPh sb="10" eb="12">
      <t>セイカツ</t>
    </rPh>
    <rPh sb="12" eb="14">
      <t>エイセイ</t>
    </rPh>
    <rPh sb="14" eb="16">
      <t>カンシ</t>
    </rPh>
    <rPh sb="16" eb="18">
      <t>ジム</t>
    </rPh>
    <rPh sb="18" eb="19">
      <t>ショ</t>
    </rPh>
    <phoneticPr fontId="8"/>
  </si>
  <si>
    <t>-</t>
    <phoneticPr fontId="22"/>
  </si>
  <si>
    <t>福島県</t>
    <rPh sb="0" eb="2">
      <t>フクシマ</t>
    </rPh>
    <rPh sb="2" eb="3">
      <t>ケン</t>
    </rPh>
    <phoneticPr fontId="23"/>
  </si>
  <si>
    <t>青森県</t>
    <rPh sb="0" eb="2">
      <t>アオモリ</t>
    </rPh>
    <rPh sb="2" eb="3">
      <t>ケン</t>
    </rPh>
    <phoneticPr fontId="23"/>
  </si>
  <si>
    <t>リンゴ</t>
  </si>
  <si>
    <t>千葉県</t>
    <rPh sb="0" eb="2">
      <t>チバ</t>
    </rPh>
    <rPh sb="2" eb="3">
      <t>ケン</t>
    </rPh>
    <phoneticPr fontId="23"/>
  </si>
  <si>
    <t>サツマイモ</t>
  </si>
  <si>
    <t>茨城県</t>
    <rPh sb="0" eb="2">
      <t>イバラキ</t>
    </rPh>
    <rPh sb="2" eb="3">
      <t>ケン</t>
    </rPh>
    <phoneticPr fontId="23"/>
  </si>
  <si>
    <t>ミズナ</t>
  </si>
  <si>
    <t>青森県</t>
    <rPh sb="0" eb="2">
      <t>アオモリ</t>
    </rPh>
    <rPh sb="2" eb="3">
      <t>ケン</t>
    </rPh>
    <phoneticPr fontId="24"/>
  </si>
  <si>
    <t>―</t>
  </si>
  <si>
    <t>青森県</t>
    <rPh sb="0" eb="3">
      <t>アオモリケン</t>
    </rPh>
    <phoneticPr fontId="24"/>
  </si>
  <si>
    <t>北海道</t>
    <rPh sb="0" eb="3">
      <t>ホッカイドウ</t>
    </rPh>
    <phoneticPr fontId="24"/>
  </si>
  <si>
    <t>流通品</t>
    <phoneticPr fontId="22"/>
  </si>
  <si>
    <t>ゴボウ</t>
  </si>
  <si>
    <t>ダイコン</t>
  </si>
  <si>
    <t>製造者：青森県</t>
    <rPh sb="0" eb="2">
      <t>セイゾウ</t>
    </rPh>
    <rPh sb="2" eb="3">
      <t>シャ</t>
    </rPh>
    <rPh sb="4" eb="7">
      <t>アオモリケン</t>
    </rPh>
    <phoneticPr fontId="24"/>
  </si>
  <si>
    <t>リンゴジュース</t>
  </si>
  <si>
    <t>東京都</t>
  </si>
  <si>
    <t>その他</t>
  </si>
  <si>
    <t>そう菜</t>
    <rPh sb="2" eb="3">
      <t>ザイ</t>
    </rPh>
    <phoneticPr fontId="3"/>
  </si>
  <si>
    <t>不明</t>
  </si>
  <si>
    <t>東京都健康安全研究センター</t>
  </si>
  <si>
    <t>&lt;21</t>
  </si>
  <si>
    <t>塩漬(ハクサイ)</t>
    <rPh sb="0" eb="1">
      <t>シオ</t>
    </rPh>
    <rPh sb="1" eb="2">
      <t>ヅケ</t>
    </rPh>
    <phoneticPr fontId="3"/>
  </si>
  <si>
    <t>&lt;12</t>
  </si>
  <si>
    <t>&lt;23</t>
  </si>
  <si>
    <t>はくさいキムチ（刻み）</t>
    <rPh sb="8" eb="9">
      <t>キザ</t>
    </rPh>
    <phoneticPr fontId="3"/>
  </si>
  <si>
    <t>そうざい</t>
  </si>
  <si>
    <t>りんごジュース（濃縮還元）</t>
    <rPh sb="8" eb="10">
      <t>ノウシュク</t>
    </rPh>
    <rPh sb="10" eb="12">
      <t>カンゲン</t>
    </rPh>
    <phoneticPr fontId="3"/>
  </si>
  <si>
    <t>揚げかまぼこ（魚肉ねり製品）</t>
    <rPh sb="0" eb="1">
      <t>ア</t>
    </rPh>
    <rPh sb="7" eb="9">
      <t>ギョニク</t>
    </rPh>
    <rPh sb="11" eb="13">
      <t>セイヒン</t>
    </rPh>
    <phoneticPr fontId="3"/>
  </si>
  <si>
    <t>はんぺん（魚肉ねり製品）</t>
    <rPh sb="5" eb="7">
      <t>ギョニク</t>
    </rPh>
    <rPh sb="9" eb="11">
      <t>セイヒン</t>
    </rPh>
    <phoneticPr fontId="3"/>
  </si>
  <si>
    <t>いか塩辛</t>
    <rPh sb="2" eb="4">
      <t>シオカラ</t>
    </rPh>
    <phoneticPr fontId="3"/>
  </si>
  <si>
    <t>魚介類加工品</t>
    <rPh sb="0" eb="3">
      <t>ギョカイルイ</t>
    </rPh>
    <rPh sb="3" eb="6">
      <t>カコウヒン</t>
    </rPh>
    <phoneticPr fontId="3"/>
  </si>
  <si>
    <t>さば水煮</t>
    <rPh sb="2" eb="4">
      <t>ミズニ</t>
    </rPh>
    <phoneticPr fontId="3"/>
  </si>
  <si>
    <t>こんにゃく</t>
  </si>
  <si>
    <t>おから</t>
  </si>
  <si>
    <t>木綿豆腐</t>
    <rPh sb="0" eb="2">
      <t>モメン</t>
    </rPh>
    <rPh sb="2" eb="4">
      <t>ドウフ</t>
    </rPh>
    <phoneticPr fontId="3"/>
  </si>
  <si>
    <t>そうめん</t>
  </si>
  <si>
    <t>干しそば</t>
    <rPh sb="0" eb="1">
      <t>ホ</t>
    </rPh>
    <phoneticPr fontId="3"/>
  </si>
  <si>
    <t>はっ酵乳</t>
    <rPh sb="2" eb="3">
      <t>コウ</t>
    </rPh>
    <rPh sb="3" eb="4">
      <t>ニュウ</t>
    </rPh>
    <phoneticPr fontId="3"/>
  </si>
  <si>
    <t>発酵乳</t>
    <rPh sb="0" eb="2">
      <t>ハッコウ</t>
    </rPh>
    <rPh sb="2" eb="3">
      <t>ニュウ</t>
    </rPh>
    <phoneticPr fontId="3"/>
  </si>
  <si>
    <t>ロースハム(スライス)</t>
  </si>
  <si>
    <t>&lt;22</t>
  </si>
  <si>
    <t>ポークソーセージ（ウインナー）</t>
  </si>
  <si>
    <t>ウインナーソーセージ</t>
  </si>
  <si>
    <t>そうざい（チキンナゲット）</t>
  </si>
  <si>
    <t>牛乳・乳児用食品</t>
  </si>
  <si>
    <t>牛乳</t>
    <rPh sb="0" eb="2">
      <t>ギュウニュウ</t>
    </rPh>
    <phoneticPr fontId="3"/>
  </si>
  <si>
    <t>&lt;0.5</t>
  </si>
  <si>
    <t>&lt;0.7</t>
  </si>
  <si>
    <t>&lt;0.6</t>
  </si>
  <si>
    <t>乳飲料</t>
    <rPh sb="0" eb="1">
      <t>ニュウ</t>
    </rPh>
    <rPh sb="1" eb="3">
      <t>インリョウ</t>
    </rPh>
    <phoneticPr fontId="3"/>
  </si>
  <si>
    <t>&lt;0.8</t>
  </si>
  <si>
    <t>&lt;1.5</t>
  </si>
  <si>
    <t>&lt;0.9</t>
  </si>
  <si>
    <t>&lt;1.6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</si>
  <si>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</si>
  <si>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</si>
  <si>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6"/>
  </si>
  <si>
    <t>羽村市</t>
    <rPh sb="0" eb="3">
      <t>ハムラシ</t>
    </rPh>
    <phoneticPr fontId="1"/>
  </si>
  <si>
    <t>タマネギ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</si>
  <si>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</si>
  <si>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</si>
  <si>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&lt;8.9</t>
    <phoneticPr fontId="1"/>
  </si>
  <si>
    <t>瑞穂町</t>
    <rPh sb="0" eb="3">
      <t>ミズホマチ</t>
    </rPh>
    <phoneticPr fontId="1"/>
  </si>
  <si>
    <t>キャベツ</t>
    <phoneticPr fontId="1"/>
  </si>
  <si>
    <t>&lt;4.3</t>
    <phoneticPr fontId="1"/>
  </si>
  <si>
    <t>青梅市</t>
    <rPh sb="0" eb="3">
      <t>オウメシ</t>
    </rPh>
    <phoneticPr fontId="1"/>
  </si>
  <si>
    <t>ナス</t>
    <phoneticPr fontId="1"/>
  </si>
  <si>
    <t>&lt;9.1</t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</si>
  <si>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</si>
  <si>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</si>
  <si>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</si>
  <si>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</si>
  <si>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&lt;4.7</t>
    <phoneticPr fontId="1"/>
  </si>
  <si>
    <t>&lt;9.7</t>
    <phoneticPr fontId="1"/>
  </si>
  <si>
    <t>大田区</t>
    <rPh sb="0" eb="3">
      <t>オオタク</t>
    </rPh>
    <phoneticPr fontId="1"/>
  </si>
  <si>
    <t>多摩川下流域</t>
    <rPh sb="0" eb="2">
      <t>タマ</t>
    </rPh>
    <rPh sb="2" eb="3">
      <t>ガワ</t>
    </rPh>
    <rPh sb="3" eb="6">
      <t>カリュウイキ</t>
    </rPh>
    <phoneticPr fontId="1"/>
  </si>
  <si>
    <t>&lt;3.5</t>
    <phoneticPr fontId="1"/>
  </si>
  <si>
    <t>&lt;3.7</t>
    <phoneticPr fontId="1"/>
  </si>
  <si>
    <t>品川区</t>
    <rPh sb="0" eb="3">
      <t>シナガワク</t>
    </rPh>
    <phoneticPr fontId="1"/>
  </si>
  <si>
    <t>多摩川河口沖</t>
    <rPh sb="0" eb="2">
      <t>タマ</t>
    </rPh>
    <rPh sb="2" eb="3">
      <t>ガワ</t>
    </rPh>
    <rPh sb="3" eb="5">
      <t>カコウ</t>
    </rPh>
    <rPh sb="5" eb="6">
      <t>オキ</t>
    </rPh>
    <phoneticPr fontId="1"/>
  </si>
  <si>
    <t>スズキ</t>
    <phoneticPr fontId="1"/>
  </si>
  <si>
    <t>&lt;8.2</t>
    <phoneticPr fontId="1"/>
  </si>
  <si>
    <t>ウナギ</t>
    <phoneticPr fontId="1"/>
  </si>
  <si>
    <t>&lt;7.9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</si>
  <si>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</si>
  <si>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</si>
  <si>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</si>
  <si>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&lt;2.9</t>
    <phoneticPr fontId="1"/>
  </si>
  <si>
    <t>ケンサキイカ</t>
    <phoneticPr fontId="1"/>
  </si>
  <si>
    <t>大島町</t>
    <rPh sb="0" eb="3">
      <t>オオシママチ</t>
    </rPh>
    <phoneticPr fontId="1"/>
  </si>
  <si>
    <t>波浮港</t>
    <rPh sb="0" eb="2">
      <t>ハブ</t>
    </rPh>
    <rPh sb="2" eb="3">
      <t>コウ</t>
    </rPh>
    <phoneticPr fontId="1"/>
  </si>
  <si>
    <t>サザエ</t>
    <phoneticPr fontId="1"/>
  </si>
  <si>
    <t>&lt;7.5</t>
    <phoneticPr fontId="1"/>
  </si>
  <si>
    <t>岡田港</t>
    <rPh sb="0" eb="2">
      <t>オカダ</t>
    </rPh>
    <rPh sb="2" eb="3">
      <t>コウ</t>
    </rPh>
    <phoneticPr fontId="1"/>
  </si>
  <si>
    <t>イサキ</t>
    <phoneticPr fontId="1"/>
  </si>
  <si>
    <t>京都府</t>
    <rPh sb="0" eb="3">
      <t>キョウトフ</t>
    </rPh>
    <phoneticPr fontId="1"/>
  </si>
  <si>
    <t>宮津市</t>
    <rPh sb="0" eb="3">
      <t>ミヤヅシ</t>
    </rPh>
    <phoneticPr fontId="1"/>
  </si>
  <si>
    <t>宮津沖</t>
    <rPh sb="0" eb="2">
      <t>ミヤヅ</t>
    </rPh>
    <rPh sb="2" eb="3">
      <t>オキ</t>
    </rPh>
    <phoneticPr fontId="1"/>
  </si>
  <si>
    <t>マアジ</t>
    <phoneticPr fontId="1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</si>
  <si>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</si>
  <si>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&lt;25</t>
    <phoneticPr fontId="1"/>
  </si>
  <si>
    <t>舞鶴市</t>
    <rPh sb="0" eb="3">
      <t>マイヅルシ</t>
    </rPh>
    <phoneticPr fontId="1"/>
  </si>
  <si>
    <t>舞鶴沖</t>
    <rPh sb="0" eb="2">
      <t>マイヅル</t>
    </rPh>
    <rPh sb="2" eb="3">
      <t>オキ</t>
    </rPh>
    <phoneticPr fontId="1"/>
  </si>
  <si>
    <t>サワラ</t>
    <phoneticPr fontId="1"/>
  </si>
  <si>
    <t>トビウオ</t>
    <phoneticPr fontId="1"/>
  </si>
  <si>
    <t>伊根町</t>
    <rPh sb="0" eb="3">
      <t>イネチョウ</t>
    </rPh>
    <phoneticPr fontId="1"/>
  </si>
  <si>
    <t>伊根沖</t>
    <rPh sb="0" eb="2">
      <t>イネ</t>
    </rPh>
    <rPh sb="2" eb="3">
      <t>オキ</t>
    </rPh>
    <phoneticPr fontId="1"/>
  </si>
  <si>
    <t>タイ</t>
    <phoneticPr fontId="1"/>
  </si>
  <si>
    <t>宮城県</t>
    <rPh sb="0" eb="3">
      <t>ミヤギケン</t>
    </rPh>
    <phoneticPr fontId="23"/>
  </si>
  <si>
    <t>大和町</t>
  </si>
  <si>
    <t xml:space="preserve"> -</t>
  </si>
  <si>
    <t>ウメ</t>
  </si>
  <si>
    <t>露地栽培</t>
    <rPh sb="2" eb="4">
      <t>サイバイ</t>
    </rPh>
    <phoneticPr fontId="1"/>
  </si>
  <si>
    <t>&lt;4.97</t>
    <phoneticPr fontId="1"/>
  </si>
  <si>
    <t>&lt;4.11</t>
    <phoneticPr fontId="1"/>
  </si>
  <si>
    <t>ホウレンソウ</t>
  </si>
  <si>
    <t>&lt;4.83</t>
    <phoneticPr fontId="1"/>
  </si>
  <si>
    <t>&lt;5.03</t>
    <phoneticPr fontId="1"/>
  </si>
  <si>
    <t>&lt;9.9</t>
    <phoneticPr fontId="1"/>
  </si>
  <si>
    <t>大郷町</t>
  </si>
  <si>
    <t>&lt;5.08</t>
    <phoneticPr fontId="1"/>
  </si>
  <si>
    <t>&lt;5.12</t>
    <phoneticPr fontId="1"/>
  </si>
  <si>
    <t>ナス</t>
  </si>
  <si>
    <t>施設栽培</t>
    <rPh sb="2" eb="4">
      <t>サイバイ</t>
    </rPh>
    <phoneticPr fontId="1"/>
  </si>
  <si>
    <t>&lt;4.80</t>
    <phoneticPr fontId="1"/>
  </si>
  <si>
    <t>&lt;5.05</t>
    <phoneticPr fontId="1"/>
  </si>
  <si>
    <t>タマネギ</t>
  </si>
  <si>
    <t>&lt;4.42</t>
    <phoneticPr fontId="1"/>
  </si>
  <si>
    <t>&lt;5.29</t>
    <phoneticPr fontId="1"/>
  </si>
  <si>
    <t>　</t>
    <phoneticPr fontId="1"/>
  </si>
  <si>
    <t>非流通品（出荷予定あり）</t>
  </si>
  <si>
    <t>ハクサイ</t>
  </si>
  <si>
    <t>&lt;5.32</t>
    <phoneticPr fontId="1"/>
  </si>
  <si>
    <t>&lt;4.79</t>
    <phoneticPr fontId="1"/>
  </si>
  <si>
    <t>&lt;5.09</t>
    <phoneticPr fontId="1"/>
  </si>
  <si>
    <t>&lt;5.83</t>
    <phoneticPr fontId="1"/>
  </si>
  <si>
    <t>&lt;11</t>
    <phoneticPr fontId="1"/>
  </si>
  <si>
    <t>ソラマメ</t>
  </si>
  <si>
    <t>&lt;4.37</t>
    <phoneticPr fontId="1"/>
  </si>
  <si>
    <t>&lt;3.76</t>
    <phoneticPr fontId="1"/>
  </si>
  <si>
    <t>富谷市</t>
  </si>
  <si>
    <t>イチゴ</t>
  </si>
  <si>
    <t>&lt;4.87</t>
    <phoneticPr fontId="1"/>
  </si>
  <si>
    <t>&lt;4.49</t>
    <phoneticPr fontId="1"/>
  </si>
  <si>
    <t>&lt;9.4</t>
    <phoneticPr fontId="1"/>
  </si>
  <si>
    <t>&lt;4.95</t>
    <phoneticPr fontId="1"/>
  </si>
  <si>
    <t>&lt;4.35</t>
    <phoneticPr fontId="1"/>
  </si>
  <si>
    <t>キャベツ</t>
  </si>
  <si>
    <t>&lt;5.47</t>
    <phoneticPr fontId="1"/>
  </si>
  <si>
    <t>&lt;4.85</t>
    <phoneticPr fontId="1"/>
  </si>
  <si>
    <t>涌谷町</t>
  </si>
  <si>
    <t>&lt;4.15</t>
    <phoneticPr fontId="1"/>
  </si>
  <si>
    <t>&lt;5.51</t>
    <phoneticPr fontId="1"/>
  </si>
  <si>
    <t>カブ</t>
  </si>
  <si>
    <t>&lt;4.64</t>
    <phoneticPr fontId="1"/>
  </si>
  <si>
    <t>&lt;4.90</t>
    <phoneticPr fontId="1"/>
  </si>
  <si>
    <t>&lt;9.5</t>
    <phoneticPr fontId="1"/>
  </si>
  <si>
    <t>コマツナ</t>
  </si>
  <si>
    <t>&lt;3.89</t>
    <phoneticPr fontId="1"/>
  </si>
  <si>
    <t>&lt;5.56</t>
    <phoneticPr fontId="1"/>
  </si>
  <si>
    <t>美里町</t>
  </si>
  <si>
    <t>&lt;4.18</t>
    <phoneticPr fontId="1"/>
  </si>
  <si>
    <t>&lt;5.72</t>
    <phoneticPr fontId="1"/>
  </si>
  <si>
    <t>&lt;4.31</t>
    <phoneticPr fontId="1"/>
  </si>
  <si>
    <t>&lt;5.52</t>
    <phoneticPr fontId="1"/>
  </si>
  <si>
    <t>&lt;9.8</t>
    <phoneticPr fontId="1"/>
  </si>
  <si>
    <t>ブロッコリー</t>
  </si>
  <si>
    <t>&lt;4.54</t>
    <phoneticPr fontId="1"/>
  </si>
  <si>
    <t>大崎市</t>
  </si>
  <si>
    <t>&lt;4.08</t>
    <phoneticPr fontId="1"/>
  </si>
  <si>
    <t>&lt;5.55</t>
    <phoneticPr fontId="1"/>
  </si>
  <si>
    <t>&lt;4.30</t>
    <phoneticPr fontId="1"/>
  </si>
  <si>
    <t>&lt;3.88</t>
    <phoneticPr fontId="1"/>
  </si>
  <si>
    <t>ワサビナ</t>
  </si>
  <si>
    <t>&lt;3.86</t>
    <phoneticPr fontId="1"/>
  </si>
  <si>
    <t>&lt;4.99</t>
    <phoneticPr fontId="1"/>
  </si>
  <si>
    <t>&lt;3.96</t>
    <phoneticPr fontId="1"/>
  </si>
  <si>
    <t>&lt;8.8</t>
    <phoneticPr fontId="1"/>
  </si>
  <si>
    <t>ズッキーニ</t>
  </si>
  <si>
    <t>&lt;5.18</t>
    <phoneticPr fontId="1"/>
  </si>
  <si>
    <t>トマト（中玉）</t>
    <rPh sb="4" eb="5">
      <t>チュウ</t>
    </rPh>
    <rPh sb="5" eb="6">
      <t>ダマ</t>
    </rPh>
    <phoneticPr fontId="1"/>
  </si>
  <si>
    <t>&lt;5.07</t>
    <phoneticPr fontId="1"/>
  </si>
  <si>
    <t>&lt;5.73</t>
    <phoneticPr fontId="1"/>
  </si>
  <si>
    <t>&lt;4.58</t>
    <phoneticPr fontId="1"/>
  </si>
  <si>
    <t>&lt;4.62</t>
    <phoneticPr fontId="1"/>
  </si>
  <si>
    <t>&lt;3.42</t>
    <phoneticPr fontId="1"/>
  </si>
  <si>
    <t>&lt;5.06</t>
    <phoneticPr fontId="1"/>
  </si>
  <si>
    <t>&lt;4.36</t>
    <phoneticPr fontId="1"/>
  </si>
  <si>
    <t>石巻市</t>
  </si>
  <si>
    <t>トマト（ミニ）</t>
  </si>
  <si>
    <t>&lt;5.37</t>
    <phoneticPr fontId="1"/>
  </si>
  <si>
    <t>&lt;4.59</t>
    <phoneticPr fontId="1"/>
  </si>
  <si>
    <t>&lt;4.14</t>
    <phoneticPr fontId="1"/>
  </si>
  <si>
    <t>&lt;8.4</t>
    <phoneticPr fontId="1"/>
  </si>
  <si>
    <t>&lt;5.48</t>
    <phoneticPr fontId="1"/>
  </si>
  <si>
    <t>&lt;6.11</t>
    <phoneticPr fontId="1"/>
  </si>
  <si>
    <t>&lt;12</t>
    <phoneticPr fontId="1"/>
  </si>
  <si>
    <t>宮城県</t>
    <rPh sb="0" eb="3">
      <t>ミヤギケン</t>
    </rPh>
    <phoneticPr fontId="11"/>
  </si>
  <si>
    <t>東松島市</t>
  </si>
  <si>
    <t>ジャガイモ</t>
  </si>
  <si>
    <t>&lt;3.73</t>
    <phoneticPr fontId="1"/>
  </si>
  <si>
    <t>&lt;5.21</t>
    <phoneticPr fontId="1"/>
  </si>
  <si>
    <t>村田町</t>
  </si>
  <si>
    <t>&lt;4.26</t>
    <phoneticPr fontId="1"/>
  </si>
  <si>
    <t>&lt;4.16</t>
    <phoneticPr fontId="1"/>
  </si>
  <si>
    <t>サヤインゲン</t>
  </si>
  <si>
    <t>&lt;4.44</t>
    <phoneticPr fontId="1"/>
  </si>
  <si>
    <t>&lt;4.63</t>
    <phoneticPr fontId="1"/>
  </si>
  <si>
    <t>柴田町</t>
  </si>
  <si>
    <t>&lt;4.17</t>
    <phoneticPr fontId="1"/>
  </si>
  <si>
    <t>&lt;4.86</t>
    <phoneticPr fontId="1"/>
  </si>
  <si>
    <t>&lt;5.98</t>
    <phoneticPr fontId="1"/>
  </si>
  <si>
    <t>&lt;4.21</t>
    <phoneticPr fontId="1"/>
  </si>
  <si>
    <t>&lt;9.0</t>
    <phoneticPr fontId="1"/>
  </si>
  <si>
    <t>宮城県</t>
    <rPh sb="0" eb="3">
      <t>ミヤギケン</t>
    </rPh>
    <phoneticPr fontId="4"/>
  </si>
  <si>
    <t>白石市</t>
    <rPh sb="0" eb="3">
      <t>シロイシシ</t>
    </rPh>
    <phoneticPr fontId="4"/>
  </si>
  <si>
    <t>仙南クーラーステーション</t>
    <rPh sb="0" eb="2">
      <t>センナン</t>
    </rPh>
    <phoneticPr fontId="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</si>
  <si>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</si>
  <si>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</si>
  <si>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原乳</t>
    <rPh sb="0" eb="2">
      <t>ゲンニュウ</t>
    </rPh>
    <phoneticPr fontId="4"/>
  </si>
  <si>
    <t>制限なし</t>
    <rPh sb="0" eb="2">
      <t>セイゲン</t>
    </rPh>
    <phoneticPr fontId="12"/>
  </si>
  <si>
    <t>（一財）宮城県公衆衛生協会</t>
  </si>
  <si>
    <t>&lt;0.778</t>
  </si>
  <si>
    <t>&lt;1.05</t>
  </si>
  <si>
    <t>&lt;1.8</t>
  </si>
  <si>
    <t>登米市</t>
    <rPh sb="0" eb="3">
      <t>トメシ</t>
    </rPh>
    <phoneticPr fontId="4"/>
  </si>
  <si>
    <t>仙北クーラーステーション</t>
    <rPh sb="0" eb="1">
      <t>セン</t>
    </rPh>
    <rPh sb="1" eb="2">
      <t>ホク</t>
    </rPh>
    <phoneticPr fontId="4"/>
  </si>
  <si>
    <t>&lt;0.910</t>
  </si>
  <si>
    <t>&lt;0.932</t>
  </si>
  <si>
    <t>丸森町</t>
    <rPh sb="0" eb="3">
      <t>マルモリマチ</t>
    </rPh>
    <phoneticPr fontId="4"/>
  </si>
  <si>
    <t>伊具集乳所</t>
    <rPh sb="0" eb="5">
      <t>イグシュウニュウジョ</t>
    </rPh>
    <phoneticPr fontId="4"/>
  </si>
  <si>
    <t>&lt;0.805</t>
  </si>
  <si>
    <t>&lt;0.899</t>
  </si>
  <si>
    <t>&lt;1.7</t>
  </si>
  <si>
    <t>大崎市</t>
    <rPh sb="0" eb="3">
      <t>オオサキシ</t>
    </rPh>
    <phoneticPr fontId="4"/>
  </si>
  <si>
    <t>岩出山集乳所</t>
    <rPh sb="0" eb="3">
      <t>イワデヤマ</t>
    </rPh>
    <rPh sb="3" eb="5">
      <t>シュウニュウ</t>
    </rPh>
    <rPh sb="5" eb="6">
      <t>ジョ</t>
    </rPh>
    <phoneticPr fontId="4"/>
  </si>
  <si>
    <t>&lt;0.847</t>
  </si>
  <si>
    <t>&lt;0.718</t>
  </si>
  <si>
    <t>佐沼集乳所</t>
    <rPh sb="0" eb="2">
      <t>サヌマ</t>
    </rPh>
    <rPh sb="2" eb="4">
      <t>シュウニュウ</t>
    </rPh>
    <rPh sb="4" eb="5">
      <t>ジョ</t>
    </rPh>
    <phoneticPr fontId="4"/>
  </si>
  <si>
    <t>&lt;0.943</t>
  </si>
  <si>
    <t>&lt;0.612</t>
  </si>
  <si>
    <t>加美町</t>
  </si>
  <si>
    <t>非流通品（出荷予定なし）</t>
  </si>
  <si>
    <t>ワラビ</t>
  </si>
  <si>
    <t>野生</t>
  </si>
  <si>
    <t>国による出荷制限</t>
  </si>
  <si>
    <t>（一財）新潟県環境分析センター</t>
  </si>
  <si>
    <t>&lt;4.61</t>
  </si>
  <si>
    <t>&lt;4.04</t>
  </si>
  <si>
    <t>白石市</t>
  </si>
  <si>
    <t>タケノコ</t>
  </si>
  <si>
    <t>エヌエス環境（株）</t>
  </si>
  <si>
    <t>&lt;9.00</t>
  </si>
  <si>
    <t>&lt;8.56</t>
  </si>
  <si>
    <t>&lt;9.99</t>
  </si>
  <si>
    <t>&lt;9.83</t>
  </si>
  <si>
    <t>&lt;20</t>
  </si>
  <si>
    <t>&lt;9.14</t>
  </si>
  <si>
    <t>丸森町</t>
  </si>
  <si>
    <t>国による出荷制限(一部解除)</t>
  </si>
  <si>
    <t>&lt;9.98</t>
  </si>
  <si>
    <t>&lt;9.90</t>
  </si>
  <si>
    <t>&lt;9.34</t>
  </si>
  <si>
    <t>&lt;9.60</t>
  </si>
  <si>
    <t>&lt;9.77</t>
  </si>
  <si>
    <t>&lt;8.82</t>
  </si>
  <si>
    <t>&lt;9.12</t>
  </si>
  <si>
    <t>&lt;9.95</t>
  </si>
  <si>
    <t>&lt;9.81</t>
  </si>
  <si>
    <t>&lt;7.94</t>
  </si>
  <si>
    <t>&lt;8.14</t>
  </si>
  <si>
    <t>&lt;9.82</t>
  </si>
  <si>
    <t>&lt;9.24</t>
  </si>
  <si>
    <t>&lt;9.59</t>
  </si>
  <si>
    <t>&lt;7.74</t>
  </si>
  <si>
    <t>&lt;9.87</t>
  </si>
  <si>
    <t>宮城県</t>
    <rPh sb="0" eb="2">
      <t>ミヤギ</t>
    </rPh>
    <rPh sb="2" eb="3">
      <t>ケン</t>
    </rPh>
    <phoneticPr fontId="25"/>
  </si>
  <si>
    <t>宮城県沖</t>
    <rPh sb="0" eb="3">
      <t>ミヤギケン</t>
    </rPh>
    <rPh sb="3" eb="4">
      <t>オキ</t>
    </rPh>
    <phoneticPr fontId="25"/>
  </si>
  <si>
    <t>サメガレイ</t>
  </si>
  <si>
    <t>（一財）日本食品検査</t>
  </si>
  <si>
    <t>&lt;0.469</t>
  </si>
  <si>
    <t>&lt;0.508</t>
  </si>
  <si>
    <t>&lt;0.98</t>
  </si>
  <si>
    <t>ニシン</t>
  </si>
  <si>
    <t>&lt;0.414</t>
  </si>
  <si>
    <t>&lt;0.591</t>
  </si>
  <si>
    <t>&lt;1.0</t>
  </si>
  <si>
    <t>&lt;0.465</t>
  </si>
  <si>
    <t>宮城県</t>
    <rPh sb="0" eb="3">
      <t>ミヤギケン</t>
    </rPh>
    <phoneticPr fontId="25"/>
  </si>
  <si>
    <t>&lt;4.35</t>
  </si>
  <si>
    <t>&lt;7.9</t>
  </si>
  <si>
    <t xml:space="preserve"> </t>
    <phoneticPr fontId="1"/>
  </si>
  <si>
    <t>&lt;4.06</t>
  </si>
  <si>
    <t>&lt;3.64</t>
  </si>
  <si>
    <t>&lt;7.7</t>
  </si>
  <si>
    <t>ユメカサゴ</t>
  </si>
  <si>
    <t>&lt;3.33</t>
  </si>
  <si>
    <t>&lt;6.9</t>
  </si>
  <si>
    <t>シログチ</t>
  </si>
  <si>
    <t>&lt;8.0</t>
  </si>
  <si>
    <t>女川湾</t>
    <rPh sb="0" eb="2">
      <t>オナガワ</t>
    </rPh>
    <rPh sb="2" eb="3">
      <t>ワン</t>
    </rPh>
    <phoneticPr fontId="25"/>
  </si>
  <si>
    <t>ギンザケ（養殖）</t>
    <rPh sb="5" eb="7">
      <t>ヨウショク</t>
    </rPh>
    <phoneticPr fontId="25"/>
  </si>
  <si>
    <t>養殖</t>
    <rPh sb="0" eb="2">
      <t>ヨウショク</t>
    </rPh>
    <phoneticPr fontId="8"/>
  </si>
  <si>
    <t>&lt;3.07</t>
  </si>
  <si>
    <t>宮城県漁業協同組合</t>
  </si>
  <si>
    <t>雄勝湾</t>
    <rPh sb="0" eb="1">
      <t>オス</t>
    </rPh>
    <rPh sb="1" eb="2">
      <t>カ</t>
    </rPh>
    <rPh sb="2" eb="3">
      <t>ワン</t>
    </rPh>
    <phoneticPr fontId="25"/>
  </si>
  <si>
    <t>ホタテガイ（養殖）</t>
    <rPh sb="5" eb="9">
      <t>ヨウ</t>
    </rPh>
    <phoneticPr fontId="25"/>
  </si>
  <si>
    <t>名取川（仙台市太白区）</t>
    <rPh sb="0" eb="2">
      <t>ナトリ</t>
    </rPh>
    <rPh sb="2" eb="3">
      <t>ガワ</t>
    </rPh>
    <rPh sb="4" eb="7">
      <t>センダイシ</t>
    </rPh>
    <rPh sb="7" eb="10">
      <t>タイハクク</t>
    </rPh>
    <phoneticPr fontId="25"/>
  </si>
  <si>
    <t>（公財）海洋生物環境研究所</t>
  </si>
  <si>
    <t>&lt;3.81</t>
  </si>
  <si>
    <t>北川支流名乗沢（柴田郡川崎町）</t>
    <rPh sb="0" eb="2">
      <t>キタガワ</t>
    </rPh>
    <rPh sb="2" eb="4">
      <t>シリュウ</t>
    </rPh>
    <rPh sb="4" eb="5">
      <t>ナ</t>
    </rPh>
    <rPh sb="5" eb="6">
      <t>ジョウ</t>
    </rPh>
    <rPh sb="6" eb="7">
      <t>サワ</t>
    </rPh>
    <rPh sb="8" eb="10">
      <t>シバタ</t>
    </rPh>
    <rPh sb="10" eb="11">
      <t>グン</t>
    </rPh>
    <rPh sb="11" eb="14">
      <t>カワサキチョウ</t>
    </rPh>
    <phoneticPr fontId="25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</si>
  <si>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</si>
  <si>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</si>
  <si>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</si>
  <si>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&lt;4.37</t>
  </si>
  <si>
    <t>&lt;4.65</t>
  </si>
  <si>
    <t>&lt;3.99</t>
  </si>
  <si>
    <t>&lt;4.11</t>
  </si>
  <si>
    <t>アカガレイ</t>
  </si>
  <si>
    <t>&lt;3.29</t>
  </si>
  <si>
    <t>&lt;3.92</t>
  </si>
  <si>
    <t>ソウハチ</t>
  </si>
  <si>
    <t>&lt;3.77</t>
  </si>
  <si>
    <t>&lt;4.45</t>
  </si>
  <si>
    <t>&lt;3.43</t>
  </si>
  <si>
    <t>&lt;7.5</t>
  </si>
  <si>
    <t>ホウボウ</t>
  </si>
  <si>
    <t>&lt;3.17</t>
  </si>
  <si>
    <t>&lt;3.45</t>
  </si>
  <si>
    <t>仙台湾</t>
    <rPh sb="0" eb="2">
      <t>センダイ</t>
    </rPh>
    <rPh sb="2" eb="3">
      <t>ワン</t>
    </rPh>
    <phoneticPr fontId="25"/>
  </si>
  <si>
    <t>ウバガイ</t>
  </si>
  <si>
    <t>（公財）日本分析センター</t>
    <rPh sb="4" eb="6">
      <t>ニホン</t>
    </rPh>
    <rPh sb="6" eb="8">
      <t>ブンセキ</t>
    </rPh>
    <phoneticPr fontId="25"/>
  </si>
  <si>
    <t>&lt;4.56</t>
  </si>
  <si>
    <t>タチウオ</t>
  </si>
  <si>
    <t>&lt;4.20</t>
  </si>
  <si>
    <t>&lt;3.20</t>
  </si>
  <si>
    <t>三陸南部沖</t>
    <rPh sb="0" eb="5">
      <t>サンリク</t>
    </rPh>
    <phoneticPr fontId="25"/>
  </si>
  <si>
    <t>&lt;3.22</t>
  </si>
  <si>
    <t>&lt;4.29</t>
  </si>
  <si>
    <t>ヒレグロ</t>
  </si>
  <si>
    <t>&lt;3.65</t>
  </si>
  <si>
    <t>&lt;2.50</t>
  </si>
  <si>
    <t>鳴瀬川（加美町鹿原橋）</t>
    <rPh sb="0" eb="2">
      <t>ナルセ</t>
    </rPh>
    <rPh sb="2" eb="3">
      <t>ガワ</t>
    </rPh>
    <rPh sb="4" eb="7">
      <t>カミマチ</t>
    </rPh>
    <rPh sb="7" eb="9">
      <t>カノハラ</t>
    </rPh>
    <rPh sb="9" eb="10">
      <t>バシ</t>
    </rPh>
    <phoneticPr fontId="2"/>
  </si>
  <si>
    <t>（株）環境総合テクノス</t>
  </si>
  <si>
    <t>&lt;4.22</t>
  </si>
  <si>
    <t>&lt;4.55</t>
  </si>
  <si>
    <t>&lt;8.8</t>
  </si>
  <si>
    <t>&lt;3.84</t>
  </si>
  <si>
    <t>&lt;5.00</t>
  </si>
  <si>
    <t>&lt;0.333</t>
  </si>
  <si>
    <t>&lt;0.356</t>
  </si>
  <si>
    <t>&lt;0.69</t>
  </si>
  <si>
    <t>&lt;0.256</t>
  </si>
  <si>
    <t>&lt;0.284</t>
  </si>
  <si>
    <t>&lt;0.54</t>
  </si>
  <si>
    <t>東松島市宮戸地先</t>
    <rPh sb="0" eb="4">
      <t>ヒガシマツシマシ</t>
    </rPh>
    <rPh sb="4" eb="6">
      <t>ミヤト</t>
    </rPh>
    <rPh sb="6" eb="8">
      <t>チサキ</t>
    </rPh>
    <phoneticPr fontId="25"/>
  </si>
  <si>
    <t>エゾアワビ</t>
  </si>
  <si>
    <t>宮城県</t>
    <rPh sb="0" eb="3">
      <t>ミヤギケン</t>
    </rPh>
    <phoneticPr fontId="1"/>
  </si>
  <si>
    <t>宮城県大崎市（生産地）</t>
    <rPh sb="0" eb="3">
      <t>ミヤギケン</t>
    </rPh>
    <rPh sb="3" eb="6">
      <t>オオサキシ</t>
    </rPh>
    <phoneticPr fontId="27"/>
  </si>
  <si>
    <t>豚肉</t>
    <rPh sb="0" eb="2">
      <t>ブタニク</t>
    </rPh>
    <phoneticPr fontId="6"/>
  </si>
  <si>
    <t>宮城県栗原市（生産地）</t>
    <rPh sb="0" eb="3">
      <t>ミヤギケン</t>
    </rPh>
    <rPh sb="3" eb="6">
      <t>クリハラシ</t>
    </rPh>
    <phoneticPr fontId="27"/>
  </si>
  <si>
    <t>宮城県登米市（生産地）</t>
    <rPh sb="0" eb="3">
      <t>ミヤギケン</t>
    </rPh>
    <rPh sb="3" eb="6">
      <t>トメシ</t>
    </rPh>
    <phoneticPr fontId="27"/>
  </si>
  <si>
    <t>宮城県登米市</t>
    <rPh sb="0" eb="3">
      <t>ミヤギケン</t>
    </rPh>
    <rPh sb="3" eb="6">
      <t>トメシ</t>
    </rPh>
    <phoneticPr fontId="27"/>
  </si>
  <si>
    <t>豆腐</t>
    <rPh sb="0" eb="2">
      <t>トウフ</t>
    </rPh>
    <phoneticPr fontId="6"/>
  </si>
  <si>
    <t>こんにゃく</t>
    <phoneticPr fontId="6"/>
  </si>
  <si>
    <t>宮城県大崎市</t>
    <rPh sb="0" eb="3">
      <t>ミヤギケン</t>
    </rPh>
    <rPh sb="3" eb="6">
      <t>オオサキシ</t>
    </rPh>
    <phoneticPr fontId="27"/>
  </si>
  <si>
    <t>ヨーグルト</t>
    <phoneticPr fontId="6"/>
  </si>
  <si>
    <t>漬物（きゅうり）</t>
    <rPh sb="0" eb="2">
      <t>ツケモノ</t>
    </rPh>
    <phoneticPr fontId="6"/>
  </si>
  <si>
    <t>漬物（梅干）</t>
    <rPh sb="0" eb="2">
      <t>ツケモノ</t>
    </rPh>
    <rPh sb="3" eb="5">
      <t>ウメボ</t>
    </rPh>
    <phoneticPr fontId="6"/>
  </si>
  <si>
    <t>牛肉</t>
    <rPh sb="0" eb="2">
      <t>ギュウニク</t>
    </rPh>
    <phoneticPr fontId="6"/>
  </si>
  <si>
    <t>肉団子（そうざい）</t>
    <rPh sb="0" eb="3">
      <t>ニクダンゴ</t>
    </rPh>
    <phoneticPr fontId="6"/>
  </si>
  <si>
    <t>涌谷町</t>
    <rPh sb="0" eb="3">
      <t>ワクヤチョウ</t>
    </rPh>
    <phoneticPr fontId="1"/>
  </si>
  <si>
    <t>六条大麦</t>
    <rPh sb="0" eb="2">
      <t>ロクジョウ</t>
    </rPh>
    <rPh sb="2" eb="4">
      <t>オオムギ</t>
    </rPh>
    <phoneticPr fontId="1"/>
  </si>
  <si>
    <t>露地</t>
    <rPh sb="0" eb="2">
      <t>ロジ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</si>
  <si>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</si>
  <si>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</si>
  <si>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&lt;2.0</t>
    <phoneticPr fontId="1"/>
  </si>
  <si>
    <t>&lt;3.3</t>
    <phoneticPr fontId="1"/>
  </si>
  <si>
    <t>加美町</t>
    <rPh sb="0" eb="3">
      <t>カミマチ</t>
    </rPh>
    <phoneticPr fontId="1"/>
  </si>
  <si>
    <t>二条大麦</t>
    <rPh sb="0" eb="2">
      <t>ニジョウ</t>
    </rPh>
    <rPh sb="2" eb="4">
      <t>オオムギ</t>
    </rPh>
    <phoneticPr fontId="1"/>
  </si>
  <si>
    <t>&lt;3.2</t>
    <phoneticPr fontId="1"/>
  </si>
  <si>
    <t>東松島市</t>
    <rPh sb="0" eb="4">
      <t>ヒガシマツシマシ</t>
    </rPh>
    <phoneticPr fontId="1"/>
  </si>
  <si>
    <t>&lt;2.3</t>
    <phoneticPr fontId="1"/>
  </si>
  <si>
    <t>埼玉県</t>
    <rPh sb="0" eb="3">
      <t>サイタマケン</t>
    </rPh>
    <phoneticPr fontId="1"/>
  </si>
  <si>
    <t>さいたま市</t>
    <rPh sb="4" eb="5">
      <t>シ</t>
    </rPh>
    <phoneticPr fontId="1"/>
  </si>
  <si>
    <t>タケノコ</t>
    <phoneticPr fontId="1"/>
  </si>
  <si>
    <t>野生</t>
    <rPh sb="0" eb="2">
      <t>ヤセイ</t>
    </rPh>
    <phoneticPr fontId="1"/>
  </si>
  <si>
    <t>モウソウチク</t>
    <phoneticPr fontId="1"/>
  </si>
  <si>
    <t>SK横浜分析センター</t>
    <rPh sb="2" eb="4">
      <t>ヨコハマ</t>
    </rPh>
    <rPh sb="4" eb="6">
      <t>ブンセキ</t>
    </rPh>
    <phoneticPr fontId="1"/>
  </si>
  <si>
    <t>&lt;8.3</t>
    <phoneticPr fontId="1"/>
  </si>
  <si>
    <t>&lt;16</t>
    <phoneticPr fontId="1"/>
  </si>
  <si>
    <t>熊谷市</t>
    <rPh sb="0" eb="3">
      <t>クマガヤシ</t>
    </rPh>
    <phoneticPr fontId="1"/>
  </si>
  <si>
    <t>&lt;17</t>
    <phoneticPr fontId="1"/>
  </si>
  <si>
    <t>吉川市</t>
    <rPh sb="0" eb="3">
      <t>ヨシカワシ</t>
    </rPh>
    <phoneticPr fontId="1"/>
  </si>
  <si>
    <t>&lt;2.7</t>
    <phoneticPr fontId="1"/>
  </si>
  <si>
    <t>春日部市</t>
    <rPh sb="0" eb="4">
      <t>カスカベシ</t>
    </rPh>
    <phoneticPr fontId="1"/>
  </si>
  <si>
    <t>秩父市</t>
    <rPh sb="0" eb="3">
      <t>チチブシ</t>
    </rPh>
    <phoneticPr fontId="1"/>
  </si>
  <si>
    <t>原木シイタケ</t>
    <rPh sb="0" eb="2">
      <t>ゲンボク</t>
    </rPh>
    <phoneticPr fontId="1"/>
  </si>
  <si>
    <t>栽培</t>
    <rPh sb="0" eb="2">
      <t>サイバイ</t>
    </rPh>
    <phoneticPr fontId="1"/>
  </si>
  <si>
    <t>&lt;3.1</t>
    <phoneticPr fontId="1"/>
  </si>
  <si>
    <t>&lt;7</t>
    <phoneticPr fontId="1"/>
  </si>
  <si>
    <t>美里町</t>
    <rPh sb="0" eb="3">
      <t>ミサトマチ</t>
    </rPh>
    <phoneticPr fontId="1"/>
  </si>
  <si>
    <t>行田市</t>
    <rPh sb="0" eb="3">
      <t>ギョウダシ</t>
    </rPh>
    <phoneticPr fontId="1"/>
  </si>
  <si>
    <t>ときがわ町</t>
    <rPh sb="4" eb="5">
      <t>マチ</t>
    </rPh>
    <phoneticPr fontId="1"/>
  </si>
  <si>
    <t>タラノメ</t>
    <phoneticPr fontId="1"/>
  </si>
  <si>
    <t>山採り</t>
    <rPh sb="0" eb="1">
      <t>ヤマ</t>
    </rPh>
    <rPh sb="1" eb="2">
      <t>ト</t>
    </rPh>
    <phoneticPr fontId="1"/>
  </si>
  <si>
    <t>&lt;6.6</t>
    <phoneticPr fontId="1"/>
  </si>
  <si>
    <t>&lt;7.1</t>
    <phoneticPr fontId="1"/>
  </si>
  <si>
    <t>&lt;14</t>
    <phoneticPr fontId="1"/>
  </si>
  <si>
    <t>&lt;3.4</t>
    <phoneticPr fontId="1"/>
  </si>
  <si>
    <t>ワラビ</t>
    <phoneticPr fontId="1"/>
  </si>
  <si>
    <t>&lt;5.7</t>
    <phoneticPr fontId="1"/>
  </si>
  <si>
    <t>滑川町</t>
    <rPh sb="0" eb="2">
      <t>ナメカワ</t>
    </rPh>
    <rPh sb="2" eb="3">
      <t>マチ</t>
    </rPh>
    <phoneticPr fontId="1"/>
  </si>
  <si>
    <t>越生町</t>
    <rPh sb="0" eb="3">
      <t>オゴセマチ</t>
    </rPh>
    <phoneticPr fontId="1"/>
  </si>
  <si>
    <t>原木たもぎたけ</t>
    <rPh sb="0" eb="2">
      <t>ゲンボク</t>
    </rPh>
    <phoneticPr fontId="1"/>
  </si>
  <si>
    <t>越谷市</t>
    <rPh sb="0" eb="3">
      <t>コシガヤシ</t>
    </rPh>
    <phoneticPr fontId="1"/>
  </si>
  <si>
    <t>施設栽培</t>
    <rPh sb="0" eb="2">
      <t>シセツ</t>
    </rPh>
    <rPh sb="2" eb="4">
      <t>サイバイ</t>
    </rPh>
    <phoneticPr fontId="1"/>
  </si>
  <si>
    <t>&lt;2.6</t>
    <phoneticPr fontId="1"/>
  </si>
  <si>
    <t>マダケ</t>
    <phoneticPr fontId="1"/>
  </si>
  <si>
    <t>JAちちぶ</t>
    <phoneticPr fontId="1"/>
  </si>
  <si>
    <t>小麦</t>
    <rPh sb="0" eb="2">
      <t>コムギ</t>
    </rPh>
    <phoneticPr fontId="1"/>
  </si>
  <si>
    <t>（一財）新潟県環境分析センター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</si>
  <si>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白岡市</t>
    <rPh sb="0" eb="2">
      <t>シラオカ</t>
    </rPh>
    <rPh sb="2" eb="3">
      <t>シ</t>
    </rPh>
    <phoneticPr fontId="1"/>
  </si>
  <si>
    <t>JA南彩</t>
    <rPh sb="2" eb="3">
      <t>ミナミ</t>
    </rPh>
    <rPh sb="3" eb="4">
      <t>アヤ</t>
    </rPh>
    <phoneticPr fontId="1"/>
  </si>
  <si>
    <t>&lt;0.92</t>
    <phoneticPr fontId="1"/>
  </si>
  <si>
    <t>&lt;1.1</t>
    <phoneticPr fontId="1"/>
  </si>
  <si>
    <t>久喜市</t>
    <rPh sb="0" eb="3">
      <t>クキシ</t>
    </rPh>
    <phoneticPr fontId="1"/>
  </si>
  <si>
    <t>東秩父村</t>
    <rPh sb="0" eb="4">
      <t>ヒガシチチブムラ</t>
    </rPh>
    <phoneticPr fontId="1"/>
  </si>
  <si>
    <t>ジャガイモ</t>
    <phoneticPr fontId="1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</si>
  <si>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</si>
  <si>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&lt;5.9</t>
    <phoneticPr fontId="1"/>
  </si>
  <si>
    <t>新潟市</t>
    <rPh sb="0" eb="3">
      <t>ニイガタシ</t>
    </rPh>
    <phoneticPr fontId="1"/>
  </si>
  <si>
    <t>ミツバ</t>
    <phoneticPr fontId="1"/>
  </si>
  <si>
    <t>流通品</t>
    <rPh sb="0" eb="2">
      <t>リュウツウ</t>
    </rPh>
    <rPh sb="2" eb="3">
      <t>ヒン</t>
    </rPh>
    <phoneticPr fontId="1"/>
  </si>
  <si>
    <t>ニラ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</si>
</sst>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#,##0.0_);[Red]\(#,##0.0\)"/>
    <numFmt numFmtId="178" formatCode="0.0"/>
    <numFmt numFmtId="179" formatCode="0.0_ 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2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247">
    <xf numFmtId="0" fontId="0" fillId="0" borderId="0" xfId="0"/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 shrinkToFit="1"/>
    </xf>
    <xf numFmtId="176" fontId="5" fillId="0" borderId="41" xfId="1" applyNumberFormat="1" applyFont="1" applyFill="1" applyBorder="1" applyAlignment="1">
      <alignment horizontal="center" vertical="center" shrinkToFit="1"/>
    </xf>
    <xf numFmtId="0" fontId="5" fillId="0" borderId="40" xfId="1" applyNumberFormat="1" applyFont="1" applyFill="1" applyBorder="1" applyAlignment="1">
      <alignment horizontal="right" vertical="center" shrinkToFit="1"/>
    </xf>
    <xf numFmtId="0" fontId="5" fillId="0" borderId="24" xfId="1" applyNumberFormat="1" applyFont="1" applyFill="1" applyBorder="1" applyAlignment="1">
      <alignment horizontal="right" vertical="center" shrinkToFit="1"/>
    </xf>
    <xf numFmtId="0" fontId="5" fillId="3" borderId="35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176" fontId="5" fillId="0" borderId="43" xfId="1" applyNumberFormat="1" applyFont="1" applyFill="1" applyBorder="1" applyAlignment="1">
      <alignment horizontal="center" vertical="center" shrinkToFit="1"/>
    </xf>
    <xf numFmtId="0" fontId="5" fillId="0" borderId="44" xfId="1" applyNumberFormat="1" applyFont="1" applyFill="1" applyBorder="1" applyAlignment="1">
      <alignment horizontal="right" vertical="center" shrinkToFit="1"/>
    </xf>
    <xf numFmtId="0" fontId="9" fillId="2" borderId="24" xfId="0" applyFont="1" applyFill="1" applyBorder="1" applyAlignment="1">
      <alignment horizontal="left" vertical="center"/>
    </xf>
    <xf numFmtId="176" fontId="0" fillId="0" borderId="24" xfId="1" applyNumberFormat="1" applyFont="1" applyFill="1" applyBorder="1" applyAlignment="1">
      <alignment horizontal="center" vertical="center" shrinkToFit="1"/>
    </xf>
    <xf numFmtId="176" fontId="0" fillId="0" borderId="43" xfId="1" applyNumberFormat="1" applyFont="1" applyFill="1" applyBorder="1" applyAlignment="1">
      <alignment horizontal="center" vertical="center" shrinkToFit="1"/>
    </xf>
    <xf numFmtId="2" fontId="0" fillId="0" borderId="44" xfId="1" applyNumberFormat="1" applyFont="1" applyFill="1" applyBorder="1" applyAlignment="1">
      <alignment horizontal="right" vertical="center" shrinkToFit="1"/>
    </xf>
    <xf numFmtId="0" fontId="0" fillId="0" borderId="24" xfId="1" applyFont="1" applyFill="1" applyBorder="1" applyAlignment="1">
      <alignment horizontal="right" vertical="center" shrinkToFit="1"/>
    </xf>
    <xf numFmtId="0" fontId="9" fillId="2" borderId="24" xfId="0" applyFont="1" applyFill="1" applyBorder="1" applyAlignment="1">
      <alignment horizontal="center" vertical="center"/>
    </xf>
    <xf numFmtId="176" fontId="0" fillId="0" borderId="35" xfId="1" applyNumberFormat="1" applyFont="1" applyFill="1" applyBorder="1" applyAlignment="1">
      <alignment horizontal="center" vertical="center" shrinkToFit="1"/>
    </xf>
    <xf numFmtId="176" fontId="0" fillId="0" borderId="36" xfId="1" applyNumberFormat="1" applyFont="1" applyFill="1" applyBorder="1" applyAlignment="1">
      <alignment horizontal="center" vertical="center" shrinkToFit="1"/>
    </xf>
    <xf numFmtId="0" fontId="0" fillId="0" borderId="35" xfId="1" applyFont="1" applyFill="1" applyBorder="1" applyAlignment="1">
      <alignment horizontal="right" vertical="center" shrinkToFit="1"/>
    </xf>
    <xf numFmtId="1" fontId="0" fillId="0" borderId="35" xfId="1" applyNumberFormat="1" applyFont="1" applyFill="1" applyBorder="1" applyAlignment="1">
      <alignment horizontal="right" vertical="center" shrinkToFit="1"/>
    </xf>
    <xf numFmtId="178" fontId="5" fillId="0" borderId="24" xfId="1" applyNumberFormat="1" applyFont="1" applyFill="1" applyBorder="1" applyAlignment="1">
      <alignment horizontal="right" vertical="center" shrinkToFi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/>
    </xf>
    <xf numFmtId="178" fontId="0" fillId="0" borderId="24" xfId="1" applyNumberFormat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shrinkToFit="1"/>
    </xf>
    <xf numFmtId="0" fontId="0" fillId="0" borderId="51" xfId="0" applyBorder="1"/>
    <xf numFmtId="0" fontId="0" fillId="0" borderId="0" xfId="0" applyAlignment="1"/>
    <xf numFmtId="0" fontId="7" fillId="2" borderId="17" xfId="0" applyFont="1" applyFill="1" applyBorder="1" applyAlignment="1">
      <alignment vertical="center"/>
    </xf>
    <xf numFmtId="0" fontId="26" fillId="2" borderId="2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57" fontId="5" fillId="2" borderId="45" xfId="0" applyNumberFormat="1" applyFont="1" applyFill="1" applyBorder="1" applyAlignment="1">
      <alignment horizontal="center" vertical="center"/>
    </xf>
    <xf numFmtId="176" fontId="5" fillId="2" borderId="37" xfId="0" applyNumberFormat="1" applyFont="1" applyFill="1" applyBorder="1" applyAlignment="1">
      <alignment horizontal="center" vertical="center"/>
    </xf>
    <xf numFmtId="176" fontId="5" fillId="2" borderId="36" xfId="0" applyNumberFormat="1" applyFont="1" applyFill="1" applyBorder="1" applyAlignment="1">
      <alignment horizontal="center" vertical="center"/>
    </xf>
    <xf numFmtId="0" fontId="5" fillId="2" borderId="37" xfId="0" applyNumberFormat="1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48" xfId="0" applyNumberFormat="1" applyFont="1" applyFill="1" applyBorder="1" applyAlignment="1">
      <alignment horizontal="center" vertical="center"/>
    </xf>
    <xf numFmtId="0" fontId="5" fillId="3" borderId="35" xfId="0" applyNumberFormat="1" applyFont="1" applyFill="1" applyBorder="1" applyAlignment="1">
      <alignment horizontal="center" vertical="center"/>
    </xf>
    <xf numFmtId="0" fontId="5" fillId="3" borderId="42" xfId="0" applyNumberFormat="1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57" fontId="5" fillId="2" borderId="47" xfId="0" applyNumberFormat="1" applyFont="1" applyFill="1" applyBorder="1" applyAlignment="1">
      <alignment horizontal="center" vertical="center"/>
    </xf>
    <xf numFmtId="176" fontId="5" fillId="2" borderId="44" xfId="0" applyNumberFormat="1" applyFont="1" applyFill="1" applyBorder="1" applyAlignment="1">
      <alignment horizontal="center" vertical="center"/>
    </xf>
    <xf numFmtId="0" fontId="5" fillId="2" borderId="44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0" fontId="5" fillId="3" borderId="24" xfId="0" applyNumberFormat="1" applyFont="1" applyFill="1" applyBorder="1" applyAlignment="1">
      <alignment horizontal="center" vertical="center"/>
    </xf>
    <xf numFmtId="0" fontId="5" fillId="3" borderId="25" xfId="0" applyNumberFormat="1" applyFont="1" applyFill="1" applyBorder="1" applyAlignment="1">
      <alignment horizontal="center" vertical="center"/>
    </xf>
    <xf numFmtId="0" fontId="5" fillId="2" borderId="4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57" fontId="5" fillId="0" borderId="45" xfId="0" applyNumberFormat="1" applyFont="1" applyFill="1" applyBorder="1" applyAlignment="1">
      <alignment horizontal="center" vertical="center"/>
    </xf>
    <xf numFmtId="57" fontId="5" fillId="0" borderId="37" xfId="0" applyNumberFormat="1" applyFont="1" applyFill="1" applyBorder="1" applyAlignment="1">
      <alignment horizontal="center" vertical="center"/>
    </xf>
    <xf numFmtId="57" fontId="5" fillId="0" borderId="12" xfId="0" applyNumberFormat="1" applyFont="1" applyFill="1" applyBorder="1" applyAlignment="1">
      <alignment horizontal="center" vertical="center"/>
    </xf>
    <xf numFmtId="0" fontId="5" fillId="3" borderId="11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57" fontId="5" fillId="0" borderId="47" xfId="0" applyNumberFormat="1" applyFont="1" applyFill="1" applyBorder="1" applyAlignment="1">
      <alignment horizontal="center" vertical="center"/>
    </xf>
    <xf numFmtId="57" fontId="5" fillId="0" borderId="44" xfId="0" applyNumberFormat="1" applyFont="1" applyFill="1" applyBorder="1" applyAlignment="1">
      <alignment horizontal="center" vertical="center"/>
    </xf>
    <xf numFmtId="57" fontId="5" fillId="0" borderId="43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57" fontId="0" fillId="0" borderId="47" xfId="0" applyNumberFormat="1" applyFont="1" applyBorder="1" applyAlignment="1">
      <alignment horizontal="center" vertical="center"/>
    </xf>
    <xf numFmtId="57" fontId="0" fillId="0" borderId="37" xfId="0" applyNumberFormat="1" applyFont="1" applyBorder="1" applyAlignment="1">
      <alignment horizontal="center" vertical="center"/>
    </xf>
    <xf numFmtId="57" fontId="0" fillId="0" borderId="36" xfId="0" applyNumberFormat="1" applyFont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57" fontId="0" fillId="0" borderId="44" xfId="0" applyNumberFormat="1" applyFont="1" applyBorder="1" applyAlignment="1">
      <alignment horizontal="center" vertical="center"/>
    </xf>
    <xf numFmtId="57" fontId="0" fillId="0" borderId="43" xfId="0" applyNumberFormat="1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19" fillId="0" borderId="25" xfId="0" applyNumberFormat="1" applyFont="1" applyFill="1" applyBorder="1" applyAlignment="1">
      <alignment horizontal="center" vertical="center"/>
    </xf>
    <xf numFmtId="0" fontId="19" fillId="0" borderId="24" xfId="0" applyNumberFormat="1" applyFont="1" applyFill="1" applyBorder="1" applyAlignment="1">
      <alignment horizontal="center" vertical="center"/>
    </xf>
    <xf numFmtId="0" fontId="19" fillId="0" borderId="44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5" fillId="2" borderId="42" xfId="0" applyNumberFormat="1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176" fontId="5" fillId="0" borderId="44" xfId="0" applyNumberFormat="1" applyFont="1" applyFill="1" applyBorder="1" applyAlignment="1">
      <alignment horizontal="center" vertical="center"/>
    </xf>
    <xf numFmtId="176" fontId="5" fillId="0" borderId="43" xfId="0" applyNumberFormat="1" applyFont="1" applyFill="1" applyBorder="1" applyAlignment="1">
      <alignment horizontal="center" vertical="center"/>
    </xf>
    <xf numFmtId="0" fontId="5" fillId="0" borderId="44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 vertical="center"/>
    </xf>
    <xf numFmtId="2" fontId="5" fillId="3" borderId="35" xfId="0" applyNumberFormat="1" applyFont="1" applyFill="1" applyBorder="1" applyAlignment="1">
      <alignment horizontal="center" vertical="center"/>
    </xf>
    <xf numFmtId="57" fontId="0" fillId="0" borderId="24" xfId="0" applyNumberFormat="1" applyFont="1" applyBorder="1" applyAlignment="1">
      <alignment horizontal="center" vertical="center"/>
    </xf>
    <xf numFmtId="57" fontId="0" fillId="0" borderId="36" xfId="0" applyNumberFormat="1" applyBorder="1" applyAlignment="1">
      <alignment horizontal="center" vertical="center"/>
    </xf>
    <xf numFmtId="57" fontId="0" fillId="2" borderId="25" xfId="0" applyNumberForma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176" fontId="5" fillId="2" borderId="25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5" fillId="2" borderId="50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0" fillId="0" borderId="44" xfId="0" applyNumberFormat="1" applyFill="1" applyBorder="1" applyAlignment="1">
      <alignment horizontal="center" vertical="center"/>
    </xf>
    <xf numFmtId="0" fontId="0" fillId="0" borderId="24" xfId="0" applyNumberForma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4" xfId="0" quotePrefix="1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57" fontId="0" fillId="0" borderId="24" xfId="0" applyNumberFormat="1" applyBorder="1" applyAlignment="1">
      <alignment horizontal="center" vertical="center"/>
    </xf>
    <xf numFmtId="179" fontId="5" fillId="2" borderId="24" xfId="0" applyNumberFormat="1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/>
    </xf>
    <xf numFmtId="57" fontId="26" fillId="0" borderId="37" xfId="0" applyNumberFormat="1" applyFont="1" applyFill="1" applyBorder="1" applyAlignment="1">
      <alignment horizontal="center" vertical="center"/>
    </xf>
    <xf numFmtId="57" fontId="26" fillId="0" borderId="36" xfId="0" applyNumberFormat="1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57" fontId="26" fillId="0" borderId="44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57" fontId="5" fillId="2" borderId="41" xfId="0" applyNumberFormat="1" applyFont="1" applyFill="1" applyBorder="1" applyAlignment="1">
      <alignment horizontal="center" vertical="center"/>
    </xf>
    <xf numFmtId="57" fontId="5" fillId="2" borderId="43" xfId="0" applyNumberFormat="1" applyFont="1" applyFill="1" applyBorder="1" applyAlignment="1">
      <alignment horizontal="center" vertical="center"/>
    </xf>
    <xf numFmtId="176" fontId="0" fillId="0" borderId="24" xfId="1" applyNumberFormat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/>
    </xf>
    <xf numFmtId="176" fontId="5" fillId="0" borderId="36" xfId="0" applyNumberFormat="1" applyFont="1" applyFill="1" applyBorder="1" applyAlignment="1">
      <alignment horizontal="center" vertical="center"/>
    </xf>
    <xf numFmtId="0" fontId="5" fillId="2" borderId="33" xfId="0" applyNumberFormat="1" applyFont="1" applyFill="1" applyBorder="1" applyAlignment="1">
      <alignment horizontal="center" vertical="center"/>
    </xf>
    <xf numFmtId="0" fontId="5" fillId="2" borderId="32" xfId="0" applyNumberFormat="1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center" vertical="center"/>
    </xf>
    <xf numFmtId="177" fontId="0" fillId="0" borderId="24" xfId="1" applyNumberFormat="1" applyFont="1" applyFill="1" applyBorder="1" applyAlignment="1">
      <alignment horizontal="right" vertical="center"/>
    </xf>
    <xf numFmtId="0" fontId="0" fillId="0" borderId="24" xfId="1" applyNumberFormat="1" applyFont="1" applyFill="1" applyBorder="1" applyAlignment="1">
      <alignment horizontal="right" vertical="center"/>
    </xf>
    <xf numFmtId="0" fontId="5" fillId="0" borderId="37" xfId="0" applyNumberFormat="1" applyFont="1" applyFill="1" applyBorder="1" applyAlignment="1">
      <alignment horizontal="right" vertical="center"/>
    </xf>
    <xf numFmtId="0" fontId="5" fillId="0" borderId="35" xfId="0" applyNumberFormat="1" applyFont="1" applyFill="1" applyBorder="1" applyAlignment="1">
      <alignment horizontal="right" vertical="center"/>
    </xf>
    <xf numFmtId="0" fontId="5" fillId="0" borderId="48" xfId="0" applyNumberFormat="1" applyFont="1" applyFill="1" applyBorder="1" applyAlignment="1">
      <alignment horizontal="right" vertical="center"/>
    </xf>
    <xf numFmtId="0" fontId="5" fillId="2" borderId="37" xfId="0" applyNumberFormat="1" applyFont="1" applyFill="1" applyBorder="1" applyAlignment="1">
      <alignment horizontal="right" vertical="center"/>
    </xf>
    <xf numFmtId="0" fontId="5" fillId="2" borderId="35" xfId="0" applyNumberFormat="1" applyFont="1" applyFill="1" applyBorder="1" applyAlignment="1">
      <alignment horizontal="right" vertical="center"/>
    </xf>
    <xf numFmtId="0" fontId="5" fillId="2" borderId="48" xfId="0" applyNumberFormat="1" applyFont="1" applyFill="1" applyBorder="1" applyAlignment="1">
      <alignment horizontal="right" vertical="center"/>
    </xf>
    <xf numFmtId="0" fontId="5" fillId="2" borderId="44" xfId="0" applyNumberFormat="1" applyFont="1" applyFill="1" applyBorder="1" applyAlignment="1">
      <alignment horizontal="right" vertical="center"/>
    </xf>
    <xf numFmtId="0" fontId="5" fillId="2" borderId="24" xfId="0" applyNumberFormat="1" applyFont="1" applyFill="1" applyBorder="1" applyAlignment="1">
      <alignment horizontal="right" vertical="center"/>
    </xf>
    <xf numFmtId="0" fontId="5" fillId="2" borderId="42" xfId="0" applyNumberFormat="1" applyFont="1" applyFill="1" applyBorder="1" applyAlignment="1">
      <alignment horizontal="right" vertical="center"/>
    </xf>
    <xf numFmtId="0" fontId="5" fillId="2" borderId="25" xfId="0" applyNumberFormat="1" applyFont="1" applyFill="1" applyBorder="1" applyAlignment="1">
      <alignment horizontal="right" vertical="center"/>
    </xf>
    <xf numFmtId="0" fontId="5" fillId="2" borderId="24" xfId="0" quotePrefix="1" applyNumberFormat="1" applyFont="1" applyFill="1" applyBorder="1" applyAlignment="1">
      <alignment horizontal="right" vertical="center"/>
    </xf>
    <xf numFmtId="0" fontId="5" fillId="2" borderId="18" xfId="0" applyNumberFormat="1" applyFont="1" applyFill="1" applyBorder="1" applyAlignment="1">
      <alignment horizontal="right" vertical="center"/>
    </xf>
    <xf numFmtId="0" fontId="0" fillId="0" borderId="51" xfId="0" applyBorder="1" applyAlignment="1"/>
    <xf numFmtId="0" fontId="5" fillId="3" borderId="1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/>
    </xf>
    <xf numFmtId="176" fontId="5" fillId="2" borderId="27" xfId="0" applyNumberFormat="1" applyFont="1" applyFill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3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2&#22577;)/(1)&#33258;&#27835;&#20307;/6&#26376;22&#26085;/&#23721;&#25163;&#30476;&#12304;&#36786;&#29987;&#29289;&#12539;&#30044;&#29987;&#29289;&#12539;&#27700;&#29987;&#29289;&#12305;&#12304;R2.6.22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2&#22577;)/(1)&#33258;&#27835;&#20307;/6&#26376;22&#26085;/&#27700;&#29987;&#25391;&#33288;&#35506;&#65343;020619&#12304;&#21029;&#28155;&#12305;&#26908;&#26619;&#32080;&#26524;&#22577;&#21578;&#27096;&#24335;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2&#22577;)/(1)&#33258;&#27835;&#20307;/6&#26376;26&#26085;/&#26032;&#28511;&#30476;&#12304;&#36786;&#29987;&#29289;&#12305;&#12304;R2.6.26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2&#22577;)/(1)&#33258;&#27835;&#20307;/6&#26376;26&#26085;/&#22524;&#29577;&#30476;&#12288;&#35519;&#26619;&#32080;&#26524;&#12304;&#36786;&#29987;&#29289;&#12305;R2.6.2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2&#22577;)/(1)&#33258;&#27835;&#20307;/6&#26376;26&#26085;/&#23470;&#22478;&#30476;&#12304;&#36786;&#29987;&#29289;&#12539;&#30044;&#29987;&#29289;&#12539;&#27700;&#29987;&#29289;&#12539;&#12381;&#12398;&#20182;&#12305;&#12304;R20626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20626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65330;&#65298;&#40614;&#39006;&#12305;&#26908;&#26619;&#32080;&#26524;&#22577;&#21578;&#27096;&#2433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2&#22577;)/(1)&#33258;&#27835;&#20307;/6&#26376;26&#26085;/&#12304;&#20140;&#37117;&#24220;&#12305;&#26908;&#26619;&#32080;&#26524;&#22577;&#21578;&#27096;&#24335;&#12304;6.25&#12289;&#27700;&#29987;&#29289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30.2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2&#22577;)/(1)&#33258;&#27835;&#20307;/6&#26376;25&#26085;/&#26032;&#28511;&#30476;&#12304;&#27700;&#29987;&#29289;&#12305;&#12304;R2.6.25&#12305;&#12304;&#35330;&#27491;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2&#22577;)/(1)&#33258;&#27835;&#20307;/6&#26376;25&#26085;/&#26481;&#20140;&#37117;&#12304;&#29275;&#20083;&#12539;&#20083;&#20816;&#29992;&#39135;&#21697;&#12539;&#12381;&#12398;&#20182;&#12305;&#12304;R2.6.24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2&#22577;)/(1)&#33258;&#27835;&#20307;/6&#26376;25&#26085;/&#22823;&#38442;&#24066;&#12304;&#36786;&#29987;&#29289;&#12539;&#12381;&#12398;&#20182;&#65306;R2.6.24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2&#22577;)/(1)&#33258;&#27835;&#20307;/6&#26376;25&#26085;/&#24029;&#36234;&#24066;&#12304;&#12381;&#12398;&#20182;&#12305;&#12304;R2.6.25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2&#22577;)/(1)&#33258;&#27835;&#20307;/6&#26376;25&#26085;/&#23665;&#24418;&#30476;&#12304;&#36786;&#29987;&#29289;&#12305;&#12304;R2.6.24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91;&#20140;&#21306;&#12304;&#29275;&#20083;&#12539;&#20083;&#20816;&#29992;&#39135;&#21697;&#12305;&#12304;&#20196;&#21644;2&#24180;6&#26376;24&#26085;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676;&#39340;&#30476;&#12304;&#36786;&#29987;&#29289;&#31561;&#65288;&#26519;&#26989;&#25391;&#33288;&#35506;&#65289;R2.5.14&#26356;&#26032;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996;&#26494;&#24066;&#12304;&#36786;&#29987;&#29289;&#12289;&#30044;&#29987;&#29289;&#12289;&#12381;&#12398;&#20182;&#12305;&#12304;&#65330;2.6.18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2&#22577;)/(1)&#33258;&#27835;&#20307;/6&#26376;23&#26085;/&#27996;&#26494;&#24066;&#12304;&#36786;&#29987;&#29289;&#12289;&#39154;&#26009;&#27700;&#12289;&#12381;&#12398;&#20182;&#12305;&#12304;&#65330;2.6.17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2&#22577;)/(1)&#33258;&#27835;&#20307;/6&#26376;23&#26085;/&#23696;&#38428;&#24066;&#12304;&#36786;&#29987;&#29289;&#12539;&#27700;&#29987;&#29289;&#12305;&#12304;R2.5.26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665;&#26792;&#30476;&#12304;&#39154;&#26009;&#27700;&#12539;&#36786;&#30044;&#29987;&#29289;&#12539;&#12381;&#12398;&#20182;&#12305;R2.6.15-1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070;&#22856;&#24029;&#30476;&#12304;R2.6.17&#12305;&#39135;&#21697;&#20013;&#12398;&#25918;&#23556;&#24615;&#29289;&#36074;&#26908;&#26619;&#32080;&#26524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2&#22577;)/(1)&#33258;&#27835;&#20307;/6&#26376;22&#26085;/&#22823;&#38442;&#24066;&#12304;&#12381;&#12398;&#20182;&#65306;R2.6.17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岩手県沖</v>
          </cell>
          <cell r="C4" t="str">
            <v>-</v>
          </cell>
        </row>
        <row r="5">
          <cell r="B5" t="str">
            <v>磐井川水系</v>
          </cell>
          <cell r="C5" t="str">
            <v>一関市</v>
          </cell>
        </row>
        <row r="6">
          <cell r="B6" t="str">
            <v>大川水系</v>
          </cell>
          <cell r="C6" t="str">
            <v>一関市</v>
          </cell>
        </row>
        <row r="7">
          <cell r="B7" t="str">
            <v>砂鉄川水系</v>
          </cell>
          <cell r="C7" t="str">
            <v>一関市</v>
          </cell>
        </row>
        <row r="8">
          <cell r="B8" t="str">
            <v>衣川水系</v>
          </cell>
          <cell r="C8" t="str">
            <v>奥州市</v>
          </cell>
        </row>
        <row r="9">
          <cell r="B9" t="str">
            <v>人首川水系</v>
          </cell>
          <cell r="C9" t="str">
            <v>奥州市</v>
          </cell>
        </row>
        <row r="10">
          <cell r="B10" t="str">
            <v>広瀬川水系</v>
          </cell>
          <cell r="C10" t="str">
            <v>奥州市</v>
          </cell>
        </row>
        <row r="11">
          <cell r="B11" t="str">
            <v>大船渡市沖</v>
          </cell>
          <cell r="C11" t="str">
            <v>大船渡市</v>
          </cell>
        </row>
        <row r="12">
          <cell r="B12" t="str">
            <v>胆沢川水系</v>
          </cell>
          <cell r="C12" t="str">
            <v>金ヶ崎町</v>
          </cell>
        </row>
        <row r="13">
          <cell r="B13" t="str">
            <v>釜石市沖</v>
          </cell>
          <cell r="C13" t="str">
            <v>釜石市</v>
          </cell>
        </row>
        <row r="14">
          <cell r="B14" t="str">
            <v>和賀川水系</v>
          </cell>
          <cell r="C14" t="str">
            <v>北上市</v>
          </cell>
        </row>
        <row r="15">
          <cell r="B15" t="str">
            <v>久慈市沖</v>
          </cell>
          <cell r="C15" t="str">
            <v>久慈市</v>
          </cell>
        </row>
        <row r="16">
          <cell r="B16" t="str">
            <v>気仙川水系</v>
          </cell>
          <cell r="C16" t="str">
            <v>住田町</v>
          </cell>
        </row>
        <row r="17">
          <cell r="B17" t="str">
            <v>猿ヶ石川水系</v>
          </cell>
          <cell r="C17" t="str">
            <v>花巻市</v>
          </cell>
        </row>
        <row r="18">
          <cell r="B18" t="str">
            <v>豊沢川水系</v>
          </cell>
          <cell r="C18" t="str">
            <v>花巻市</v>
          </cell>
        </row>
        <row r="19">
          <cell r="B19" t="str">
            <v>稗貫川水系</v>
          </cell>
          <cell r="C19" t="str">
            <v>花巻市</v>
          </cell>
        </row>
        <row r="20">
          <cell r="B20" t="str">
            <v>北上川水系</v>
          </cell>
          <cell r="C20" t="str">
            <v>盛岡市</v>
          </cell>
        </row>
        <row r="21">
          <cell r="B21" t="str">
            <v>雫石川水系</v>
          </cell>
          <cell r="C21" t="str">
            <v>盛岡市</v>
          </cell>
        </row>
        <row r="22">
          <cell r="B22" t="str">
            <v>簗川水系</v>
          </cell>
          <cell r="C22" t="str">
            <v>盛岡市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北海道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0"/>
  <sheetViews>
    <sheetView tabSelected="1" workbookViewId="0"/>
  </sheetViews>
  <sheetFormatPr defaultRowHeight="18" x14ac:dyDescent="0.45"/>
  <cols>
    <col min="1" max="1" width="4.3984375" customWidth="1"/>
    <col min="2" max="2" width="10.3984375" style="70" bestFit="1" customWidth="1"/>
    <col min="3" max="3" width="18.296875" bestFit="1" customWidth="1"/>
    <col min="4" max="4" width="8.59765625" customWidth="1"/>
    <col min="5" max="5" width="10.3984375" bestFit="1" customWidth="1"/>
    <col min="6" max="6" width="30" bestFit="1" customWidth="1"/>
    <col min="7" max="7" width="24.09765625" bestFit="1" customWidth="1"/>
    <col min="8" max="8" width="16.296875" bestFit="1" customWidth="1"/>
    <col min="9" max="9" width="29.8984375" bestFit="1" customWidth="1"/>
    <col min="10" max="10" width="36.8984375" style="70" bestFit="1" customWidth="1"/>
    <col min="11" max="11" width="21.69921875" style="70" customWidth="1"/>
    <col min="12" max="12" width="25.69921875" customWidth="1"/>
    <col min="13" max="13" width="39.796875" bestFit="1" customWidth="1"/>
    <col min="14" max="14" width="6.796875" style="70" bestFit="1" customWidth="1"/>
    <col min="15" max="15" width="15.09765625" style="70" bestFit="1" customWidth="1"/>
    <col min="16" max="16" width="10.3984375" style="70" bestFit="1" customWidth="1"/>
    <col min="17" max="19" width="10.69921875" style="70" customWidth="1"/>
    <col min="20" max="21" width="7.19921875" customWidth="1"/>
    <col min="22" max="22" width="7.09765625" style="70" bestFit="1" customWidth="1"/>
    <col min="23" max="23" width="8.19921875" style="70" bestFit="1" customWidth="1"/>
  </cols>
  <sheetData>
    <row r="1" spans="1:23" x14ac:dyDescent="0.45">
      <c r="A1" t="s">
        <v>0</v>
      </c>
    </row>
    <row r="2" spans="1:23" ht="18.600000000000001" thickBot="1" x14ac:dyDescent="0.5">
      <c r="A2" s="69"/>
      <c r="B2" s="193"/>
      <c r="C2" s="69"/>
    </row>
    <row r="3" spans="1:23" x14ac:dyDescent="0.45">
      <c r="A3" s="237" t="s">
        <v>1</v>
      </c>
      <c r="B3" s="239" t="s">
        <v>2</v>
      </c>
      <c r="C3" s="206" t="s">
        <v>3</v>
      </c>
      <c r="D3" s="225" t="s">
        <v>4</v>
      </c>
      <c r="E3" s="223"/>
      <c r="F3" s="224"/>
      <c r="G3" s="241" t="s">
        <v>5</v>
      </c>
      <c r="H3" s="244" t="s">
        <v>6</v>
      </c>
      <c r="I3" s="222" t="s">
        <v>7</v>
      </c>
      <c r="J3" s="223"/>
      <c r="K3" s="223"/>
      <c r="L3" s="224"/>
      <c r="M3" s="225" t="s">
        <v>8</v>
      </c>
      <c r="N3" s="224"/>
      <c r="O3" s="226" t="s">
        <v>9</v>
      </c>
      <c r="P3" s="227"/>
      <c r="Q3" s="225" t="s">
        <v>10</v>
      </c>
      <c r="R3" s="223"/>
      <c r="S3" s="223"/>
      <c r="T3" s="223"/>
      <c r="U3" s="223"/>
      <c r="V3" s="223"/>
      <c r="W3" s="224"/>
    </row>
    <row r="4" spans="1:23" x14ac:dyDescent="0.45">
      <c r="A4" s="237"/>
      <c r="B4" s="239"/>
      <c r="C4" s="206"/>
      <c r="D4" s="228" t="s">
        <v>11</v>
      </c>
      <c r="E4" s="231" t="s">
        <v>12</v>
      </c>
      <c r="F4" s="205" t="s">
        <v>13</v>
      </c>
      <c r="G4" s="242"/>
      <c r="H4" s="245"/>
      <c r="I4" s="234" t="s">
        <v>14</v>
      </c>
      <c r="J4" s="71"/>
      <c r="K4" s="73"/>
      <c r="L4" s="205" t="s">
        <v>15</v>
      </c>
      <c r="M4" s="234" t="s">
        <v>16</v>
      </c>
      <c r="N4" s="205" t="s">
        <v>17</v>
      </c>
      <c r="O4" s="208" t="s">
        <v>18</v>
      </c>
      <c r="P4" s="211" t="s">
        <v>19</v>
      </c>
      <c r="Q4" s="214" t="s">
        <v>20</v>
      </c>
      <c r="R4" s="215"/>
      <c r="S4" s="215"/>
      <c r="T4" s="216" t="s">
        <v>21</v>
      </c>
      <c r="U4" s="219" t="s">
        <v>22</v>
      </c>
      <c r="V4" s="194" t="s">
        <v>23</v>
      </c>
      <c r="W4" s="197" t="s">
        <v>24</v>
      </c>
    </row>
    <row r="5" spans="1:23" ht="109.95" customHeight="1" x14ac:dyDescent="0.45">
      <c r="A5" s="237"/>
      <c r="B5" s="239"/>
      <c r="C5" s="206"/>
      <c r="D5" s="229"/>
      <c r="E5" s="232"/>
      <c r="F5" s="206"/>
      <c r="G5" s="242"/>
      <c r="H5" s="245"/>
      <c r="I5" s="235"/>
      <c r="J5" s="200" t="s">
        <v>25</v>
      </c>
      <c r="K5" s="200" t="s">
        <v>26</v>
      </c>
      <c r="L5" s="206"/>
      <c r="M5" s="235"/>
      <c r="N5" s="206"/>
      <c r="O5" s="209"/>
      <c r="P5" s="212"/>
      <c r="Q5" s="202" t="s">
        <v>27</v>
      </c>
      <c r="R5" s="203"/>
      <c r="S5" s="204"/>
      <c r="T5" s="217"/>
      <c r="U5" s="220"/>
      <c r="V5" s="195"/>
      <c r="W5" s="198"/>
    </row>
    <row r="6" spans="1:23" ht="18.600000000000001" thickBot="1" x14ac:dyDescent="0.5">
      <c r="A6" s="238"/>
      <c r="B6" s="240"/>
      <c r="C6" s="207"/>
      <c r="D6" s="230"/>
      <c r="E6" s="233"/>
      <c r="F6" s="207"/>
      <c r="G6" s="243"/>
      <c r="H6" s="246"/>
      <c r="I6" s="236"/>
      <c r="J6" s="201"/>
      <c r="K6" s="201"/>
      <c r="L6" s="207"/>
      <c r="M6" s="236"/>
      <c r="N6" s="207"/>
      <c r="O6" s="210"/>
      <c r="P6" s="213"/>
      <c r="Q6" s="176" t="s">
        <v>28</v>
      </c>
      <c r="R6" s="177" t="s">
        <v>29</v>
      </c>
      <c r="S6" s="178" t="s">
        <v>30</v>
      </c>
      <c r="T6" s="218"/>
      <c r="U6" s="221"/>
      <c r="V6" s="196"/>
      <c r="W6" s="199"/>
    </row>
    <row r="7" spans="1:23" ht="18.600000000000001" thickTop="1" x14ac:dyDescent="0.45">
      <c r="A7" s="1">
        <v>1</v>
      </c>
      <c r="B7" s="8" t="s">
        <v>31</v>
      </c>
      <c r="C7" s="2" t="s">
        <v>31</v>
      </c>
      <c r="D7" s="3" t="s">
        <v>32</v>
      </c>
      <c r="E7" s="4" t="s">
        <v>33</v>
      </c>
      <c r="F7" s="5" t="s">
        <v>34</v>
      </c>
      <c r="G7" s="6" t="s">
        <v>35</v>
      </c>
      <c r="H7" s="7" t="s">
        <v>36</v>
      </c>
      <c r="I7" s="8" t="s">
        <v>37</v>
      </c>
      <c r="J7" s="8" t="s">
        <v>38</v>
      </c>
      <c r="K7" s="8" t="s">
        <v>39</v>
      </c>
      <c r="L7" s="2" t="s">
        <v>40</v>
      </c>
      <c r="M7" s="9" t="s">
        <v>41</v>
      </c>
      <c r="N7" s="171" t="s">
        <v>42</v>
      </c>
      <c r="O7" s="10">
        <v>43949</v>
      </c>
      <c r="P7" s="11">
        <v>43949</v>
      </c>
      <c r="Q7" s="12" t="s">
        <v>43</v>
      </c>
      <c r="R7" s="13" t="s">
        <v>44</v>
      </c>
      <c r="S7" s="13" t="s">
        <v>45</v>
      </c>
      <c r="T7" s="14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&lt;15</v>
      </c>
      <c r="U7" s="14" t="str">
        <f t="shared" si="0"/>
        <v>&lt;10</v>
      </c>
      <c r="V7" s="83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84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5">
      <c r="A8" s="15">
        <f>A7+1</f>
        <v>2</v>
      </c>
      <c r="B8" s="22" t="s">
        <v>31</v>
      </c>
      <c r="C8" s="16" t="s">
        <v>31</v>
      </c>
      <c r="D8" s="17" t="s">
        <v>32</v>
      </c>
      <c r="E8" s="18" t="s">
        <v>33</v>
      </c>
      <c r="F8" s="19" t="s">
        <v>34</v>
      </c>
      <c r="G8" s="20" t="s">
        <v>35</v>
      </c>
      <c r="H8" s="21" t="s">
        <v>36</v>
      </c>
      <c r="I8" s="22" t="s">
        <v>37</v>
      </c>
      <c r="J8" s="22" t="s">
        <v>38</v>
      </c>
      <c r="K8" s="22" t="s">
        <v>39</v>
      </c>
      <c r="L8" s="16" t="s">
        <v>40</v>
      </c>
      <c r="M8" s="23" t="s">
        <v>41</v>
      </c>
      <c r="N8" s="172" t="s">
        <v>42</v>
      </c>
      <c r="O8" s="10">
        <v>43949</v>
      </c>
      <c r="P8" s="24">
        <v>43949</v>
      </c>
      <c r="Q8" s="25" t="s">
        <v>43</v>
      </c>
      <c r="R8" s="179">
        <v>10.8</v>
      </c>
      <c r="S8" s="180">
        <v>11</v>
      </c>
      <c r="T8" s="14" t="str">
        <f t="shared" si="0"/>
        <v>&lt;15</v>
      </c>
      <c r="U8" s="14">
        <f t="shared" si="0"/>
        <v>10.8</v>
      </c>
      <c r="V8" s="83">
        <f t="shared" si="1"/>
        <v>11</v>
      </c>
      <c r="W8" s="84" t="str">
        <f t="shared" si="2"/>
        <v/>
      </c>
    </row>
    <row r="9" spans="1:23" x14ac:dyDescent="0.45">
      <c r="A9" s="15">
        <f t="shared" ref="A9:A72" si="3">A8+1</f>
        <v>3</v>
      </c>
      <c r="B9" s="22" t="s">
        <v>31</v>
      </c>
      <c r="C9" s="16" t="s">
        <v>31</v>
      </c>
      <c r="D9" s="17" t="s">
        <v>32</v>
      </c>
      <c r="E9" s="18" t="s">
        <v>33</v>
      </c>
      <c r="F9" s="19" t="s">
        <v>34</v>
      </c>
      <c r="G9" s="20" t="s">
        <v>35</v>
      </c>
      <c r="H9" s="21" t="s">
        <v>36</v>
      </c>
      <c r="I9" s="22" t="s">
        <v>37</v>
      </c>
      <c r="J9" s="22" t="s">
        <v>38</v>
      </c>
      <c r="K9" s="22" t="s">
        <v>39</v>
      </c>
      <c r="L9" s="16" t="s">
        <v>40</v>
      </c>
      <c r="M9" s="23" t="s">
        <v>41</v>
      </c>
      <c r="N9" s="172" t="s">
        <v>42</v>
      </c>
      <c r="O9" s="10">
        <v>43949</v>
      </c>
      <c r="P9" s="24">
        <v>43949</v>
      </c>
      <c r="Q9" s="25" t="s">
        <v>43</v>
      </c>
      <c r="R9" s="13" t="s">
        <v>44</v>
      </c>
      <c r="S9" s="13" t="s">
        <v>45</v>
      </c>
      <c r="T9" s="14" t="str">
        <f t="shared" si="0"/>
        <v>&lt;15</v>
      </c>
      <c r="U9" s="14" t="str">
        <f t="shared" si="0"/>
        <v>&lt;10</v>
      </c>
      <c r="V9" s="83" t="str">
        <f t="shared" si="1"/>
        <v>&lt;25</v>
      </c>
      <c r="W9" s="84" t="str">
        <f t="shared" si="2"/>
        <v/>
      </c>
    </row>
    <row r="10" spans="1:23" x14ac:dyDescent="0.45">
      <c r="A10" s="15">
        <f t="shared" si="3"/>
        <v>4</v>
      </c>
      <c r="B10" s="22" t="s">
        <v>31</v>
      </c>
      <c r="C10" s="16" t="s">
        <v>31</v>
      </c>
      <c r="D10" s="17" t="s">
        <v>32</v>
      </c>
      <c r="E10" s="18" t="s">
        <v>46</v>
      </c>
      <c r="F10" s="19" t="s">
        <v>34</v>
      </c>
      <c r="G10" s="20" t="s">
        <v>35</v>
      </c>
      <c r="H10" s="21" t="s">
        <v>36</v>
      </c>
      <c r="I10" s="22" t="s">
        <v>37</v>
      </c>
      <c r="J10" s="22" t="s">
        <v>38</v>
      </c>
      <c r="K10" s="22" t="s">
        <v>47</v>
      </c>
      <c r="L10" s="16" t="s">
        <v>40</v>
      </c>
      <c r="M10" s="26" t="s">
        <v>48</v>
      </c>
      <c r="N10" s="172" t="s">
        <v>49</v>
      </c>
      <c r="O10" s="27">
        <v>43966</v>
      </c>
      <c r="P10" s="28">
        <v>43969</v>
      </c>
      <c r="Q10" s="29">
        <v>6.2</v>
      </c>
      <c r="R10" s="30">
        <v>66.2</v>
      </c>
      <c r="S10" s="30">
        <v>72</v>
      </c>
      <c r="T10" s="14">
        <f t="shared" si="0"/>
        <v>6.2</v>
      </c>
      <c r="U10" s="14">
        <f t="shared" si="0"/>
        <v>66.2</v>
      </c>
      <c r="V10" s="83">
        <f t="shared" si="1"/>
        <v>72</v>
      </c>
      <c r="W10" s="84" t="str">
        <f t="shared" si="2"/>
        <v/>
      </c>
    </row>
    <row r="11" spans="1:23" x14ac:dyDescent="0.45">
      <c r="A11" s="15">
        <f t="shared" si="3"/>
        <v>5</v>
      </c>
      <c r="B11" s="22" t="s">
        <v>31</v>
      </c>
      <c r="C11" s="16" t="s">
        <v>31</v>
      </c>
      <c r="D11" s="17" t="s">
        <v>32</v>
      </c>
      <c r="E11" s="18" t="s">
        <v>50</v>
      </c>
      <c r="F11" s="19" t="s">
        <v>34</v>
      </c>
      <c r="G11" s="20" t="s">
        <v>35</v>
      </c>
      <c r="H11" s="21" t="s">
        <v>36</v>
      </c>
      <c r="I11" s="22" t="s">
        <v>37</v>
      </c>
      <c r="J11" s="22" t="s">
        <v>38</v>
      </c>
      <c r="K11" s="22" t="s">
        <v>47</v>
      </c>
      <c r="L11" s="16" t="s">
        <v>40</v>
      </c>
      <c r="M11" s="31" t="s">
        <v>51</v>
      </c>
      <c r="N11" s="172" t="s">
        <v>42</v>
      </c>
      <c r="O11" s="32">
        <v>43923</v>
      </c>
      <c r="P11" s="33">
        <v>43923</v>
      </c>
      <c r="Q11" s="25" t="s">
        <v>43</v>
      </c>
      <c r="R11" s="34">
        <v>20.100000000000001</v>
      </c>
      <c r="S11" s="35">
        <v>20</v>
      </c>
      <c r="T11" s="14" t="str">
        <f t="shared" si="0"/>
        <v>&lt;15</v>
      </c>
      <c r="U11" s="14">
        <f t="shared" si="0"/>
        <v>20.100000000000001</v>
      </c>
      <c r="V11" s="83">
        <f t="shared" si="1"/>
        <v>20</v>
      </c>
      <c r="W11" s="84" t="str">
        <f t="shared" si="2"/>
        <v/>
      </c>
    </row>
    <row r="12" spans="1:23" x14ac:dyDescent="0.45">
      <c r="A12" s="15">
        <f t="shared" si="3"/>
        <v>6</v>
      </c>
      <c r="B12" s="22" t="s">
        <v>31</v>
      </c>
      <c r="C12" s="16" t="s">
        <v>31</v>
      </c>
      <c r="D12" s="17" t="s">
        <v>32</v>
      </c>
      <c r="E12" s="18" t="s">
        <v>52</v>
      </c>
      <c r="F12" s="19" t="s">
        <v>34</v>
      </c>
      <c r="G12" s="20" t="s">
        <v>35</v>
      </c>
      <c r="H12" s="21" t="s">
        <v>36</v>
      </c>
      <c r="I12" s="22" t="s">
        <v>37</v>
      </c>
      <c r="J12" s="22" t="s">
        <v>38</v>
      </c>
      <c r="K12" s="22" t="s">
        <v>47</v>
      </c>
      <c r="L12" s="16" t="s">
        <v>53</v>
      </c>
      <c r="M12" s="31" t="s">
        <v>54</v>
      </c>
      <c r="N12" s="172" t="s">
        <v>42</v>
      </c>
      <c r="O12" s="10">
        <v>43942</v>
      </c>
      <c r="P12" s="24">
        <v>43943</v>
      </c>
      <c r="Q12" s="25" t="s">
        <v>43</v>
      </c>
      <c r="R12" s="13" t="s">
        <v>44</v>
      </c>
      <c r="S12" s="13" t="s">
        <v>45</v>
      </c>
      <c r="T12" s="14" t="str">
        <f t="shared" si="0"/>
        <v>&lt;15</v>
      </c>
      <c r="U12" s="14" t="str">
        <f t="shared" si="0"/>
        <v>&lt;10</v>
      </c>
      <c r="V12" s="83" t="str">
        <f t="shared" si="1"/>
        <v>&lt;25</v>
      </c>
      <c r="W12" s="84" t="str">
        <f t="shared" si="2"/>
        <v/>
      </c>
    </row>
    <row r="13" spans="1:23" x14ac:dyDescent="0.45">
      <c r="A13" s="15">
        <f t="shared" si="3"/>
        <v>7</v>
      </c>
      <c r="B13" s="22" t="s">
        <v>31</v>
      </c>
      <c r="C13" s="16" t="s">
        <v>31</v>
      </c>
      <c r="D13" s="17" t="s">
        <v>32</v>
      </c>
      <c r="E13" s="18" t="s">
        <v>52</v>
      </c>
      <c r="F13" s="19" t="s">
        <v>34</v>
      </c>
      <c r="G13" s="20" t="s">
        <v>35</v>
      </c>
      <c r="H13" s="21" t="s">
        <v>36</v>
      </c>
      <c r="I13" s="22" t="s">
        <v>37</v>
      </c>
      <c r="J13" s="22" t="s">
        <v>38</v>
      </c>
      <c r="K13" s="22" t="s">
        <v>47</v>
      </c>
      <c r="L13" s="16" t="s">
        <v>53</v>
      </c>
      <c r="M13" s="31" t="s">
        <v>54</v>
      </c>
      <c r="N13" s="172" t="s">
        <v>42</v>
      </c>
      <c r="O13" s="10">
        <v>43948</v>
      </c>
      <c r="P13" s="24">
        <v>43948</v>
      </c>
      <c r="Q13" s="25" t="s">
        <v>43</v>
      </c>
      <c r="R13" s="36">
        <v>20</v>
      </c>
      <c r="S13" s="13">
        <v>20</v>
      </c>
      <c r="T13" s="14" t="str">
        <f t="shared" si="0"/>
        <v>&lt;15</v>
      </c>
      <c r="U13" s="14">
        <f t="shared" si="0"/>
        <v>20</v>
      </c>
      <c r="V13" s="83">
        <f t="shared" si="1"/>
        <v>20</v>
      </c>
      <c r="W13" s="84" t="str">
        <f t="shared" si="2"/>
        <v/>
      </c>
    </row>
    <row r="14" spans="1:23" x14ac:dyDescent="0.45">
      <c r="A14" s="15">
        <f t="shared" si="3"/>
        <v>8</v>
      </c>
      <c r="B14" s="22" t="s">
        <v>31</v>
      </c>
      <c r="C14" s="16" t="s">
        <v>31</v>
      </c>
      <c r="D14" s="17" t="s">
        <v>32</v>
      </c>
      <c r="E14" s="18" t="s">
        <v>52</v>
      </c>
      <c r="F14" s="19" t="s">
        <v>34</v>
      </c>
      <c r="G14" s="20" t="s">
        <v>35</v>
      </c>
      <c r="H14" s="21" t="s">
        <v>36</v>
      </c>
      <c r="I14" s="22" t="s">
        <v>37</v>
      </c>
      <c r="J14" s="22" t="s">
        <v>38</v>
      </c>
      <c r="K14" s="22" t="s">
        <v>47</v>
      </c>
      <c r="L14" s="16" t="s">
        <v>53</v>
      </c>
      <c r="M14" s="31" t="s">
        <v>54</v>
      </c>
      <c r="N14" s="172" t="s">
        <v>42</v>
      </c>
      <c r="O14" s="10">
        <v>43962</v>
      </c>
      <c r="P14" s="24">
        <v>43964</v>
      </c>
      <c r="Q14" s="25" t="s">
        <v>43</v>
      </c>
      <c r="R14" s="13" t="s">
        <v>44</v>
      </c>
      <c r="S14" s="13" t="s">
        <v>45</v>
      </c>
      <c r="T14" s="14" t="str">
        <f t="shared" si="0"/>
        <v>&lt;15</v>
      </c>
      <c r="U14" s="14" t="str">
        <f t="shared" si="0"/>
        <v>&lt;10</v>
      </c>
      <c r="V14" s="83" t="str">
        <f t="shared" si="1"/>
        <v>&lt;25</v>
      </c>
      <c r="W14" s="84" t="str">
        <f t="shared" si="2"/>
        <v/>
      </c>
    </row>
    <row r="15" spans="1:23" x14ac:dyDescent="0.45">
      <c r="A15" s="15">
        <f t="shared" si="3"/>
        <v>9</v>
      </c>
      <c r="B15" s="22" t="s">
        <v>31</v>
      </c>
      <c r="C15" s="16" t="s">
        <v>31</v>
      </c>
      <c r="D15" s="17" t="s">
        <v>32</v>
      </c>
      <c r="E15" s="37" t="s">
        <v>52</v>
      </c>
      <c r="F15" s="38" t="s">
        <v>34</v>
      </c>
      <c r="G15" s="20" t="s">
        <v>35</v>
      </c>
      <c r="H15" s="21" t="s">
        <v>36</v>
      </c>
      <c r="I15" s="22" t="s">
        <v>37</v>
      </c>
      <c r="J15" s="22" t="s">
        <v>38</v>
      </c>
      <c r="K15" s="22" t="s">
        <v>47</v>
      </c>
      <c r="L15" s="16" t="s">
        <v>53</v>
      </c>
      <c r="M15" s="31" t="s">
        <v>54</v>
      </c>
      <c r="N15" s="172" t="s">
        <v>42</v>
      </c>
      <c r="O15" s="173">
        <v>43966</v>
      </c>
      <c r="P15" s="24">
        <v>43969</v>
      </c>
      <c r="Q15" s="25" t="s">
        <v>43</v>
      </c>
      <c r="R15" s="39">
        <v>22.1</v>
      </c>
      <c r="S15" s="180">
        <v>22</v>
      </c>
      <c r="T15" s="14" t="str">
        <f t="shared" si="0"/>
        <v>&lt;15</v>
      </c>
      <c r="U15" s="14">
        <f t="shared" si="0"/>
        <v>22.1</v>
      </c>
      <c r="V15" s="83">
        <f t="shared" si="1"/>
        <v>22</v>
      </c>
      <c r="W15" s="84" t="str">
        <f t="shared" si="2"/>
        <v/>
      </c>
    </row>
    <row r="16" spans="1:23" x14ac:dyDescent="0.45">
      <c r="A16" s="15">
        <f t="shared" si="3"/>
        <v>10</v>
      </c>
      <c r="B16" s="41" t="str">
        <f>IF($E16="","","岩手県")</f>
        <v>岩手県</v>
      </c>
      <c r="C16" s="41" t="str">
        <f>IF($E16="","","岩手県")</f>
        <v>岩手県</v>
      </c>
      <c r="D16" s="42" t="str">
        <f>IF($E16="","","岩手県")</f>
        <v>岩手県</v>
      </c>
      <c r="E16" s="40" t="s">
        <v>55</v>
      </c>
      <c r="F16" s="43" t="str">
        <f>IF($E16="","","-")</f>
        <v>-</v>
      </c>
      <c r="G16" s="20" t="s">
        <v>35</v>
      </c>
      <c r="H16" s="44" t="str">
        <f>IF($E16="","","畜産物")</f>
        <v>畜産物</v>
      </c>
      <c r="I16" s="41" t="str">
        <f>IF($E16="","","牛肉")</f>
        <v>牛肉</v>
      </c>
      <c r="J16" s="43" t="str">
        <f t="shared" ref="J16:K31" si="4">IF($E16="","","-")</f>
        <v>-</v>
      </c>
      <c r="K16" s="43" t="str">
        <f t="shared" si="4"/>
        <v>-</v>
      </c>
      <c r="L16" s="45" t="str">
        <f>IF($E16="","","制限なし")</f>
        <v>制限なし</v>
      </c>
      <c r="M16" s="46" t="str">
        <f>IF($E16="","","岩手県いわちく検査室")</f>
        <v>岩手県いわちく検査室</v>
      </c>
      <c r="N16" s="96" t="str">
        <f>IF($E16="","","NaI")</f>
        <v>NaI</v>
      </c>
      <c r="O16" s="174">
        <v>43941</v>
      </c>
      <c r="P16" s="175">
        <v>43942</v>
      </c>
      <c r="Q16" s="181" t="s">
        <v>56</v>
      </c>
      <c r="R16" s="182" t="s">
        <v>57</v>
      </c>
      <c r="S16" s="183" t="s">
        <v>45</v>
      </c>
      <c r="T16" s="14" t="str">
        <f t="shared" si="0"/>
        <v>&lt;15</v>
      </c>
      <c r="U16" s="14" t="str">
        <f t="shared" si="0"/>
        <v>&lt;10</v>
      </c>
      <c r="V16" s="83" t="str">
        <f t="shared" si="1"/>
        <v>&lt;25</v>
      </c>
      <c r="W16" s="84" t="str">
        <f t="shared" si="2"/>
        <v/>
      </c>
    </row>
    <row r="17" spans="1:23" x14ac:dyDescent="0.45">
      <c r="A17" s="15">
        <f t="shared" si="3"/>
        <v>11</v>
      </c>
      <c r="B17" s="41" t="str">
        <f t="shared" ref="B17:D48" si="5">IF($E17="","","岩手県")</f>
        <v>岩手県</v>
      </c>
      <c r="C17" s="41" t="str">
        <f t="shared" si="5"/>
        <v>岩手県</v>
      </c>
      <c r="D17" s="42" t="str">
        <f t="shared" si="5"/>
        <v>岩手県</v>
      </c>
      <c r="E17" s="40" t="s">
        <v>58</v>
      </c>
      <c r="F17" s="43" t="str">
        <f t="shared" ref="F17:F80" si="6">IF($E17="","","-")</f>
        <v>-</v>
      </c>
      <c r="G17" s="20" t="s">
        <v>35</v>
      </c>
      <c r="H17" s="44" t="str">
        <f t="shared" ref="H17:H80" si="7">IF($E17="","","畜産物")</f>
        <v>畜産物</v>
      </c>
      <c r="I17" s="41" t="str">
        <f t="shared" ref="I17:I80" si="8">IF($E17="","","牛肉")</f>
        <v>牛肉</v>
      </c>
      <c r="J17" s="43" t="str">
        <f t="shared" si="4"/>
        <v>-</v>
      </c>
      <c r="K17" s="43" t="str">
        <f t="shared" si="4"/>
        <v>-</v>
      </c>
      <c r="L17" s="45" t="str">
        <f t="shared" ref="L17:L80" si="9">IF($E17="","","制限なし")</f>
        <v>制限なし</v>
      </c>
      <c r="M17" s="46" t="str">
        <f t="shared" ref="M17:M80" si="10">IF($E17="","","岩手県いわちく検査室")</f>
        <v>岩手県いわちく検査室</v>
      </c>
      <c r="N17" s="96" t="str">
        <f t="shared" ref="N17:N80" si="11">IF($E17="","","NaI")</f>
        <v>NaI</v>
      </c>
      <c r="O17" s="174">
        <v>43941</v>
      </c>
      <c r="P17" s="175">
        <v>43942</v>
      </c>
      <c r="Q17" s="181" t="s">
        <v>56</v>
      </c>
      <c r="R17" s="182" t="s">
        <v>57</v>
      </c>
      <c r="S17" s="183" t="s">
        <v>45</v>
      </c>
      <c r="T17" s="14" t="str">
        <f t="shared" si="0"/>
        <v>&lt;15</v>
      </c>
      <c r="U17" s="14" t="str">
        <f t="shared" si="0"/>
        <v>&lt;10</v>
      </c>
      <c r="V17" s="83" t="str">
        <f t="shared" si="1"/>
        <v>&lt;25</v>
      </c>
      <c r="W17" s="84" t="str">
        <f t="shared" si="2"/>
        <v/>
      </c>
    </row>
    <row r="18" spans="1:23" x14ac:dyDescent="0.45">
      <c r="A18" s="15">
        <f t="shared" si="3"/>
        <v>12</v>
      </c>
      <c r="B18" s="41" t="str">
        <f t="shared" si="5"/>
        <v>岩手県</v>
      </c>
      <c r="C18" s="41" t="str">
        <f t="shared" si="5"/>
        <v>岩手県</v>
      </c>
      <c r="D18" s="42" t="str">
        <f t="shared" si="5"/>
        <v>岩手県</v>
      </c>
      <c r="E18" s="40" t="s">
        <v>59</v>
      </c>
      <c r="F18" s="43" t="str">
        <f t="shared" si="6"/>
        <v>-</v>
      </c>
      <c r="G18" s="20" t="s">
        <v>35</v>
      </c>
      <c r="H18" s="44" t="str">
        <f t="shared" si="7"/>
        <v>畜産物</v>
      </c>
      <c r="I18" s="41" t="str">
        <f t="shared" si="8"/>
        <v>牛肉</v>
      </c>
      <c r="J18" s="43" t="str">
        <f t="shared" si="4"/>
        <v>-</v>
      </c>
      <c r="K18" s="43" t="str">
        <f t="shared" si="4"/>
        <v>-</v>
      </c>
      <c r="L18" s="45" t="str">
        <f t="shared" si="9"/>
        <v>制限なし</v>
      </c>
      <c r="M18" s="46" t="str">
        <f t="shared" si="10"/>
        <v>岩手県いわちく検査室</v>
      </c>
      <c r="N18" s="96" t="str">
        <f t="shared" si="11"/>
        <v>NaI</v>
      </c>
      <c r="O18" s="174">
        <v>43942</v>
      </c>
      <c r="P18" s="175">
        <v>43943</v>
      </c>
      <c r="Q18" s="181" t="s">
        <v>56</v>
      </c>
      <c r="R18" s="182" t="s">
        <v>57</v>
      </c>
      <c r="S18" s="183" t="s">
        <v>45</v>
      </c>
      <c r="T18" s="14" t="str">
        <f t="shared" si="0"/>
        <v>&lt;15</v>
      </c>
      <c r="U18" s="14" t="str">
        <f t="shared" si="0"/>
        <v>&lt;10</v>
      </c>
      <c r="V18" s="83" t="str">
        <f t="shared" si="1"/>
        <v>&lt;25</v>
      </c>
      <c r="W18" s="84" t="str">
        <f t="shared" si="2"/>
        <v/>
      </c>
    </row>
    <row r="19" spans="1:23" x14ac:dyDescent="0.45">
      <c r="A19" s="15">
        <f t="shared" si="3"/>
        <v>13</v>
      </c>
      <c r="B19" s="41" t="str">
        <f t="shared" si="5"/>
        <v>岩手県</v>
      </c>
      <c r="C19" s="41" t="str">
        <f t="shared" si="5"/>
        <v>岩手県</v>
      </c>
      <c r="D19" s="42" t="str">
        <f t="shared" si="5"/>
        <v>岩手県</v>
      </c>
      <c r="E19" s="40" t="s">
        <v>59</v>
      </c>
      <c r="F19" s="43" t="str">
        <f t="shared" si="6"/>
        <v>-</v>
      </c>
      <c r="G19" s="20" t="s">
        <v>35</v>
      </c>
      <c r="H19" s="44" t="str">
        <f t="shared" si="7"/>
        <v>畜産物</v>
      </c>
      <c r="I19" s="41" t="str">
        <f t="shared" si="8"/>
        <v>牛肉</v>
      </c>
      <c r="J19" s="43" t="str">
        <f t="shared" si="4"/>
        <v>-</v>
      </c>
      <c r="K19" s="43" t="str">
        <f t="shared" si="4"/>
        <v>-</v>
      </c>
      <c r="L19" s="45" t="str">
        <f t="shared" si="9"/>
        <v>制限なし</v>
      </c>
      <c r="M19" s="46" t="str">
        <f t="shared" si="10"/>
        <v>岩手県いわちく検査室</v>
      </c>
      <c r="N19" s="96" t="str">
        <f t="shared" si="11"/>
        <v>NaI</v>
      </c>
      <c r="O19" s="174">
        <v>43942</v>
      </c>
      <c r="P19" s="175">
        <v>43943</v>
      </c>
      <c r="Q19" s="181" t="s">
        <v>56</v>
      </c>
      <c r="R19" s="182" t="s">
        <v>57</v>
      </c>
      <c r="S19" s="183" t="s">
        <v>45</v>
      </c>
      <c r="T19" s="14" t="str">
        <f t="shared" si="0"/>
        <v>&lt;15</v>
      </c>
      <c r="U19" s="14" t="str">
        <f t="shared" si="0"/>
        <v>&lt;10</v>
      </c>
      <c r="V19" s="83" t="str">
        <f t="shared" si="1"/>
        <v>&lt;25</v>
      </c>
      <c r="W19" s="84" t="str">
        <f t="shared" si="2"/>
        <v/>
      </c>
    </row>
    <row r="20" spans="1:23" x14ac:dyDescent="0.45">
      <c r="A20" s="15">
        <f t="shared" si="3"/>
        <v>14</v>
      </c>
      <c r="B20" s="41" t="str">
        <f t="shared" si="5"/>
        <v>岩手県</v>
      </c>
      <c r="C20" s="41" t="str">
        <f t="shared" si="5"/>
        <v>岩手県</v>
      </c>
      <c r="D20" s="42" t="str">
        <f t="shared" si="5"/>
        <v>岩手県</v>
      </c>
      <c r="E20" s="40" t="s">
        <v>60</v>
      </c>
      <c r="F20" s="43" t="str">
        <f t="shared" si="6"/>
        <v>-</v>
      </c>
      <c r="G20" s="20" t="s">
        <v>35</v>
      </c>
      <c r="H20" s="44" t="str">
        <f t="shared" si="7"/>
        <v>畜産物</v>
      </c>
      <c r="I20" s="41" t="str">
        <f t="shared" si="8"/>
        <v>牛肉</v>
      </c>
      <c r="J20" s="43" t="str">
        <f t="shared" si="4"/>
        <v>-</v>
      </c>
      <c r="K20" s="43" t="str">
        <f t="shared" si="4"/>
        <v>-</v>
      </c>
      <c r="L20" s="45" t="str">
        <f t="shared" si="9"/>
        <v>制限なし</v>
      </c>
      <c r="M20" s="46" t="str">
        <f t="shared" si="10"/>
        <v>岩手県いわちく検査室</v>
      </c>
      <c r="N20" s="96" t="str">
        <f t="shared" si="11"/>
        <v>NaI</v>
      </c>
      <c r="O20" s="174">
        <v>43942</v>
      </c>
      <c r="P20" s="175">
        <v>43943</v>
      </c>
      <c r="Q20" s="181" t="s">
        <v>56</v>
      </c>
      <c r="R20" s="182" t="s">
        <v>57</v>
      </c>
      <c r="S20" s="183" t="s">
        <v>45</v>
      </c>
      <c r="T20" s="14" t="str">
        <f t="shared" si="0"/>
        <v>&lt;15</v>
      </c>
      <c r="U20" s="14" t="str">
        <f t="shared" si="0"/>
        <v>&lt;10</v>
      </c>
      <c r="V20" s="83" t="str">
        <f t="shared" si="1"/>
        <v>&lt;25</v>
      </c>
      <c r="W20" s="84" t="str">
        <f t="shared" si="2"/>
        <v/>
      </c>
    </row>
    <row r="21" spans="1:23" x14ac:dyDescent="0.45">
      <c r="A21" s="15">
        <f t="shared" si="3"/>
        <v>15</v>
      </c>
      <c r="B21" s="41" t="str">
        <f t="shared" si="5"/>
        <v>岩手県</v>
      </c>
      <c r="C21" s="41" t="str">
        <f t="shared" si="5"/>
        <v>岩手県</v>
      </c>
      <c r="D21" s="42" t="str">
        <f t="shared" si="5"/>
        <v>岩手県</v>
      </c>
      <c r="E21" s="40" t="s">
        <v>60</v>
      </c>
      <c r="F21" s="43" t="str">
        <f t="shared" si="6"/>
        <v>-</v>
      </c>
      <c r="G21" s="20" t="s">
        <v>35</v>
      </c>
      <c r="H21" s="44" t="str">
        <f t="shared" si="7"/>
        <v>畜産物</v>
      </c>
      <c r="I21" s="41" t="str">
        <f t="shared" si="8"/>
        <v>牛肉</v>
      </c>
      <c r="J21" s="43" t="str">
        <f t="shared" si="4"/>
        <v>-</v>
      </c>
      <c r="K21" s="43" t="str">
        <f t="shared" si="4"/>
        <v>-</v>
      </c>
      <c r="L21" s="45" t="str">
        <f t="shared" si="9"/>
        <v>制限なし</v>
      </c>
      <c r="M21" s="46" t="str">
        <f t="shared" si="10"/>
        <v>岩手県いわちく検査室</v>
      </c>
      <c r="N21" s="96" t="str">
        <f t="shared" si="11"/>
        <v>NaI</v>
      </c>
      <c r="O21" s="174">
        <v>43942</v>
      </c>
      <c r="P21" s="175">
        <v>43943</v>
      </c>
      <c r="Q21" s="181" t="s">
        <v>56</v>
      </c>
      <c r="R21" s="182" t="s">
        <v>57</v>
      </c>
      <c r="S21" s="183" t="s">
        <v>45</v>
      </c>
      <c r="T21" s="14" t="str">
        <f t="shared" si="0"/>
        <v>&lt;15</v>
      </c>
      <c r="U21" s="14" t="str">
        <f t="shared" si="0"/>
        <v>&lt;10</v>
      </c>
      <c r="V21" s="83" t="str">
        <f t="shared" si="1"/>
        <v>&lt;25</v>
      </c>
      <c r="W21" s="84" t="str">
        <f t="shared" si="2"/>
        <v/>
      </c>
    </row>
    <row r="22" spans="1:23" x14ac:dyDescent="0.45">
      <c r="A22" s="15">
        <f t="shared" si="3"/>
        <v>16</v>
      </c>
      <c r="B22" s="41" t="str">
        <f t="shared" si="5"/>
        <v>岩手県</v>
      </c>
      <c r="C22" s="41" t="str">
        <f t="shared" si="5"/>
        <v>岩手県</v>
      </c>
      <c r="D22" s="42" t="str">
        <f t="shared" si="5"/>
        <v>岩手県</v>
      </c>
      <c r="E22" s="40" t="s">
        <v>61</v>
      </c>
      <c r="F22" s="43" t="str">
        <f t="shared" si="6"/>
        <v>-</v>
      </c>
      <c r="G22" s="20" t="s">
        <v>35</v>
      </c>
      <c r="H22" s="44" t="str">
        <f t="shared" si="7"/>
        <v>畜産物</v>
      </c>
      <c r="I22" s="41" t="str">
        <f t="shared" si="8"/>
        <v>牛肉</v>
      </c>
      <c r="J22" s="43" t="str">
        <f t="shared" si="4"/>
        <v>-</v>
      </c>
      <c r="K22" s="43" t="str">
        <f t="shared" si="4"/>
        <v>-</v>
      </c>
      <c r="L22" s="45" t="str">
        <f t="shared" si="9"/>
        <v>制限なし</v>
      </c>
      <c r="M22" s="46" t="str">
        <f t="shared" si="10"/>
        <v>岩手県いわちく検査室</v>
      </c>
      <c r="N22" s="96" t="str">
        <f t="shared" si="11"/>
        <v>NaI</v>
      </c>
      <c r="O22" s="174">
        <v>43942</v>
      </c>
      <c r="P22" s="175">
        <v>43943</v>
      </c>
      <c r="Q22" s="181" t="s">
        <v>56</v>
      </c>
      <c r="R22" s="182" t="s">
        <v>57</v>
      </c>
      <c r="S22" s="183" t="s">
        <v>45</v>
      </c>
      <c r="T22" s="14" t="str">
        <f t="shared" si="0"/>
        <v>&lt;15</v>
      </c>
      <c r="U22" s="14" t="str">
        <f t="shared" si="0"/>
        <v>&lt;10</v>
      </c>
      <c r="V22" s="83" t="str">
        <f t="shared" si="1"/>
        <v>&lt;25</v>
      </c>
      <c r="W22" s="84" t="str">
        <f t="shared" si="2"/>
        <v/>
      </c>
    </row>
    <row r="23" spans="1:23" x14ac:dyDescent="0.45">
      <c r="A23" s="15">
        <f t="shared" si="3"/>
        <v>17</v>
      </c>
      <c r="B23" s="41" t="str">
        <f t="shared" si="5"/>
        <v>岩手県</v>
      </c>
      <c r="C23" s="41" t="str">
        <f t="shared" si="5"/>
        <v>岩手県</v>
      </c>
      <c r="D23" s="42" t="str">
        <f t="shared" si="5"/>
        <v>岩手県</v>
      </c>
      <c r="E23" s="40" t="s">
        <v>60</v>
      </c>
      <c r="F23" s="43" t="str">
        <f t="shared" si="6"/>
        <v>-</v>
      </c>
      <c r="G23" s="20" t="s">
        <v>35</v>
      </c>
      <c r="H23" s="44" t="str">
        <f t="shared" si="7"/>
        <v>畜産物</v>
      </c>
      <c r="I23" s="41" t="str">
        <f t="shared" si="8"/>
        <v>牛肉</v>
      </c>
      <c r="J23" s="43" t="str">
        <f t="shared" si="4"/>
        <v>-</v>
      </c>
      <c r="K23" s="43" t="str">
        <f t="shared" si="4"/>
        <v>-</v>
      </c>
      <c r="L23" s="45" t="str">
        <f t="shared" si="9"/>
        <v>制限なし</v>
      </c>
      <c r="M23" s="46" t="str">
        <f t="shared" si="10"/>
        <v>岩手県いわちく検査室</v>
      </c>
      <c r="N23" s="96" t="str">
        <f t="shared" si="11"/>
        <v>NaI</v>
      </c>
      <c r="O23" s="174">
        <v>43942</v>
      </c>
      <c r="P23" s="175">
        <v>43943</v>
      </c>
      <c r="Q23" s="181" t="s">
        <v>56</v>
      </c>
      <c r="R23" s="182" t="s">
        <v>57</v>
      </c>
      <c r="S23" s="183" t="s">
        <v>45</v>
      </c>
      <c r="T23" s="14" t="str">
        <f t="shared" si="0"/>
        <v>&lt;15</v>
      </c>
      <c r="U23" s="14" t="str">
        <f t="shared" si="0"/>
        <v>&lt;10</v>
      </c>
      <c r="V23" s="83" t="str">
        <f t="shared" si="1"/>
        <v>&lt;25</v>
      </c>
      <c r="W23" s="84" t="str">
        <f t="shared" si="2"/>
        <v/>
      </c>
    </row>
    <row r="24" spans="1:23" x14ac:dyDescent="0.45">
      <c r="A24" s="15">
        <f t="shared" si="3"/>
        <v>18</v>
      </c>
      <c r="B24" s="41" t="str">
        <f t="shared" si="5"/>
        <v>岩手県</v>
      </c>
      <c r="C24" s="41" t="str">
        <f t="shared" si="5"/>
        <v>岩手県</v>
      </c>
      <c r="D24" s="42" t="str">
        <f t="shared" si="5"/>
        <v>岩手県</v>
      </c>
      <c r="E24" s="40" t="s">
        <v>60</v>
      </c>
      <c r="F24" s="43" t="str">
        <f t="shared" si="6"/>
        <v>-</v>
      </c>
      <c r="G24" s="20" t="s">
        <v>35</v>
      </c>
      <c r="H24" s="44" t="str">
        <f t="shared" si="7"/>
        <v>畜産物</v>
      </c>
      <c r="I24" s="41" t="str">
        <f t="shared" si="8"/>
        <v>牛肉</v>
      </c>
      <c r="J24" s="43" t="str">
        <f t="shared" si="4"/>
        <v>-</v>
      </c>
      <c r="K24" s="43" t="str">
        <f t="shared" si="4"/>
        <v>-</v>
      </c>
      <c r="L24" s="45" t="str">
        <f t="shared" si="9"/>
        <v>制限なし</v>
      </c>
      <c r="M24" s="46" t="str">
        <f t="shared" si="10"/>
        <v>岩手県いわちく検査室</v>
      </c>
      <c r="N24" s="96" t="str">
        <f t="shared" si="11"/>
        <v>NaI</v>
      </c>
      <c r="O24" s="174">
        <v>43942</v>
      </c>
      <c r="P24" s="175">
        <v>43943</v>
      </c>
      <c r="Q24" s="181" t="s">
        <v>56</v>
      </c>
      <c r="R24" s="182" t="s">
        <v>57</v>
      </c>
      <c r="S24" s="183" t="s">
        <v>45</v>
      </c>
      <c r="T24" s="14" t="str">
        <f t="shared" ref="T24:U39" si="12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&lt;15</v>
      </c>
      <c r="U24" s="14" t="str">
        <f t="shared" si="12"/>
        <v>&lt;10</v>
      </c>
      <c r="V24" s="83" t="str">
        <f t="shared" si="1"/>
        <v>&lt;25</v>
      </c>
      <c r="W24" s="84" t="str">
        <f t="shared" si="2"/>
        <v/>
      </c>
    </row>
    <row r="25" spans="1:23" x14ac:dyDescent="0.45">
      <c r="A25" s="15">
        <f t="shared" si="3"/>
        <v>19</v>
      </c>
      <c r="B25" s="41" t="str">
        <f t="shared" si="5"/>
        <v>岩手県</v>
      </c>
      <c r="C25" s="41" t="str">
        <f t="shared" si="5"/>
        <v>岩手県</v>
      </c>
      <c r="D25" s="42" t="str">
        <f t="shared" si="5"/>
        <v>岩手県</v>
      </c>
      <c r="E25" s="40" t="s">
        <v>60</v>
      </c>
      <c r="F25" s="43" t="str">
        <f t="shared" si="6"/>
        <v>-</v>
      </c>
      <c r="G25" s="20" t="s">
        <v>35</v>
      </c>
      <c r="H25" s="44" t="str">
        <f t="shared" si="7"/>
        <v>畜産物</v>
      </c>
      <c r="I25" s="41" t="str">
        <f t="shared" si="8"/>
        <v>牛肉</v>
      </c>
      <c r="J25" s="43" t="str">
        <f t="shared" si="4"/>
        <v>-</v>
      </c>
      <c r="K25" s="43" t="str">
        <f t="shared" si="4"/>
        <v>-</v>
      </c>
      <c r="L25" s="45" t="str">
        <f t="shared" si="9"/>
        <v>制限なし</v>
      </c>
      <c r="M25" s="46" t="str">
        <f t="shared" si="10"/>
        <v>岩手県いわちく検査室</v>
      </c>
      <c r="N25" s="96" t="str">
        <f t="shared" si="11"/>
        <v>NaI</v>
      </c>
      <c r="O25" s="174">
        <v>43942</v>
      </c>
      <c r="P25" s="175">
        <v>43943</v>
      </c>
      <c r="Q25" s="181" t="s">
        <v>56</v>
      </c>
      <c r="R25" s="182" t="s">
        <v>57</v>
      </c>
      <c r="S25" s="183" t="s">
        <v>45</v>
      </c>
      <c r="T25" s="14" t="str">
        <f t="shared" si="12"/>
        <v>&lt;15</v>
      </c>
      <c r="U25" s="14" t="str">
        <f t="shared" si="12"/>
        <v>&lt;10</v>
      </c>
      <c r="V25" s="83" t="str">
        <f t="shared" si="1"/>
        <v>&lt;25</v>
      </c>
      <c r="W25" s="84" t="str">
        <f t="shared" si="2"/>
        <v/>
      </c>
    </row>
    <row r="26" spans="1:23" x14ac:dyDescent="0.45">
      <c r="A26" s="15">
        <f t="shared" si="3"/>
        <v>20</v>
      </c>
      <c r="B26" s="41" t="str">
        <f t="shared" si="5"/>
        <v>岩手県</v>
      </c>
      <c r="C26" s="41" t="str">
        <f t="shared" si="5"/>
        <v>岩手県</v>
      </c>
      <c r="D26" s="42" t="str">
        <f t="shared" si="5"/>
        <v>岩手県</v>
      </c>
      <c r="E26" s="40" t="s">
        <v>60</v>
      </c>
      <c r="F26" s="43" t="str">
        <f t="shared" si="6"/>
        <v>-</v>
      </c>
      <c r="G26" s="20" t="s">
        <v>35</v>
      </c>
      <c r="H26" s="44" t="str">
        <f t="shared" si="7"/>
        <v>畜産物</v>
      </c>
      <c r="I26" s="41" t="str">
        <f t="shared" si="8"/>
        <v>牛肉</v>
      </c>
      <c r="J26" s="43" t="str">
        <f t="shared" si="4"/>
        <v>-</v>
      </c>
      <c r="K26" s="43" t="str">
        <f t="shared" si="4"/>
        <v>-</v>
      </c>
      <c r="L26" s="45" t="str">
        <f t="shared" si="9"/>
        <v>制限なし</v>
      </c>
      <c r="M26" s="46" t="str">
        <f t="shared" si="10"/>
        <v>岩手県いわちく検査室</v>
      </c>
      <c r="N26" s="96" t="str">
        <f t="shared" si="11"/>
        <v>NaI</v>
      </c>
      <c r="O26" s="174">
        <v>43942</v>
      </c>
      <c r="P26" s="175">
        <v>43943</v>
      </c>
      <c r="Q26" s="181" t="s">
        <v>56</v>
      </c>
      <c r="R26" s="182" t="s">
        <v>57</v>
      </c>
      <c r="S26" s="183" t="s">
        <v>45</v>
      </c>
      <c r="T26" s="14" t="str">
        <f t="shared" si="12"/>
        <v>&lt;15</v>
      </c>
      <c r="U26" s="14" t="str">
        <f t="shared" si="12"/>
        <v>&lt;10</v>
      </c>
      <c r="V26" s="83" t="str">
        <f t="shared" si="1"/>
        <v>&lt;25</v>
      </c>
      <c r="W26" s="84" t="str">
        <f t="shared" si="2"/>
        <v/>
      </c>
    </row>
    <row r="27" spans="1:23" x14ac:dyDescent="0.45">
      <c r="A27" s="15">
        <f t="shared" si="3"/>
        <v>21</v>
      </c>
      <c r="B27" s="41" t="str">
        <f t="shared" si="5"/>
        <v>岩手県</v>
      </c>
      <c r="C27" s="41" t="str">
        <f t="shared" si="5"/>
        <v>岩手県</v>
      </c>
      <c r="D27" s="42" t="str">
        <f t="shared" si="5"/>
        <v>岩手県</v>
      </c>
      <c r="E27" s="40" t="s">
        <v>60</v>
      </c>
      <c r="F27" s="43" t="str">
        <f t="shared" si="6"/>
        <v>-</v>
      </c>
      <c r="G27" s="20" t="s">
        <v>35</v>
      </c>
      <c r="H27" s="44" t="str">
        <f t="shared" si="7"/>
        <v>畜産物</v>
      </c>
      <c r="I27" s="41" t="str">
        <f t="shared" si="8"/>
        <v>牛肉</v>
      </c>
      <c r="J27" s="43" t="str">
        <f t="shared" si="4"/>
        <v>-</v>
      </c>
      <c r="K27" s="43" t="str">
        <f t="shared" si="4"/>
        <v>-</v>
      </c>
      <c r="L27" s="45" t="str">
        <f t="shared" si="9"/>
        <v>制限なし</v>
      </c>
      <c r="M27" s="46" t="str">
        <f t="shared" si="10"/>
        <v>岩手県いわちく検査室</v>
      </c>
      <c r="N27" s="96" t="str">
        <f t="shared" si="11"/>
        <v>NaI</v>
      </c>
      <c r="O27" s="174">
        <v>43942</v>
      </c>
      <c r="P27" s="175">
        <v>43943</v>
      </c>
      <c r="Q27" s="181" t="s">
        <v>56</v>
      </c>
      <c r="R27" s="182" t="s">
        <v>57</v>
      </c>
      <c r="S27" s="183" t="s">
        <v>45</v>
      </c>
      <c r="T27" s="14" t="str">
        <f t="shared" si="12"/>
        <v>&lt;15</v>
      </c>
      <c r="U27" s="14" t="str">
        <f t="shared" si="12"/>
        <v>&lt;10</v>
      </c>
      <c r="V27" s="83" t="str">
        <f t="shared" si="1"/>
        <v>&lt;25</v>
      </c>
      <c r="W27" s="92"/>
    </row>
    <row r="28" spans="1:23" x14ac:dyDescent="0.45">
      <c r="A28" s="15">
        <f t="shared" si="3"/>
        <v>22</v>
      </c>
      <c r="B28" s="41" t="str">
        <f t="shared" si="5"/>
        <v>岩手県</v>
      </c>
      <c r="C28" s="41" t="str">
        <f t="shared" si="5"/>
        <v>岩手県</v>
      </c>
      <c r="D28" s="42" t="str">
        <f t="shared" si="5"/>
        <v>岩手県</v>
      </c>
      <c r="E28" s="40" t="s">
        <v>62</v>
      </c>
      <c r="F28" s="43" t="str">
        <f t="shared" si="6"/>
        <v>-</v>
      </c>
      <c r="G28" s="20" t="s">
        <v>35</v>
      </c>
      <c r="H28" s="44" t="str">
        <f t="shared" si="7"/>
        <v>畜産物</v>
      </c>
      <c r="I28" s="41" t="str">
        <f t="shared" si="8"/>
        <v>牛肉</v>
      </c>
      <c r="J28" s="43" t="str">
        <f t="shared" si="4"/>
        <v>-</v>
      </c>
      <c r="K28" s="43" t="str">
        <f t="shared" si="4"/>
        <v>-</v>
      </c>
      <c r="L28" s="45" t="str">
        <f t="shared" si="9"/>
        <v>制限なし</v>
      </c>
      <c r="M28" s="46" t="str">
        <f t="shared" si="10"/>
        <v>岩手県いわちく検査室</v>
      </c>
      <c r="N28" s="96" t="str">
        <f t="shared" si="11"/>
        <v>NaI</v>
      </c>
      <c r="O28" s="174">
        <v>43942</v>
      </c>
      <c r="P28" s="175">
        <v>43943</v>
      </c>
      <c r="Q28" s="181" t="s">
        <v>56</v>
      </c>
      <c r="R28" s="182" t="s">
        <v>57</v>
      </c>
      <c r="S28" s="183" t="s">
        <v>45</v>
      </c>
      <c r="T28" s="14" t="str">
        <f t="shared" si="12"/>
        <v>&lt;15</v>
      </c>
      <c r="U28" s="14" t="str">
        <f t="shared" si="12"/>
        <v>&lt;10</v>
      </c>
      <c r="V28" s="83" t="str">
        <f t="shared" si="1"/>
        <v>&lt;25</v>
      </c>
      <c r="W28" s="92"/>
    </row>
    <row r="29" spans="1:23" x14ac:dyDescent="0.45">
      <c r="A29" s="15">
        <f t="shared" si="3"/>
        <v>23</v>
      </c>
      <c r="B29" s="41" t="str">
        <f t="shared" si="5"/>
        <v>岩手県</v>
      </c>
      <c r="C29" s="41" t="str">
        <f t="shared" si="5"/>
        <v>岩手県</v>
      </c>
      <c r="D29" s="42" t="str">
        <f t="shared" si="5"/>
        <v>岩手県</v>
      </c>
      <c r="E29" s="40" t="s">
        <v>62</v>
      </c>
      <c r="F29" s="43" t="str">
        <f t="shared" si="6"/>
        <v>-</v>
      </c>
      <c r="G29" s="20" t="s">
        <v>35</v>
      </c>
      <c r="H29" s="44" t="str">
        <f t="shared" si="7"/>
        <v>畜産物</v>
      </c>
      <c r="I29" s="41" t="str">
        <f t="shared" si="8"/>
        <v>牛肉</v>
      </c>
      <c r="J29" s="43" t="str">
        <f t="shared" si="4"/>
        <v>-</v>
      </c>
      <c r="K29" s="43" t="str">
        <f t="shared" si="4"/>
        <v>-</v>
      </c>
      <c r="L29" s="45" t="str">
        <f t="shared" si="9"/>
        <v>制限なし</v>
      </c>
      <c r="M29" s="46" t="str">
        <f t="shared" si="10"/>
        <v>岩手県いわちく検査室</v>
      </c>
      <c r="N29" s="96" t="str">
        <f t="shared" si="11"/>
        <v>NaI</v>
      </c>
      <c r="O29" s="174">
        <v>43942</v>
      </c>
      <c r="P29" s="175">
        <v>43943</v>
      </c>
      <c r="Q29" s="181" t="s">
        <v>56</v>
      </c>
      <c r="R29" s="182" t="s">
        <v>57</v>
      </c>
      <c r="S29" s="183" t="s">
        <v>45</v>
      </c>
      <c r="T29" s="14" t="str">
        <f t="shared" si="12"/>
        <v>&lt;15</v>
      </c>
      <c r="U29" s="14" t="str">
        <f t="shared" si="12"/>
        <v>&lt;10</v>
      </c>
      <c r="V29" s="83" t="str">
        <f t="shared" si="1"/>
        <v>&lt;25</v>
      </c>
      <c r="W29" s="92"/>
    </row>
    <row r="30" spans="1:23" x14ac:dyDescent="0.45">
      <c r="A30" s="15">
        <f t="shared" si="3"/>
        <v>24</v>
      </c>
      <c r="B30" s="41" t="str">
        <f t="shared" si="5"/>
        <v>岩手県</v>
      </c>
      <c r="C30" s="41" t="str">
        <f t="shared" si="5"/>
        <v>岩手県</v>
      </c>
      <c r="D30" s="42" t="str">
        <f t="shared" si="5"/>
        <v>岩手県</v>
      </c>
      <c r="E30" s="40" t="s">
        <v>60</v>
      </c>
      <c r="F30" s="43" t="str">
        <f t="shared" si="6"/>
        <v>-</v>
      </c>
      <c r="G30" s="20" t="s">
        <v>35</v>
      </c>
      <c r="H30" s="44" t="str">
        <f t="shared" si="7"/>
        <v>畜産物</v>
      </c>
      <c r="I30" s="41" t="str">
        <f t="shared" si="8"/>
        <v>牛肉</v>
      </c>
      <c r="J30" s="43" t="str">
        <f t="shared" si="4"/>
        <v>-</v>
      </c>
      <c r="K30" s="43" t="str">
        <f t="shared" si="4"/>
        <v>-</v>
      </c>
      <c r="L30" s="45" t="str">
        <f t="shared" si="9"/>
        <v>制限なし</v>
      </c>
      <c r="M30" s="46" t="str">
        <f t="shared" si="10"/>
        <v>岩手県いわちく検査室</v>
      </c>
      <c r="N30" s="96" t="str">
        <f t="shared" si="11"/>
        <v>NaI</v>
      </c>
      <c r="O30" s="174">
        <v>43942</v>
      </c>
      <c r="P30" s="175">
        <v>43943</v>
      </c>
      <c r="Q30" s="181" t="s">
        <v>56</v>
      </c>
      <c r="R30" s="182" t="s">
        <v>57</v>
      </c>
      <c r="S30" s="183" t="s">
        <v>45</v>
      </c>
      <c r="T30" s="14" t="str">
        <f t="shared" si="12"/>
        <v>&lt;15</v>
      </c>
      <c r="U30" s="14" t="str">
        <f t="shared" si="12"/>
        <v>&lt;10</v>
      </c>
      <c r="V30" s="83" t="str">
        <f t="shared" si="1"/>
        <v>&lt;25</v>
      </c>
      <c r="W30" s="92"/>
    </row>
    <row r="31" spans="1:23" x14ac:dyDescent="0.45">
      <c r="A31" s="15">
        <f t="shared" si="3"/>
        <v>25</v>
      </c>
      <c r="B31" s="41" t="str">
        <f t="shared" si="5"/>
        <v>岩手県</v>
      </c>
      <c r="C31" s="41" t="str">
        <f t="shared" si="5"/>
        <v>岩手県</v>
      </c>
      <c r="D31" s="42" t="str">
        <f t="shared" si="5"/>
        <v>岩手県</v>
      </c>
      <c r="E31" s="40" t="s">
        <v>60</v>
      </c>
      <c r="F31" s="43" t="str">
        <f t="shared" si="6"/>
        <v>-</v>
      </c>
      <c r="G31" s="20" t="s">
        <v>35</v>
      </c>
      <c r="H31" s="44" t="str">
        <f t="shared" si="7"/>
        <v>畜産物</v>
      </c>
      <c r="I31" s="41" t="str">
        <f t="shared" si="8"/>
        <v>牛肉</v>
      </c>
      <c r="J31" s="43" t="str">
        <f t="shared" si="4"/>
        <v>-</v>
      </c>
      <c r="K31" s="43" t="str">
        <f t="shared" si="4"/>
        <v>-</v>
      </c>
      <c r="L31" s="45" t="str">
        <f t="shared" si="9"/>
        <v>制限なし</v>
      </c>
      <c r="M31" s="46" t="str">
        <f t="shared" si="10"/>
        <v>岩手県いわちく検査室</v>
      </c>
      <c r="N31" s="96" t="str">
        <f t="shared" si="11"/>
        <v>NaI</v>
      </c>
      <c r="O31" s="174">
        <v>43942</v>
      </c>
      <c r="P31" s="175">
        <v>43943</v>
      </c>
      <c r="Q31" s="181" t="s">
        <v>56</v>
      </c>
      <c r="R31" s="182" t="s">
        <v>57</v>
      </c>
      <c r="S31" s="183" t="s">
        <v>45</v>
      </c>
      <c r="T31" s="14" t="str">
        <f t="shared" si="12"/>
        <v>&lt;15</v>
      </c>
      <c r="U31" s="14" t="str">
        <f t="shared" si="12"/>
        <v>&lt;10</v>
      </c>
      <c r="V31" s="83" t="str">
        <f t="shared" si="1"/>
        <v>&lt;25</v>
      </c>
      <c r="W31" s="92"/>
    </row>
    <row r="32" spans="1:23" x14ac:dyDescent="0.45">
      <c r="A32" s="15">
        <f t="shared" si="3"/>
        <v>26</v>
      </c>
      <c r="B32" s="41" t="str">
        <f t="shared" si="5"/>
        <v>岩手県</v>
      </c>
      <c r="C32" s="41" t="str">
        <f t="shared" si="5"/>
        <v>岩手県</v>
      </c>
      <c r="D32" s="42" t="str">
        <f t="shared" si="5"/>
        <v>岩手県</v>
      </c>
      <c r="E32" s="40" t="s">
        <v>60</v>
      </c>
      <c r="F32" s="43" t="str">
        <f t="shared" si="6"/>
        <v>-</v>
      </c>
      <c r="G32" s="20" t="s">
        <v>35</v>
      </c>
      <c r="H32" s="44" t="str">
        <f t="shared" si="7"/>
        <v>畜産物</v>
      </c>
      <c r="I32" s="41" t="str">
        <f t="shared" si="8"/>
        <v>牛肉</v>
      </c>
      <c r="J32" s="43" t="str">
        <f t="shared" ref="J32:K95" si="13">IF($E32="","","-")</f>
        <v>-</v>
      </c>
      <c r="K32" s="43" t="str">
        <f t="shared" si="13"/>
        <v>-</v>
      </c>
      <c r="L32" s="45" t="str">
        <f t="shared" si="9"/>
        <v>制限なし</v>
      </c>
      <c r="M32" s="46" t="str">
        <f t="shared" si="10"/>
        <v>岩手県いわちく検査室</v>
      </c>
      <c r="N32" s="96" t="str">
        <f t="shared" si="11"/>
        <v>NaI</v>
      </c>
      <c r="O32" s="174">
        <v>43942</v>
      </c>
      <c r="P32" s="175">
        <v>43943</v>
      </c>
      <c r="Q32" s="181" t="s">
        <v>56</v>
      </c>
      <c r="R32" s="182" t="s">
        <v>57</v>
      </c>
      <c r="S32" s="183" t="s">
        <v>45</v>
      </c>
      <c r="T32" s="14" t="str">
        <f t="shared" si="12"/>
        <v>&lt;15</v>
      </c>
      <c r="U32" s="14" t="str">
        <f t="shared" si="12"/>
        <v>&lt;10</v>
      </c>
      <c r="V32" s="83" t="str">
        <f t="shared" si="1"/>
        <v>&lt;25</v>
      </c>
      <c r="W32" s="92"/>
    </row>
    <row r="33" spans="1:23" x14ac:dyDescent="0.45">
      <c r="A33" s="15">
        <f t="shared" si="3"/>
        <v>27</v>
      </c>
      <c r="B33" s="41" t="str">
        <f t="shared" si="5"/>
        <v>岩手県</v>
      </c>
      <c r="C33" s="41" t="str">
        <f t="shared" si="5"/>
        <v>岩手県</v>
      </c>
      <c r="D33" s="42" t="str">
        <f t="shared" si="5"/>
        <v>岩手県</v>
      </c>
      <c r="E33" s="40" t="s">
        <v>60</v>
      </c>
      <c r="F33" s="43" t="str">
        <f t="shared" si="6"/>
        <v>-</v>
      </c>
      <c r="G33" s="20" t="s">
        <v>35</v>
      </c>
      <c r="H33" s="44" t="str">
        <f t="shared" si="7"/>
        <v>畜産物</v>
      </c>
      <c r="I33" s="41" t="str">
        <f t="shared" si="8"/>
        <v>牛肉</v>
      </c>
      <c r="J33" s="43" t="str">
        <f t="shared" si="13"/>
        <v>-</v>
      </c>
      <c r="K33" s="43" t="str">
        <f t="shared" si="13"/>
        <v>-</v>
      </c>
      <c r="L33" s="45" t="str">
        <f t="shared" si="9"/>
        <v>制限なし</v>
      </c>
      <c r="M33" s="46" t="str">
        <f t="shared" si="10"/>
        <v>岩手県いわちく検査室</v>
      </c>
      <c r="N33" s="96" t="str">
        <f t="shared" si="11"/>
        <v>NaI</v>
      </c>
      <c r="O33" s="174">
        <v>43942</v>
      </c>
      <c r="P33" s="175">
        <v>43943</v>
      </c>
      <c r="Q33" s="181" t="s">
        <v>56</v>
      </c>
      <c r="R33" s="182" t="s">
        <v>57</v>
      </c>
      <c r="S33" s="183" t="s">
        <v>45</v>
      </c>
      <c r="T33" s="14" t="str">
        <f t="shared" si="12"/>
        <v>&lt;15</v>
      </c>
      <c r="U33" s="14" t="str">
        <f t="shared" si="12"/>
        <v>&lt;10</v>
      </c>
      <c r="V33" s="83" t="str">
        <f t="shared" si="1"/>
        <v>&lt;25</v>
      </c>
      <c r="W33" s="92"/>
    </row>
    <row r="34" spans="1:23" x14ac:dyDescent="0.45">
      <c r="A34" s="15">
        <f t="shared" si="3"/>
        <v>28</v>
      </c>
      <c r="B34" s="41" t="str">
        <f t="shared" si="5"/>
        <v>岩手県</v>
      </c>
      <c r="C34" s="41" t="str">
        <f t="shared" si="5"/>
        <v>岩手県</v>
      </c>
      <c r="D34" s="42" t="str">
        <f t="shared" si="5"/>
        <v>岩手県</v>
      </c>
      <c r="E34" s="40" t="s">
        <v>60</v>
      </c>
      <c r="F34" s="43" t="str">
        <f t="shared" si="6"/>
        <v>-</v>
      </c>
      <c r="G34" s="20" t="s">
        <v>35</v>
      </c>
      <c r="H34" s="44" t="str">
        <f t="shared" si="7"/>
        <v>畜産物</v>
      </c>
      <c r="I34" s="41" t="str">
        <f t="shared" si="8"/>
        <v>牛肉</v>
      </c>
      <c r="J34" s="43" t="str">
        <f t="shared" si="13"/>
        <v>-</v>
      </c>
      <c r="K34" s="43" t="str">
        <f t="shared" si="13"/>
        <v>-</v>
      </c>
      <c r="L34" s="45" t="str">
        <f t="shared" si="9"/>
        <v>制限なし</v>
      </c>
      <c r="M34" s="46" t="str">
        <f t="shared" si="10"/>
        <v>岩手県いわちく検査室</v>
      </c>
      <c r="N34" s="96" t="str">
        <f t="shared" si="11"/>
        <v>NaI</v>
      </c>
      <c r="O34" s="174">
        <v>43942</v>
      </c>
      <c r="P34" s="175">
        <v>43943</v>
      </c>
      <c r="Q34" s="181" t="s">
        <v>56</v>
      </c>
      <c r="R34" s="182" t="s">
        <v>57</v>
      </c>
      <c r="S34" s="183" t="s">
        <v>45</v>
      </c>
      <c r="T34" s="14" t="str">
        <f t="shared" si="12"/>
        <v>&lt;15</v>
      </c>
      <c r="U34" s="14" t="str">
        <f t="shared" si="12"/>
        <v>&lt;10</v>
      </c>
      <c r="V34" s="83" t="str">
        <f t="shared" si="1"/>
        <v>&lt;25</v>
      </c>
      <c r="W34" s="92"/>
    </row>
    <row r="35" spans="1:23" x14ac:dyDescent="0.45">
      <c r="A35" s="15">
        <f t="shared" si="3"/>
        <v>29</v>
      </c>
      <c r="B35" s="41" t="str">
        <f t="shared" si="5"/>
        <v>岩手県</v>
      </c>
      <c r="C35" s="41" t="str">
        <f t="shared" si="5"/>
        <v>岩手県</v>
      </c>
      <c r="D35" s="42" t="str">
        <f t="shared" si="5"/>
        <v>岩手県</v>
      </c>
      <c r="E35" s="40" t="s">
        <v>60</v>
      </c>
      <c r="F35" s="43" t="str">
        <f t="shared" si="6"/>
        <v>-</v>
      </c>
      <c r="G35" s="20" t="s">
        <v>35</v>
      </c>
      <c r="H35" s="44" t="str">
        <f t="shared" si="7"/>
        <v>畜産物</v>
      </c>
      <c r="I35" s="41" t="str">
        <f t="shared" si="8"/>
        <v>牛肉</v>
      </c>
      <c r="J35" s="43" t="str">
        <f t="shared" si="13"/>
        <v>-</v>
      </c>
      <c r="K35" s="43" t="str">
        <f t="shared" si="13"/>
        <v>-</v>
      </c>
      <c r="L35" s="45" t="str">
        <f t="shared" si="9"/>
        <v>制限なし</v>
      </c>
      <c r="M35" s="46" t="str">
        <f t="shared" si="10"/>
        <v>岩手県いわちく検査室</v>
      </c>
      <c r="N35" s="96" t="str">
        <f t="shared" si="11"/>
        <v>NaI</v>
      </c>
      <c r="O35" s="174">
        <v>43942</v>
      </c>
      <c r="P35" s="175">
        <v>43943</v>
      </c>
      <c r="Q35" s="181" t="s">
        <v>56</v>
      </c>
      <c r="R35" s="182" t="s">
        <v>57</v>
      </c>
      <c r="S35" s="183" t="s">
        <v>45</v>
      </c>
      <c r="T35" s="14" t="str">
        <f t="shared" si="12"/>
        <v>&lt;15</v>
      </c>
      <c r="U35" s="14" t="str">
        <f t="shared" si="12"/>
        <v>&lt;10</v>
      </c>
      <c r="V35" s="83" t="str">
        <f t="shared" si="1"/>
        <v>&lt;25</v>
      </c>
      <c r="W35" s="92"/>
    </row>
    <row r="36" spans="1:23" x14ac:dyDescent="0.45">
      <c r="A36" s="15">
        <f t="shared" si="3"/>
        <v>30</v>
      </c>
      <c r="B36" s="41" t="str">
        <f t="shared" si="5"/>
        <v>岩手県</v>
      </c>
      <c r="C36" s="41" t="str">
        <f t="shared" si="5"/>
        <v>岩手県</v>
      </c>
      <c r="D36" s="42" t="str">
        <f t="shared" si="5"/>
        <v>岩手県</v>
      </c>
      <c r="E36" s="40" t="s">
        <v>60</v>
      </c>
      <c r="F36" s="43" t="str">
        <f t="shared" si="6"/>
        <v>-</v>
      </c>
      <c r="G36" s="20" t="s">
        <v>35</v>
      </c>
      <c r="H36" s="44" t="str">
        <f t="shared" si="7"/>
        <v>畜産物</v>
      </c>
      <c r="I36" s="41" t="str">
        <f t="shared" si="8"/>
        <v>牛肉</v>
      </c>
      <c r="J36" s="43" t="str">
        <f t="shared" si="13"/>
        <v>-</v>
      </c>
      <c r="K36" s="43" t="str">
        <f t="shared" si="13"/>
        <v>-</v>
      </c>
      <c r="L36" s="45" t="str">
        <f t="shared" si="9"/>
        <v>制限なし</v>
      </c>
      <c r="M36" s="46" t="str">
        <f t="shared" si="10"/>
        <v>岩手県いわちく検査室</v>
      </c>
      <c r="N36" s="96" t="str">
        <f t="shared" si="11"/>
        <v>NaI</v>
      </c>
      <c r="O36" s="174">
        <v>43942</v>
      </c>
      <c r="P36" s="175">
        <v>43943</v>
      </c>
      <c r="Q36" s="181" t="s">
        <v>56</v>
      </c>
      <c r="R36" s="182" t="s">
        <v>57</v>
      </c>
      <c r="S36" s="183" t="s">
        <v>45</v>
      </c>
      <c r="T36" s="14" t="str">
        <f t="shared" si="12"/>
        <v>&lt;15</v>
      </c>
      <c r="U36" s="14" t="str">
        <f t="shared" si="12"/>
        <v>&lt;10</v>
      </c>
      <c r="V36" s="83" t="str">
        <f t="shared" si="1"/>
        <v>&lt;25</v>
      </c>
      <c r="W36" s="92"/>
    </row>
    <row r="37" spans="1:23" x14ac:dyDescent="0.45">
      <c r="A37" s="15">
        <f t="shared" si="3"/>
        <v>31</v>
      </c>
      <c r="B37" s="41" t="str">
        <f t="shared" si="5"/>
        <v>岩手県</v>
      </c>
      <c r="C37" s="41" t="str">
        <f t="shared" si="5"/>
        <v>岩手県</v>
      </c>
      <c r="D37" s="42" t="str">
        <f t="shared" si="5"/>
        <v>岩手県</v>
      </c>
      <c r="E37" s="40" t="s">
        <v>60</v>
      </c>
      <c r="F37" s="43" t="str">
        <f t="shared" si="6"/>
        <v>-</v>
      </c>
      <c r="G37" s="20" t="s">
        <v>35</v>
      </c>
      <c r="H37" s="44" t="str">
        <f t="shared" si="7"/>
        <v>畜産物</v>
      </c>
      <c r="I37" s="41" t="str">
        <f t="shared" si="8"/>
        <v>牛肉</v>
      </c>
      <c r="J37" s="43" t="str">
        <f t="shared" si="13"/>
        <v>-</v>
      </c>
      <c r="K37" s="43" t="str">
        <f t="shared" si="13"/>
        <v>-</v>
      </c>
      <c r="L37" s="45" t="str">
        <f t="shared" si="9"/>
        <v>制限なし</v>
      </c>
      <c r="M37" s="46" t="str">
        <f t="shared" si="10"/>
        <v>岩手県いわちく検査室</v>
      </c>
      <c r="N37" s="96" t="str">
        <f t="shared" si="11"/>
        <v>NaI</v>
      </c>
      <c r="O37" s="174">
        <v>43942</v>
      </c>
      <c r="P37" s="175">
        <v>43943</v>
      </c>
      <c r="Q37" s="181" t="s">
        <v>56</v>
      </c>
      <c r="R37" s="182" t="s">
        <v>57</v>
      </c>
      <c r="S37" s="183" t="s">
        <v>45</v>
      </c>
      <c r="T37" s="14" t="str">
        <f t="shared" si="12"/>
        <v>&lt;15</v>
      </c>
      <c r="U37" s="14" t="str">
        <f t="shared" si="12"/>
        <v>&lt;10</v>
      </c>
      <c r="V37" s="83" t="str">
        <f t="shared" si="1"/>
        <v>&lt;25</v>
      </c>
      <c r="W37" s="92"/>
    </row>
    <row r="38" spans="1:23" x14ac:dyDescent="0.45">
      <c r="A38" s="15">
        <f t="shared" si="3"/>
        <v>32</v>
      </c>
      <c r="B38" s="41" t="str">
        <f t="shared" si="5"/>
        <v>岩手県</v>
      </c>
      <c r="C38" s="41" t="str">
        <f t="shared" si="5"/>
        <v>岩手県</v>
      </c>
      <c r="D38" s="42" t="str">
        <f t="shared" si="5"/>
        <v>岩手県</v>
      </c>
      <c r="E38" s="40" t="s">
        <v>63</v>
      </c>
      <c r="F38" s="43" t="str">
        <f t="shared" si="6"/>
        <v>-</v>
      </c>
      <c r="G38" s="20" t="s">
        <v>35</v>
      </c>
      <c r="H38" s="44" t="str">
        <f t="shared" si="7"/>
        <v>畜産物</v>
      </c>
      <c r="I38" s="41" t="str">
        <f t="shared" si="8"/>
        <v>牛肉</v>
      </c>
      <c r="J38" s="43" t="str">
        <f t="shared" si="13"/>
        <v>-</v>
      </c>
      <c r="K38" s="43" t="str">
        <f t="shared" si="13"/>
        <v>-</v>
      </c>
      <c r="L38" s="45" t="str">
        <f t="shared" si="9"/>
        <v>制限なし</v>
      </c>
      <c r="M38" s="46" t="str">
        <f t="shared" si="10"/>
        <v>岩手県いわちく検査室</v>
      </c>
      <c r="N38" s="96" t="str">
        <f t="shared" si="11"/>
        <v>NaI</v>
      </c>
      <c r="O38" s="174">
        <v>43942</v>
      </c>
      <c r="P38" s="175">
        <v>43943</v>
      </c>
      <c r="Q38" s="181" t="s">
        <v>56</v>
      </c>
      <c r="R38" s="182" t="s">
        <v>57</v>
      </c>
      <c r="S38" s="183" t="s">
        <v>45</v>
      </c>
      <c r="T38" s="14" t="str">
        <f t="shared" si="12"/>
        <v>&lt;15</v>
      </c>
      <c r="U38" s="14" t="str">
        <f t="shared" si="12"/>
        <v>&lt;10</v>
      </c>
      <c r="V38" s="83" t="str">
        <f t="shared" si="1"/>
        <v>&lt;25</v>
      </c>
      <c r="W38" s="92"/>
    </row>
    <row r="39" spans="1:23" x14ac:dyDescent="0.45">
      <c r="A39" s="15">
        <f t="shared" si="3"/>
        <v>33</v>
      </c>
      <c r="B39" s="41" t="str">
        <f t="shared" si="5"/>
        <v>岩手県</v>
      </c>
      <c r="C39" s="41" t="str">
        <f t="shared" si="5"/>
        <v>岩手県</v>
      </c>
      <c r="D39" s="42" t="str">
        <f t="shared" si="5"/>
        <v>岩手県</v>
      </c>
      <c r="E39" s="40" t="s">
        <v>59</v>
      </c>
      <c r="F39" s="43" t="str">
        <f t="shared" si="6"/>
        <v>-</v>
      </c>
      <c r="G39" s="20" t="s">
        <v>35</v>
      </c>
      <c r="H39" s="44" t="str">
        <f t="shared" si="7"/>
        <v>畜産物</v>
      </c>
      <c r="I39" s="41" t="str">
        <f t="shared" si="8"/>
        <v>牛肉</v>
      </c>
      <c r="J39" s="43" t="str">
        <f t="shared" si="13"/>
        <v>-</v>
      </c>
      <c r="K39" s="43" t="str">
        <f t="shared" si="13"/>
        <v>-</v>
      </c>
      <c r="L39" s="45" t="str">
        <f t="shared" si="9"/>
        <v>制限なし</v>
      </c>
      <c r="M39" s="46" t="str">
        <f t="shared" si="10"/>
        <v>岩手県いわちく検査室</v>
      </c>
      <c r="N39" s="96" t="str">
        <f t="shared" si="11"/>
        <v>NaI</v>
      </c>
      <c r="O39" s="174">
        <v>43942</v>
      </c>
      <c r="P39" s="175">
        <v>43943</v>
      </c>
      <c r="Q39" s="181" t="s">
        <v>56</v>
      </c>
      <c r="R39" s="182">
        <v>11.8</v>
      </c>
      <c r="S39" s="183">
        <v>12</v>
      </c>
      <c r="T39" s="14" t="str">
        <f t="shared" si="12"/>
        <v>&lt;15</v>
      </c>
      <c r="U39" s="14">
        <f t="shared" si="12"/>
        <v>11.8</v>
      </c>
      <c r="V39" s="83">
        <f t="shared" si="1"/>
        <v>12</v>
      </c>
      <c r="W39" s="92"/>
    </row>
    <row r="40" spans="1:23" x14ac:dyDescent="0.45">
      <c r="A40" s="15">
        <f t="shared" si="3"/>
        <v>34</v>
      </c>
      <c r="B40" s="41" t="str">
        <f t="shared" si="5"/>
        <v>岩手県</v>
      </c>
      <c r="C40" s="41" t="str">
        <f t="shared" si="5"/>
        <v>岩手県</v>
      </c>
      <c r="D40" s="42" t="str">
        <f t="shared" si="5"/>
        <v>岩手県</v>
      </c>
      <c r="E40" s="40" t="s">
        <v>64</v>
      </c>
      <c r="F40" s="43" t="str">
        <f t="shared" si="6"/>
        <v>-</v>
      </c>
      <c r="G40" s="20" t="s">
        <v>35</v>
      </c>
      <c r="H40" s="44" t="str">
        <f t="shared" si="7"/>
        <v>畜産物</v>
      </c>
      <c r="I40" s="41" t="str">
        <f t="shared" si="8"/>
        <v>牛肉</v>
      </c>
      <c r="J40" s="43" t="str">
        <f t="shared" si="13"/>
        <v>-</v>
      </c>
      <c r="K40" s="43" t="str">
        <f t="shared" si="13"/>
        <v>-</v>
      </c>
      <c r="L40" s="45" t="str">
        <f t="shared" si="9"/>
        <v>制限なし</v>
      </c>
      <c r="M40" s="46" t="str">
        <f t="shared" si="10"/>
        <v>岩手県いわちく検査室</v>
      </c>
      <c r="N40" s="96" t="str">
        <f t="shared" si="11"/>
        <v>NaI</v>
      </c>
      <c r="O40" s="174">
        <v>43942</v>
      </c>
      <c r="P40" s="175">
        <v>43943</v>
      </c>
      <c r="Q40" s="181" t="s">
        <v>56</v>
      </c>
      <c r="R40" s="182" t="s">
        <v>57</v>
      </c>
      <c r="S40" s="183" t="s">
        <v>45</v>
      </c>
      <c r="T40" s="14" t="str">
        <f t="shared" ref="T40:U103" si="1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&lt;15</v>
      </c>
      <c r="U40" s="14" t="str">
        <f t="shared" si="14"/>
        <v>&lt;10</v>
      </c>
      <c r="V40" s="83" t="str">
        <f t="shared" si="1"/>
        <v>&lt;25</v>
      </c>
      <c r="W40" s="92"/>
    </row>
    <row r="41" spans="1:23" x14ac:dyDescent="0.45">
      <c r="A41" s="15">
        <f t="shared" si="3"/>
        <v>35</v>
      </c>
      <c r="B41" s="41" t="str">
        <f t="shared" si="5"/>
        <v>岩手県</v>
      </c>
      <c r="C41" s="41" t="str">
        <f t="shared" si="5"/>
        <v>岩手県</v>
      </c>
      <c r="D41" s="42" t="str">
        <f t="shared" si="5"/>
        <v>岩手県</v>
      </c>
      <c r="E41" s="40" t="s">
        <v>65</v>
      </c>
      <c r="F41" s="43" t="str">
        <f t="shared" si="6"/>
        <v>-</v>
      </c>
      <c r="G41" s="20" t="s">
        <v>35</v>
      </c>
      <c r="H41" s="44" t="str">
        <f t="shared" si="7"/>
        <v>畜産物</v>
      </c>
      <c r="I41" s="41" t="str">
        <f t="shared" si="8"/>
        <v>牛肉</v>
      </c>
      <c r="J41" s="43" t="str">
        <f t="shared" si="13"/>
        <v>-</v>
      </c>
      <c r="K41" s="43" t="str">
        <f t="shared" si="13"/>
        <v>-</v>
      </c>
      <c r="L41" s="45" t="str">
        <f t="shared" si="9"/>
        <v>制限なし</v>
      </c>
      <c r="M41" s="46" t="str">
        <f t="shared" si="10"/>
        <v>岩手県いわちく検査室</v>
      </c>
      <c r="N41" s="96" t="str">
        <f t="shared" si="11"/>
        <v>NaI</v>
      </c>
      <c r="O41" s="174">
        <v>43942</v>
      </c>
      <c r="P41" s="175">
        <v>43943</v>
      </c>
      <c r="Q41" s="181" t="s">
        <v>56</v>
      </c>
      <c r="R41" s="182" t="s">
        <v>57</v>
      </c>
      <c r="S41" s="183" t="s">
        <v>45</v>
      </c>
      <c r="T41" s="14" t="str">
        <f t="shared" si="14"/>
        <v>&lt;15</v>
      </c>
      <c r="U41" s="14" t="str">
        <f t="shared" si="14"/>
        <v>&lt;10</v>
      </c>
      <c r="V41" s="83" t="str">
        <f t="shared" si="1"/>
        <v>&lt;25</v>
      </c>
      <c r="W41" s="92"/>
    </row>
    <row r="42" spans="1:23" x14ac:dyDescent="0.45">
      <c r="A42" s="15">
        <f t="shared" si="3"/>
        <v>36</v>
      </c>
      <c r="B42" s="41" t="str">
        <f t="shared" si="5"/>
        <v>岩手県</v>
      </c>
      <c r="C42" s="41" t="str">
        <f t="shared" si="5"/>
        <v>岩手県</v>
      </c>
      <c r="D42" s="42" t="str">
        <f t="shared" si="5"/>
        <v>岩手県</v>
      </c>
      <c r="E42" s="40" t="s">
        <v>63</v>
      </c>
      <c r="F42" s="43" t="str">
        <f t="shared" si="6"/>
        <v>-</v>
      </c>
      <c r="G42" s="20" t="s">
        <v>35</v>
      </c>
      <c r="H42" s="44" t="str">
        <f t="shared" si="7"/>
        <v>畜産物</v>
      </c>
      <c r="I42" s="41" t="str">
        <f t="shared" si="8"/>
        <v>牛肉</v>
      </c>
      <c r="J42" s="43" t="str">
        <f t="shared" si="13"/>
        <v>-</v>
      </c>
      <c r="K42" s="43" t="str">
        <f t="shared" si="13"/>
        <v>-</v>
      </c>
      <c r="L42" s="45" t="str">
        <f t="shared" si="9"/>
        <v>制限なし</v>
      </c>
      <c r="M42" s="46" t="str">
        <f t="shared" si="10"/>
        <v>岩手県いわちく検査室</v>
      </c>
      <c r="N42" s="96" t="str">
        <f t="shared" si="11"/>
        <v>NaI</v>
      </c>
      <c r="O42" s="174">
        <v>43942</v>
      </c>
      <c r="P42" s="175">
        <v>43943</v>
      </c>
      <c r="Q42" s="181" t="s">
        <v>56</v>
      </c>
      <c r="R42" s="182">
        <v>10.9</v>
      </c>
      <c r="S42" s="183">
        <v>11</v>
      </c>
      <c r="T42" s="14" t="str">
        <f t="shared" si="14"/>
        <v>&lt;15</v>
      </c>
      <c r="U42" s="14">
        <f t="shared" si="14"/>
        <v>10.9</v>
      </c>
      <c r="V42" s="83">
        <f t="shared" si="1"/>
        <v>11</v>
      </c>
      <c r="W42" s="92"/>
    </row>
    <row r="43" spans="1:23" x14ac:dyDescent="0.45">
      <c r="A43" s="15">
        <f t="shared" si="3"/>
        <v>37</v>
      </c>
      <c r="B43" s="41" t="str">
        <f t="shared" si="5"/>
        <v>岩手県</v>
      </c>
      <c r="C43" s="41" t="str">
        <f t="shared" si="5"/>
        <v>岩手県</v>
      </c>
      <c r="D43" s="42" t="str">
        <f t="shared" si="5"/>
        <v>岩手県</v>
      </c>
      <c r="E43" s="40" t="s">
        <v>59</v>
      </c>
      <c r="F43" s="43" t="str">
        <f t="shared" si="6"/>
        <v>-</v>
      </c>
      <c r="G43" s="20" t="s">
        <v>35</v>
      </c>
      <c r="H43" s="44" t="str">
        <f t="shared" si="7"/>
        <v>畜産物</v>
      </c>
      <c r="I43" s="41" t="str">
        <f t="shared" si="8"/>
        <v>牛肉</v>
      </c>
      <c r="J43" s="43" t="str">
        <f t="shared" si="13"/>
        <v>-</v>
      </c>
      <c r="K43" s="43" t="str">
        <f t="shared" si="13"/>
        <v>-</v>
      </c>
      <c r="L43" s="45" t="str">
        <f t="shared" si="9"/>
        <v>制限なし</v>
      </c>
      <c r="M43" s="46" t="str">
        <f t="shared" si="10"/>
        <v>岩手県いわちく検査室</v>
      </c>
      <c r="N43" s="96" t="str">
        <f t="shared" si="11"/>
        <v>NaI</v>
      </c>
      <c r="O43" s="174">
        <v>43943</v>
      </c>
      <c r="P43" s="175">
        <v>43944</v>
      </c>
      <c r="Q43" s="181" t="s">
        <v>56</v>
      </c>
      <c r="R43" s="182" t="s">
        <v>57</v>
      </c>
      <c r="S43" s="183" t="s">
        <v>45</v>
      </c>
      <c r="T43" s="14" t="str">
        <f t="shared" si="14"/>
        <v>&lt;15</v>
      </c>
      <c r="U43" s="14" t="str">
        <f t="shared" si="14"/>
        <v>&lt;10</v>
      </c>
      <c r="V43" s="83" t="str">
        <f t="shared" si="1"/>
        <v>&lt;25</v>
      </c>
      <c r="W43" s="92"/>
    </row>
    <row r="44" spans="1:23" x14ac:dyDescent="0.45">
      <c r="A44" s="15">
        <f t="shared" si="3"/>
        <v>38</v>
      </c>
      <c r="B44" s="41" t="str">
        <f t="shared" si="5"/>
        <v>岩手県</v>
      </c>
      <c r="C44" s="41" t="str">
        <f t="shared" si="5"/>
        <v>岩手県</v>
      </c>
      <c r="D44" s="42" t="str">
        <f t="shared" si="5"/>
        <v>岩手県</v>
      </c>
      <c r="E44" s="40" t="s">
        <v>59</v>
      </c>
      <c r="F44" s="43" t="str">
        <f t="shared" si="6"/>
        <v>-</v>
      </c>
      <c r="G44" s="20" t="s">
        <v>35</v>
      </c>
      <c r="H44" s="44" t="str">
        <f t="shared" si="7"/>
        <v>畜産物</v>
      </c>
      <c r="I44" s="41" t="str">
        <f t="shared" si="8"/>
        <v>牛肉</v>
      </c>
      <c r="J44" s="43" t="str">
        <f t="shared" si="13"/>
        <v>-</v>
      </c>
      <c r="K44" s="43" t="str">
        <f t="shared" si="13"/>
        <v>-</v>
      </c>
      <c r="L44" s="45" t="str">
        <f t="shared" si="9"/>
        <v>制限なし</v>
      </c>
      <c r="M44" s="46" t="str">
        <f t="shared" si="10"/>
        <v>岩手県いわちく検査室</v>
      </c>
      <c r="N44" s="96" t="str">
        <f t="shared" si="11"/>
        <v>NaI</v>
      </c>
      <c r="O44" s="174">
        <v>43943</v>
      </c>
      <c r="P44" s="175">
        <v>43944</v>
      </c>
      <c r="Q44" s="181" t="s">
        <v>56</v>
      </c>
      <c r="R44" s="182" t="s">
        <v>57</v>
      </c>
      <c r="S44" s="183" t="s">
        <v>45</v>
      </c>
      <c r="T44" s="14" t="str">
        <f t="shared" si="14"/>
        <v>&lt;15</v>
      </c>
      <c r="U44" s="14" t="str">
        <f t="shared" si="14"/>
        <v>&lt;10</v>
      </c>
      <c r="V44" s="83" t="str">
        <f t="shared" si="1"/>
        <v>&lt;25</v>
      </c>
      <c r="W44" s="92"/>
    </row>
    <row r="45" spans="1:23" x14ac:dyDescent="0.45">
      <c r="A45" s="15">
        <f t="shared" si="3"/>
        <v>39</v>
      </c>
      <c r="B45" s="41" t="str">
        <f t="shared" si="5"/>
        <v>岩手県</v>
      </c>
      <c r="C45" s="41" t="str">
        <f t="shared" si="5"/>
        <v>岩手県</v>
      </c>
      <c r="D45" s="42" t="str">
        <f t="shared" si="5"/>
        <v>岩手県</v>
      </c>
      <c r="E45" s="40" t="s">
        <v>66</v>
      </c>
      <c r="F45" s="43" t="str">
        <f t="shared" si="6"/>
        <v>-</v>
      </c>
      <c r="G45" s="20" t="s">
        <v>35</v>
      </c>
      <c r="H45" s="44" t="str">
        <f t="shared" si="7"/>
        <v>畜産物</v>
      </c>
      <c r="I45" s="41" t="str">
        <f t="shared" si="8"/>
        <v>牛肉</v>
      </c>
      <c r="J45" s="43" t="str">
        <f t="shared" si="13"/>
        <v>-</v>
      </c>
      <c r="K45" s="43" t="str">
        <f t="shared" si="13"/>
        <v>-</v>
      </c>
      <c r="L45" s="45" t="str">
        <f t="shared" si="9"/>
        <v>制限なし</v>
      </c>
      <c r="M45" s="46" t="str">
        <f t="shared" si="10"/>
        <v>岩手県いわちく検査室</v>
      </c>
      <c r="N45" s="96" t="str">
        <f t="shared" si="11"/>
        <v>NaI</v>
      </c>
      <c r="O45" s="174">
        <v>43943</v>
      </c>
      <c r="P45" s="175">
        <v>43944</v>
      </c>
      <c r="Q45" s="181" t="s">
        <v>56</v>
      </c>
      <c r="R45" s="182" t="s">
        <v>57</v>
      </c>
      <c r="S45" s="183" t="s">
        <v>45</v>
      </c>
      <c r="T45" s="14" t="str">
        <f t="shared" si="14"/>
        <v>&lt;15</v>
      </c>
      <c r="U45" s="14" t="str">
        <f t="shared" si="14"/>
        <v>&lt;10</v>
      </c>
      <c r="V45" s="83" t="str">
        <f t="shared" si="1"/>
        <v>&lt;25</v>
      </c>
      <c r="W45" s="92"/>
    </row>
    <row r="46" spans="1:23" x14ac:dyDescent="0.45">
      <c r="A46" s="15">
        <f t="shared" si="3"/>
        <v>40</v>
      </c>
      <c r="B46" s="41" t="str">
        <f t="shared" si="5"/>
        <v>岩手県</v>
      </c>
      <c r="C46" s="41" t="str">
        <f t="shared" si="5"/>
        <v>岩手県</v>
      </c>
      <c r="D46" s="42" t="str">
        <f t="shared" si="5"/>
        <v>岩手県</v>
      </c>
      <c r="E46" s="40" t="s">
        <v>66</v>
      </c>
      <c r="F46" s="43" t="str">
        <f t="shared" si="6"/>
        <v>-</v>
      </c>
      <c r="G46" s="20" t="s">
        <v>35</v>
      </c>
      <c r="H46" s="44" t="str">
        <f t="shared" si="7"/>
        <v>畜産物</v>
      </c>
      <c r="I46" s="41" t="str">
        <f t="shared" si="8"/>
        <v>牛肉</v>
      </c>
      <c r="J46" s="43" t="str">
        <f t="shared" si="13"/>
        <v>-</v>
      </c>
      <c r="K46" s="43" t="str">
        <f t="shared" si="13"/>
        <v>-</v>
      </c>
      <c r="L46" s="45" t="str">
        <f t="shared" si="9"/>
        <v>制限なし</v>
      </c>
      <c r="M46" s="46" t="str">
        <f t="shared" si="10"/>
        <v>岩手県いわちく検査室</v>
      </c>
      <c r="N46" s="96" t="str">
        <f t="shared" si="11"/>
        <v>NaI</v>
      </c>
      <c r="O46" s="174">
        <v>43943</v>
      </c>
      <c r="P46" s="175">
        <v>43944</v>
      </c>
      <c r="Q46" s="181" t="s">
        <v>56</v>
      </c>
      <c r="R46" s="182" t="s">
        <v>57</v>
      </c>
      <c r="S46" s="183" t="s">
        <v>45</v>
      </c>
      <c r="T46" s="14" t="str">
        <f t="shared" si="14"/>
        <v>&lt;15</v>
      </c>
      <c r="U46" s="14" t="str">
        <f t="shared" si="14"/>
        <v>&lt;10</v>
      </c>
      <c r="V46" s="83" t="str">
        <f t="shared" si="1"/>
        <v>&lt;25</v>
      </c>
      <c r="W46" s="92"/>
    </row>
    <row r="47" spans="1:23" x14ac:dyDescent="0.45">
      <c r="A47" s="15">
        <f t="shared" si="3"/>
        <v>41</v>
      </c>
      <c r="B47" s="41" t="str">
        <f t="shared" si="5"/>
        <v>岩手県</v>
      </c>
      <c r="C47" s="41" t="str">
        <f t="shared" si="5"/>
        <v>岩手県</v>
      </c>
      <c r="D47" s="42" t="str">
        <f t="shared" si="5"/>
        <v>岩手県</v>
      </c>
      <c r="E47" s="40" t="s">
        <v>66</v>
      </c>
      <c r="F47" s="43" t="str">
        <f t="shared" si="6"/>
        <v>-</v>
      </c>
      <c r="G47" s="20" t="s">
        <v>35</v>
      </c>
      <c r="H47" s="44" t="str">
        <f t="shared" si="7"/>
        <v>畜産物</v>
      </c>
      <c r="I47" s="41" t="str">
        <f t="shared" si="8"/>
        <v>牛肉</v>
      </c>
      <c r="J47" s="43" t="str">
        <f t="shared" si="13"/>
        <v>-</v>
      </c>
      <c r="K47" s="43" t="str">
        <f t="shared" si="13"/>
        <v>-</v>
      </c>
      <c r="L47" s="45" t="str">
        <f t="shared" si="9"/>
        <v>制限なし</v>
      </c>
      <c r="M47" s="46" t="str">
        <f t="shared" si="10"/>
        <v>岩手県いわちく検査室</v>
      </c>
      <c r="N47" s="96" t="str">
        <f t="shared" si="11"/>
        <v>NaI</v>
      </c>
      <c r="O47" s="174">
        <v>43943</v>
      </c>
      <c r="P47" s="175">
        <v>43944</v>
      </c>
      <c r="Q47" s="181" t="s">
        <v>56</v>
      </c>
      <c r="R47" s="182">
        <v>14.2</v>
      </c>
      <c r="S47" s="183">
        <v>14</v>
      </c>
      <c r="T47" s="14" t="str">
        <f t="shared" si="14"/>
        <v>&lt;15</v>
      </c>
      <c r="U47" s="14">
        <f t="shared" si="14"/>
        <v>14.2</v>
      </c>
      <c r="V47" s="83">
        <f t="shared" si="1"/>
        <v>14</v>
      </c>
      <c r="W47" s="92"/>
    </row>
    <row r="48" spans="1:23" x14ac:dyDescent="0.45">
      <c r="A48" s="15">
        <f t="shared" si="3"/>
        <v>42</v>
      </c>
      <c r="B48" s="41" t="str">
        <f t="shared" si="5"/>
        <v>岩手県</v>
      </c>
      <c r="C48" s="41" t="str">
        <f t="shared" si="5"/>
        <v>岩手県</v>
      </c>
      <c r="D48" s="42" t="str">
        <f t="shared" si="5"/>
        <v>岩手県</v>
      </c>
      <c r="E48" s="40" t="s">
        <v>66</v>
      </c>
      <c r="F48" s="43" t="str">
        <f t="shared" si="6"/>
        <v>-</v>
      </c>
      <c r="G48" s="20" t="s">
        <v>35</v>
      </c>
      <c r="H48" s="44" t="str">
        <f t="shared" si="7"/>
        <v>畜産物</v>
      </c>
      <c r="I48" s="41" t="str">
        <f t="shared" si="8"/>
        <v>牛肉</v>
      </c>
      <c r="J48" s="43" t="str">
        <f t="shared" si="13"/>
        <v>-</v>
      </c>
      <c r="K48" s="43" t="str">
        <f t="shared" si="13"/>
        <v>-</v>
      </c>
      <c r="L48" s="45" t="str">
        <f t="shared" si="9"/>
        <v>制限なし</v>
      </c>
      <c r="M48" s="46" t="str">
        <f t="shared" si="10"/>
        <v>岩手県いわちく検査室</v>
      </c>
      <c r="N48" s="96" t="str">
        <f t="shared" si="11"/>
        <v>NaI</v>
      </c>
      <c r="O48" s="174">
        <v>43943</v>
      </c>
      <c r="P48" s="175">
        <v>43944</v>
      </c>
      <c r="Q48" s="181" t="s">
        <v>56</v>
      </c>
      <c r="R48" s="182" t="s">
        <v>57</v>
      </c>
      <c r="S48" s="183" t="s">
        <v>45</v>
      </c>
      <c r="T48" s="14" t="str">
        <f t="shared" si="14"/>
        <v>&lt;15</v>
      </c>
      <c r="U48" s="14" t="str">
        <f t="shared" si="14"/>
        <v>&lt;10</v>
      </c>
      <c r="V48" s="83" t="str">
        <f t="shared" si="1"/>
        <v>&lt;25</v>
      </c>
      <c r="W48" s="92"/>
    </row>
    <row r="49" spans="1:23" x14ac:dyDescent="0.45">
      <c r="A49" s="15">
        <f t="shared" si="3"/>
        <v>43</v>
      </c>
      <c r="B49" s="41" t="str">
        <f t="shared" ref="B49:D80" si="15">IF($E49="","","岩手県")</f>
        <v>岩手県</v>
      </c>
      <c r="C49" s="41" t="str">
        <f t="shared" si="15"/>
        <v>岩手県</v>
      </c>
      <c r="D49" s="42" t="str">
        <f t="shared" si="15"/>
        <v>岩手県</v>
      </c>
      <c r="E49" s="40" t="s">
        <v>66</v>
      </c>
      <c r="F49" s="43" t="str">
        <f t="shared" si="6"/>
        <v>-</v>
      </c>
      <c r="G49" s="20" t="s">
        <v>35</v>
      </c>
      <c r="H49" s="44" t="str">
        <f t="shared" si="7"/>
        <v>畜産物</v>
      </c>
      <c r="I49" s="41" t="str">
        <f t="shared" si="8"/>
        <v>牛肉</v>
      </c>
      <c r="J49" s="43" t="str">
        <f t="shared" si="13"/>
        <v>-</v>
      </c>
      <c r="K49" s="43" t="str">
        <f t="shared" si="13"/>
        <v>-</v>
      </c>
      <c r="L49" s="45" t="str">
        <f t="shared" si="9"/>
        <v>制限なし</v>
      </c>
      <c r="M49" s="46" t="str">
        <f t="shared" si="10"/>
        <v>岩手県いわちく検査室</v>
      </c>
      <c r="N49" s="96" t="str">
        <f t="shared" si="11"/>
        <v>NaI</v>
      </c>
      <c r="O49" s="174">
        <v>43943</v>
      </c>
      <c r="P49" s="175">
        <v>43944</v>
      </c>
      <c r="Q49" s="181" t="s">
        <v>56</v>
      </c>
      <c r="R49" s="182" t="s">
        <v>57</v>
      </c>
      <c r="S49" s="183" t="s">
        <v>45</v>
      </c>
      <c r="T49" s="14" t="str">
        <f t="shared" si="14"/>
        <v>&lt;15</v>
      </c>
      <c r="U49" s="14" t="str">
        <f t="shared" si="14"/>
        <v>&lt;10</v>
      </c>
      <c r="V49" s="83" t="str">
        <f t="shared" si="1"/>
        <v>&lt;25</v>
      </c>
      <c r="W49" s="92"/>
    </row>
    <row r="50" spans="1:23" x14ac:dyDescent="0.45">
      <c r="A50" s="15">
        <f t="shared" si="3"/>
        <v>44</v>
      </c>
      <c r="B50" s="41" t="str">
        <f t="shared" si="15"/>
        <v>岩手県</v>
      </c>
      <c r="C50" s="41" t="str">
        <f t="shared" si="15"/>
        <v>岩手県</v>
      </c>
      <c r="D50" s="42" t="str">
        <f t="shared" si="15"/>
        <v>岩手県</v>
      </c>
      <c r="E50" s="40" t="s">
        <v>66</v>
      </c>
      <c r="F50" s="43" t="str">
        <f t="shared" si="6"/>
        <v>-</v>
      </c>
      <c r="G50" s="20" t="s">
        <v>35</v>
      </c>
      <c r="H50" s="44" t="str">
        <f t="shared" si="7"/>
        <v>畜産物</v>
      </c>
      <c r="I50" s="41" t="str">
        <f t="shared" si="8"/>
        <v>牛肉</v>
      </c>
      <c r="J50" s="43" t="str">
        <f t="shared" si="13"/>
        <v>-</v>
      </c>
      <c r="K50" s="43" t="str">
        <f t="shared" si="13"/>
        <v>-</v>
      </c>
      <c r="L50" s="45" t="str">
        <f t="shared" si="9"/>
        <v>制限なし</v>
      </c>
      <c r="M50" s="46" t="str">
        <f t="shared" si="10"/>
        <v>岩手県いわちく検査室</v>
      </c>
      <c r="N50" s="96" t="str">
        <f t="shared" si="11"/>
        <v>NaI</v>
      </c>
      <c r="O50" s="174">
        <v>43943</v>
      </c>
      <c r="P50" s="175">
        <v>43944</v>
      </c>
      <c r="Q50" s="181" t="s">
        <v>56</v>
      </c>
      <c r="R50" s="182" t="s">
        <v>57</v>
      </c>
      <c r="S50" s="183" t="s">
        <v>45</v>
      </c>
      <c r="T50" s="14" t="str">
        <f t="shared" si="14"/>
        <v>&lt;15</v>
      </c>
      <c r="U50" s="14" t="str">
        <f t="shared" si="14"/>
        <v>&lt;10</v>
      </c>
      <c r="V50" s="83" t="str">
        <f t="shared" si="1"/>
        <v>&lt;25</v>
      </c>
      <c r="W50" s="92"/>
    </row>
    <row r="51" spans="1:23" x14ac:dyDescent="0.45">
      <c r="A51" s="15">
        <f t="shared" si="3"/>
        <v>45</v>
      </c>
      <c r="B51" s="41" t="str">
        <f t="shared" si="15"/>
        <v>岩手県</v>
      </c>
      <c r="C51" s="41" t="str">
        <f t="shared" si="15"/>
        <v>岩手県</v>
      </c>
      <c r="D51" s="42" t="str">
        <f t="shared" si="15"/>
        <v>岩手県</v>
      </c>
      <c r="E51" s="40" t="s">
        <v>67</v>
      </c>
      <c r="F51" s="43" t="str">
        <f t="shared" si="6"/>
        <v>-</v>
      </c>
      <c r="G51" s="20" t="s">
        <v>35</v>
      </c>
      <c r="H51" s="44" t="str">
        <f t="shared" si="7"/>
        <v>畜産物</v>
      </c>
      <c r="I51" s="41" t="str">
        <f t="shared" si="8"/>
        <v>牛肉</v>
      </c>
      <c r="J51" s="43" t="str">
        <f t="shared" si="13"/>
        <v>-</v>
      </c>
      <c r="K51" s="43" t="str">
        <f t="shared" si="13"/>
        <v>-</v>
      </c>
      <c r="L51" s="45" t="str">
        <f t="shared" si="9"/>
        <v>制限なし</v>
      </c>
      <c r="M51" s="46" t="str">
        <f t="shared" si="10"/>
        <v>岩手県いわちく検査室</v>
      </c>
      <c r="N51" s="96" t="str">
        <f t="shared" si="11"/>
        <v>NaI</v>
      </c>
      <c r="O51" s="174">
        <v>43943</v>
      </c>
      <c r="P51" s="175">
        <v>43944</v>
      </c>
      <c r="Q51" s="181" t="s">
        <v>56</v>
      </c>
      <c r="R51" s="182" t="s">
        <v>57</v>
      </c>
      <c r="S51" s="183" t="s">
        <v>45</v>
      </c>
      <c r="T51" s="14" t="str">
        <f t="shared" si="14"/>
        <v>&lt;15</v>
      </c>
      <c r="U51" s="14" t="str">
        <f t="shared" si="14"/>
        <v>&lt;10</v>
      </c>
      <c r="V51" s="83" t="str">
        <f t="shared" si="1"/>
        <v>&lt;25</v>
      </c>
      <c r="W51" s="92"/>
    </row>
    <row r="52" spans="1:23" x14ac:dyDescent="0.45">
      <c r="A52" s="15">
        <f t="shared" si="3"/>
        <v>46</v>
      </c>
      <c r="B52" s="41" t="str">
        <f t="shared" si="15"/>
        <v>岩手県</v>
      </c>
      <c r="C52" s="41" t="str">
        <f t="shared" si="15"/>
        <v>岩手県</v>
      </c>
      <c r="D52" s="42" t="str">
        <f t="shared" si="15"/>
        <v>岩手県</v>
      </c>
      <c r="E52" s="40" t="s">
        <v>66</v>
      </c>
      <c r="F52" s="43" t="str">
        <f t="shared" si="6"/>
        <v>-</v>
      </c>
      <c r="G52" s="20" t="s">
        <v>35</v>
      </c>
      <c r="H52" s="44" t="str">
        <f t="shared" si="7"/>
        <v>畜産物</v>
      </c>
      <c r="I52" s="41" t="str">
        <f t="shared" si="8"/>
        <v>牛肉</v>
      </c>
      <c r="J52" s="43" t="str">
        <f t="shared" si="13"/>
        <v>-</v>
      </c>
      <c r="K52" s="43" t="str">
        <f t="shared" si="13"/>
        <v>-</v>
      </c>
      <c r="L52" s="45" t="str">
        <f t="shared" si="9"/>
        <v>制限なし</v>
      </c>
      <c r="M52" s="46" t="str">
        <f t="shared" si="10"/>
        <v>岩手県いわちく検査室</v>
      </c>
      <c r="N52" s="96" t="str">
        <f t="shared" si="11"/>
        <v>NaI</v>
      </c>
      <c r="O52" s="174">
        <v>43943</v>
      </c>
      <c r="P52" s="175">
        <v>43944</v>
      </c>
      <c r="Q52" s="181" t="s">
        <v>56</v>
      </c>
      <c r="R52" s="182" t="s">
        <v>57</v>
      </c>
      <c r="S52" s="183" t="s">
        <v>45</v>
      </c>
      <c r="T52" s="14" t="str">
        <f t="shared" si="14"/>
        <v>&lt;15</v>
      </c>
      <c r="U52" s="14" t="str">
        <f t="shared" si="14"/>
        <v>&lt;10</v>
      </c>
      <c r="V52" s="83" t="str">
        <f t="shared" si="1"/>
        <v>&lt;25</v>
      </c>
      <c r="W52" s="92"/>
    </row>
    <row r="53" spans="1:23" x14ac:dyDescent="0.45">
      <c r="A53" s="15">
        <f t="shared" si="3"/>
        <v>47</v>
      </c>
      <c r="B53" s="41" t="str">
        <f t="shared" si="15"/>
        <v>岩手県</v>
      </c>
      <c r="C53" s="41" t="str">
        <f t="shared" si="15"/>
        <v>岩手県</v>
      </c>
      <c r="D53" s="42" t="str">
        <f t="shared" si="15"/>
        <v>岩手県</v>
      </c>
      <c r="E53" s="40" t="s">
        <v>66</v>
      </c>
      <c r="F53" s="43" t="str">
        <f t="shared" si="6"/>
        <v>-</v>
      </c>
      <c r="G53" s="20" t="s">
        <v>35</v>
      </c>
      <c r="H53" s="44" t="str">
        <f t="shared" si="7"/>
        <v>畜産物</v>
      </c>
      <c r="I53" s="41" t="str">
        <f t="shared" si="8"/>
        <v>牛肉</v>
      </c>
      <c r="J53" s="43" t="str">
        <f t="shared" si="13"/>
        <v>-</v>
      </c>
      <c r="K53" s="43" t="str">
        <f t="shared" si="13"/>
        <v>-</v>
      </c>
      <c r="L53" s="45" t="str">
        <f t="shared" si="9"/>
        <v>制限なし</v>
      </c>
      <c r="M53" s="46" t="str">
        <f t="shared" si="10"/>
        <v>岩手県いわちく検査室</v>
      </c>
      <c r="N53" s="96" t="str">
        <f t="shared" si="11"/>
        <v>NaI</v>
      </c>
      <c r="O53" s="174">
        <v>43943</v>
      </c>
      <c r="P53" s="175">
        <v>43944</v>
      </c>
      <c r="Q53" s="181" t="s">
        <v>56</v>
      </c>
      <c r="R53" s="182" t="s">
        <v>57</v>
      </c>
      <c r="S53" s="183" t="s">
        <v>45</v>
      </c>
      <c r="T53" s="14" t="str">
        <f t="shared" si="14"/>
        <v>&lt;15</v>
      </c>
      <c r="U53" s="14" t="str">
        <f t="shared" si="14"/>
        <v>&lt;10</v>
      </c>
      <c r="V53" s="83" t="str">
        <f t="shared" si="1"/>
        <v>&lt;25</v>
      </c>
      <c r="W53" s="92"/>
    </row>
    <row r="54" spans="1:23" x14ac:dyDescent="0.45">
      <c r="A54" s="15">
        <f t="shared" si="3"/>
        <v>48</v>
      </c>
      <c r="B54" s="41" t="str">
        <f t="shared" si="15"/>
        <v>岩手県</v>
      </c>
      <c r="C54" s="41" t="str">
        <f t="shared" si="15"/>
        <v>岩手県</v>
      </c>
      <c r="D54" s="42" t="str">
        <f t="shared" si="15"/>
        <v>岩手県</v>
      </c>
      <c r="E54" s="40" t="s">
        <v>68</v>
      </c>
      <c r="F54" s="43" t="str">
        <f t="shared" si="6"/>
        <v>-</v>
      </c>
      <c r="G54" s="20" t="s">
        <v>35</v>
      </c>
      <c r="H54" s="44" t="str">
        <f t="shared" si="7"/>
        <v>畜産物</v>
      </c>
      <c r="I54" s="41" t="str">
        <f t="shared" si="8"/>
        <v>牛肉</v>
      </c>
      <c r="J54" s="43" t="str">
        <f t="shared" si="13"/>
        <v>-</v>
      </c>
      <c r="K54" s="43" t="str">
        <f t="shared" si="13"/>
        <v>-</v>
      </c>
      <c r="L54" s="45" t="str">
        <f t="shared" si="9"/>
        <v>制限なし</v>
      </c>
      <c r="M54" s="46" t="str">
        <f t="shared" si="10"/>
        <v>岩手県いわちく検査室</v>
      </c>
      <c r="N54" s="96" t="str">
        <f t="shared" si="11"/>
        <v>NaI</v>
      </c>
      <c r="O54" s="174">
        <v>43943</v>
      </c>
      <c r="P54" s="175">
        <v>43944</v>
      </c>
      <c r="Q54" s="181" t="s">
        <v>56</v>
      </c>
      <c r="R54" s="182" t="s">
        <v>57</v>
      </c>
      <c r="S54" s="183" t="s">
        <v>45</v>
      </c>
      <c r="T54" s="14" t="str">
        <f t="shared" si="14"/>
        <v>&lt;15</v>
      </c>
      <c r="U54" s="14" t="str">
        <f t="shared" si="14"/>
        <v>&lt;10</v>
      </c>
      <c r="V54" s="83" t="str">
        <f t="shared" si="1"/>
        <v>&lt;25</v>
      </c>
      <c r="W54" s="92"/>
    </row>
    <row r="55" spans="1:23" x14ac:dyDescent="0.45">
      <c r="A55" s="15">
        <f t="shared" si="3"/>
        <v>49</v>
      </c>
      <c r="B55" s="41" t="str">
        <f t="shared" si="15"/>
        <v>岩手県</v>
      </c>
      <c r="C55" s="41" t="str">
        <f t="shared" si="15"/>
        <v>岩手県</v>
      </c>
      <c r="D55" s="42" t="str">
        <f t="shared" si="15"/>
        <v>岩手県</v>
      </c>
      <c r="E55" s="40" t="s">
        <v>68</v>
      </c>
      <c r="F55" s="43" t="str">
        <f t="shared" si="6"/>
        <v>-</v>
      </c>
      <c r="G55" s="20" t="s">
        <v>35</v>
      </c>
      <c r="H55" s="44" t="str">
        <f t="shared" si="7"/>
        <v>畜産物</v>
      </c>
      <c r="I55" s="41" t="str">
        <f t="shared" si="8"/>
        <v>牛肉</v>
      </c>
      <c r="J55" s="43" t="str">
        <f t="shared" si="13"/>
        <v>-</v>
      </c>
      <c r="K55" s="43" t="str">
        <f t="shared" si="13"/>
        <v>-</v>
      </c>
      <c r="L55" s="45" t="str">
        <f t="shared" si="9"/>
        <v>制限なし</v>
      </c>
      <c r="M55" s="46" t="str">
        <f t="shared" si="10"/>
        <v>岩手県いわちく検査室</v>
      </c>
      <c r="N55" s="96" t="str">
        <f t="shared" si="11"/>
        <v>NaI</v>
      </c>
      <c r="O55" s="174">
        <v>43943</v>
      </c>
      <c r="P55" s="175">
        <v>43944</v>
      </c>
      <c r="Q55" s="181" t="s">
        <v>56</v>
      </c>
      <c r="R55" s="182" t="s">
        <v>57</v>
      </c>
      <c r="S55" s="183" t="s">
        <v>45</v>
      </c>
      <c r="T55" s="14" t="str">
        <f t="shared" si="14"/>
        <v>&lt;15</v>
      </c>
      <c r="U55" s="14" t="str">
        <f t="shared" si="14"/>
        <v>&lt;10</v>
      </c>
      <c r="V55" s="83" t="str">
        <f t="shared" si="1"/>
        <v>&lt;25</v>
      </c>
      <c r="W55" s="92"/>
    </row>
    <row r="56" spans="1:23" x14ac:dyDescent="0.45">
      <c r="A56" s="15">
        <f t="shared" si="3"/>
        <v>50</v>
      </c>
      <c r="B56" s="41" t="str">
        <f t="shared" si="15"/>
        <v>岩手県</v>
      </c>
      <c r="C56" s="41" t="str">
        <f t="shared" si="15"/>
        <v>岩手県</v>
      </c>
      <c r="D56" s="42" t="str">
        <f t="shared" si="15"/>
        <v>岩手県</v>
      </c>
      <c r="E56" s="40" t="s">
        <v>68</v>
      </c>
      <c r="F56" s="43" t="str">
        <f t="shared" si="6"/>
        <v>-</v>
      </c>
      <c r="G56" s="20" t="s">
        <v>35</v>
      </c>
      <c r="H56" s="44" t="str">
        <f t="shared" si="7"/>
        <v>畜産物</v>
      </c>
      <c r="I56" s="41" t="str">
        <f t="shared" si="8"/>
        <v>牛肉</v>
      </c>
      <c r="J56" s="43" t="str">
        <f t="shared" si="13"/>
        <v>-</v>
      </c>
      <c r="K56" s="43" t="str">
        <f t="shared" si="13"/>
        <v>-</v>
      </c>
      <c r="L56" s="45" t="str">
        <f t="shared" si="9"/>
        <v>制限なし</v>
      </c>
      <c r="M56" s="46" t="str">
        <f t="shared" si="10"/>
        <v>岩手県いわちく検査室</v>
      </c>
      <c r="N56" s="96" t="str">
        <f t="shared" si="11"/>
        <v>NaI</v>
      </c>
      <c r="O56" s="174">
        <v>43943</v>
      </c>
      <c r="P56" s="175">
        <v>43944</v>
      </c>
      <c r="Q56" s="181" t="s">
        <v>56</v>
      </c>
      <c r="R56" s="182" t="s">
        <v>57</v>
      </c>
      <c r="S56" s="183" t="s">
        <v>45</v>
      </c>
      <c r="T56" s="14" t="str">
        <f t="shared" si="14"/>
        <v>&lt;15</v>
      </c>
      <c r="U56" s="14" t="str">
        <f t="shared" si="14"/>
        <v>&lt;10</v>
      </c>
      <c r="V56" s="83" t="str">
        <f t="shared" si="1"/>
        <v>&lt;25</v>
      </c>
      <c r="W56" s="92"/>
    </row>
    <row r="57" spans="1:23" x14ac:dyDescent="0.45">
      <c r="A57" s="15">
        <f t="shared" si="3"/>
        <v>51</v>
      </c>
      <c r="B57" s="41" t="str">
        <f t="shared" si="15"/>
        <v>岩手県</v>
      </c>
      <c r="C57" s="41" t="str">
        <f t="shared" si="15"/>
        <v>岩手県</v>
      </c>
      <c r="D57" s="42" t="str">
        <f t="shared" si="15"/>
        <v>岩手県</v>
      </c>
      <c r="E57" s="40" t="s">
        <v>68</v>
      </c>
      <c r="F57" s="43" t="str">
        <f t="shared" si="6"/>
        <v>-</v>
      </c>
      <c r="G57" s="20" t="s">
        <v>35</v>
      </c>
      <c r="H57" s="44" t="str">
        <f t="shared" si="7"/>
        <v>畜産物</v>
      </c>
      <c r="I57" s="41" t="str">
        <f t="shared" si="8"/>
        <v>牛肉</v>
      </c>
      <c r="J57" s="43" t="str">
        <f t="shared" si="13"/>
        <v>-</v>
      </c>
      <c r="K57" s="43" t="str">
        <f t="shared" si="13"/>
        <v>-</v>
      </c>
      <c r="L57" s="45" t="str">
        <f t="shared" si="9"/>
        <v>制限なし</v>
      </c>
      <c r="M57" s="46" t="str">
        <f t="shared" si="10"/>
        <v>岩手県いわちく検査室</v>
      </c>
      <c r="N57" s="96" t="str">
        <f t="shared" si="11"/>
        <v>NaI</v>
      </c>
      <c r="O57" s="174">
        <v>43943</v>
      </c>
      <c r="P57" s="175">
        <v>43944</v>
      </c>
      <c r="Q57" s="181" t="s">
        <v>56</v>
      </c>
      <c r="R57" s="182" t="s">
        <v>57</v>
      </c>
      <c r="S57" s="183" t="s">
        <v>45</v>
      </c>
      <c r="T57" s="14" t="str">
        <f t="shared" si="14"/>
        <v>&lt;15</v>
      </c>
      <c r="U57" s="14" t="str">
        <f t="shared" si="14"/>
        <v>&lt;10</v>
      </c>
      <c r="V57" s="83" t="str">
        <f t="shared" si="1"/>
        <v>&lt;25</v>
      </c>
      <c r="W57" s="92"/>
    </row>
    <row r="58" spans="1:23" x14ac:dyDescent="0.45">
      <c r="A58" s="15">
        <f t="shared" si="3"/>
        <v>52</v>
      </c>
      <c r="B58" s="41" t="str">
        <f t="shared" si="15"/>
        <v>岩手県</v>
      </c>
      <c r="C58" s="41" t="str">
        <f t="shared" si="15"/>
        <v>岩手県</v>
      </c>
      <c r="D58" s="42" t="str">
        <f t="shared" si="15"/>
        <v>岩手県</v>
      </c>
      <c r="E58" s="40" t="s">
        <v>68</v>
      </c>
      <c r="F58" s="43" t="str">
        <f t="shared" si="6"/>
        <v>-</v>
      </c>
      <c r="G58" s="20" t="s">
        <v>35</v>
      </c>
      <c r="H58" s="44" t="str">
        <f t="shared" si="7"/>
        <v>畜産物</v>
      </c>
      <c r="I58" s="41" t="str">
        <f t="shared" si="8"/>
        <v>牛肉</v>
      </c>
      <c r="J58" s="43" t="str">
        <f t="shared" si="13"/>
        <v>-</v>
      </c>
      <c r="K58" s="43" t="str">
        <f t="shared" si="13"/>
        <v>-</v>
      </c>
      <c r="L58" s="45" t="str">
        <f t="shared" si="9"/>
        <v>制限なし</v>
      </c>
      <c r="M58" s="46" t="str">
        <f t="shared" si="10"/>
        <v>岩手県いわちく検査室</v>
      </c>
      <c r="N58" s="96" t="str">
        <f t="shared" si="11"/>
        <v>NaI</v>
      </c>
      <c r="O58" s="174">
        <v>43943</v>
      </c>
      <c r="P58" s="175">
        <v>43944</v>
      </c>
      <c r="Q58" s="181" t="s">
        <v>56</v>
      </c>
      <c r="R58" s="182" t="s">
        <v>57</v>
      </c>
      <c r="S58" s="183" t="s">
        <v>45</v>
      </c>
      <c r="T58" s="14" t="str">
        <f t="shared" si="14"/>
        <v>&lt;15</v>
      </c>
      <c r="U58" s="14" t="str">
        <f t="shared" si="14"/>
        <v>&lt;10</v>
      </c>
      <c r="V58" s="83" t="str">
        <f t="shared" si="1"/>
        <v>&lt;25</v>
      </c>
      <c r="W58" s="92"/>
    </row>
    <row r="59" spans="1:23" x14ac:dyDescent="0.45">
      <c r="A59" s="15">
        <f t="shared" si="3"/>
        <v>53</v>
      </c>
      <c r="B59" s="41" t="str">
        <f t="shared" si="15"/>
        <v>岩手県</v>
      </c>
      <c r="C59" s="41" t="str">
        <f t="shared" si="15"/>
        <v>岩手県</v>
      </c>
      <c r="D59" s="42" t="str">
        <f t="shared" si="15"/>
        <v>岩手県</v>
      </c>
      <c r="E59" s="40" t="s">
        <v>66</v>
      </c>
      <c r="F59" s="43" t="str">
        <f t="shared" si="6"/>
        <v>-</v>
      </c>
      <c r="G59" s="20" t="s">
        <v>35</v>
      </c>
      <c r="H59" s="44" t="str">
        <f t="shared" si="7"/>
        <v>畜産物</v>
      </c>
      <c r="I59" s="41" t="str">
        <f t="shared" si="8"/>
        <v>牛肉</v>
      </c>
      <c r="J59" s="43" t="str">
        <f t="shared" si="13"/>
        <v>-</v>
      </c>
      <c r="K59" s="43" t="str">
        <f t="shared" si="13"/>
        <v>-</v>
      </c>
      <c r="L59" s="45" t="str">
        <f t="shared" si="9"/>
        <v>制限なし</v>
      </c>
      <c r="M59" s="46" t="str">
        <f t="shared" si="10"/>
        <v>岩手県いわちく検査室</v>
      </c>
      <c r="N59" s="96" t="str">
        <f t="shared" si="11"/>
        <v>NaI</v>
      </c>
      <c r="O59" s="174">
        <v>43943</v>
      </c>
      <c r="P59" s="175">
        <v>43944</v>
      </c>
      <c r="Q59" s="181" t="s">
        <v>56</v>
      </c>
      <c r="R59" s="182" t="s">
        <v>57</v>
      </c>
      <c r="S59" s="183" t="s">
        <v>45</v>
      </c>
      <c r="T59" s="14" t="str">
        <f t="shared" si="14"/>
        <v>&lt;15</v>
      </c>
      <c r="U59" s="14" t="str">
        <f t="shared" si="14"/>
        <v>&lt;10</v>
      </c>
      <c r="V59" s="83" t="str">
        <f t="shared" si="1"/>
        <v>&lt;25</v>
      </c>
      <c r="W59" s="92"/>
    </row>
    <row r="60" spans="1:23" x14ac:dyDescent="0.45">
      <c r="A60" s="15">
        <f t="shared" si="3"/>
        <v>54</v>
      </c>
      <c r="B60" s="41" t="str">
        <f t="shared" si="15"/>
        <v>岩手県</v>
      </c>
      <c r="C60" s="41" t="str">
        <f t="shared" si="15"/>
        <v>岩手県</v>
      </c>
      <c r="D60" s="42" t="str">
        <f t="shared" si="15"/>
        <v>岩手県</v>
      </c>
      <c r="E60" s="40" t="s">
        <v>66</v>
      </c>
      <c r="F60" s="43" t="str">
        <f t="shared" si="6"/>
        <v>-</v>
      </c>
      <c r="G60" s="20" t="s">
        <v>35</v>
      </c>
      <c r="H60" s="44" t="str">
        <f t="shared" si="7"/>
        <v>畜産物</v>
      </c>
      <c r="I60" s="41" t="str">
        <f t="shared" si="8"/>
        <v>牛肉</v>
      </c>
      <c r="J60" s="43" t="str">
        <f t="shared" si="13"/>
        <v>-</v>
      </c>
      <c r="K60" s="43" t="str">
        <f t="shared" si="13"/>
        <v>-</v>
      </c>
      <c r="L60" s="45" t="str">
        <f t="shared" si="9"/>
        <v>制限なし</v>
      </c>
      <c r="M60" s="46" t="str">
        <f t="shared" si="10"/>
        <v>岩手県いわちく検査室</v>
      </c>
      <c r="N60" s="96" t="str">
        <f t="shared" si="11"/>
        <v>NaI</v>
      </c>
      <c r="O60" s="174">
        <v>43943</v>
      </c>
      <c r="P60" s="175">
        <v>43944</v>
      </c>
      <c r="Q60" s="181" t="s">
        <v>56</v>
      </c>
      <c r="R60" s="182" t="s">
        <v>57</v>
      </c>
      <c r="S60" s="183" t="s">
        <v>45</v>
      </c>
      <c r="T60" s="14" t="str">
        <f t="shared" si="14"/>
        <v>&lt;15</v>
      </c>
      <c r="U60" s="14" t="str">
        <f t="shared" si="14"/>
        <v>&lt;10</v>
      </c>
      <c r="V60" s="83" t="str">
        <f t="shared" si="1"/>
        <v>&lt;25</v>
      </c>
      <c r="W60" s="92"/>
    </row>
    <row r="61" spans="1:23" x14ac:dyDescent="0.45">
      <c r="A61" s="15">
        <f t="shared" si="3"/>
        <v>55</v>
      </c>
      <c r="B61" s="41" t="str">
        <f t="shared" si="15"/>
        <v>岩手県</v>
      </c>
      <c r="C61" s="41" t="str">
        <f t="shared" si="15"/>
        <v>岩手県</v>
      </c>
      <c r="D61" s="42" t="str">
        <f t="shared" si="15"/>
        <v>岩手県</v>
      </c>
      <c r="E61" s="40" t="s">
        <v>66</v>
      </c>
      <c r="F61" s="43" t="str">
        <f t="shared" si="6"/>
        <v>-</v>
      </c>
      <c r="G61" s="20" t="s">
        <v>35</v>
      </c>
      <c r="H61" s="44" t="str">
        <f t="shared" si="7"/>
        <v>畜産物</v>
      </c>
      <c r="I61" s="41" t="str">
        <f t="shared" si="8"/>
        <v>牛肉</v>
      </c>
      <c r="J61" s="43" t="str">
        <f t="shared" si="13"/>
        <v>-</v>
      </c>
      <c r="K61" s="43" t="str">
        <f t="shared" si="13"/>
        <v>-</v>
      </c>
      <c r="L61" s="45" t="str">
        <f t="shared" si="9"/>
        <v>制限なし</v>
      </c>
      <c r="M61" s="46" t="str">
        <f t="shared" si="10"/>
        <v>岩手県いわちく検査室</v>
      </c>
      <c r="N61" s="96" t="str">
        <f t="shared" si="11"/>
        <v>NaI</v>
      </c>
      <c r="O61" s="174">
        <v>43943</v>
      </c>
      <c r="P61" s="175">
        <v>43944</v>
      </c>
      <c r="Q61" s="181" t="s">
        <v>56</v>
      </c>
      <c r="R61" s="182" t="s">
        <v>57</v>
      </c>
      <c r="S61" s="183" t="s">
        <v>45</v>
      </c>
      <c r="T61" s="14" t="str">
        <f t="shared" si="14"/>
        <v>&lt;15</v>
      </c>
      <c r="U61" s="14" t="str">
        <f t="shared" si="14"/>
        <v>&lt;10</v>
      </c>
      <c r="V61" s="83" t="str">
        <f t="shared" si="1"/>
        <v>&lt;25</v>
      </c>
      <c r="W61" s="92"/>
    </row>
    <row r="62" spans="1:23" x14ac:dyDescent="0.45">
      <c r="A62" s="15">
        <f t="shared" si="3"/>
        <v>56</v>
      </c>
      <c r="B62" s="41" t="str">
        <f t="shared" si="15"/>
        <v>岩手県</v>
      </c>
      <c r="C62" s="41" t="str">
        <f t="shared" si="15"/>
        <v>岩手県</v>
      </c>
      <c r="D62" s="42" t="str">
        <f t="shared" si="15"/>
        <v>岩手県</v>
      </c>
      <c r="E62" s="40" t="s">
        <v>66</v>
      </c>
      <c r="F62" s="43" t="str">
        <f t="shared" si="6"/>
        <v>-</v>
      </c>
      <c r="G62" s="20" t="s">
        <v>35</v>
      </c>
      <c r="H62" s="44" t="str">
        <f t="shared" si="7"/>
        <v>畜産物</v>
      </c>
      <c r="I62" s="41" t="str">
        <f t="shared" si="8"/>
        <v>牛肉</v>
      </c>
      <c r="J62" s="43" t="str">
        <f t="shared" si="13"/>
        <v>-</v>
      </c>
      <c r="K62" s="43" t="str">
        <f t="shared" si="13"/>
        <v>-</v>
      </c>
      <c r="L62" s="45" t="str">
        <f t="shared" si="9"/>
        <v>制限なし</v>
      </c>
      <c r="M62" s="46" t="str">
        <f t="shared" si="10"/>
        <v>岩手県いわちく検査室</v>
      </c>
      <c r="N62" s="96" t="str">
        <f t="shared" si="11"/>
        <v>NaI</v>
      </c>
      <c r="O62" s="174">
        <v>43943</v>
      </c>
      <c r="P62" s="175">
        <v>43944</v>
      </c>
      <c r="Q62" s="181" t="s">
        <v>56</v>
      </c>
      <c r="R62" s="182" t="s">
        <v>57</v>
      </c>
      <c r="S62" s="183" t="s">
        <v>45</v>
      </c>
      <c r="T62" s="14" t="str">
        <f t="shared" si="14"/>
        <v>&lt;15</v>
      </c>
      <c r="U62" s="14" t="str">
        <f t="shared" si="14"/>
        <v>&lt;10</v>
      </c>
      <c r="V62" s="83" t="str">
        <f t="shared" si="1"/>
        <v>&lt;25</v>
      </c>
      <c r="W62" s="92"/>
    </row>
    <row r="63" spans="1:23" x14ac:dyDescent="0.45">
      <c r="A63" s="15">
        <f t="shared" si="3"/>
        <v>57</v>
      </c>
      <c r="B63" s="41" t="str">
        <f t="shared" si="15"/>
        <v>岩手県</v>
      </c>
      <c r="C63" s="41" t="str">
        <f t="shared" si="15"/>
        <v>岩手県</v>
      </c>
      <c r="D63" s="42" t="str">
        <f t="shared" si="15"/>
        <v>岩手県</v>
      </c>
      <c r="E63" s="40" t="s">
        <v>69</v>
      </c>
      <c r="F63" s="43" t="str">
        <f t="shared" si="6"/>
        <v>-</v>
      </c>
      <c r="G63" s="20" t="s">
        <v>35</v>
      </c>
      <c r="H63" s="44" t="str">
        <f t="shared" si="7"/>
        <v>畜産物</v>
      </c>
      <c r="I63" s="41" t="str">
        <f t="shared" si="8"/>
        <v>牛肉</v>
      </c>
      <c r="J63" s="43" t="str">
        <f t="shared" si="13"/>
        <v>-</v>
      </c>
      <c r="K63" s="43" t="str">
        <f t="shared" si="13"/>
        <v>-</v>
      </c>
      <c r="L63" s="45" t="str">
        <f t="shared" si="9"/>
        <v>制限なし</v>
      </c>
      <c r="M63" s="46" t="str">
        <f t="shared" si="10"/>
        <v>岩手県いわちく検査室</v>
      </c>
      <c r="N63" s="96" t="str">
        <f t="shared" si="11"/>
        <v>NaI</v>
      </c>
      <c r="O63" s="174">
        <v>43943</v>
      </c>
      <c r="P63" s="175">
        <v>43944</v>
      </c>
      <c r="Q63" s="181" t="s">
        <v>56</v>
      </c>
      <c r="R63" s="182" t="s">
        <v>57</v>
      </c>
      <c r="S63" s="183" t="s">
        <v>45</v>
      </c>
      <c r="T63" s="14" t="str">
        <f t="shared" si="14"/>
        <v>&lt;15</v>
      </c>
      <c r="U63" s="14" t="str">
        <f t="shared" si="14"/>
        <v>&lt;10</v>
      </c>
      <c r="V63" s="83" t="str">
        <f t="shared" si="1"/>
        <v>&lt;25</v>
      </c>
      <c r="W63" s="92"/>
    </row>
    <row r="64" spans="1:23" x14ac:dyDescent="0.45">
      <c r="A64" s="15">
        <f t="shared" si="3"/>
        <v>58</v>
      </c>
      <c r="B64" s="41" t="str">
        <f t="shared" si="15"/>
        <v>岩手県</v>
      </c>
      <c r="C64" s="41" t="str">
        <f t="shared" si="15"/>
        <v>岩手県</v>
      </c>
      <c r="D64" s="42" t="str">
        <f t="shared" si="15"/>
        <v>岩手県</v>
      </c>
      <c r="E64" s="40" t="s">
        <v>70</v>
      </c>
      <c r="F64" s="43" t="str">
        <f t="shared" si="6"/>
        <v>-</v>
      </c>
      <c r="G64" s="20" t="s">
        <v>35</v>
      </c>
      <c r="H64" s="44" t="str">
        <f t="shared" si="7"/>
        <v>畜産物</v>
      </c>
      <c r="I64" s="41" t="str">
        <f t="shared" si="8"/>
        <v>牛肉</v>
      </c>
      <c r="J64" s="43" t="str">
        <f t="shared" si="13"/>
        <v>-</v>
      </c>
      <c r="K64" s="43" t="str">
        <f t="shared" si="13"/>
        <v>-</v>
      </c>
      <c r="L64" s="45" t="str">
        <f t="shared" si="9"/>
        <v>制限なし</v>
      </c>
      <c r="M64" s="46" t="str">
        <f t="shared" si="10"/>
        <v>岩手県いわちく検査室</v>
      </c>
      <c r="N64" s="96" t="str">
        <f t="shared" si="11"/>
        <v>NaI</v>
      </c>
      <c r="O64" s="174">
        <v>43943</v>
      </c>
      <c r="P64" s="175">
        <v>43944</v>
      </c>
      <c r="Q64" s="181" t="s">
        <v>56</v>
      </c>
      <c r="R64" s="182" t="s">
        <v>57</v>
      </c>
      <c r="S64" s="183" t="s">
        <v>45</v>
      </c>
      <c r="T64" s="14" t="str">
        <f t="shared" si="14"/>
        <v>&lt;15</v>
      </c>
      <c r="U64" s="14" t="str">
        <f t="shared" si="14"/>
        <v>&lt;10</v>
      </c>
      <c r="V64" s="83" t="str">
        <f t="shared" si="1"/>
        <v>&lt;25</v>
      </c>
      <c r="W64" s="92"/>
    </row>
    <row r="65" spans="1:23" x14ac:dyDescent="0.45">
      <c r="A65" s="15">
        <f t="shared" si="3"/>
        <v>59</v>
      </c>
      <c r="B65" s="41" t="str">
        <f t="shared" si="15"/>
        <v>岩手県</v>
      </c>
      <c r="C65" s="41" t="str">
        <f t="shared" si="15"/>
        <v>岩手県</v>
      </c>
      <c r="D65" s="42" t="str">
        <f t="shared" si="15"/>
        <v>岩手県</v>
      </c>
      <c r="E65" s="40" t="s">
        <v>70</v>
      </c>
      <c r="F65" s="43" t="str">
        <f t="shared" si="6"/>
        <v>-</v>
      </c>
      <c r="G65" s="20" t="s">
        <v>35</v>
      </c>
      <c r="H65" s="44" t="str">
        <f t="shared" si="7"/>
        <v>畜産物</v>
      </c>
      <c r="I65" s="41" t="str">
        <f t="shared" si="8"/>
        <v>牛肉</v>
      </c>
      <c r="J65" s="43" t="str">
        <f t="shared" si="13"/>
        <v>-</v>
      </c>
      <c r="K65" s="43" t="str">
        <f t="shared" si="13"/>
        <v>-</v>
      </c>
      <c r="L65" s="45" t="str">
        <f t="shared" si="9"/>
        <v>制限なし</v>
      </c>
      <c r="M65" s="46" t="str">
        <f t="shared" si="10"/>
        <v>岩手県いわちく検査室</v>
      </c>
      <c r="N65" s="96" t="str">
        <f t="shared" si="11"/>
        <v>NaI</v>
      </c>
      <c r="O65" s="174">
        <v>43943</v>
      </c>
      <c r="P65" s="175">
        <v>43944</v>
      </c>
      <c r="Q65" s="181" t="s">
        <v>56</v>
      </c>
      <c r="R65" s="182" t="s">
        <v>57</v>
      </c>
      <c r="S65" s="183" t="s">
        <v>45</v>
      </c>
      <c r="T65" s="14" t="str">
        <f t="shared" si="14"/>
        <v>&lt;15</v>
      </c>
      <c r="U65" s="14" t="str">
        <f t="shared" si="14"/>
        <v>&lt;10</v>
      </c>
      <c r="V65" s="83" t="str">
        <f t="shared" si="1"/>
        <v>&lt;25</v>
      </c>
      <c r="W65" s="92"/>
    </row>
    <row r="66" spans="1:23" x14ac:dyDescent="0.45">
      <c r="A66" s="15">
        <f t="shared" si="3"/>
        <v>60</v>
      </c>
      <c r="B66" s="41" t="str">
        <f t="shared" si="15"/>
        <v>岩手県</v>
      </c>
      <c r="C66" s="41" t="str">
        <f t="shared" si="15"/>
        <v>岩手県</v>
      </c>
      <c r="D66" s="42" t="str">
        <f t="shared" si="15"/>
        <v>岩手県</v>
      </c>
      <c r="E66" s="40" t="s">
        <v>70</v>
      </c>
      <c r="F66" s="43" t="str">
        <f t="shared" si="6"/>
        <v>-</v>
      </c>
      <c r="G66" s="20" t="s">
        <v>35</v>
      </c>
      <c r="H66" s="44" t="str">
        <f t="shared" si="7"/>
        <v>畜産物</v>
      </c>
      <c r="I66" s="41" t="str">
        <f t="shared" si="8"/>
        <v>牛肉</v>
      </c>
      <c r="J66" s="43" t="str">
        <f t="shared" si="13"/>
        <v>-</v>
      </c>
      <c r="K66" s="43" t="str">
        <f t="shared" si="13"/>
        <v>-</v>
      </c>
      <c r="L66" s="45" t="str">
        <f t="shared" si="9"/>
        <v>制限なし</v>
      </c>
      <c r="M66" s="46" t="str">
        <f t="shared" si="10"/>
        <v>岩手県いわちく検査室</v>
      </c>
      <c r="N66" s="96" t="str">
        <f t="shared" si="11"/>
        <v>NaI</v>
      </c>
      <c r="O66" s="174">
        <v>43943</v>
      </c>
      <c r="P66" s="175">
        <v>43944</v>
      </c>
      <c r="Q66" s="181" t="s">
        <v>56</v>
      </c>
      <c r="R66" s="182" t="s">
        <v>57</v>
      </c>
      <c r="S66" s="183" t="s">
        <v>45</v>
      </c>
      <c r="T66" s="14" t="str">
        <f t="shared" si="14"/>
        <v>&lt;15</v>
      </c>
      <c r="U66" s="14" t="str">
        <f t="shared" si="14"/>
        <v>&lt;10</v>
      </c>
      <c r="V66" s="83" t="str">
        <f t="shared" si="1"/>
        <v>&lt;25</v>
      </c>
      <c r="W66" s="92"/>
    </row>
    <row r="67" spans="1:23" x14ac:dyDescent="0.45">
      <c r="A67" s="15">
        <f t="shared" si="3"/>
        <v>61</v>
      </c>
      <c r="B67" s="41" t="str">
        <f t="shared" si="15"/>
        <v>岩手県</v>
      </c>
      <c r="C67" s="41" t="str">
        <f t="shared" si="15"/>
        <v>岩手県</v>
      </c>
      <c r="D67" s="42" t="str">
        <f t="shared" si="15"/>
        <v>岩手県</v>
      </c>
      <c r="E67" s="40" t="s">
        <v>70</v>
      </c>
      <c r="F67" s="43" t="str">
        <f t="shared" si="6"/>
        <v>-</v>
      </c>
      <c r="G67" s="20" t="s">
        <v>35</v>
      </c>
      <c r="H67" s="44" t="str">
        <f t="shared" si="7"/>
        <v>畜産物</v>
      </c>
      <c r="I67" s="41" t="str">
        <f t="shared" si="8"/>
        <v>牛肉</v>
      </c>
      <c r="J67" s="43" t="str">
        <f t="shared" si="13"/>
        <v>-</v>
      </c>
      <c r="K67" s="43" t="str">
        <f t="shared" si="13"/>
        <v>-</v>
      </c>
      <c r="L67" s="45" t="str">
        <f t="shared" si="9"/>
        <v>制限なし</v>
      </c>
      <c r="M67" s="46" t="str">
        <f t="shared" si="10"/>
        <v>岩手県いわちく検査室</v>
      </c>
      <c r="N67" s="96" t="str">
        <f t="shared" si="11"/>
        <v>NaI</v>
      </c>
      <c r="O67" s="174">
        <v>43943</v>
      </c>
      <c r="P67" s="175">
        <v>43944</v>
      </c>
      <c r="Q67" s="181" t="s">
        <v>56</v>
      </c>
      <c r="R67" s="182" t="s">
        <v>57</v>
      </c>
      <c r="S67" s="183" t="s">
        <v>45</v>
      </c>
      <c r="T67" s="14" t="str">
        <f t="shared" si="14"/>
        <v>&lt;15</v>
      </c>
      <c r="U67" s="14" t="str">
        <f t="shared" si="14"/>
        <v>&lt;10</v>
      </c>
      <c r="V67" s="83" t="str">
        <f t="shared" si="1"/>
        <v>&lt;25</v>
      </c>
      <c r="W67" s="92"/>
    </row>
    <row r="68" spans="1:23" x14ac:dyDescent="0.45">
      <c r="A68" s="15">
        <f t="shared" si="3"/>
        <v>62</v>
      </c>
      <c r="B68" s="41" t="str">
        <f t="shared" si="15"/>
        <v>岩手県</v>
      </c>
      <c r="C68" s="41" t="str">
        <f t="shared" si="15"/>
        <v>岩手県</v>
      </c>
      <c r="D68" s="42" t="str">
        <f t="shared" si="15"/>
        <v>岩手県</v>
      </c>
      <c r="E68" s="40" t="s">
        <v>71</v>
      </c>
      <c r="F68" s="43" t="str">
        <f t="shared" si="6"/>
        <v>-</v>
      </c>
      <c r="G68" s="20" t="s">
        <v>35</v>
      </c>
      <c r="H68" s="44" t="str">
        <f t="shared" si="7"/>
        <v>畜産物</v>
      </c>
      <c r="I68" s="41" t="str">
        <f t="shared" si="8"/>
        <v>牛肉</v>
      </c>
      <c r="J68" s="43" t="str">
        <f t="shared" si="13"/>
        <v>-</v>
      </c>
      <c r="K68" s="43" t="str">
        <f t="shared" si="13"/>
        <v>-</v>
      </c>
      <c r="L68" s="45" t="str">
        <f t="shared" si="9"/>
        <v>制限なし</v>
      </c>
      <c r="M68" s="46" t="str">
        <f t="shared" si="10"/>
        <v>岩手県いわちく検査室</v>
      </c>
      <c r="N68" s="96" t="str">
        <f t="shared" si="11"/>
        <v>NaI</v>
      </c>
      <c r="O68" s="174">
        <v>43943</v>
      </c>
      <c r="P68" s="175">
        <v>43944</v>
      </c>
      <c r="Q68" s="181" t="s">
        <v>56</v>
      </c>
      <c r="R68" s="182" t="s">
        <v>57</v>
      </c>
      <c r="S68" s="183" t="s">
        <v>45</v>
      </c>
      <c r="T68" s="14" t="str">
        <f t="shared" si="14"/>
        <v>&lt;15</v>
      </c>
      <c r="U68" s="14" t="str">
        <f t="shared" si="14"/>
        <v>&lt;10</v>
      </c>
      <c r="V68" s="83" t="str">
        <f t="shared" si="1"/>
        <v>&lt;25</v>
      </c>
      <c r="W68" s="92"/>
    </row>
    <row r="69" spans="1:23" x14ac:dyDescent="0.45">
      <c r="A69" s="15">
        <f t="shared" si="3"/>
        <v>63</v>
      </c>
      <c r="B69" s="41" t="str">
        <f t="shared" si="15"/>
        <v>岩手県</v>
      </c>
      <c r="C69" s="41" t="str">
        <f t="shared" si="15"/>
        <v>岩手県</v>
      </c>
      <c r="D69" s="42" t="str">
        <f t="shared" si="15"/>
        <v>岩手県</v>
      </c>
      <c r="E69" s="40" t="s">
        <v>71</v>
      </c>
      <c r="F69" s="43" t="str">
        <f t="shared" si="6"/>
        <v>-</v>
      </c>
      <c r="G69" s="20" t="s">
        <v>35</v>
      </c>
      <c r="H69" s="44" t="str">
        <f t="shared" si="7"/>
        <v>畜産物</v>
      </c>
      <c r="I69" s="41" t="str">
        <f t="shared" si="8"/>
        <v>牛肉</v>
      </c>
      <c r="J69" s="43" t="str">
        <f t="shared" si="13"/>
        <v>-</v>
      </c>
      <c r="K69" s="43" t="str">
        <f t="shared" si="13"/>
        <v>-</v>
      </c>
      <c r="L69" s="45" t="str">
        <f t="shared" si="9"/>
        <v>制限なし</v>
      </c>
      <c r="M69" s="46" t="str">
        <f t="shared" si="10"/>
        <v>岩手県いわちく検査室</v>
      </c>
      <c r="N69" s="96" t="str">
        <f t="shared" si="11"/>
        <v>NaI</v>
      </c>
      <c r="O69" s="174">
        <v>43943</v>
      </c>
      <c r="P69" s="175">
        <v>43944</v>
      </c>
      <c r="Q69" s="181" t="s">
        <v>56</v>
      </c>
      <c r="R69" s="182" t="s">
        <v>57</v>
      </c>
      <c r="S69" s="183" t="s">
        <v>45</v>
      </c>
      <c r="T69" s="14" t="str">
        <f t="shared" si="14"/>
        <v>&lt;15</v>
      </c>
      <c r="U69" s="14" t="str">
        <f t="shared" si="14"/>
        <v>&lt;10</v>
      </c>
      <c r="V69" s="83" t="str">
        <f t="shared" si="1"/>
        <v>&lt;25</v>
      </c>
      <c r="W69" s="92"/>
    </row>
    <row r="70" spans="1:23" x14ac:dyDescent="0.45">
      <c r="A70" s="15">
        <f t="shared" si="3"/>
        <v>64</v>
      </c>
      <c r="B70" s="41" t="str">
        <f t="shared" si="15"/>
        <v>岩手県</v>
      </c>
      <c r="C70" s="41" t="str">
        <f t="shared" si="15"/>
        <v>岩手県</v>
      </c>
      <c r="D70" s="42" t="str">
        <f t="shared" si="15"/>
        <v>岩手県</v>
      </c>
      <c r="E70" s="40" t="s">
        <v>72</v>
      </c>
      <c r="F70" s="43" t="str">
        <f t="shared" si="6"/>
        <v>-</v>
      </c>
      <c r="G70" s="20" t="s">
        <v>35</v>
      </c>
      <c r="H70" s="44" t="str">
        <f t="shared" si="7"/>
        <v>畜産物</v>
      </c>
      <c r="I70" s="41" t="str">
        <f t="shared" si="8"/>
        <v>牛肉</v>
      </c>
      <c r="J70" s="43" t="str">
        <f t="shared" si="13"/>
        <v>-</v>
      </c>
      <c r="K70" s="43" t="str">
        <f t="shared" si="13"/>
        <v>-</v>
      </c>
      <c r="L70" s="45" t="str">
        <f t="shared" si="9"/>
        <v>制限なし</v>
      </c>
      <c r="M70" s="46" t="str">
        <f t="shared" si="10"/>
        <v>岩手県いわちく検査室</v>
      </c>
      <c r="N70" s="96" t="str">
        <f t="shared" si="11"/>
        <v>NaI</v>
      </c>
      <c r="O70" s="174">
        <v>43943</v>
      </c>
      <c r="P70" s="175">
        <v>43944</v>
      </c>
      <c r="Q70" s="181" t="s">
        <v>56</v>
      </c>
      <c r="R70" s="182" t="s">
        <v>57</v>
      </c>
      <c r="S70" s="183" t="s">
        <v>45</v>
      </c>
      <c r="T70" s="14" t="str">
        <f t="shared" si="14"/>
        <v>&lt;15</v>
      </c>
      <c r="U70" s="14" t="str">
        <f t="shared" si="14"/>
        <v>&lt;10</v>
      </c>
      <c r="V70" s="83" t="str">
        <f t="shared" si="1"/>
        <v>&lt;25</v>
      </c>
      <c r="W70" s="92"/>
    </row>
    <row r="71" spans="1:23" x14ac:dyDescent="0.45">
      <c r="A71" s="15">
        <f t="shared" si="3"/>
        <v>65</v>
      </c>
      <c r="B71" s="41" t="str">
        <f t="shared" si="15"/>
        <v>岩手県</v>
      </c>
      <c r="C71" s="41" t="str">
        <f t="shared" si="15"/>
        <v>岩手県</v>
      </c>
      <c r="D71" s="42" t="str">
        <f t="shared" si="15"/>
        <v>岩手県</v>
      </c>
      <c r="E71" s="40" t="s">
        <v>73</v>
      </c>
      <c r="F71" s="43" t="str">
        <f t="shared" si="6"/>
        <v>-</v>
      </c>
      <c r="G71" s="20" t="s">
        <v>35</v>
      </c>
      <c r="H71" s="44" t="str">
        <f t="shared" si="7"/>
        <v>畜産物</v>
      </c>
      <c r="I71" s="41" t="str">
        <f t="shared" si="8"/>
        <v>牛肉</v>
      </c>
      <c r="J71" s="43" t="str">
        <f t="shared" si="13"/>
        <v>-</v>
      </c>
      <c r="K71" s="43" t="str">
        <f t="shared" si="13"/>
        <v>-</v>
      </c>
      <c r="L71" s="45" t="str">
        <f t="shared" si="9"/>
        <v>制限なし</v>
      </c>
      <c r="M71" s="46" t="str">
        <f t="shared" si="10"/>
        <v>岩手県いわちく検査室</v>
      </c>
      <c r="N71" s="96" t="str">
        <f t="shared" si="11"/>
        <v>NaI</v>
      </c>
      <c r="O71" s="174">
        <v>43943</v>
      </c>
      <c r="P71" s="175">
        <v>43944</v>
      </c>
      <c r="Q71" s="181" t="s">
        <v>56</v>
      </c>
      <c r="R71" s="182" t="s">
        <v>57</v>
      </c>
      <c r="S71" s="183" t="s">
        <v>45</v>
      </c>
      <c r="T71" s="14" t="str">
        <f t="shared" si="14"/>
        <v>&lt;15</v>
      </c>
      <c r="U71" s="14" t="str">
        <f t="shared" si="14"/>
        <v>&lt;10</v>
      </c>
      <c r="V71" s="83" t="str">
        <f t="shared" ref="V71:V134" si="1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&lt;25</v>
      </c>
      <c r="W71" s="92"/>
    </row>
    <row r="72" spans="1:23" x14ac:dyDescent="0.45">
      <c r="A72" s="15">
        <f t="shared" si="3"/>
        <v>66</v>
      </c>
      <c r="B72" s="41" t="str">
        <f t="shared" si="15"/>
        <v>岩手県</v>
      </c>
      <c r="C72" s="41" t="str">
        <f t="shared" si="15"/>
        <v>岩手県</v>
      </c>
      <c r="D72" s="42" t="str">
        <f t="shared" si="15"/>
        <v>岩手県</v>
      </c>
      <c r="E72" s="40" t="s">
        <v>74</v>
      </c>
      <c r="F72" s="43" t="str">
        <f t="shared" si="6"/>
        <v>-</v>
      </c>
      <c r="G72" s="20" t="s">
        <v>35</v>
      </c>
      <c r="H72" s="44" t="str">
        <f t="shared" si="7"/>
        <v>畜産物</v>
      </c>
      <c r="I72" s="41" t="str">
        <f t="shared" si="8"/>
        <v>牛肉</v>
      </c>
      <c r="J72" s="43" t="str">
        <f t="shared" si="13"/>
        <v>-</v>
      </c>
      <c r="K72" s="43" t="str">
        <f t="shared" si="13"/>
        <v>-</v>
      </c>
      <c r="L72" s="45" t="str">
        <f t="shared" si="9"/>
        <v>制限なし</v>
      </c>
      <c r="M72" s="46" t="str">
        <f t="shared" si="10"/>
        <v>岩手県いわちく検査室</v>
      </c>
      <c r="N72" s="96" t="str">
        <f t="shared" si="11"/>
        <v>NaI</v>
      </c>
      <c r="O72" s="174">
        <v>43944</v>
      </c>
      <c r="P72" s="175">
        <v>43945</v>
      </c>
      <c r="Q72" s="181" t="s">
        <v>56</v>
      </c>
      <c r="R72" s="182" t="s">
        <v>57</v>
      </c>
      <c r="S72" s="183" t="s">
        <v>45</v>
      </c>
      <c r="T72" s="14" t="str">
        <f t="shared" si="14"/>
        <v>&lt;15</v>
      </c>
      <c r="U72" s="14" t="str">
        <f t="shared" si="14"/>
        <v>&lt;10</v>
      </c>
      <c r="V72" s="83" t="str">
        <f t="shared" si="16"/>
        <v>&lt;25</v>
      </c>
      <c r="W72" s="92"/>
    </row>
    <row r="73" spans="1:23" x14ac:dyDescent="0.45">
      <c r="A73" s="15">
        <f t="shared" ref="A73:A136" si="17">A72+1</f>
        <v>67</v>
      </c>
      <c r="B73" s="41" t="str">
        <f t="shared" si="15"/>
        <v>岩手県</v>
      </c>
      <c r="C73" s="41" t="str">
        <f t="shared" si="15"/>
        <v>岩手県</v>
      </c>
      <c r="D73" s="42" t="str">
        <f t="shared" si="15"/>
        <v>岩手県</v>
      </c>
      <c r="E73" s="40" t="s">
        <v>60</v>
      </c>
      <c r="F73" s="43" t="str">
        <f t="shared" si="6"/>
        <v>-</v>
      </c>
      <c r="G73" s="20" t="s">
        <v>35</v>
      </c>
      <c r="H73" s="44" t="str">
        <f t="shared" si="7"/>
        <v>畜産物</v>
      </c>
      <c r="I73" s="41" t="str">
        <f t="shared" si="8"/>
        <v>牛肉</v>
      </c>
      <c r="J73" s="43" t="str">
        <f t="shared" si="13"/>
        <v>-</v>
      </c>
      <c r="K73" s="43" t="str">
        <f t="shared" si="13"/>
        <v>-</v>
      </c>
      <c r="L73" s="45" t="str">
        <f t="shared" si="9"/>
        <v>制限なし</v>
      </c>
      <c r="M73" s="46" t="str">
        <f t="shared" si="10"/>
        <v>岩手県いわちく検査室</v>
      </c>
      <c r="N73" s="96" t="str">
        <f t="shared" si="11"/>
        <v>NaI</v>
      </c>
      <c r="O73" s="174">
        <v>43944</v>
      </c>
      <c r="P73" s="175">
        <v>43945</v>
      </c>
      <c r="Q73" s="181" t="s">
        <v>56</v>
      </c>
      <c r="R73" s="182" t="s">
        <v>57</v>
      </c>
      <c r="S73" s="183" t="s">
        <v>45</v>
      </c>
      <c r="T73" s="14" t="str">
        <f t="shared" si="14"/>
        <v>&lt;15</v>
      </c>
      <c r="U73" s="14" t="str">
        <f t="shared" si="14"/>
        <v>&lt;10</v>
      </c>
      <c r="V73" s="83" t="str">
        <f t="shared" si="16"/>
        <v>&lt;25</v>
      </c>
      <c r="W73" s="92"/>
    </row>
    <row r="74" spans="1:23" x14ac:dyDescent="0.45">
      <c r="A74" s="15">
        <f t="shared" si="17"/>
        <v>68</v>
      </c>
      <c r="B74" s="41" t="str">
        <f t="shared" si="15"/>
        <v>岩手県</v>
      </c>
      <c r="C74" s="41" t="str">
        <f t="shared" si="15"/>
        <v>岩手県</v>
      </c>
      <c r="D74" s="42" t="str">
        <f t="shared" si="15"/>
        <v>岩手県</v>
      </c>
      <c r="E74" s="40" t="s">
        <v>60</v>
      </c>
      <c r="F74" s="43" t="str">
        <f t="shared" si="6"/>
        <v>-</v>
      </c>
      <c r="G74" s="20" t="s">
        <v>35</v>
      </c>
      <c r="H74" s="44" t="str">
        <f t="shared" si="7"/>
        <v>畜産物</v>
      </c>
      <c r="I74" s="41" t="str">
        <f t="shared" si="8"/>
        <v>牛肉</v>
      </c>
      <c r="J74" s="43" t="str">
        <f t="shared" si="13"/>
        <v>-</v>
      </c>
      <c r="K74" s="43" t="str">
        <f t="shared" si="13"/>
        <v>-</v>
      </c>
      <c r="L74" s="45" t="str">
        <f t="shared" si="9"/>
        <v>制限なし</v>
      </c>
      <c r="M74" s="46" t="str">
        <f t="shared" si="10"/>
        <v>岩手県いわちく検査室</v>
      </c>
      <c r="N74" s="96" t="str">
        <f t="shared" si="11"/>
        <v>NaI</v>
      </c>
      <c r="O74" s="174">
        <v>43944</v>
      </c>
      <c r="P74" s="175">
        <v>43945</v>
      </c>
      <c r="Q74" s="181" t="s">
        <v>56</v>
      </c>
      <c r="R74" s="182" t="s">
        <v>57</v>
      </c>
      <c r="S74" s="183" t="s">
        <v>45</v>
      </c>
      <c r="T74" s="14" t="str">
        <f t="shared" si="14"/>
        <v>&lt;15</v>
      </c>
      <c r="U74" s="14" t="str">
        <f t="shared" si="14"/>
        <v>&lt;10</v>
      </c>
      <c r="V74" s="83" t="str">
        <f t="shared" si="16"/>
        <v>&lt;25</v>
      </c>
      <c r="W74" s="92"/>
    </row>
    <row r="75" spans="1:23" x14ac:dyDescent="0.45">
      <c r="A75" s="15">
        <f t="shared" si="17"/>
        <v>69</v>
      </c>
      <c r="B75" s="41" t="str">
        <f t="shared" si="15"/>
        <v>岩手県</v>
      </c>
      <c r="C75" s="41" t="str">
        <f t="shared" si="15"/>
        <v>岩手県</v>
      </c>
      <c r="D75" s="42" t="str">
        <f t="shared" si="15"/>
        <v>岩手県</v>
      </c>
      <c r="E75" s="40" t="s">
        <v>60</v>
      </c>
      <c r="F75" s="43" t="str">
        <f t="shared" si="6"/>
        <v>-</v>
      </c>
      <c r="G75" s="20" t="s">
        <v>35</v>
      </c>
      <c r="H75" s="44" t="str">
        <f t="shared" si="7"/>
        <v>畜産物</v>
      </c>
      <c r="I75" s="41" t="str">
        <f t="shared" si="8"/>
        <v>牛肉</v>
      </c>
      <c r="J75" s="43" t="str">
        <f t="shared" si="13"/>
        <v>-</v>
      </c>
      <c r="K75" s="43" t="str">
        <f t="shared" si="13"/>
        <v>-</v>
      </c>
      <c r="L75" s="45" t="str">
        <f t="shared" si="9"/>
        <v>制限なし</v>
      </c>
      <c r="M75" s="46" t="str">
        <f t="shared" si="10"/>
        <v>岩手県いわちく検査室</v>
      </c>
      <c r="N75" s="96" t="str">
        <f t="shared" si="11"/>
        <v>NaI</v>
      </c>
      <c r="O75" s="174">
        <v>43944</v>
      </c>
      <c r="P75" s="175">
        <v>43945</v>
      </c>
      <c r="Q75" s="181" t="s">
        <v>56</v>
      </c>
      <c r="R75" s="182" t="s">
        <v>57</v>
      </c>
      <c r="S75" s="183" t="s">
        <v>45</v>
      </c>
      <c r="T75" s="14" t="str">
        <f t="shared" si="14"/>
        <v>&lt;15</v>
      </c>
      <c r="U75" s="14" t="str">
        <f t="shared" si="14"/>
        <v>&lt;10</v>
      </c>
      <c r="V75" s="83" t="str">
        <f t="shared" si="16"/>
        <v>&lt;25</v>
      </c>
      <c r="W75" s="92"/>
    </row>
    <row r="76" spans="1:23" x14ac:dyDescent="0.45">
      <c r="A76" s="15">
        <f t="shared" si="17"/>
        <v>70</v>
      </c>
      <c r="B76" s="41" t="str">
        <f t="shared" si="15"/>
        <v>岩手県</v>
      </c>
      <c r="C76" s="41" t="str">
        <f t="shared" si="15"/>
        <v>岩手県</v>
      </c>
      <c r="D76" s="42" t="str">
        <f t="shared" si="15"/>
        <v>岩手県</v>
      </c>
      <c r="E76" s="40" t="s">
        <v>60</v>
      </c>
      <c r="F76" s="43" t="str">
        <f t="shared" si="6"/>
        <v>-</v>
      </c>
      <c r="G76" s="20" t="s">
        <v>35</v>
      </c>
      <c r="H76" s="44" t="str">
        <f t="shared" si="7"/>
        <v>畜産物</v>
      </c>
      <c r="I76" s="41" t="str">
        <f t="shared" si="8"/>
        <v>牛肉</v>
      </c>
      <c r="J76" s="43" t="str">
        <f t="shared" si="13"/>
        <v>-</v>
      </c>
      <c r="K76" s="43" t="str">
        <f t="shared" si="13"/>
        <v>-</v>
      </c>
      <c r="L76" s="45" t="str">
        <f t="shared" si="9"/>
        <v>制限なし</v>
      </c>
      <c r="M76" s="46" t="str">
        <f t="shared" si="10"/>
        <v>岩手県いわちく検査室</v>
      </c>
      <c r="N76" s="96" t="str">
        <f t="shared" si="11"/>
        <v>NaI</v>
      </c>
      <c r="O76" s="174">
        <v>43944</v>
      </c>
      <c r="P76" s="175">
        <v>43945</v>
      </c>
      <c r="Q76" s="181" t="s">
        <v>56</v>
      </c>
      <c r="R76" s="182" t="s">
        <v>57</v>
      </c>
      <c r="S76" s="183" t="s">
        <v>45</v>
      </c>
      <c r="T76" s="14" t="str">
        <f t="shared" si="14"/>
        <v>&lt;15</v>
      </c>
      <c r="U76" s="14" t="str">
        <f t="shared" si="14"/>
        <v>&lt;10</v>
      </c>
      <c r="V76" s="83" t="str">
        <f t="shared" si="16"/>
        <v>&lt;25</v>
      </c>
      <c r="W76" s="92"/>
    </row>
    <row r="77" spans="1:23" x14ac:dyDescent="0.45">
      <c r="A77" s="15">
        <f t="shared" si="17"/>
        <v>71</v>
      </c>
      <c r="B77" s="41" t="str">
        <f t="shared" si="15"/>
        <v>岩手県</v>
      </c>
      <c r="C77" s="41" t="str">
        <f t="shared" si="15"/>
        <v>岩手県</v>
      </c>
      <c r="D77" s="42" t="str">
        <f t="shared" si="15"/>
        <v>岩手県</v>
      </c>
      <c r="E77" s="40" t="s">
        <v>60</v>
      </c>
      <c r="F77" s="43" t="str">
        <f t="shared" si="6"/>
        <v>-</v>
      </c>
      <c r="G77" s="20" t="s">
        <v>35</v>
      </c>
      <c r="H77" s="44" t="str">
        <f t="shared" si="7"/>
        <v>畜産物</v>
      </c>
      <c r="I77" s="41" t="str">
        <f t="shared" si="8"/>
        <v>牛肉</v>
      </c>
      <c r="J77" s="43" t="str">
        <f t="shared" si="13"/>
        <v>-</v>
      </c>
      <c r="K77" s="43" t="str">
        <f t="shared" si="13"/>
        <v>-</v>
      </c>
      <c r="L77" s="45" t="str">
        <f t="shared" si="9"/>
        <v>制限なし</v>
      </c>
      <c r="M77" s="46" t="str">
        <f t="shared" si="10"/>
        <v>岩手県いわちく検査室</v>
      </c>
      <c r="N77" s="96" t="str">
        <f t="shared" si="11"/>
        <v>NaI</v>
      </c>
      <c r="O77" s="174">
        <v>43944</v>
      </c>
      <c r="P77" s="175">
        <v>43945</v>
      </c>
      <c r="Q77" s="181" t="s">
        <v>56</v>
      </c>
      <c r="R77" s="182" t="s">
        <v>57</v>
      </c>
      <c r="S77" s="183" t="s">
        <v>45</v>
      </c>
      <c r="T77" s="14" t="str">
        <f t="shared" si="14"/>
        <v>&lt;15</v>
      </c>
      <c r="U77" s="14" t="str">
        <f t="shared" si="14"/>
        <v>&lt;10</v>
      </c>
      <c r="V77" s="83" t="str">
        <f t="shared" si="16"/>
        <v>&lt;25</v>
      </c>
      <c r="W77" s="92"/>
    </row>
    <row r="78" spans="1:23" x14ac:dyDescent="0.45">
      <c r="A78" s="15">
        <f t="shared" si="17"/>
        <v>72</v>
      </c>
      <c r="B78" s="41" t="str">
        <f t="shared" si="15"/>
        <v>岩手県</v>
      </c>
      <c r="C78" s="41" t="str">
        <f t="shared" si="15"/>
        <v>岩手県</v>
      </c>
      <c r="D78" s="42" t="str">
        <f t="shared" si="15"/>
        <v>岩手県</v>
      </c>
      <c r="E78" s="40" t="s">
        <v>60</v>
      </c>
      <c r="F78" s="43" t="str">
        <f t="shared" si="6"/>
        <v>-</v>
      </c>
      <c r="G78" s="20" t="s">
        <v>35</v>
      </c>
      <c r="H78" s="44" t="str">
        <f t="shared" si="7"/>
        <v>畜産物</v>
      </c>
      <c r="I78" s="41" t="str">
        <f t="shared" si="8"/>
        <v>牛肉</v>
      </c>
      <c r="J78" s="43" t="str">
        <f t="shared" si="13"/>
        <v>-</v>
      </c>
      <c r="K78" s="43" t="str">
        <f t="shared" si="13"/>
        <v>-</v>
      </c>
      <c r="L78" s="45" t="str">
        <f t="shared" si="9"/>
        <v>制限なし</v>
      </c>
      <c r="M78" s="46" t="str">
        <f t="shared" si="10"/>
        <v>岩手県いわちく検査室</v>
      </c>
      <c r="N78" s="96" t="str">
        <f t="shared" si="11"/>
        <v>NaI</v>
      </c>
      <c r="O78" s="174">
        <v>43944</v>
      </c>
      <c r="P78" s="175">
        <v>43945</v>
      </c>
      <c r="Q78" s="181" t="s">
        <v>56</v>
      </c>
      <c r="R78" s="182" t="s">
        <v>57</v>
      </c>
      <c r="S78" s="183" t="s">
        <v>45</v>
      </c>
      <c r="T78" s="14" t="str">
        <f t="shared" si="14"/>
        <v>&lt;15</v>
      </c>
      <c r="U78" s="14" t="str">
        <f t="shared" si="14"/>
        <v>&lt;10</v>
      </c>
      <c r="V78" s="83" t="str">
        <f t="shared" si="16"/>
        <v>&lt;25</v>
      </c>
      <c r="W78" s="92"/>
    </row>
    <row r="79" spans="1:23" x14ac:dyDescent="0.45">
      <c r="A79" s="15">
        <f t="shared" si="17"/>
        <v>73</v>
      </c>
      <c r="B79" s="41" t="str">
        <f t="shared" si="15"/>
        <v>岩手県</v>
      </c>
      <c r="C79" s="41" t="str">
        <f t="shared" si="15"/>
        <v>岩手県</v>
      </c>
      <c r="D79" s="42" t="str">
        <f t="shared" si="15"/>
        <v>岩手県</v>
      </c>
      <c r="E79" s="40" t="s">
        <v>60</v>
      </c>
      <c r="F79" s="43" t="str">
        <f t="shared" si="6"/>
        <v>-</v>
      </c>
      <c r="G79" s="20" t="s">
        <v>35</v>
      </c>
      <c r="H79" s="44" t="str">
        <f t="shared" si="7"/>
        <v>畜産物</v>
      </c>
      <c r="I79" s="41" t="str">
        <f t="shared" si="8"/>
        <v>牛肉</v>
      </c>
      <c r="J79" s="43" t="str">
        <f t="shared" si="13"/>
        <v>-</v>
      </c>
      <c r="K79" s="43" t="str">
        <f t="shared" si="13"/>
        <v>-</v>
      </c>
      <c r="L79" s="45" t="str">
        <f t="shared" si="9"/>
        <v>制限なし</v>
      </c>
      <c r="M79" s="46" t="str">
        <f t="shared" si="10"/>
        <v>岩手県いわちく検査室</v>
      </c>
      <c r="N79" s="96" t="str">
        <f t="shared" si="11"/>
        <v>NaI</v>
      </c>
      <c r="O79" s="174">
        <v>43944</v>
      </c>
      <c r="P79" s="175">
        <v>43945</v>
      </c>
      <c r="Q79" s="181" t="s">
        <v>56</v>
      </c>
      <c r="R79" s="182" t="s">
        <v>57</v>
      </c>
      <c r="S79" s="183" t="s">
        <v>45</v>
      </c>
      <c r="T79" s="14" t="str">
        <f t="shared" si="14"/>
        <v>&lt;15</v>
      </c>
      <c r="U79" s="14" t="str">
        <f t="shared" si="14"/>
        <v>&lt;10</v>
      </c>
      <c r="V79" s="83" t="str">
        <f t="shared" si="16"/>
        <v>&lt;25</v>
      </c>
      <c r="W79" s="92"/>
    </row>
    <row r="80" spans="1:23" x14ac:dyDescent="0.45">
      <c r="A80" s="15">
        <f t="shared" si="17"/>
        <v>74</v>
      </c>
      <c r="B80" s="41" t="str">
        <f t="shared" si="15"/>
        <v>岩手県</v>
      </c>
      <c r="C80" s="41" t="str">
        <f t="shared" si="15"/>
        <v>岩手県</v>
      </c>
      <c r="D80" s="42" t="str">
        <f t="shared" si="15"/>
        <v>岩手県</v>
      </c>
      <c r="E80" s="40" t="s">
        <v>60</v>
      </c>
      <c r="F80" s="43" t="str">
        <f t="shared" si="6"/>
        <v>-</v>
      </c>
      <c r="G80" s="20" t="s">
        <v>35</v>
      </c>
      <c r="H80" s="44" t="str">
        <f t="shared" si="7"/>
        <v>畜産物</v>
      </c>
      <c r="I80" s="41" t="str">
        <f t="shared" si="8"/>
        <v>牛肉</v>
      </c>
      <c r="J80" s="43" t="str">
        <f t="shared" si="13"/>
        <v>-</v>
      </c>
      <c r="K80" s="43" t="str">
        <f t="shared" si="13"/>
        <v>-</v>
      </c>
      <c r="L80" s="45" t="str">
        <f t="shared" si="9"/>
        <v>制限なし</v>
      </c>
      <c r="M80" s="46" t="str">
        <f t="shared" si="10"/>
        <v>岩手県いわちく検査室</v>
      </c>
      <c r="N80" s="96" t="str">
        <f t="shared" si="11"/>
        <v>NaI</v>
      </c>
      <c r="O80" s="174">
        <v>43944</v>
      </c>
      <c r="P80" s="175">
        <v>43945</v>
      </c>
      <c r="Q80" s="181" t="s">
        <v>56</v>
      </c>
      <c r="R80" s="182" t="s">
        <v>57</v>
      </c>
      <c r="S80" s="183" t="s">
        <v>45</v>
      </c>
      <c r="T80" s="14" t="str">
        <f t="shared" si="14"/>
        <v>&lt;15</v>
      </c>
      <c r="U80" s="14" t="str">
        <f t="shared" si="14"/>
        <v>&lt;10</v>
      </c>
      <c r="V80" s="83" t="str">
        <f t="shared" si="16"/>
        <v>&lt;25</v>
      </c>
      <c r="W80" s="92"/>
    </row>
    <row r="81" spans="1:23" x14ac:dyDescent="0.45">
      <c r="A81" s="15">
        <f t="shared" si="17"/>
        <v>75</v>
      </c>
      <c r="B81" s="41" t="str">
        <f t="shared" ref="B81:D111" si="18">IF($E81="","","岩手県")</f>
        <v>岩手県</v>
      </c>
      <c r="C81" s="41" t="str">
        <f t="shared" si="18"/>
        <v>岩手県</v>
      </c>
      <c r="D81" s="42" t="str">
        <f t="shared" si="18"/>
        <v>岩手県</v>
      </c>
      <c r="E81" s="40" t="s">
        <v>60</v>
      </c>
      <c r="F81" s="43" t="str">
        <f t="shared" ref="F81:F144" si="19">IF($E81="","","-")</f>
        <v>-</v>
      </c>
      <c r="G81" s="20" t="s">
        <v>35</v>
      </c>
      <c r="H81" s="44" t="str">
        <f t="shared" ref="H81:H144" si="20">IF($E81="","","畜産物")</f>
        <v>畜産物</v>
      </c>
      <c r="I81" s="41" t="str">
        <f t="shared" ref="I81:I144" si="21">IF($E81="","","牛肉")</f>
        <v>牛肉</v>
      </c>
      <c r="J81" s="43" t="str">
        <f t="shared" si="13"/>
        <v>-</v>
      </c>
      <c r="K81" s="43" t="str">
        <f t="shared" si="13"/>
        <v>-</v>
      </c>
      <c r="L81" s="45" t="str">
        <f t="shared" ref="L81:L144" si="22">IF($E81="","","制限なし")</f>
        <v>制限なし</v>
      </c>
      <c r="M81" s="46" t="str">
        <f t="shared" ref="M81:M144" si="23">IF($E81="","","岩手県いわちく検査室")</f>
        <v>岩手県いわちく検査室</v>
      </c>
      <c r="N81" s="96" t="str">
        <f t="shared" ref="N81:N144" si="24">IF($E81="","","NaI")</f>
        <v>NaI</v>
      </c>
      <c r="O81" s="174">
        <v>43944</v>
      </c>
      <c r="P81" s="175">
        <v>43945</v>
      </c>
      <c r="Q81" s="181" t="s">
        <v>56</v>
      </c>
      <c r="R81" s="182" t="s">
        <v>57</v>
      </c>
      <c r="S81" s="183" t="s">
        <v>45</v>
      </c>
      <c r="T81" s="14" t="str">
        <f t="shared" si="14"/>
        <v>&lt;15</v>
      </c>
      <c r="U81" s="14" t="str">
        <f t="shared" si="14"/>
        <v>&lt;10</v>
      </c>
      <c r="V81" s="83" t="str">
        <f t="shared" si="16"/>
        <v>&lt;25</v>
      </c>
      <c r="W81" s="92"/>
    </row>
    <row r="82" spans="1:23" x14ac:dyDescent="0.45">
      <c r="A82" s="15">
        <f t="shared" si="17"/>
        <v>76</v>
      </c>
      <c r="B82" s="41" t="str">
        <f t="shared" si="18"/>
        <v>岩手県</v>
      </c>
      <c r="C82" s="41" t="str">
        <f t="shared" si="18"/>
        <v>岩手県</v>
      </c>
      <c r="D82" s="42" t="str">
        <f t="shared" si="18"/>
        <v>岩手県</v>
      </c>
      <c r="E82" s="40" t="s">
        <v>60</v>
      </c>
      <c r="F82" s="43" t="str">
        <f t="shared" si="19"/>
        <v>-</v>
      </c>
      <c r="G82" s="20" t="s">
        <v>35</v>
      </c>
      <c r="H82" s="44" t="str">
        <f t="shared" si="20"/>
        <v>畜産物</v>
      </c>
      <c r="I82" s="41" t="str">
        <f t="shared" si="21"/>
        <v>牛肉</v>
      </c>
      <c r="J82" s="43" t="str">
        <f t="shared" si="13"/>
        <v>-</v>
      </c>
      <c r="K82" s="43" t="str">
        <f t="shared" si="13"/>
        <v>-</v>
      </c>
      <c r="L82" s="45" t="str">
        <f t="shared" si="22"/>
        <v>制限なし</v>
      </c>
      <c r="M82" s="46" t="str">
        <f t="shared" si="23"/>
        <v>岩手県いわちく検査室</v>
      </c>
      <c r="N82" s="96" t="str">
        <f t="shared" si="24"/>
        <v>NaI</v>
      </c>
      <c r="O82" s="174">
        <v>43944</v>
      </c>
      <c r="P82" s="175">
        <v>43945</v>
      </c>
      <c r="Q82" s="181" t="s">
        <v>56</v>
      </c>
      <c r="R82" s="182" t="s">
        <v>57</v>
      </c>
      <c r="S82" s="183" t="s">
        <v>45</v>
      </c>
      <c r="T82" s="14" t="str">
        <f t="shared" si="14"/>
        <v>&lt;15</v>
      </c>
      <c r="U82" s="14" t="str">
        <f t="shared" si="14"/>
        <v>&lt;10</v>
      </c>
      <c r="V82" s="83" t="str">
        <f t="shared" si="16"/>
        <v>&lt;25</v>
      </c>
      <c r="W82" s="92"/>
    </row>
    <row r="83" spans="1:23" x14ac:dyDescent="0.45">
      <c r="A83" s="15">
        <f t="shared" si="17"/>
        <v>77</v>
      </c>
      <c r="B83" s="41" t="str">
        <f t="shared" si="18"/>
        <v>岩手県</v>
      </c>
      <c r="C83" s="41" t="str">
        <f t="shared" si="18"/>
        <v>岩手県</v>
      </c>
      <c r="D83" s="42" t="str">
        <f t="shared" si="18"/>
        <v>岩手県</v>
      </c>
      <c r="E83" s="40" t="s">
        <v>75</v>
      </c>
      <c r="F83" s="43" t="str">
        <f t="shared" si="19"/>
        <v>-</v>
      </c>
      <c r="G83" s="20" t="s">
        <v>35</v>
      </c>
      <c r="H83" s="44" t="str">
        <f t="shared" si="20"/>
        <v>畜産物</v>
      </c>
      <c r="I83" s="41" t="str">
        <f t="shared" si="21"/>
        <v>牛肉</v>
      </c>
      <c r="J83" s="43" t="str">
        <f t="shared" si="13"/>
        <v>-</v>
      </c>
      <c r="K83" s="43" t="str">
        <f t="shared" si="13"/>
        <v>-</v>
      </c>
      <c r="L83" s="45" t="str">
        <f t="shared" si="22"/>
        <v>制限なし</v>
      </c>
      <c r="M83" s="46" t="str">
        <f t="shared" si="23"/>
        <v>岩手県いわちく検査室</v>
      </c>
      <c r="N83" s="96" t="str">
        <f t="shared" si="24"/>
        <v>NaI</v>
      </c>
      <c r="O83" s="174">
        <v>43944</v>
      </c>
      <c r="P83" s="175">
        <v>43945</v>
      </c>
      <c r="Q83" s="181" t="s">
        <v>56</v>
      </c>
      <c r="R83" s="182" t="s">
        <v>57</v>
      </c>
      <c r="S83" s="183" t="s">
        <v>45</v>
      </c>
      <c r="T83" s="14" t="str">
        <f t="shared" si="14"/>
        <v>&lt;15</v>
      </c>
      <c r="U83" s="14" t="str">
        <f t="shared" si="14"/>
        <v>&lt;10</v>
      </c>
      <c r="V83" s="83" t="str">
        <f t="shared" si="16"/>
        <v>&lt;25</v>
      </c>
      <c r="W83" s="92"/>
    </row>
    <row r="84" spans="1:23" x14ac:dyDescent="0.45">
      <c r="A84" s="15">
        <f t="shared" si="17"/>
        <v>78</v>
      </c>
      <c r="B84" s="41" t="str">
        <f t="shared" si="18"/>
        <v>岩手県</v>
      </c>
      <c r="C84" s="41" t="str">
        <f t="shared" si="18"/>
        <v>岩手県</v>
      </c>
      <c r="D84" s="42" t="str">
        <f t="shared" si="18"/>
        <v>岩手県</v>
      </c>
      <c r="E84" s="40" t="s">
        <v>75</v>
      </c>
      <c r="F84" s="43" t="str">
        <f t="shared" si="19"/>
        <v>-</v>
      </c>
      <c r="G84" s="20" t="s">
        <v>35</v>
      </c>
      <c r="H84" s="44" t="str">
        <f t="shared" si="20"/>
        <v>畜産物</v>
      </c>
      <c r="I84" s="41" t="str">
        <f t="shared" si="21"/>
        <v>牛肉</v>
      </c>
      <c r="J84" s="43" t="str">
        <f t="shared" si="13"/>
        <v>-</v>
      </c>
      <c r="K84" s="43" t="str">
        <f t="shared" si="13"/>
        <v>-</v>
      </c>
      <c r="L84" s="45" t="str">
        <f t="shared" si="22"/>
        <v>制限なし</v>
      </c>
      <c r="M84" s="46" t="str">
        <f t="shared" si="23"/>
        <v>岩手県いわちく検査室</v>
      </c>
      <c r="N84" s="96" t="str">
        <f t="shared" si="24"/>
        <v>NaI</v>
      </c>
      <c r="O84" s="174">
        <v>43944</v>
      </c>
      <c r="P84" s="175">
        <v>43945</v>
      </c>
      <c r="Q84" s="181" t="s">
        <v>56</v>
      </c>
      <c r="R84" s="182" t="s">
        <v>57</v>
      </c>
      <c r="S84" s="183" t="s">
        <v>45</v>
      </c>
      <c r="T84" s="14" t="str">
        <f t="shared" si="14"/>
        <v>&lt;15</v>
      </c>
      <c r="U84" s="14" t="str">
        <f t="shared" si="14"/>
        <v>&lt;10</v>
      </c>
      <c r="V84" s="83" t="str">
        <f t="shared" si="16"/>
        <v>&lt;25</v>
      </c>
      <c r="W84" s="92"/>
    </row>
    <row r="85" spans="1:23" x14ac:dyDescent="0.45">
      <c r="A85" s="15">
        <f t="shared" si="17"/>
        <v>79</v>
      </c>
      <c r="B85" s="41" t="str">
        <f t="shared" si="18"/>
        <v>岩手県</v>
      </c>
      <c r="C85" s="41" t="str">
        <f t="shared" si="18"/>
        <v>岩手県</v>
      </c>
      <c r="D85" s="42" t="str">
        <f t="shared" si="18"/>
        <v>岩手県</v>
      </c>
      <c r="E85" s="40" t="s">
        <v>75</v>
      </c>
      <c r="F85" s="43" t="str">
        <f t="shared" si="19"/>
        <v>-</v>
      </c>
      <c r="G85" s="20" t="s">
        <v>35</v>
      </c>
      <c r="H85" s="44" t="str">
        <f t="shared" si="20"/>
        <v>畜産物</v>
      </c>
      <c r="I85" s="41" t="str">
        <f t="shared" si="21"/>
        <v>牛肉</v>
      </c>
      <c r="J85" s="43" t="str">
        <f t="shared" si="13"/>
        <v>-</v>
      </c>
      <c r="K85" s="43" t="str">
        <f t="shared" si="13"/>
        <v>-</v>
      </c>
      <c r="L85" s="45" t="str">
        <f t="shared" si="22"/>
        <v>制限なし</v>
      </c>
      <c r="M85" s="46" t="str">
        <f t="shared" si="23"/>
        <v>岩手県いわちく検査室</v>
      </c>
      <c r="N85" s="96" t="str">
        <f t="shared" si="24"/>
        <v>NaI</v>
      </c>
      <c r="O85" s="174">
        <v>43944</v>
      </c>
      <c r="P85" s="175">
        <v>43945</v>
      </c>
      <c r="Q85" s="181" t="s">
        <v>56</v>
      </c>
      <c r="R85" s="182" t="s">
        <v>57</v>
      </c>
      <c r="S85" s="183" t="s">
        <v>45</v>
      </c>
      <c r="T85" s="14" t="str">
        <f t="shared" si="14"/>
        <v>&lt;15</v>
      </c>
      <c r="U85" s="14" t="str">
        <f t="shared" si="14"/>
        <v>&lt;10</v>
      </c>
      <c r="V85" s="83" t="str">
        <f t="shared" si="16"/>
        <v>&lt;25</v>
      </c>
      <c r="W85" s="92"/>
    </row>
    <row r="86" spans="1:23" x14ac:dyDescent="0.45">
      <c r="A86" s="15">
        <f t="shared" si="17"/>
        <v>80</v>
      </c>
      <c r="B86" s="41" t="str">
        <f t="shared" si="18"/>
        <v>岩手県</v>
      </c>
      <c r="C86" s="41" t="str">
        <f t="shared" si="18"/>
        <v>岩手県</v>
      </c>
      <c r="D86" s="42" t="str">
        <f t="shared" si="18"/>
        <v>岩手県</v>
      </c>
      <c r="E86" s="40" t="s">
        <v>76</v>
      </c>
      <c r="F86" s="43" t="str">
        <f t="shared" si="19"/>
        <v>-</v>
      </c>
      <c r="G86" s="20" t="s">
        <v>35</v>
      </c>
      <c r="H86" s="44" t="str">
        <f t="shared" si="20"/>
        <v>畜産物</v>
      </c>
      <c r="I86" s="41" t="str">
        <f t="shared" si="21"/>
        <v>牛肉</v>
      </c>
      <c r="J86" s="43" t="str">
        <f t="shared" si="13"/>
        <v>-</v>
      </c>
      <c r="K86" s="43" t="str">
        <f t="shared" si="13"/>
        <v>-</v>
      </c>
      <c r="L86" s="45" t="str">
        <f t="shared" si="22"/>
        <v>制限なし</v>
      </c>
      <c r="M86" s="46" t="str">
        <f t="shared" si="23"/>
        <v>岩手県いわちく検査室</v>
      </c>
      <c r="N86" s="96" t="str">
        <f t="shared" si="24"/>
        <v>NaI</v>
      </c>
      <c r="O86" s="174">
        <v>43944</v>
      </c>
      <c r="P86" s="175">
        <v>43945</v>
      </c>
      <c r="Q86" s="181" t="s">
        <v>56</v>
      </c>
      <c r="R86" s="182" t="s">
        <v>57</v>
      </c>
      <c r="S86" s="183" t="s">
        <v>45</v>
      </c>
      <c r="T86" s="14" t="str">
        <f t="shared" si="14"/>
        <v>&lt;15</v>
      </c>
      <c r="U86" s="14" t="str">
        <f t="shared" si="14"/>
        <v>&lt;10</v>
      </c>
      <c r="V86" s="83" t="str">
        <f t="shared" si="16"/>
        <v>&lt;25</v>
      </c>
      <c r="W86" s="92"/>
    </row>
    <row r="87" spans="1:23" x14ac:dyDescent="0.45">
      <c r="A87" s="15">
        <f t="shared" si="17"/>
        <v>81</v>
      </c>
      <c r="B87" s="41" t="str">
        <f t="shared" si="18"/>
        <v>岩手県</v>
      </c>
      <c r="C87" s="41" t="str">
        <f t="shared" si="18"/>
        <v>岩手県</v>
      </c>
      <c r="D87" s="42" t="str">
        <f t="shared" si="18"/>
        <v>岩手県</v>
      </c>
      <c r="E87" s="40" t="s">
        <v>76</v>
      </c>
      <c r="F87" s="43" t="str">
        <f t="shared" si="19"/>
        <v>-</v>
      </c>
      <c r="G87" s="20" t="s">
        <v>35</v>
      </c>
      <c r="H87" s="44" t="str">
        <f t="shared" si="20"/>
        <v>畜産物</v>
      </c>
      <c r="I87" s="41" t="str">
        <f t="shared" si="21"/>
        <v>牛肉</v>
      </c>
      <c r="J87" s="43" t="str">
        <f t="shared" si="13"/>
        <v>-</v>
      </c>
      <c r="K87" s="43" t="str">
        <f t="shared" si="13"/>
        <v>-</v>
      </c>
      <c r="L87" s="45" t="str">
        <f t="shared" si="22"/>
        <v>制限なし</v>
      </c>
      <c r="M87" s="46" t="str">
        <f t="shared" si="23"/>
        <v>岩手県いわちく検査室</v>
      </c>
      <c r="N87" s="96" t="str">
        <f t="shared" si="24"/>
        <v>NaI</v>
      </c>
      <c r="O87" s="174">
        <v>43944</v>
      </c>
      <c r="P87" s="175">
        <v>43945</v>
      </c>
      <c r="Q87" s="181" t="s">
        <v>56</v>
      </c>
      <c r="R87" s="182" t="s">
        <v>57</v>
      </c>
      <c r="S87" s="183" t="s">
        <v>45</v>
      </c>
      <c r="T87" s="14" t="str">
        <f t="shared" si="14"/>
        <v>&lt;15</v>
      </c>
      <c r="U87" s="14" t="str">
        <f t="shared" si="14"/>
        <v>&lt;10</v>
      </c>
      <c r="V87" s="83" t="str">
        <f t="shared" si="16"/>
        <v>&lt;25</v>
      </c>
      <c r="W87" s="92"/>
    </row>
    <row r="88" spans="1:23" x14ac:dyDescent="0.45">
      <c r="A88" s="15">
        <f t="shared" si="17"/>
        <v>82</v>
      </c>
      <c r="B88" s="41" t="str">
        <f t="shared" si="18"/>
        <v>岩手県</v>
      </c>
      <c r="C88" s="41" t="str">
        <f t="shared" si="18"/>
        <v>岩手県</v>
      </c>
      <c r="D88" s="42" t="str">
        <f t="shared" si="18"/>
        <v>岩手県</v>
      </c>
      <c r="E88" s="40" t="s">
        <v>76</v>
      </c>
      <c r="F88" s="43" t="str">
        <f t="shared" si="19"/>
        <v>-</v>
      </c>
      <c r="G88" s="20" t="s">
        <v>35</v>
      </c>
      <c r="H88" s="44" t="str">
        <f t="shared" si="20"/>
        <v>畜産物</v>
      </c>
      <c r="I88" s="41" t="str">
        <f t="shared" si="21"/>
        <v>牛肉</v>
      </c>
      <c r="J88" s="43" t="str">
        <f t="shared" si="13"/>
        <v>-</v>
      </c>
      <c r="K88" s="43" t="str">
        <f t="shared" si="13"/>
        <v>-</v>
      </c>
      <c r="L88" s="45" t="str">
        <f t="shared" si="22"/>
        <v>制限なし</v>
      </c>
      <c r="M88" s="46" t="str">
        <f t="shared" si="23"/>
        <v>岩手県いわちく検査室</v>
      </c>
      <c r="N88" s="96" t="str">
        <f t="shared" si="24"/>
        <v>NaI</v>
      </c>
      <c r="O88" s="174">
        <v>43944</v>
      </c>
      <c r="P88" s="175">
        <v>43945</v>
      </c>
      <c r="Q88" s="181" t="s">
        <v>56</v>
      </c>
      <c r="R88" s="182" t="s">
        <v>57</v>
      </c>
      <c r="S88" s="183" t="s">
        <v>45</v>
      </c>
      <c r="T88" s="14" t="str">
        <f t="shared" si="14"/>
        <v>&lt;15</v>
      </c>
      <c r="U88" s="14" t="str">
        <f t="shared" si="14"/>
        <v>&lt;10</v>
      </c>
      <c r="V88" s="83" t="str">
        <f t="shared" si="16"/>
        <v>&lt;25</v>
      </c>
      <c r="W88" s="92"/>
    </row>
    <row r="89" spans="1:23" x14ac:dyDescent="0.45">
      <c r="A89" s="15">
        <f t="shared" si="17"/>
        <v>83</v>
      </c>
      <c r="B89" s="41" t="str">
        <f t="shared" si="18"/>
        <v>岩手県</v>
      </c>
      <c r="C89" s="41" t="str">
        <f t="shared" si="18"/>
        <v>岩手県</v>
      </c>
      <c r="D89" s="42" t="str">
        <f t="shared" si="18"/>
        <v>岩手県</v>
      </c>
      <c r="E89" s="40" t="s">
        <v>59</v>
      </c>
      <c r="F89" s="43" t="str">
        <f t="shared" si="19"/>
        <v>-</v>
      </c>
      <c r="G89" s="20" t="s">
        <v>35</v>
      </c>
      <c r="H89" s="44" t="str">
        <f t="shared" si="20"/>
        <v>畜産物</v>
      </c>
      <c r="I89" s="41" t="str">
        <f t="shared" si="21"/>
        <v>牛肉</v>
      </c>
      <c r="J89" s="43" t="str">
        <f t="shared" si="13"/>
        <v>-</v>
      </c>
      <c r="K89" s="43" t="str">
        <f t="shared" si="13"/>
        <v>-</v>
      </c>
      <c r="L89" s="45" t="str">
        <f t="shared" si="22"/>
        <v>制限なし</v>
      </c>
      <c r="M89" s="46" t="str">
        <f t="shared" si="23"/>
        <v>岩手県いわちく検査室</v>
      </c>
      <c r="N89" s="96" t="str">
        <f t="shared" si="24"/>
        <v>NaI</v>
      </c>
      <c r="O89" s="174">
        <v>43944</v>
      </c>
      <c r="P89" s="175">
        <v>43945</v>
      </c>
      <c r="Q89" s="181" t="s">
        <v>56</v>
      </c>
      <c r="R89" s="182">
        <v>10</v>
      </c>
      <c r="S89" s="183">
        <v>10</v>
      </c>
      <c r="T89" s="14" t="str">
        <f t="shared" si="14"/>
        <v>&lt;15</v>
      </c>
      <c r="U89" s="14">
        <f t="shared" si="14"/>
        <v>10</v>
      </c>
      <c r="V89" s="83">
        <f t="shared" si="16"/>
        <v>10</v>
      </c>
      <c r="W89" s="92"/>
    </row>
    <row r="90" spans="1:23" x14ac:dyDescent="0.45">
      <c r="A90" s="15">
        <f t="shared" si="17"/>
        <v>84</v>
      </c>
      <c r="B90" s="41" t="str">
        <f t="shared" si="18"/>
        <v>岩手県</v>
      </c>
      <c r="C90" s="41" t="str">
        <f t="shared" si="18"/>
        <v>岩手県</v>
      </c>
      <c r="D90" s="42" t="str">
        <f t="shared" si="18"/>
        <v>岩手県</v>
      </c>
      <c r="E90" s="40" t="s">
        <v>62</v>
      </c>
      <c r="F90" s="43" t="str">
        <f t="shared" si="19"/>
        <v>-</v>
      </c>
      <c r="G90" s="20" t="s">
        <v>35</v>
      </c>
      <c r="H90" s="44" t="str">
        <f t="shared" si="20"/>
        <v>畜産物</v>
      </c>
      <c r="I90" s="41" t="str">
        <f t="shared" si="21"/>
        <v>牛肉</v>
      </c>
      <c r="J90" s="43" t="str">
        <f t="shared" si="13"/>
        <v>-</v>
      </c>
      <c r="K90" s="43" t="str">
        <f t="shared" si="13"/>
        <v>-</v>
      </c>
      <c r="L90" s="45" t="str">
        <f t="shared" si="22"/>
        <v>制限なし</v>
      </c>
      <c r="M90" s="46" t="str">
        <f t="shared" si="23"/>
        <v>岩手県いわちく検査室</v>
      </c>
      <c r="N90" s="96" t="str">
        <f t="shared" si="24"/>
        <v>NaI</v>
      </c>
      <c r="O90" s="174">
        <v>43944</v>
      </c>
      <c r="P90" s="175">
        <v>43945</v>
      </c>
      <c r="Q90" s="181" t="s">
        <v>56</v>
      </c>
      <c r="R90" s="182" t="s">
        <v>57</v>
      </c>
      <c r="S90" s="183" t="s">
        <v>45</v>
      </c>
      <c r="T90" s="14" t="str">
        <f t="shared" si="14"/>
        <v>&lt;15</v>
      </c>
      <c r="U90" s="14" t="str">
        <f t="shared" si="14"/>
        <v>&lt;10</v>
      </c>
      <c r="V90" s="83" t="str">
        <f t="shared" si="16"/>
        <v>&lt;25</v>
      </c>
      <c r="W90" s="92"/>
    </row>
    <row r="91" spans="1:23" x14ac:dyDescent="0.45">
      <c r="A91" s="15">
        <f t="shared" si="17"/>
        <v>85</v>
      </c>
      <c r="B91" s="41" t="str">
        <f t="shared" si="18"/>
        <v>岩手県</v>
      </c>
      <c r="C91" s="41" t="str">
        <f t="shared" si="18"/>
        <v>岩手県</v>
      </c>
      <c r="D91" s="42" t="str">
        <f t="shared" si="18"/>
        <v>岩手県</v>
      </c>
      <c r="E91" s="40" t="s">
        <v>77</v>
      </c>
      <c r="F91" s="43" t="str">
        <f t="shared" si="19"/>
        <v>-</v>
      </c>
      <c r="G91" s="20" t="s">
        <v>35</v>
      </c>
      <c r="H91" s="44" t="str">
        <f t="shared" si="20"/>
        <v>畜産物</v>
      </c>
      <c r="I91" s="41" t="str">
        <f t="shared" si="21"/>
        <v>牛肉</v>
      </c>
      <c r="J91" s="43" t="str">
        <f t="shared" si="13"/>
        <v>-</v>
      </c>
      <c r="K91" s="43" t="str">
        <f t="shared" si="13"/>
        <v>-</v>
      </c>
      <c r="L91" s="45" t="str">
        <f t="shared" si="22"/>
        <v>制限なし</v>
      </c>
      <c r="M91" s="46" t="str">
        <f t="shared" si="23"/>
        <v>岩手県いわちく検査室</v>
      </c>
      <c r="N91" s="96" t="str">
        <f t="shared" si="24"/>
        <v>NaI</v>
      </c>
      <c r="O91" s="174">
        <v>43944</v>
      </c>
      <c r="P91" s="175">
        <v>43945</v>
      </c>
      <c r="Q91" s="181" t="s">
        <v>56</v>
      </c>
      <c r="R91" s="182" t="s">
        <v>57</v>
      </c>
      <c r="S91" s="183" t="s">
        <v>45</v>
      </c>
      <c r="T91" s="14" t="str">
        <f t="shared" si="14"/>
        <v>&lt;15</v>
      </c>
      <c r="U91" s="14" t="str">
        <f t="shared" si="14"/>
        <v>&lt;10</v>
      </c>
      <c r="V91" s="83" t="str">
        <f t="shared" si="16"/>
        <v>&lt;25</v>
      </c>
      <c r="W91" s="92"/>
    </row>
    <row r="92" spans="1:23" x14ac:dyDescent="0.45">
      <c r="A92" s="15">
        <f t="shared" si="17"/>
        <v>86</v>
      </c>
      <c r="B92" s="41" t="str">
        <f t="shared" si="18"/>
        <v>岩手県</v>
      </c>
      <c r="C92" s="41" t="str">
        <f t="shared" si="18"/>
        <v>岩手県</v>
      </c>
      <c r="D92" s="42" t="str">
        <f t="shared" si="18"/>
        <v>岩手県</v>
      </c>
      <c r="E92" s="40" t="s">
        <v>77</v>
      </c>
      <c r="F92" s="43" t="str">
        <f t="shared" si="19"/>
        <v>-</v>
      </c>
      <c r="G92" s="20" t="s">
        <v>35</v>
      </c>
      <c r="H92" s="44" t="str">
        <f t="shared" si="20"/>
        <v>畜産物</v>
      </c>
      <c r="I92" s="41" t="str">
        <f t="shared" si="21"/>
        <v>牛肉</v>
      </c>
      <c r="J92" s="43" t="str">
        <f t="shared" si="13"/>
        <v>-</v>
      </c>
      <c r="K92" s="43" t="str">
        <f t="shared" si="13"/>
        <v>-</v>
      </c>
      <c r="L92" s="45" t="str">
        <f t="shared" si="22"/>
        <v>制限なし</v>
      </c>
      <c r="M92" s="46" t="str">
        <f t="shared" si="23"/>
        <v>岩手県いわちく検査室</v>
      </c>
      <c r="N92" s="96" t="str">
        <f t="shared" si="24"/>
        <v>NaI</v>
      </c>
      <c r="O92" s="174">
        <v>43944</v>
      </c>
      <c r="P92" s="175">
        <v>43945</v>
      </c>
      <c r="Q92" s="181" t="s">
        <v>56</v>
      </c>
      <c r="R92" s="182" t="s">
        <v>57</v>
      </c>
      <c r="S92" s="183" t="s">
        <v>45</v>
      </c>
      <c r="T92" s="14" t="str">
        <f t="shared" si="14"/>
        <v>&lt;15</v>
      </c>
      <c r="U92" s="14" t="str">
        <f t="shared" si="14"/>
        <v>&lt;10</v>
      </c>
      <c r="V92" s="83" t="str">
        <f t="shared" si="16"/>
        <v>&lt;25</v>
      </c>
      <c r="W92" s="92"/>
    </row>
    <row r="93" spans="1:23" x14ac:dyDescent="0.45">
      <c r="A93" s="15">
        <f t="shared" si="17"/>
        <v>87</v>
      </c>
      <c r="B93" s="41" t="str">
        <f t="shared" si="18"/>
        <v>岩手県</v>
      </c>
      <c r="C93" s="41" t="str">
        <f t="shared" si="18"/>
        <v>岩手県</v>
      </c>
      <c r="D93" s="42" t="str">
        <f t="shared" si="18"/>
        <v>岩手県</v>
      </c>
      <c r="E93" s="40" t="s">
        <v>77</v>
      </c>
      <c r="F93" s="43" t="str">
        <f t="shared" si="19"/>
        <v>-</v>
      </c>
      <c r="G93" s="20" t="s">
        <v>35</v>
      </c>
      <c r="H93" s="44" t="str">
        <f t="shared" si="20"/>
        <v>畜産物</v>
      </c>
      <c r="I93" s="41" t="str">
        <f t="shared" si="21"/>
        <v>牛肉</v>
      </c>
      <c r="J93" s="43" t="str">
        <f t="shared" si="13"/>
        <v>-</v>
      </c>
      <c r="K93" s="43" t="str">
        <f t="shared" si="13"/>
        <v>-</v>
      </c>
      <c r="L93" s="45" t="str">
        <f t="shared" si="22"/>
        <v>制限なし</v>
      </c>
      <c r="M93" s="46" t="str">
        <f t="shared" si="23"/>
        <v>岩手県いわちく検査室</v>
      </c>
      <c r="N93" s="96" t="str">
        <f t="shared" si="24"/>
        <v>NaI</v>
      </c>
      <c r="O93" s="174">
        <v>43944</v>
      </c>
      <c r="P93" s="175">
        <v>43945</v>
      </c>
      <c r="Q93" s="181" t="s">
        <v>56</v>
      </c>
      <c r="R93" s="182" t="s">
        <v>57</v>
      </c>
      <c r="S93" s="183" t="s">
        <v>45</v>
      </c>
      <c r="T93" s="14" t="str">
        <f t="shared" si="14"/>
        <v>&lt;15</v>
      </c>
      <c r="U93" s="14" t="str">
        <f t="shared" si="14"/>
        <v>&lt;10</v>
      </c>
      <c r="V93" s="83" t="str">
        <f t="shared" si="16"/>
        <v>&lt;25</v>
      </c>
      <c r="W93" s="92"/>
    </row>
    <row r="94" spans="1:23" x14ac:dyDescent="0.45">
      <c r="A94" s="15">
        <f t="shared" si="17"/>
        <v>88</v>
      </c>
      <c r="B94" s="41" t="str">
        <f t="shared" si="18"/>
        <v>岩手県</v>
      </c>
      <c r="C94" s="41" t="str">
        <f t="shared" si="18"/>
        <v>岩手県</v>
      </c>
      <c r="D94" s="42" t="str">
        <f t="shared" si="18"/>
        <v>岩手県</v>
      </c>
      <c r="E94" s="40" t="s">
        <v>77</v>
      </c>
      <c r="F94" s="43" t="str">
        <f t="shared" si="19"/>
        <v>-</v>
      </c>
      <c r="G94" s="20" t="s">
        <v>35</v>
      </c>
      <c r="H94" s="44" t="str">
        <f t="shared" si="20"/>
        <v>畜産物</v>
      </c>
      <c r="I94" s="41" t="str">
        <f t="shared" si="21"/>
        <v>牛肉</v>
      </c>
      <c r="J94" s="43" t="str">
        <f t="shared" si="13"/>
        <v>-</v>
      </c>
      <c r="K94" s="43" t="str">
        <f t="shared" si="13"/>
        <v>-</v>
      </c>
      <c r="L94" s="45" t="str">
        <f t="shared" si="22"/>
        <v>制限なし</v>
      </c>
      <c r="M94" s="46" t="str">
        <f t="shared" si="23"/>
        <v>岩手県いわちく検査室</v>
      </c>
      <c r="N94" s="96" t="str">
        <f t="shared" si="24"/>
        <v>NaI</v>
      </c>
      <c r="O94" s="174">
        <v>43944</v>
      </c>
      <c r="P94" s="175">
        <v>43945</v>
      </c>
      <c r="Q94" s="181" t="s">
        <v>56</v>
      </c>
      <c r="R94" s="182" t="s">
        <v>57</v>
      </c>
      <c r="S94" s="183" t="s">
        <v>45</v>
      </c>
      <c r="T94" s="14" t="str">
        <f t="shared" si="14"/>
        <v>&lt;15</v>
      </c>
      <c r="U94" s="14" t="str">
        <f t="shared" si="14"/>
        <v>&lt;10</v>
      </c>
      <c r="V94" s="83" t="str">
        <f t="shared" si="16"/>
        <v>&lt;25</v>
      </c>
      <c r="W94" s="92"/>
    </row>
    <row r="95" spans="1:23" x14ac:dyDescent="0.45">
      <c r="A95" s="15">
        <f t="shared" si="17"/>
        <v>89</v>
      </c>
      <c r="B95" s="41" t="str">
        <f t="shared" si="18"/>
        <v>岩手県</v>
      </c>
      <c r="C95" s="41" t="str">
        <f t="shared" si="18"/>
        <v>岩手県</v>
      </c>
      <c r="D95" s="42" t="str">
        <f t="shared" si="18"/>
        <v>岩手県</v>
      </c>
      <c r="E95" s="40" t="s">
        <v>78</v>
      </c>
      <c r="F95" s="43" t="str">
        <f t="shared" si="19"/>
        <v>-</v>
      </c>
      <c r="G95" s="20" t="s">
        <v>35</v>
      </c>
      <c r="H95" s="44" t="str">
        <f t="shared" si="20"/>
        <v>畜産物</v>
      </c>
      <c r="I95" s="41" t="str">
        <f t="shared" si="21"/>
        <v>牛肉</v>
      </c>
      <c r="J95" s="43" t="str">
        <f t="shared" si="13"/>
        <v>-</v>
      </c>
      <c r="K95" s="43" t="str">
        <f t="shared" si="13"/>
        <v>-</v>
      </c>
      <c r="L95" s="45" t="str">
        <f t="shared" si="22"/>
        <v>制限なし</v>
      </c>
      <c r="M95" s="46" t="str">
        <f t="shared" si="23"/>
        <v>岩手県いわちく検査室</v>
      </c>
      <c r="N95" s="96" t="str">
        <f t="shared" si="24"/>
        <v>NaI</v>
      </c>
      <c r="O95" s="174">
        <v>43944</v>
      </c>
      <c r="P95" s="175">
        <v>43945</v>
      </c>
      <c r="Q95" s="181" t="s">
        <v>56</v>
      </c>
      <c r="R95" s="182" t="s">
        <v>57</v>
      </c>
      <c r="S95" s="183" t="s">
        <v>45</v>
      </c>
      <c r="T95" s="14" t="str">
        <f t="shared" si="14"/>
        <v>&lt;15</v>
      </c>
      <c r="U95" s="14" t="str">
        <f t="shared" si="14"/>
        <v>&lt;10</v>
      </c>
      <c r="V95" s="83" t="str">
        <f t="shared" si="16"/>
        <v>&lt;25</v>
      </c>
      <c r="W95" s="92"/>
    </row>
    <row r="96" spans="1:23" x14ac:dyDescent="0.45">
      <c r="A96" s="15">
        <f t="shared" si="17"/>
        <v>90</v>
      </c>
      <c r="B96" s="41" t="str">
        <f t="shared" si="18"/>
        <v>岩手県</v>
      </c>
      <c r="C96" s="41" t="str">
        <f t="shared" si="18"/>
        <v>岩手県</v>
      </c>
      <c r="D96" s="42" t="str">
        <f t="shared" si="18"/>
        <v>岩手県</v>
      </c>
      <c r="E96" s="40" t="s">
        <v>78</v>
      </c>
      <c r="F96" s="43" t="str">
        <f t="shared" si="19"/>
        <v>-</v>
      </c>
      <c r="G96" s="20" t="s">
        <v>35</v>
      </c>
      <c r="H96" s="44" t="str">
        <f t="shared" si="20"/>
        <v>畜産物</v>
      </c>
      <c r="I96" s="41" t="str">
        <f t="shared" si="21"/>
        <v>牛肉</v>
      </c>
      <c r="J96" s="43" t="str">
        <f t="shared" ref="J96:K159" si="25">IF($E96="","","-")</f>
        <v>-</v>
      </c>
      <c r="K96" s="43" t="str">
        <f t="shared" si="25"/>
        <v>-</v>
      </c>
      <c r="L96" s="45" t="str">
        <f t="shared" si="22"/>
        <v>制限なし</v>
      </c>
      <c r="M96" s="46" t="str">
        <f t="shared" si="23"/>
        <v>岩手県いわちく検査室</v>
      </c>
      <c r="N96" s="96" t="str">
        <f t="shared" si="24"/>
        <v>NaI</v>
      </c>
      <c r="O96" s="174">
        <v>43944</v>
      </c>
      <c r="P96" s="175">
        <v>43945</v>
      </c>
      <c r="Q96" s="181" t="s">
        <v>56</v>
      </c>
      <c r="R96" s="182" t="s">
        <v>57</v>
      </c>
      <c r="S96" s="183" t="s">
        <v>45</v>
      </c>
      <c r="T96" s="14" t="str">
        <f t="shared" si="14"/>
        <v>&lt;15</v>
      </c>
      <c r="U96" s="14" t="str">
        <f t="shared" si="14"/>
        <v>&lt;10</v>
      </c>
      <c r="V96" s="83" t="str">
        <f t="shared" si="16"/>
        <v>&lt;25</v>
      </c>
      <c r="W96" s="92"/>
    </row>
    <row r="97" spans="1:23" x14ac:dyDescent="0.45">
      <c r="A97" s="15">
        <f t="shared" si="17"/>
        <v>91</v>
      </c>
      <c r="B97" s="41" t="str">
        <f t="shared" si="18"/>
        <v>岩手県</v>
      </c>
      <c r="C97" s="41" t="str">
        <f t="shared" si="18"/>
        <v>岩手県</v>
      </c>
      <c r="D97" s="42" t="str">
        <f t="shared" si="18"/>
        <v>岩手県</v>
      </c>
      <c r="E97" s="40" t="s">
        <v>77</v>
      </c>
      <c r="F97" s="43" t="str">
        <f t="shared" si="19"/>
        <v>-</v>
      </c>
      <c r="G97" s="20" t="s">
        <v>35</v>
      </c>
      <c r="H97" s="44" t="str">
        <f t="shared" si="20"/>
        <v>畜産物</v>
      </c>
      <c r="I97" s="41" t="str">
        <f t="shared" si="21"/>
        <v>牛肉</v>
      </c>
      <c r="J97" s="43" t="str">
        <f t="shared" si="25"/>
        <v>-</v>
      </c>
      <c r="K97" s="43" t="str">
        <f t="shared" si="25"/>
        <v>-</v>
      </c>
      <c r="L97" s="45" t="str">
        <f t="shared" si="22"/>
        <v>制限なし</v>
      </c>
      <c r="M97" s="46" t="str">
        <f t="shared" si="23"/>
        <v>岩手県いわちく検査室</v>
      </c>
      <c r="N97" s="96" t="str">
        <f t="shared" si="24"/>
        <v>NaI</v>
      </c>
      <c r="O97" s="174">
        <v>43944</v>
      </c>
      <c r="P97" s="175">
        <v>43945</v>
      </c>
      <c r="Q97" s="181" t="s">
        <v>56</v>
      </c>
      <c r="R97" s="182" t="s">
        <v>57</v>
      </c>
      <c r="S97" s="183" t="s">
        <v>45</v>
      </c>
      <c r="T97" s="14" t="str">
        <f t="shared" si="14"/>
        <v>&lt;15</v>
      </c>
      <c r="U97" s="14" t="str">
        <f t="shared" si="14"/>
        <v>&lt;10</v>
      </c>
      <c r="V97" s="83" t="str">
        <f t="shared" si="16"/>
        <v>&lt;25</v>
      </c>
      <c r="W97" s="92"/>
    </row>
    <row r="98" spans="1:23" x14ac:dyDescent="0.45">
      <c r="A98" s="15">
        <f t="shared" si="17"/>
        <v>92</v>
      </c>
      <c r="B98" s="41" t="str">
        <f t="shared" si="18"/>
        <v>岩手県</v>
      </c>
      <c r="C98" s="41" t="str">
        <f t="shared" si="18"/>
        <v>岩手県</v>
      </c>
      <c r="D98" s="42" t="str">
        <f t="shared" si="18"/>
        <v>岩手県</v>
      </c>
      <c r="E98" s="40" t="s">
        <v>59</v>
      </c>
      <c r="F98" s="43" t="str">
        <f t="shared" si="19"/>
        <v>-</v>
      </c>
      <c r="G98" s="20" t="s">
        <v>35</v>
      </c>
      <c r="H98" s="44" t="str">
        <f t="shared" si="20"/>
        <v>畜産物</v>
      </c>
      <c r="I98" s="41" t="str">
        <f t="shared" si="21"/>
        <v>牛肉</v>
      </c>
      <c r="J98" s="43" t="str">
        <f t="shared" si="25"/>
        <v>-</v>
      </c>
      <c r="K98" s="43" t="str">
        <f t="shared" si="25"/>
        <v>-</v>
      </c>
      <c r="L98" s="45" t="str">
        <f t="shared" si="22"/>
        <v>制限なし</v>
      </c>
      <c r="M98" s="46" t="str">
        <f t="shared" si="23"/>
        <v>岩手県いわちく検査室</v>
      </c>
      <c r="N98" s="96" t="str">
        <f t="shared" si="24"/>
        <v>NaI</v>
      </c>
      <c r="O98" s="174">
        <v>43944</v>
      </c>
      <c r="P98" s="175">
        <v>43945</v>
      </c>
      <c r="Q98" s="181" t="s">
        <v>56</v>
      </c>
      <c r="R98" s="182" t="s">
        <v>57</v>
      </c>
      <c r="S98" s="183" t="s">
        <v>45</v>
      </c>
      <c r="T98" s="14" t="str">
        <f t="shared" si="14"/>
        <v>&lt;15</v>
      </c>
      <c r="U98" s="14" t="str">
        <f t="shared" si="14"/>
        <v>&lt;10</v>
      </c>
      <c r="V98" s="83" t="str">
        <f t="shared" si="16"/>
        <v>&lt;25</v>
      </c>
      <c r="W98" s="92"/>
    </row>
    <row r="99" spans="1:23" x14ac:dyDescent="0.45">
      <c r="A99" s="15">
        <f t="shared" si="17"/>
        <v>93</v>
      </c>
      <c r="B99" s="41" t="str">
        <f t="shared" si="18"/>
        <v>岩手県</v>
      </c>
      <c r="C99" s="41" t="str">
        <f t="shared" si="18"/>
        <v>岩手県</v>
      </c>
      <c r="D99" s="42" t="str">
        <f t="shared" si="18"/>
        <v>岩手県</v>
      </c>
      <c r="E99" s="40" t="s">
        <v>66</v>
      </c>
      <c r="F99" s="43" t="str">
        <f t="shared" si="19"/>
        <v>-</v>
      </c>
      <c r="G99" s="20" t="s">
        <v>35</v>
      </c>
      <c r="H99" s="44" t="str">
        <f t="shared" si="20"/>
        <v>畜産物</v>
      </c>
      <c r="I99" s="41" t="str">
        <f t="shared" si="21"/>
        <v>牛肉</v>
      </c>
      <c r="J99" s="43" t="str">
        <f t="shared" si="25"/>
        <v>-</v>
      </c>
      <c r="K99" s="43" t="str">
        <f t="shared" si="25"/>
        <v>-</v>
      </c>
      <c r="L99" s="45" t="str">
        <f t="shared" si="22"/>
        <v>制限なし</v>
      </c>
      <c r="M99" s="46" t="str">
        <f t="shared" si="23"/>
        <v>岩手県いわちく検査室</v>
      </c>
      <c r="N99" s="96" t="str">
        <f t="shared" si="24"/>
        <v>NaI</v>
      </c>
      <c r="O99" s="174">
        <v>43944</v>
      </c>
      <c r="P99" s="175">
        <v>43945</v>
      </c>
      <c r="Q99" s="181" t="s">
        <v>56</v>
      </c>
      <c r="R99" s="182" t="s">
        <v>57</v>
      </c>
      <c r="S99" s="183" t="s">
        <v>45</v>
      </c>
      <c r="T99" s="14" t="str">
        <f t="shared" si="14"/>
        <v>&lt;15</v>
      </c>
      <c r="U99" s="14" t="str">
        <f t="shared" si="14"/>
        <v>&lt;10</v>
      </c>
      <c r="V99" s="83" t="str">
        <f t="shared" si="16"/>
        <v>&lt;25</v>
      </c>
      <c r="W99" s="92"/>
    </row>
    <row r="100" spans="1:23" x14ac:dyDescent="0.45">
      <c r="A100" s="15">
        <f t="shared" si="17"/>
        <v>94</v>
      </c>
      <c r="B100" s="41" t="str">
        <f t="shared" si="18"/>
        <v>岩手県</v>
      </c>
      <c r="C100" s="41" t="str">
        <f t="shared" si="18"/>
        <v>岩手県</v>
      </c>
      <c r="D100" s="42" t="str">
        <f t="shared" si="18"/>
        <v>岩手県</v>
      </c>
      <c r="E100" s="40" t="s">
        <v>66</v>
      </c>
      <c r="F100" s="43" t="str">
        <f t="shared" si="19"/>
        <v>-</v>
      </c>
      <c r="G100" s="20" t="s">
        <v>35</v>
      </c>
      <c r="H100" s="44" t="str">
        <f t="shared" si="20"/>
        <v>畜産物</v>
      </c>
      <c r="I100" s="41" t="str">
        <f t="shared" si="21"/>
        <v>牛肉</v>
      </c>
      <c r="J100" s="43" t="str">
        <f t="shared" si="25"/>
        <v>-</v>
      </c>
      <c r="K100" s="43" t="str">
        <f t="shared" si="25"/>
        <v>-</v>
      </c>
      <c r="L100" s="45" t="str">
        <f t="shared" si="22"/>
        <v>制限なし</v>
      </c>
      <c r="M100" s="46" t="str">
        <f t="shared" si="23"/>
        <v>岩手県いわちく検査室</v>
      </c>
      <c r="N100" s="96" t="str">
        <f t="shared" si="24"/>
        <v>NaI</v>
      </c>
      <c r="O100" s="174">
        <v>43944</v>
      </c>
      <c r="P100" s="175">
        <v>43945</v>
      </c>
      <c r="Q100" s="181" t="s">
        <v>56</v>
      </c>
      <c r="R100" s="182" t="s">
        <v>57</v>
      </c>
      <c r="S100" s="183" t="s">
        <v>45</v>
      </c>
      <c r="T100" s="14" t="str">
        <f t="shared" si="14"/>
        <v>&lt;15</v>
      </c>
      <c r="U100" s="14" t="str">
        <f t="shared" si="14"/>
        <v>&lt;10</v>
      </c>
      <c r="V100" s="83" t="str">
        <f t="shared" si="16"/>
        <v>&lt;25</v>
      </c>
      <c r="W100" s="92"/>
    </row>
    <row r="101" spans="1:23" x14ac:dyDescent="0.45">
      <c r="A101" s="15">
        <f t="shared" si="17"/>
        <v>95</v>
      </c>
      <c r="B101" s="41" t="str">
        <f t="shared" si="18"/>
        <v>岩手県</v>
      </c>
      <c r="C101" s="41" t="str">
        <f t="shared" si="18"/>
        <v>岩手県</v>
      </c>
      <c r="D101" s="42" t="str">
        <f t="shared" si="18"/>
        <v>岩手県</v>
      </c>
      <c r="E101" s="40" t="s">
        <v>76</v>
      </c>
      <c r="F101" s="43" t="str">
        <f t="shared" si="19"/>
        <v>-</v>
      </c>
      <c r="G101" s="20" t="s">
        <v>35</v>
      </c>
      <c r="H101" s="44" t="str">
        <f t="shared" si="20"/>
        <v>畜産物</v>
      </c>
      <c r="I101" s="41" t="str">
        <f t="shared" si="21"/>
        <v>牛肉</v>
      </c>
      <c r="J101" s="43" t="str">
        <f t="shared" si="25"/>
        <v>-</v>
      </c>
      <c r="K101" s="43" t="str">
        <f t="shared" si="25"/>
        <v>-</v>
      </c>
      <c r="L101" s="45" t="str">
        <f t="shared" si="22"/>
        <v>制限なし</v>
      </c>
      <c r="M101" s="46" t="str">
        <f t="shared" si="23"/>
        <v>岩手県いわちく検査室</v>
      </c>
      <c r="N101" s="96" t="str">
        <f t="shared" si="24"/>
        <v>NaI</v>
      </c>
      <c r="O101" s="174">
        <v>43944</v>
      </c>
      <c r="P101" s="175">
        <v>43945</v>
      </c>
      <c r="Q101" s="181" t="s">
        <v>56</v>
      </c>
      <c r="R101" s="182" t="s">
        <v>57</v>
      </c>
      <c r="S101" s="183" t="s">
        <v>45</v>
      </c>
      <c r="T101" s="14" t="str">
        <f t="shared" si="14"/>
        <v>&lt;15</v>
      </c>
      <c r="U101" s="14" t="str">
        <f t="shared" si="14"/>
        <v>&lt;10</v>
      </c>
      <c r="V101" s="83" t="str">
        <f t="shared" si="16"/>
        <v>&lt;25</v>
      </c>
      <c r="W101" s="92"/>
    </row>
    <row r="102" spans="1:23" x14ac:dyDescent="0.45">
      <c r="A102" s="15">
        <f t="shared" si="17"/>
        <v>96</v>
      </c>
      <c r="B102" s="41" t="str">
        <f t="shared" si="18"/>
        <v>岩手県</v>
      </c>
      <c r="C102" s="41" t="str">
        <f t="shared" si="18"/>
        <v>岩手県</v>
      </c>
      <c r="D102" s="42" t="str">
        <f t="shared" si="18"/>
        <v>岩手県</v>
      </c>
      <c r="E102" s="40" t="s">
        <v>79</v>
      </c>
      <c r="F102" s="43" t="str">
        <f t="shared" si="19"/>
        <v>-</v>
      </c>
      <c r="G102" s="20" t="s">
        <v>35</v>
      </c>
      <c r="H102" s="44" t="str">
        <f t="shared" si="20"/>
        <v>畜産物</v>
      </c>
      <c r="I102" s="41" t="str">
        <f t="shared" si="21"/>
        <v>牛肉</v>
      </c>
      <c r="J102" s="43" t="str">
        <f t="shared" si="25"/>
        <v>-</v>
      </c>
      <c r="K102" s="43" t="str">
        <f t="shared" si="25"/>
        <v>-</v>
      </c>
      <c r="L102" s="45" t="str">
        <f t="shared" si="22"/>
        <v>制限なし</v>
      </c>
      <c r="M102" s="46" t="str">
        <f t="shared" si="23"/>
        <v>岩手県いわちく検査室</v>
      </c>
      <c r="N102" s="96" t="str">
        <f t="shared" si="24"/>
        <v>NaI</v>
      </c>
      <c r="O102" s="174">
        <v>43944</v>
      </c>
      <c r="P102" s="175">
        <v>43945</v>
      </c>
      <c r="Q102" s="181" t="s">
        <v>56</v>
      </c>
      <c r="R102" s="182" t="s">
        <v>57</v>
      </c>
      <c r="S102" s="183" t="s">
        <v>45</v>
      </c>
      <c r="T102" s="14" t="str">
        <f t="shared" si="14"/>
        <v>&lt;15</v>
      </c>
      <c r="U102" s="14" t="str">
        <f t="shared" si="14"/>
        <v>&lt;10</v>
      </c>
      <c r="V102" s="83" t="str">
        <f t="shared" si="16"/>
        <v>&lt;25</v>
      </c>
      <c r="W102" s="92"/>
    </row>
    <row r="103" spans="1:23" x14ac:dyDescent="0.45">
      <c r="A103" s="15">
        <f t="shared" si="17"/>
        <v>97</v>
      </c>
      <c r="B103" s="41" t="str">
        <f t="shared" si="18"/>
        <v>岩手県</v>
      </c>
      <c r="C103" s="41" t="str">
        <f t="shared" si="18"/>
        <v>岩手県</v>
      </c>
      <c r="D103" s="42" t="str">
        <f t="shared" si="18"/>
        <v>岩手県</v>
      </c>
      <c r="E103" s="40" t="s">
        <v>65</v>
      </c>
      <c r="F103" s="43" t="str">
        <f t="shared" si="19"/>
        <v>-</v>
      </c>
      <c r="G103" s="20" t="s">
        <v>35</v>
      </c>
      <c r="H103" s="44" t="str">
        <f t="shared" si="20"/>
        <v>畜産物</v>
      </c>
      <c r="I103" s="41" t="str">
        <f t="shared" si="21"/>
        <v>牛肉</v>
      </c>
      <c r="J103" s="43" t="str">
        <f t="shared" si="25"/>
        <v>-</v>
      </c>
      <c r="K103" s="43" t="str">
        <f t="shared" si="25"/>
        <v>-</v>
      </c>
      <c r="L103" s="45" t="str">
        <f t="shared" si="22"/>
        <v>制限なし</v>
      </c>
      <c r="M103" s="46" t="str">
        <f t="shared" si="23"/>
        <v>岩手県いわちく検査室</v>
      </c>
      <c r="N103" s="96" t="str">
        <f t="shared" si="24"/>
        <v>NaI</v>
      </c>
      <c r="O103" s="174">
        <v>43944</v>
      </c>
      <c r="P103" s="175">
        <v>43945</v>
      </c>
      <c r="Q103" s="181" t="s">
        <v>56</v>
      </c>
      <c r="R103" s="182" t="s">
        <v>57</v>
      </c>
      <c r="S103" s="183" t="s">
        <v>45</v>
      </c>
      <c r="T103" s="14" t="str">
        <f t="shared" si="14"/>
        <v>&lt;15</v>
      </c>
      <c r="U103" s="14" t="str">
        <f t="shared" si="14"/>
        <v>&lt;10</v>
      </c>
      <c r="V103" s="83" t="str">
        <f t="shared" si="16"/>
        <v>&lt;25</v>
      </c>
      <c r="W103" s="92"/>
    </row>
    <row r="104" spans="1:23" x14ac:dyDescent="0.45">
      <c r="A104" s="15">
        <f t="shared" si="17"/>
        <v>98</v>
      </c>
      <c r="B104" s="41" t="str">
        <f t="shared" si="18"/>
        <v>岩手県</v>
      </c>
      <c r="C104" s="41" t="str">
        <f t="shared" si="18"/>
        <v>岩手県</v>
      </c>
      <c r="D104" s="42" t="str">
        <f t="shared" si="18"/>
        <v>岩手県</v>
      </c>
      <c r="E104" s="40" t="s">
        <v>62</v>
      </c>
      <c r="F104" s="43" t="str">
        <f t="shared" si="19"/>
        <v>-</v>
      </c>
      <c r="G104" s="20" t="s">
        <v>35</v>
      </c>
      <c r="H104" s="44" t="str">
        <f t="shared" si="20"/>
        <v>畜産物</v>
      </c>
      <c r="I104" s="41" t="str">
        <f t="shared" si="21"/>
        <v>牛肉</v>
      </c>
      <c r="J104" s="43" t="str">
        <f t="shared" si="25"/>
        <v>-</v>
      </c>
      <c r="K104" s="43" t="str">
        <f t="shared" si="25"/>
        <v>-</v>
      </c>
      <c r="L104" s="45" t="str">
        <f t="shared" si="22"/>
        <v>制限なし</v>
      </c>
      <c r="M104" s="46" t="str">
        <f t="shared" si="23"/>
        <v>岩手県いわちく検査室</v>
      </c>
      <c r="N104" s="96" t="str">
        <f t="shared" si="24"/>
        <v>NaI</v>
      </c>
      <c r="O104" s="174">
        <v>43944</v>
      </c>
      <c r="P104" s="175">
        <v>43945</v>
      </c>
      <c r="Q104" s="181" t="s">
        <v>56</v>
      </c>
      <c r="R104" s="182" t="s">
        <v>57</v>
      </c>
      <c r="S104" s="183" t="s">
        <v>45</v>
      </c>
      <c r="T104" s="14" t="str">
        <f t="shared" ref="T104:U162" si="26">IF(Q104="","",IF(NOT(ISERROR(Q104*1)),ROUNDDOWN(Q104*1,2-INT(LOG(ABS(Q104*1)))),IFERROR("&lt;"&amp;ROUNDDOWN(IF(SUBSTITUTE(Q104,"&lt;","")*1&lt;=50,SUBSTITUTE(Q104,"&lt;","")*1,""),2-INT(LOG(ABS(SUBSTITUTE(Q104,"&lt;","")*1)))),IF(Q104="-",Q104,"入力形式が間違っています"))))</f>
        <v>&lt;15</v>
      </c>
      <c r="U104" s="14" t="str">
        <f t="shared" si="26"/>
        <v>&lt;10</v>
      </c>
      <c r="V104" s="83" t="str">
        <f t="shared" si="16"/>
        <v>&lt;25</v>
      </c>
      <c r="W104" s="92"/>
    </row>
    <row r="105" spans="1:23" x14ac:dyDescent="0.45">
      <c r="A105" s="15">
        <f t="shared" si="17"/>
        <v>99</v>
      </c>
      <c r="B105" s="41" t="str">
        <f t="shared" si="18"/>
        <v>岩手県</v>
      </c>
      <c r="C105" s="41" t="str">
        <f t="shared" si="18"/>
        <v>岩手県</v>
      </c>
      <c r="D105" s="42" t="str">
        <f t="shared" si="18"/>
        <v>岩手県</v>
      </c>
      <c r="E105" s="40" t="s">
        <v>80</v>
      </c>
      <c r="F105" s="43" t="str">
        <f t="shared" si="19"/>
        <v>-</v>
      </c>
      <c r="G105" s="20" t="s">
        <v>35</v>
      </c>
      <c r="H105" s="44" t="str">
        <f t="shared" si="20"/>
        <v>畜産物</v>
      </c>
      <c r="I105" s="41" t="str">
        <f t="shared" si="21"/>
        <v>牛肉</v>
      </c>
      <c r="J105" s="43" t="str">
        <f t="shared" si="25"/>
        <v>-</v>
      </c>
      <c r="K105" s="43" t="str">
        <f t="shared" si="25"/>
        <v>-</v>
      </c>
      <c r="L105" s="45" t="str">
        <f t="shared" si="22"/>
        <v>制限なし</v>
      </c>
      <c r="M105" s="46" t="str">
        <f t="shared" si="23"/>
        <v>岩手県いわちく検査室</v>
      </c>
      <c r="N105" s="96" t="str">
        <f t="shared" si="24"/>
        <v>NaI</v>
      </c>
      <c r="O105" s="174">
        <v>43944</v>
      </c>
      <c r="P105" s="175">
        <v>43945</v>
      </c>
      <c r="Q105" s="181" t="s">
        <v>56</v>
      </c>
      <c r="R105" s="182" t="s">
        <v>57</v>
      </c>
      <c r="S105" s="183" t="s">
        <v>45</v>
      </c>
      <c r="T105" s="14" t="str">
        <f t="shared" si="26"/>
        <v>&lt;15</v>
      </c>
      <c r="U105" s="14" t="str">
        <f t="shared" si="26"/>
        <v>&lt;10</v>
      </c>
      <c r="V105" s="83" t="str">
        <f t="shared" si="16"/>
        <v>&lt;25</v>
      </c>
      <c r="W105" s="92"/>
    </row>
    <row r="106" spans="1:23" x14ac:dyDescent="0.45">
      <c r="A106" s="15">
        <f t="shared" si="17"/>
        <v>100</v>
      </c>
      <c r="B106" s="41" t="str">
        <f t="shared" si="18"/>
        <v>岩手県</v>
      </c>
      <c r="C106" s="41" t="str">
        <f t="shared" si="18"/>
        <v>岩手県</v>
      </c>
      <c r="D106" s="42" t="str">
        <f t="shared" si="18"/>
        <v>岩手県</v>
      </c>
      <c r="E106" s="40" t="s">
        <v>55</v>
      </c>
      <c r="F106" s="43" t="str">
        <f t="shared" si="19"/>
        <v>-</v>
      </c>
      <c r="G106" s="20" t="s">
        <v>35</v>
      </c>
      <c r="H106" s="44" t="str">
        <f t="shared" si="20"/>
        <v>畜産物</v>
      </c>
      <c r="I106" s="41" t="str">
        <f t="shared" si="21"/>
        <v>牛肉</v>
      </c>
      <c r="J106" s="43" t="str">
        <f t="shared" si="25"/>
        <v>-</v>
      </c>
      <c r="K106" s="43" t="str">
        <f t="shared" si="25"/>
        <v>-</v>
      </c>
      <c r="L106" s="45" t="str">
        <f t="shared" si="22"/>
        <v>制限なし</v>
      </c>
      <c r="M106" s="46" t="str">
        <f t="shared" si="23"/>
        <v>岩手県いわちく検査室</v>
      </c>
      <c r="N106" s="96" t="str">
        <f t="shared" si="24"/>
        <v>NaI</v>
      </c>
      <c r="O106" s="174">
        <v>43944</v>
      </c>
      <c r="P106" s="175">
        <v>43945</v>
      </c>
      <c r="Q106" s="181" t="s">
        <v>56</v>
      </c>
      <c r="R106" s="182">
        <v>11.7</v>
      </c>
      <c r="S106" s="183">
        <v>12</v>
      </c>
      <c r="T106" s="14" t="str">
        <f t="shared" si="26"/>
        <v>&lt;15</v>
      </c>
      <c r="U106" s="14">
        <f t="shared" si="26"/>
        <v>11.7</v>
      </c>
      <c r="V106" s="83">
        <f t="shared" si="16"/>
        <v>12</v>
      </c>
      <c r="W106" s="92"/>
    </row>
    <row r="107" spans="1:23" x14ac:dyDescent="0.45">
      <c r="A107" s="15">
        <f t="shared" si="17"/>
        <v>101</v>
      </c>
      <c r="B107" s="41" t="str">
        <f t="shared" si="18"/>
        <v>岩手県</v>
      </c>
      <c r="C107" s="41" t="str">
        <f t="shared" si="18"/>
        <v>岩手県</v>
      </c>
      <c r="D107" s="42" t="str">
        <f t="shared" si="18"/>
        <v>岩手県</v>
      </c>
      <c r="E107" s="40" t="s">
        <v>81</v>
      </c>
      <c r="F107" s="43" t="str">
        <f t="shared" si="19"/>
        <v>-</v>
      </c>
      <c r="G107" s="20" t="s">
        <v>35</v>
      </c>
      <c r="H107" s="44" t="str">
        <f t="shared" si="20"/>
        <v>畜産物</v>
      </c>
      <c r="I107" s="41" t="str">
        <f t="shared" si="21"/>
        <v>牛肉</v>
      </c>
      <c r="J107" s="43" t="str">
        <f t="shared" si="25"/>
        <v>-</v>
      </c>
      <c r="K107" s="43" t="str">
        <f t="shared" si="25"/>
        <v>-</v>
      </c>
      <c r="L107" s="45" t="str">
        <f t="shared" si="22"/>
        <v>制限なし</v>
      </c>
      <c r="M107" s="46" t="str">
        <f t="shared" si="23"/>
        <v>岩手県いわちく検査室</v>
      </c>
      <c r="N107" s="96" t="str">
        <f t="shared" si="24"/>
        <v>NaI</v>
      </c>
      <c r="O107" s="174">
        <v>43944</v>
      </c>
      <c r="P107" s="175">
        <v>43945</v>
      </c>
      <c r="Q107" s="181" t="s">
        <v>56</v>
      </c>
      <c r="R107" s="182" t="s">
        <v>57</v>
      </c>
      <c r="S107" s="183" t="s">
        <v>45</v>
      </c>
      <c r="T107" s="14" t="str">
        <f t="shared" si="26"/>
        <v>&lt;15</v>
      </c>
      <c r="U107" s="14" t="str">
        <f t="shared" si="26"/>
        <v>&lt;10</v>
      </c>
      <c r="V107" s="83" t="str">
        <f t="shared" si="16"/>
        <v>&lt;25</v>
      </c>
      <c r="W107" s="92"/>
    </row>
    <row r="108" spans="1:23" x14ac:dyDescent="0.45">
      <c r="A108" s="15">
        <f t="shared" si="17"/>
        <v>102</v>
      </c>
      <c r="B108" s="41" t="str">
        <f t="shared" si="18"/>
        <v>岩手県</v>
      </c>
      <c r="C108" s="41" t="str">
        <f t="shared" si="18"/>
        <v>岩手県</v>
      </c>
      <c r="D108" s="42" t="str">
        <f t="shared" si="18"/>
        <v>岩手県</v>
      </c>
      <c r="E108" s="40" t="s">
        <v>82</v>
      </c>
      <c r="F108" s="43" t="str">
        <f t="shared" si="19"/>
        <v>-</v>
      </c>
      <c r="G108" s="20" t="s">
        <v>35</v>
      </c>
      <c r="H108" s="44" t="str">
        <f t="shared" si="20"/>
        <v>畜産物</v>
      </c>
      <c r="I108" s="41" t="str">
        <f t="shared" si="21"/>
        <v>牛肉</v>
      </c>
      <c r="J108" s="43" t="str">
        <f t="shared" si="25"/>
        <v>-</v>
      </c>
      <c r="K108" s="43" t="str">
        <f t="shared" si="25"/>
        <v>-</v>
      </c>
      <c r="L108" s="45" t="str">
        <f t="shared" si="22"/>
        <v>制限なし</v>
      </c>
      <c r="M108" s="46" t="str">
        <f t="shared" si="23"/>
        <v>岩手県いわちく検査室</v>
      </c>
      <c r="N108" s="96" t="str">
        <f t="shared" si="24"/>
        <v>NaI</v>
      </c>
      <c r="O108" s="174">
        <v>43944</v>
      </c>
      <c r="P108" s="175">
        <v>43945</v>
      </c>
      <c r="Q108" s="181" t="s">
        <v>56</v>
      </c>
      <c r="R108" s="182" t="s">
        <v>57</v>
      </c>
      <c r="S108" s="183" t="s">
        <v>45</v>
      </c>
      <c r="T108" s="14" t="str">
        <f t="shared" si="26"/>
        <v>&lt;15</v>
      </c>
      <c r="U108" s="14" t="str">
        <f t="shared" si="26"/>
        <v>&lt;10</v>
      </c>
      <c r="V108" s="83" t="str">
        <f t="shared" si="16"/>
        <v>&lt;25</v>
      </c>
      <c r="W108" s="92"/>
    </row>
    <row r="109" spans="1:23" x14ac:dyDescent="0.45">
      <c r="A109" s="15">
        <f t="shared" si="17"/>
        <v>103</v>
      </c>
      <c r="B109" s="41" t="str">
        <f t="shared" si="18"/>
        <v>岩手県</v>
      </c>
      <c r="C109" s="41" t="str">
        <f t="shared" si="18"/>
        <v>岩手県</v>
      </c>
      <c r="D109" s="42" t="str">
        <f t="shared" si="18"/>
        <v>岩手県</v>
      </c>
      <c r="E109" s="40" t="s">
        <v>82</v>
      </c>
      <c r="F109" s="43" t="str">
        <f t="shared" si="19"/>
        <v>-</v>
      </c>
      <c r="G109" s="20" t="s">
        <v>35</v>
      </c>
      <c r="H109" s="44" t="str">
        <f t="shared" si="20"/>
        <v>畜産物</v>
      </c>
      <c r="I109" s="41" t="str">
        <f t="shared" si="21"/>
        <v>牛肉</v>
      </c>
      <c r="J109" s="43" t="str">
        <f t="shared" si="25"/>
        <v>-</v>
      </c>
      <c r="K109" s="43" t="str">
        <f t="shared" si="25"/>
        <v>-</v>
      </c>
      <c r="L109" s="45" t="str">
        <f t="shared" si="22"/>
        <v>制限なし</v>
      </c>
      <c r="M109" s="46" t="str">
        <f t="shared" si="23"/>
        <v>岩手県いわちく検査室</v>
      </c>
      <c r="N109" s="96" t="str">
        <f t="shared" si="24"/>
        <v>NaI</v>
      </c>
      <c r="O109" s="174">
        <v>43944</v>
      </c>
      <c r="P109" s="175">
        <v>43945</v>
      </c>
      <c r="Q109" s="181" t="s">
        <v>56</v>
      </c>
      <c r="R109" s="182" t="s">
        <v>57</v>
      </c>
      <c r="S109" s="183" t="s">
        <v>45</v>
      </c>
      <c r="T109" s="14" t="str">
        <f t="shared" si="26"/>
        <v>&lt;15</v>
      </c>
      <c r="U109" s="14" t="str">
        <f t="shared" si="26"/>
        <v>&lt;10</v>
      </c>
      <c r="V109" s="83" t="str">
        <f t="shared" si="16"/>
        <v>&lt;25</v>
      </c>
      <c r="W109" s="92"/>
    </row>
    <row r="110" spans="1:23" x14ac:dyDescent="0.45">
      <c r="A110" s="15">
        <f t="shared" si="17"/>
        <v>104</v>
      </c>
      <c r="B110" s="41" t="str">
        <f t="shared" si="18"/>
        <v>岩手県</v>
      </c>
      <c r="C110" s="41" t="str">
        <f t="shared" si="18"/>
        <v>岩手県</v>
      </c>
      <c r="D110" s="42" t="str">
        <f t="shared" si="18"/>
        <v>岩手県</v>
      </c>
      <c r="E110" s="40" t="s">
        <v>83</v>
      </c>
      <c r="F110" s="43" t="str">
        <f t="shared" si="19"/>
        <v>-</v>
      </c>
      <c r="G110" s="20" t="s">
        <v>35</v>
      </c>
      <c r="H110" s="44" t="str">
        <f t="shared" si="20"/>
        <v>畜産物</v>
      </c>
      <c r="I110" s="41" t="str">
        <f t="shared" si="21"/>
        <v>牛肉</v>
      </c>
      <c r="J110" s="43" t="str">
        <f t="shared" si="25"/>
        <v>-</v>
      </c>
      <c r="K110" s="43" t="str">
        <f t="shared" si="25"/>
        <v>-</v>
      </c>
      <c r="L110" s="45" t="str">
        <f t="shared" si="22"/>
        <v>制限なし</v>
      </c>
      <c r="M110" s="46" t="str">
        <f t="shared" si="23"/>
        <v>岩手県いわちく検査室</v>
      </c>
      <c r="N110" s="96" t="str">
        <f t="shared" si="24"/>
        <v>NaI</v>
      </c>
      <c r="O110" s="174">
        <v>43945</v>
      </c>
      <c r="P110" s="175">
        <v>43946</v>
      </c>
      <c r="Q110" s="181" t="s">
        <v>56</v>
      </c>
      <c r="R110" s="182" t="s">
        <v>57</v>
      </c>
      <c r="S110" s="183" t="s">
        <v>45</v>
      </c>
      <c r="T110" s="14" t="str">
        <f t="shared" si="26"/>
        <v>&lt;15</v>
      </c>
      <c r="U110" s="14" t="str">
        <f t="shared" si="26"/>
        <v>&lt;10</v>
      </c>
      <c r="V110" s="83" t="str">
        <f t="shared" si="16"/>
        <v>&lt;25</v>
      </c>
      <c r="W110" s="92"/>
    </row>
    <row r="111" spans="1:23" x14ac:dyDescent="0.45">
      <c r="A111" s="15">
        <f t="shared" si="17"/>
        <v>105</v>
      </c>
      <c r="B111" s="41" t="str">
        <f t="shared" si="18"/>
        <v>岩手県</v>
      </c>
      <c r="C111" s="41" t="str">
        <f t="shared" si="18"/>
        <v>岩手県</v>
      </c>
      <c r="D111" s="42" t="str">
        <f t="shared" si="18"/>
        <v>岩手県</v>
      </c>
      <c r="E111" s="40" t="s">
        <v>83</v>
      </c>
      <c r="F111" s="43" t="str">
        <f t="shared" si="19"/>
        <v>-</v>
      </c>
      <c r="G111" s="20" t="s">
        <v>35</v>
      </c>
      <c r="H111" s="44" t="str">
        <f t="shared" si="20"/>
        <v>畜産物</v>
      </c>
      <c r="I111" s="41" t="str">
        <f t="shared" si="21"/>
        <v>牛肉</v>
      </c>
      <c r="J111" s="43" t="str">
        <f t="shared" si="25"/>
        <v>-</v>
      </c>
      <c r="K111" s="43" t="str">
        <f t="shared" si="25"/>
        <v>-</v>
      </c>
      <c r="L111" s="45" t="str">
        <f t="shared" si="22"/>
        <v>制限なし</v>
      </c>
      <c r="M111" s="46" t="str">
        <f t="shared" si="23"/>
        <v>岩手県いわちく検査室</v>
      </c>
      <c r="N111" s="96" t="str">
        <f t="shared" si="24"/>
        <v>NaI</v>
      </c>
      <c r="O111" s="174">
        <v>43945</v>
      </c>
      <c r="P111" s="175">
        <v>43946</v>
      </c>
      <c r="Q111" s="181" t="s">
        <v>56</v>
      </c>
      <c r="R111" s="182" t="s">
        <v>57</v>
      </c>
      <c r="S111" s="183" t="s">
        <v>45</v>
      </c>
      <c r="T111" s="14" t="str">
        <f t="shared" si="26"/>
        <v>&lt;15</v>
      </c>
      <c r="U111" s="14" t="str">
        <f t="shared" si="26"/>
        <v>&lt;10</v>
      </c>
      <c r="V111" s="83" t="str">
        <f t="shared" si="16"/>
        <v>&lt;25</v>
      </c>
      <c r="W111" s="92"/>
    </row>
    <row r="112" spans="1:23" x14ac:dyDescent="0.45">
      <c r="A112" s="15">
        <f t="shared" si="17"/>
        <v>106</v>
      </c>
      <c r="B112" s="41" t="str">
        <f t="shared" ref="B112:D155" si="27">IF($E112="","","岩手県")</f>
        <v>岩手県</v>
      </c>
      <c r="C112" s="41" t="str">
        <f t="shared" si="27"/>
        <v>岩手県</v>
      </c>
      <c r="D112" s="42" t="str">
        <f t="shared" si="27"/>
        <v>岩手県</v>
      </c>
      <c r="E112" s="40" t="s">
        <v>83</v>
      </c>
      <c r="F112" s="43" t="str">
        <f t="shared" si="19"/>
        <v>-</v>
      </c>
      <c r="G112" s="20" t="s">
        <v>35</v>
      </c>
      <c r="H112" s="44" t="str">
        <f t="shared" si="20"/>
        <v>畜産物</v>
      </c>
      <c r="I112" s="41" t="str">
        <f t="shared" si="21"/>
        <v>牛肉</v>
      </c>
      <c r="J112" s="43" t="str">
        <f t="shared" si="25"/>
        <v>-</v>
      </c>
      <c r="K112" s="43" t="str">
        <f t="shared" si="25"/>
        <v>-</v>
      </c>
      <c r="L112" s="45" t="str">
        <f t="shared" si="22"/>
        <v>制限なし</v>
      </c>
      <c r="M112" s="46" t="str">
        <f t="shared" si="23"/>
        <v>岩手県いわちく検査室</v>
      </c>
      <c r="N112" s="96" t="str">
        <f t="shared" si="24"/>
        <v>NaI</v>
      </c>
      <c r="O112" s="174">
        <v>43945</v>
      </c>
      <c r="P112" s="175">
        <v>43946</v>
      </c>
      <c r="Q112" s="181" t="s">
        <v>56</v>
      </c>
      <c r="R112" s="182" t="s">
        <v>57</v>
      </c>
      <c r="S112" s="183" t="s">
        <v>45</v>
      </c>
      <c r="T112" s="14" t="str">
        <f t="shared" si="26"/>
        <v>&lt;15</v>
      </c>
      <c r="U112" s="14" t="str">
        <f t="shared" si="26"/>
        <v>&lt;10</v>
      </c>
      <c r="V112" s="83" t="str">
        <f t="shared" si="16"/>
        <v>&lt;25</v>
      </c>
      <c r="W112" s="92"/>
    </row>
    <row r="113" spans="1:23" x14ac:dyDescent="0.45">
      <c r="A113" s="15">
        <f t="shared" si="17"/>
        <v>107</v>
      </c>
      <c r="B113" s="41" t="str">
        <f t="shared" si="27"/>
        <v>岩手県</v>
      </c>
      <c r="C113" s="41" t="str">
        <f t="shared" si="27"/>
        <v>岩手県</v>
      </c>
      <c r="D113" s="42" t="str">
        <f t="shared" si="27"/>
        <v>岩手県</v>
      </c>
      <c r="E113" s="40" t="s">
        <v>83</v>
      </c>
      <c r="F113" s="43" t="str">
        <f t="shared" si="19"/>
        <v>-</v>
      </c>
      <c r="G113" s="20" t="s">
        <v>35</v>
      </c>
      <c r="H113" s="44" t="str">
        <f t="shared" si="20"/>
        <v>畜産物</v>
      </c>
      <c r="I113" s="41" t="str">
        <f t="shared" si="21"/>
        <v>牛肉</v>
      </c>
      <c r="J113" s="43" t="str">
        <f t="shared" si="25"/>
        <v>-</v>
      </c>
      <c r="K113" s="43" t="str">
        <f t="shared" si="25"/>
        <v>-</v>
      </c>
      <c r="L113" s="45" t="str">
        <f t="shared" si="22"/>
        <v>制限なし</v>
      </c>
      <c r="M113" s="46" t="str">
        <f t="shared" si="23"/>
        <v>岩手県いわちく検査室</v>
      </c>
      <c r="N113" s="96" t="str">
        <f t="shared" si="24"/>
        <v>NaI</v>
      </c>
      <c r="O113" s="174">
        <v>43945</v>
      </c>
      <c r="P113" s="175">
        <v>43946</v>
      </c>
      <c r="Q113" s="181" t="s">
        <v>56</v>
      </c>
      <c r="R113" s="182" t="s">
        <v>57</v>
      </c>
      <c r="S113" s="183" t="s">
        <v>45</v>
      </c>
      <c r="T113" s="14" t="str">
        <f t="shared" si="26"/>
        <v>&lt;15</v>
      </c>
      <c r="U113" s="14" t="str">
        <f t="shared" si="26"/>
        <v>&lt;10</v>
      </c>
      <c r="V113" s="83" t="str">
        <f t="shared" si="16"/>
        <v>&lt;25</v>
      </c>
      <c r="W113" s="92"/>
    </row>
    <row r="114" spans="1:23" x14ac:dyDescent="0.45">
      <c r="A114" s="15">
        <f t="shared" si="17"/>
        <v>108</v>
      </c>
      <c r="B114" s="41" t="str">
        <f t="shared" si="27"/>
        <v>岩手県</v>
      </c>
      <c r="C114" s="41" t="str">
        <f t="shared" si="27"/>
        <v>岩手県</v>
      </c>
      <c r="D114" s="42" t="str">
        <f t="shared" si="27"/>
        <v>岩手県</v>
      </c>
      <c r="E114" s="40" t="s">
        <v>83</v>
      </c>
      <c r="F114" s="43" t="str">
        <f t="shared" si="19"/>
        <v>-</v>
      </c>
      <c r="G114" s="20" t="s">
        <v>35</v>
      </c>
      <c r="H114" s="44" t="str">
        <f t="shared" si="20"/>
        <v>畜産物</v>
      </c>
      <c r="I114" s="41" t="str">
        <f t="shared" si="21"/>
        <v>牛肉</v>
      </c>
      <c r="J114" s="43" t="str">
        <f t="shared" si="25"/>
        <v>-</v>
      </c>
      <c r="K114" s="43" t="str">
        <f t="shared" si="25"/>
        <v>-</v>
      </c>
      <c r="L114" s="45" t="str">
        <f t="shared" si="22"/>
        <v>制限なし</v>
      </c>
      <c r="M114" s="46" t="str">
        <f t="shared" si="23"/>
        <v>岩手県いわちく検査室</v>
      </c>
      <c r="N114" s="96" t="str">
        <f t="shared" si="24"/>
        <v>NaI</v>
      </c>
      <c r="O114" s="174">
        <v>43945</v>
      </c>
      <c r="P114" s="175">
        <v>43946</v>
      </c>
      <c r="Q114" s="181" t="s">
        <v>56</v>
      </c>
      <c r="R114" s="182" t="s">
        <v>57</v>
      </c>
      <c r="S114" s="183" t="s">
        <v>45</v>
      </c>
      <c r="T114" s="14" t="str">
        <f t="shared" si="26"/>
        <v>&lt;15</v>
      </c>
      <c r="U114" s="14" t="str">
        <f t="shared" si="26"/>
        <v>&lt;10</v>
      </c>
      <c r="V114" s="83" t="str">
        <f t="shared" si="16"/>
        <v>&lt;25</v>
      </c>
      <c r="W114" s="92"/>
    </row>
    <row r="115" spans="1:23" x14ac:dyDescent="0.45">
      <c r="A115" s="15">
        <f t="shared" si="17"/>
        <v>109</v>
      </c>
      <c r="B115" s="41" t="str">
        <f t="shared" si="27"/>
        <v>岩手県</v>
      </c>
      <c r="C115" s="41" t="str">
        <f t="shared" si="27"/>
        <v>岩手県</v>
      </c>
      <c r="D115" s="42" t="str">
        <f t="shared" si="27"/>
        <v>岩手県</v>
      </c>
      <c r="E115" s="40" t="s">
        <v>60</v>
      </c>
      <c r="F115" s="43" t="str">
        <f t="shared" si="19"/>
        <v>-</v>
      </c>
      <c r="G115" s="20" t="s">
        <v>35</v>
      </c>
      <c r="H115" s="44" t="str">
        <f t="shared" si="20"/>
        <v>畜産物</v>
      </c>
      <c r="I115" s="41" t="str">
        <f t="shared" si="21"/>
        <v>牛肉</v>
      </c>
      <c r="J115" s="43" t="str">
        <f t="shared" si="25"/>
        <v>-</v>
      </c>
      <c r="K115" s="43" t="str">
        <f t="shared" si="25"/>
        <v>-</v>
      </c>
      <c r="L115" s="45" t="str">
        <f t="shared" si="22"/>
        <v>制限なし</v>
      </c>
      <c r="M115" s="46" t="str">
        <f t="shared" si="23"/>
        <v>岩手県いわちく検査室</v>
      </c>
      <c r="N115" s="96" t="str">
        <f t="shared" si="24"/>
        <v>NaI</v>
      </c>
      <c r="O115" s="174">
        <v>43945</v>
      </c>
      <c r="P115" s="175">
        <v>43946</v>
      </c>
      <c r="Q115" s="181" t="s">
        <v>56</v>
      </c>
      <c r="R115" s="182" t="s">
        <v>57</v>
      </c>
      <c r="S115" s="183" t="s">
        <v>45</v>
      </c>
      <c r="T115" s="14" t="str">
        <f t="shared" si="26"/>
        <v>&lt;15</v>
      </c>
      <c r="U115" s="14" t="str">
        <f t="shared" si="26"/>
        <v>&lt;10</v>
      </c>
      <c r="V115" s="83" t="str">
        <f t="shared" si="16"/>
        <v>&lt;25</v>
      </c>
      <c r="W115" s="92"/>
    </row>
    <row r="116" spans="1:23" x14ac:dyDescent="0.45">
      <c r="A116" s="15">
        <f t="shared" si="17"/>
        <v>110</v>
      </c>
      <c r="B116" s="41" t="str">
        <f t="shared" si="27"/>
        <v>岩手県</v>
      </c>
      <c r="C116" s="41" t="str">
        <f t="shared" si="27"/>
        <v>岩手県</v>
      </c>
      <c r="D116" s="42" t="str">
        <f t="shared" si="27"/>
        <v>岩手県</v>
      </c>
      <c r="E116" s="40" t="s">
        <v>79</v>
      </c>
      <c r="F116" s="43" t="str">
        <f t="shared" si="19"/>
        <v>-</v>
      </c>
      <c r="G116" s="20" t="s">
        <v>35</v>
      </c>
      <c r="H116" s="44" t="str">
        <f t="shared" si="20"/>
        <v>畜産物</v>
      </c>
      <c r="I116" s="41" t="str">
        <f t="shared" si="21"/>
        <v>牛肉</v>
      </c>
      <c r="J116" s="43" t="str">
        <f t="shared" si="25"/>
        <v>-</v>
      </c>
      <c r="K116" s="43" t="str">
        <f t="shared" si="25"/>
        <v>-</v>
      </c>
      <c r="L116" s="45" t="str">
        <f t="shared" si="22"/>
        <v>制限なし</v>
      </c>
      <c r="M116" s="46" t="str">
        <f t="shared" si="23"/>
        <v>岩手県いわちく検査室</v>
      </c>
      <c r="N116" s="96" t="str">
        <f t="shared" si="24"/>
        <v>NaI</v>
      </c>
      <c r="O116" s="174">
        <v>43945</v>
      </c>
      <c r="P116" s="175">
        <v>43946</v>
      </c>
      <c r="Q116" s="181" t="s">
        <v>56</v>
      </c>
      <c r="R116" s="182" t="s">
        <v>57</v>
      </c>
      <c r="S116" s="183" t="s">
        <v>45</v>
      </c>
      <c r="T116" s="14" t="str">
        <f t="shared" si="26"/>
        <v>&lt;15</v>
      </c>
      <c r="U116" s="14" t="str">
        <f t="shared" si="26"/>
        <v>&lt;10</v>
      </c>
      <c r="V116" s="83" t="str">
        <f t="shared" si="16"/>
        <v>&lt;25</v>
      </c>
      <c r="W116" s="92"/>
    </row>
    <row r="117" spans="1:23" x14ac:dyDescent="0.45">
      <c r="A117" s="15">
        <f t="shared" si="17"/>
        <v>111</v>
      </c>
      <c r="B117" s="41" t="str">
        <f t="shared" si="27"/>
        <v>岩手県</v>
      </c>
      <c r="C117" s="41" t="str">
        <f t="shared" si="27"/>
        <v>岩手県</v>
      </c>
      <c r="D117" s="42" t="str">
        <f t="shared" si="27"/>
        <v>岩手県</v>
      </c>
      <c r="E117" s="40" t="s">
        <v>84</v>
      </c>
      <c r="F117" s="43" t="str">
        <f t="shared" si="19"/>
        <v>-</v>
      </c>
      <c r="G117" s="20" t="s">
        <v>35</v>
      </c>
      <c r="H117" s="44" t="str">
        <f t="shared" si="20"/>
        <v>畜産物</v>
      </c>
      <c r="I117" s="41" t="str">
        <f t="shared" si="21"/>
        <v>牛肉</v>
      </c>
      <c r="J117" s="43" t="str">
        <f t="shared" si="25"/>
        <v>-</v>
      </c>
      <c r="K117" s="43" t="str">
        <f t="shared" si="25"/>
        <v>-</v>
      </c>
      <c r="L117" s="45" t="str">
        <f t="shared" si="22"/>
        <v>制限なし</v>
      </c>
      <c r="M117" s="46" t="str">
        <f t="shared" si="23"/>
        <v>岩手県いわちく検査室</v>
      </c>
      <c r="N117" s="96" t="str">
        <f t="shared" si="24"/>
        <v>NaI</v>
      </c>
      <c r="O117" s="174">
        <v>43945</v>
      </c>
      <c r="P117" s="175">
        <v>43946</v>
      </c>
      <c r="Q117" s="181" t="s">
        <v>56</v>
      </c>
      <c r="R117" s="182" t="s">
        <v>57</v>
      </c>
      <c r="S117" s="183" t="s">
        <v>45</v>
      </c>
      <c r="T117" s="14" t="str">
        <f t="shared" si="26"/>
        <v>&lt;15</v>
      </c>
      <c r="U117" s="14" t="str">
        <f t="shared" si="26"/>
        <v>&lt;10</v>
      </c>
      <c r="V117" s="83" t="str">
        <f t="shared" si="16"/>
        <v>&lt;25</v>
      </c>
      <c r="W117" s="92"/>
    </row>
    <row r="118" spans="1:23" x14ac:dyDescent="0.45">
      <c r="A118" s="15">
        <f t="shared" si="17"/>
        <v>112</v>
      </c>
      <c r="B118" s="41" t="str">
        <f t="shared" si="27"/>
        <v>岩手県</v>
      </c>
      <c r="C118" s="41" t="str">
        <f t="shared" si="27"/>
        <v>岩手県</v>
      </c>
      <c r="D118" s="42" t="str">
        <f t="shared" si="27"/>
        <v>岩手県</v>
      </c>
      <c r="E118" s="40" t="s">
        <v>85</v>
      </c>
      <c r="F118" s="43" t="str">
        <f t="shared" si="19"/>
        <v>-</v>
      </c>
      <c r="G118" s="20" t="s">
        <v>35</v>
      </c>
      <c r="H118" s="44" t="str">
        <f t="shared" si="20"/>
        <v>畜産物</v>
      </c>
      <c r="I118" s="41" t="str">
        <f t="shared" si="21"/>
        <v>牛肉</v>
      </c>
      <c r="J118" s="43" t="str">
        <f t="shared" si="25"/>
        <v>-</v>
      </c>
      <c r="K118" s="43" t="str">
        <f t="shared" si="25"/>
        <v>-</v>
      </c>
      <c r="L118" s="45" t="str">
        <f t="shared" si="22"/>
        <v>制限なし</v>
      </c>
      <c r="M118" s="46" t="str">
        <f t="shared" si="23"/>
        <v>岩手県いわちく検査室</v>
      </c>
      <c r="N118" s="96" t="str">
        <f t="shared" si="24"/>
        <v>NaI</v>
      </c>
      <c r="O118" s="174">
        <v>43945</v>
      </c>
      <c r="P118" s="175">
        <v>43946</v>
      </c>
      <c r="Q118" s="181" t="s">
        <v>56</v>
      </c>
      <c r="R118" s="182" t="s">
        <v>57</v>
      </c>
      <c r="S118" s="183" t="s">
        <v>45</v>
      </c>
      <c r="T118" s="14" t="str">
        <f t="shared" si="26"/>
        <v>&lt;15</v>
      </c>
      <c r="U118" s="14" t="str">
        <f t="shared" si="26"/>
        <v>&lt;10</v>
      </c>
      <c r="V118" s="83" t="str">
        <f t="shared" si="16"/>
        <v>&lt;25</v>
      </c>
      <c r="W118" s="92"/>
    </row>
    <row r="119" spans="1:23" x14ac:dyDescent="0.45">
      <c r="A119" s="15">
        <f t="shared" si="17"/>
        <v>113</v>
      </c>
      <c r="B119" s="41" t="str">
        <f t="shared" si="27"/>
        <v>岩手県</v>
      </c>
      <c r="C119" s="41" t="str">
        <f t="shared" si="27"/>
        <v>岩手県</v>
      </c>
      <c r="D119" s="42" t="str">
        <f t="shared" si="27"/>
        <v>岩手県</v>
      </c>
      <c r="E119" s="40" t="s">
        <v>80</v>
      </c>
      <c r="F119" s="43" t="str">
        <f t="shared" si="19"/>
        <v>-</v>
      </c>
      <c r="G119" s="20" t="s">
        <v>35</v>
      </c>
      <c r="H119" s="44" t="str">
        <f t="shared" si="20"/>
        <v>畜産物</v>
      </c>
      <c r="I119" s="41" t="str">
        <f t="shared" si="21"/>
        <v>牛肉</v>
      </c>
      <c r="J119" s="43" t="str">
        <f t="shared" si="25"/>
        <v>-</v>
      </c>
      <c r="K119" s="43" t="str">
        <f t="shared" si="25"/>
        <v>-</v>
      </c>
      <c r="L119" s="45" t="str">
        <f t="shared" si="22"/>
        <v>制限なし</v>
      </c>
      <c r="M119" s="46" t="str">
        <f t="shared" si="23"/>
        <v>岩手県いわちく検査室</v>
      </c>
      <c r="N119" s="96" t="str">
        <f t="shared" si="24"/>
        <v>NaI</v>
      </c>
      <c r="O119" s="174">
        <v>43945</v>
      </c>
      <c r="P119" s="175">
        <v>43946</v>
      </c>
      <c r="Q119" s="181" t="s">
        <v>56</v>
      </c>
      <c r="R119" s="182" t="s">
        <v>57</v>
      </c>
      <c r="S119" s="183" t="s">
        <v>45</v>
      </c>
      <c r="T119" s="14" t="str">
        <f t="shared" si="26"/>
        <v>&lt;15</v>
      </c>
      <c r="U119" s="14" t="str">
        <f t="shared" si="26"/>
        <v>&lt;10</v>
      </c>
      <c r="V119" s="83" t="str">
        <f t="shared" si="16"/>
        <v>&lt;25</v>
      </c>
      <c r="W119" s="92"/>
    </row>
    <row r="120" spans="1:23" x14ac:dyDescent="0.45">
      <c r="A120" s="15">
        <f t="shared" si="17"/>
        <v>114</v>
      </c>
      <c r="B120" s="41" t="str">
        <f t="shared" si="27"/>
        <v>岩手県</v>
      </c>
      <c r="C120" s="41" t="str">
        <f t="shared" si="27"/>
        <v>岩手県</v>
      </c>
      <c r="D120" s="42" t="str">
        <f t="shared" si="27"/>
        <v>岩手県</v>
      </c>
      <c r="E120" s="40" t="s">
        <v>63</v>
      </c>
      <c r="F120" s="43" t="str">
        <f t="shared" si="19"/>
        <v>-</v>
      </c>
      <c r="G120" s="20" t="s">
        <v>35</v>
      </c>
      <c r="H120" s="44" t="str">
        <f t="shared" si="20"/>
        <v>畜産物</v>
      </c>
      <c r="I120" s="41" t="str">
        <f t="shared" si="21"/>
        <v>牛肉</v>
      </c>
      <c r="J120" s="43" t="str">
        <f t="shared" si="25"/>
        <v>-</v>
      </c>
      <c r="K120" s="43" t="str">
        <f t="shared" si="25"/>
        <v>-</v>
      </c>
      <c r="L120" s="45" t="str">
        <f t="shared" si="22"/>
        <v>制限なし</v>
      </c>
      <c r="M120" s="46" t="str">
        <f t="shared" si="23"/>
        <v>岩手県いわちく検査室</v>
      </c>
      <c r="N120" s="96" t="str">
        <f t="shared" si="24"/>
        <v>NaI</v>
      </c>
      <c r="O120" s="174">
        <v>43945</v>
      </c>
      <c r="P120" s="175">
        <v>43946</v>
      </c>
      <c r="Q120" s="181" t="s">
        <v>56</v>
      </c>
      <c r="R120" s="182" t="s">
        <v>57</v>
      </c>
      <c r="S120" s="183" t="s">
        <v>45</v>
      </c>
      <c r="T120" s="14" t="str">
        <f t="shared" si="26"/>
        <v>&lt;15</v>
      </c>
      <c r="U120" s="14" t="str">
        <f t="shared" si="26"/>
        <v>&lt;10</v>
      </c>
      <c r="V120" s="83" t="str">
        <f t="shared" si="16"/>
        <v>&lt;25</v>
      </c>
      <c r="W120" s="92"/>
    </row>
    <row r="121" spans="1:23" x14ac:dyDescent="0.45">
      <c r="A121" s="15">
        <f t="shared" si="17"/>
        <v>115</v>
      </c>
      <c r="B121" s="41" t="str">
        <f t="shared" si="27"/>
        <v>岩手県</v>
      </c>
      <c r="C121" s="41" t="str">
        <f t="shared" si="27"/>
        <v>岩手県</v>
      </c>
      <c r="D121" s="42" t="str">
        <f t="shared" si="27"/>
        <v>岩手県</v>
      </c>
      <c r="E121" s="40" t="s">
        <v>86</v>
      </c>
      <c r="F121" s="43" t="str">
        <f t="shared" si="19"/>
        <v>-</v>
      </c>
      <c r="G121" s="20" t="s">
        <v>35</v>
      </c>
      <c r="H121" s="44" t="str">
        <f t="shared" si="20"/>
        <v>畜産物</v>
      </c>
      <c r="I121" s="41" t="str">
        <f t="shared" si="21"/>
        <v>牛肉</v>
      </c>
      <c r="J121" s="43" t="str">
        <f t="shared" si="25"/>
        <v>-</v>
      </c>
      <c r="K121" s="43" t="str">
        <f t="shared" si="25"/>
        <v>-</v>
      </c>
      <c r="L121" s="45" t="str">
        <f t="shared" si="22"/>
        <v>制限なし</v>
      </c>
      <c r="M121" s="46" t="str">
        <f t="shared" si="23"/>
        <v>岩手県いわちく検査室</v>
      </c>
      <c r="N121" s="96" t="str">
        <f t="shared" si="24"/>
        <v>NaI</v>
      </c>
      <c r="O121" s="174">
        <v>43945</v>
      </c>
      <c r="P121" s="175">
        <v>43946</v>
      </c>
      <c r="Q121" s="181" t="s">
        <v>56</v>
      </c>
      <c r="R121" s="182" t="s">
        <v>57</v>
      </c>
      <c r="S121" s="183" t="s">
        <v>45</v>
      </c>
      <c r="T121" s="14" t="str">
        <f t="shared" si="26"/>
        <v>&lt;15</v>
      </c>
      <c r="U121" s="14" t="str">
        <f t="shared" si="26"/>
        <v>&lt;10</v>
      </c>
      <c r="V121" s="83" t="str">
        <f t="shared" si="16"/>
        <v>&lt;25</v>
      </c>
      <c r="W121" s="92"/>
    </row>
    <row r="122" spans="1:23" x14ac:dyDescent="0.45">
      <c r="A122" s="15">
        <f t="shared" si="17"/>
        <v>116</v>
      </c>
      <c r="B122" s="41" t="str">
        <f t="shared" si="27"/>
        <v>岩手県</v>
      </c>
      <c r="C122" s="41" t="str">
        <f t="shared" si="27"/>
        <v>岩手県</v>
      </c>
      <c r="D122" s="42" t="str">
        <f t="shared" si="27"/>
        <v>岩手県</v>
      </c>
      <c r="E122" s="40" t="s">
        <v>81</v>
      </c>
      <c r="F122" s="43" t="str">
        <f t="shared" si="19"/>
        <v>-</v>
      </c>
      <c r="G122" s="20" t="s">
        <v>35</v>
      </c>
      <c r="H122" s="44" t="str">
        <f t="shared" si="20"/>
        <v>畜産物</v>
      </c>
      <c r="I122" s="41" t="str">
        <f t="shared" si="21"/>
        <v>牛肉</v>
      </c>
      <c r="J122" s="43" t="str">
        <f t="shared" si="25"/>
        <v>-</v>
      </c>
      <c r="K122" s="43" t="str">
        <f t="shared" si="25"/>
        <v>-</v>
      </c>
      <c r="L122" s="45" t="str">
        <f t="shared" si="22"/>
        <v>制限なし</v>
      </c>
      <c r="M122" s="46" t="str">
        <f t="shared" si="23"/>
        <v>岩手県いわちく検査室</v>
      </c>
      <c r="N122" s="96" t="str">
        <f t="shared" si="24"/>
        <v>NaI</v>
      </c>
      <c r="O122" s="174">
        <v>43945</v>
      </c>
      <c r="P122" s="175">
        <v>43946</v>
      </c>
      <c r="Q122" s="181" t="s">
        <v>56</v>
      </c>
      <c r="R122" s="182" t="s">
        <v>57</v>
      </c>
      <c r="S122" s="183" t="s">
        <v>45</v>
      </c>
      <c r="T122" s="14" t="str">
        <f t="shared" si="26"/>
        <v>&lt;15</v>
      </c>
      <c r="U122" s="14" t="str">
        <f t="shared" si="26"/>
        <v>&lt;10</v>
      </c>
      <c r="V122" s="83" t="str">
        <f t="shared" si="16"/>
        <v>&lt;25</v>
      </c>
      <c r="W122" s="92"/>
    </row>
    <row r="123" spans="1:23" x14ac:dyDescent="0.45">
      <c r="A123" s="15">
        <f t="shared" si="17"/>
        <v>117</v>
      </c>
      <c r="B123" s="41" t="str">
        <f t="shared" si="27"/>
        <v>岩手県</v>
      </c>
      <c r="C123" s="41" t="str">
        <f t="shared" si="27"/>
        <v>岩手県</v>
      </c>
      <c r="D123" s="42" t="str">
        <f t="shared" si="27"/>
        <v>岩手県</v>
      </c>
      <c r="E123" s="40" t="s">
        <v>65</v>
      </c>
      <c r="F123" s="43" t="str">
        <f t="shared" si="19"/>
        <v>-</v>
      </c>
      <c r="G123" s="20" t="s">
        <v>35</v>
      </c>
      <c r="H123" s="44" t="str">
        <f t="shared" si="20"/>
        <v>畜産物</v>
      </c>
      <c r="I123" s="41" t="str">
        <f t="shared" si="21"/>
        <v>牛肉</v>
      </c>
      <c r="J123" s="43" t="str">
        <f t="shared" si="25"/>
        <v>-</v>
      </c>
      <c r="K123" s="43" t="str">
        <f t="shared" si="25"/>
        <v>-</v>
      </c>
      <c r="L123" s="45" t="str">
        <f t="shared" si="22"/>
        <v>制限なし</v>
      </c>
      <c r="M123" s="46" t="str">
        <f t="shared" si="23"/>
        <v>岩手県いわちく検査室</v>
      </c>
      <c r="N123" s="96" t="str">
        <f t="shared" si="24"/>
        <v>NaI</v>
      </c>
      <c r="O123" s="174">
        <v>43948</v>
      </c>
      <c r="P123" s="175">
        <v>43949</v>
      </c>
      <c r="Q123" s="181" t="s">
        <v>56</v>
      </c>
      <c r="R123" s="182" t="s">
        <v>57</v>
      </c>
      <c r="S123" s="183" t="s">
        <v>45</v>
      </c>
      <c r="T123" s="14" t="str">
        <f t="shared" si="26"/>
        <v>&lt;15</v>
      </c>
      <c r="U123" s="14" t="str">
        <f t="shared" si="26"/>
        <v>&lt;10</v>
      </c>
      <c r="V123" s="83" t="str">
        <f t="shared" si="16"/>
        <v>&lt;25</v>
      </c>
      <c r="W123" s="92"/>
    </row>
    <row r="124" spans="1:23" x14ac:dyDescent="0.45">
      <c r="A124" s="15">
        <f t="shared" si="17"/>
        <v>118</v>
      </c>
      <c r="B124" s="41" t="str">
        <f t="shared" si="27"/>
        <v>岩手県</v>
      </c>
      <c r="C124" s="41" t="str">
        <f t="shared" si="27"/>
        <v>岩手県</v>
      </c>
      <c r="D124" s="42" t="str">
        <f t="shared" si="27"/>
        <v>岩手県</v>
      </c>
      <c r="E124" s="40" t="s">
        <v>87</v>
      </c>
      <c r="F124" s="43" t="str">
        <f t="shared" si="19"/>
        <v>-</v>
      </c>
      <c r="G124" s="20" t="s">
        <v>35</v>
      </c>
      <c r="H124" s="44" t="str">
        <f t="shared" si="20"/>
        <v>畜産物</v>
      </c>
      <c r="I124" s="41" t="str">
        <f t="shared" si="21"/>
        <v>牛肉</v>
      </c>
      <c r="J124" s="43" t="str">
        <f t="shared" si="25"/>
        <v>-</v>
      </c>
      <c r="K124" s="43" t="str">
        <f t="shared" si="25"/>
        <v>-</v>
      </c>
      <c r="L124" s="45" t="str">
        <f t="shared" si="22"/>
        <v>制限なし</v>
      </c>
      <c r="M124" s="46" t="str">
        <f t="shared" si="23"/>
        <v>岩手県いわちく検査室</v>
      </c>
      <c r="N124" s="96" t="str">
        <f t="shared" si="24"/>
        <v>NaI</v>
      </c>
      <c r="O124" s="174">
        <v>43948</v>
      </c>
      <c r="P124" s="175">
        <v>43949</v>
      </c>
      <c r="Q124" s="181" t="s">
        <v>56</v>
      </c>
      <c r="R124" s="182" t="s">
        <v>57</v>
      </c>
      <c r="S124" s="183" t="s">
        <v>45</v>
      </c>
      <c r="T124" s="14" t="str">
        <f t="shared" si="26"/>
        <v>&lt;15</v>
      </c>
      <c r="U124" s="14" t="str">
        <f t="shared" si="26"/>
        <v>&lt;10</v>
      </c>
      <c r="V124" s="83" t="str">
        <f t="shared" si="16"/>
        <v>&lt;25</v>
      </c>
      <c r="W124" s="92"/>
    </row>
    <row r="125" spans="1:23" x14ac:dyDescent="0.45">
      <c r="A125" s="15">
        <f t="shared" si="17"/>
        <v>119</v>
      </c>
      <c r="B125" s="41" t="str">
        <f t="shared" si="27"/>
        <v>岩手県</v>
      </c>
      <c r="C125" s="41" t="str">
        <f t="shared" si="27"/>
        <v>岩手県</v>
      </c>
      <c r="D125" s="42" t="str">
        <f t="shared" si="27"/>
        <v>岩手県</v>
      </c>
      <c r="E125" s="40" t="s">
        <v>85</v>
      </c>
      <c r="F125" s="43" t="str">
        <f t="shared" si="19"/>
        <v>-</v>
      </c>
      <c r="G125" s="20" t="s">
        <v>35</v>
      </c>
      <c r="H125" s="44" t="str">
        <f t="shared" si="20"/>
        <v>畜産物</v>
      </c>
      <c r="I125" s="41" t="str">
        <f t="shared" si="21"/>
        <v>牛肉</v>
      </c>
      <c r="J125" s="43" t="str">
        <f t="shared" si="25"/>
        <v>-</v>
      </c>
      <c r="K125" s="43" t="str">
        <f t="shared" si="25"/>
        <v>-</v>
      </c>
      <c r="L125" s="45" t="str">
        <f t="shared" si="22"/>
        <v>制限なし</v>
      </c>
      <c r="M125" s="46" t="str">
        <f t="shared" si="23"/>
        <v>岩手県いわちく検査室</v>
      </c>
      <c r="N125" s="96" t="str">
        <f t="shared" si="24"/>
        <v>NaI</v>
      </c>
      <c r="O125" s="174">
        <v>43948</v>
      </c>
      <c r="P125" s="175">
        <v>43949</v>
      </c>
      <c r="Q125" s="181" t="s">
        <v>56</v>
      </c>
      <c r="R125" s="182" t="s">
        <v>57</v>
      </c>
      <c r="S125" s="183" t="s">
        <v>45</v>
      </c>
      <c r="T125" s="14" t="str">
        <f t="shared" si="26"/>
        <v>&lt;15</v>
      </c>
      <c r="U125" s="14" t="str">
        <f t="shared" si="26"/>
        <v>&lt;10</v>
      </c>
      <c r="V125" s="83" t="str">
        <f t="shared" si="16"/>
        <v>&lt;25</v>
      </c>
      <c r="W125" s="92"/>
    </row>
    <row r="126" spans="1:23" x14ac:dyDescent="0.45">
      <c r="A126" s="15">
        <f t="shared" si="17"/>
        <v>120</v>
      </c>
      <c r="B126" s="41" t="str">
        <f t="shared" si="27"/>
        <v>岩手県</v>
      </c>
      <c r="C126" s="41" t="str">
        <f t="shared" si="27"/>
        <v>岩手県</v>
      </c>
      <c r="D126" s="42" t="str">
        <f t="shared" si="27"/>
        <v>岩手県</v>
      </c>
      <c r="E126" s="40" t="s">
        <v>65</v>
      </c>
      <c r="F126" s="43" t="str">
        <f t="shared" si="19"/>
        <v>-</v>
      </c>
      <c r="G126" s="20" t="s">
        <v>35</v>
      </c>
      <c r="H126" s="44" t="str">
        <f t="shared" si="20"/>
        <v>畜産物</v>
      </c>
      <c r="I126" s="41" t="str">
        <f t="shared" si="21"/>
        <v>牛肉</v>
      </c>
      <c r="J126" s="43" t="str">
        <f t="shared" si="25"/>
        <v>-</v>
      </c>
      <c r="K126" s="43" t="str">
        <f t="shared" si="25"/>
        <v>-</v>
      </c>
      <c r="L126" s="45" t="str">
        <f t="shared" si="22"/>
        <v>制限なし</v>
      </c>
      <c r="M126" s="46" t="str">
        <f t="shared" si="23"/>
        <v>岩手県いわちく検査室</v>
      </c>
      <c r="N126" s="96" t="str">
        <f t="shared" si="24"/>
        <v>NaI</v>
      </c>
      <c r="O126" s="174">
        <v>43948</v>
      </c>
      <c r="P126" s="175">
        <v>43949</v>
      </c>
      <c r="Q126" s="181" t="s">
        <v>56</v>
      </c>
      <c r="R126" s="182" t="s">
        <v>57</v>
      </c>
      <c r="S126" s="183" t="s">
        <v>45</v>
      </c>
      <c r="T126" s="14" t="str">
        <f t="shared" si="26"/>
        <v>&lt;15</v>
      </c>
      <c r="U126" s="14" t="str">
        <f t="shared" si="26"/>
        <v>&lt;10</v>
      </c>
      <c r="V126" s="83" t="str">
        <f t="shared" si="16"/>
        <v>&lt;25</v>
      </c>
      <c r="W126" s="92"/>
    </row>
    <row r="127" spans="1:23" x14ac:dyDescent="0.45">
      <c r="A127" s="15">
        <f t="shared" si="17"/>
        <v>121</v>
      </c>
      <c r="B127" s="41" t="str">
        <f t="shared" si="27"/>
        <v>岩手県</v>
      </c>
      <c r="C127" s="41" t="str">
        <f t="shared" si="27"/>
        <v>岩手県</v>
      </c>
      <c r="D127" s="42" t="str">
        <f t="shared" si="27"/>
        <v>岩手県</v>
      </c>
      <c r="E127" s="40" t="s">
        <v>83</v>
      </c>
      <c r="F127" s="43" t="str">
        <f t="shared" si="19"/>
        <v>-</v>
      </c>
      <c r="G127" s="20" t="s">
        <v>35</v>
      </c>
      <c r="H127" s="44" t="str">
        <f t="shared" si="20"/>
        <v>畜産物</v>
      </c>
      <c r="I127" s="41" t="str">
        <f t="shared" si="21"/>
        <v>牛肉</v>
      </c>
      <c r="J127" s="43" t="str">
        <f t="shared" si="25"/>
        <v>-</v>
      </c>
      <c r="K127" s="43" t="str">
        <f t="shared" si="25"/>
        <v>-</v>
      </c>
      <c r="L127" s="45" t="str">
        <f t="shared" si="22"/>
        <v>制限なし</v>
      </c>
      <c r="M127" s="46" t="str">
        <f t="shared" si="23"/>
        <v>岩手県いわちく検査室</v>
      </c>
      <c r="N127" s="96" t="str">
        <f t="shared" si="24"/>
        <v>NaI</v>
      </c>
      <c r="O127" s="174">
        <v>43949</v>
      </c>
      <c r="P127" s="175">
        <v>43950</v>
      </c>
      <c r="Q127" s="181" t="s">
        <v>56</v>
      </c>
      <c r="R127" s="182" t="s">
        <v>57</v>
      </c>
      <c r="S127" s="183" t="s">
        <v>45</v>
      </c>
      <c r="T127" s="14" t="str">
        <f t="shared" si="26"/>
        <v>&lt;15</v>
      </c>
      <c r="U127" s="14" t="str">
        <f t="shared" si="26"/>
        <v>&lt;10</v>
      </c>
      <c r="V127" s="83" t="str">
        <f t="shared" si="16"/>
        <v>&lt;25</v>
      </c>
      <c r="W127" s="92"/>
    </row>
    <row r="128" spans="1:23" x14ac:dyDescent="0.45">
      <c r="A128" s="15">
        <f t="shared" si="17"/>
        <v>122</v>
      </c>
      <c r="B128" s="41" t="str">
        <f t="shared" si="27"/>
        <v>岩手県</v>
      </c>
      <c r="C128" s="41" t="str">
        <f t="shared" si="27"/>
        <v>岩手県</v>
      </c>
      <c r="D128" s="42" t="str">
        <f t="shared" si="27"/>
        <v>岩手県</v>
      </c>
      <c r="E128" s="40" t="s">
        <v>83</v>
      </c>
      <c r="F128" s="43" t="str">
        <f t="shared" si="19"/>
        <v>-</v>
      </c>
      <c r="G128" s="20" t="s">
        <v>35</v>
      </c>
      <c r="H128" s="44" t="str">
        <f t="shared" si="20"/>
        <v>畜産物</v>
      </c>
      <c r="I128" s="41" t="str">
        <f t="shared" si="21"/>
        <v>牛肉</v>
      </c>
      <c r="J128" s="43" t="str">
        <f t="shared" si="25"/>
        <v>-</v>
      </c>
      <c r="K128" s="43" t="str">
        <f t="shared" si="25"/>
        <v>-</v>
      </c>
      <c r="L128" s="45" t="str">
        <f t="shared" si="22"/>
        <v>制限なし</v>
      </c>
      <c r="M128" s="46" t="str">
        <f t="shared" si="23"/>
        <v>岩手県いわちく検査室</v>
      </c>
      <c r="N128" s="96" t="str">
        <f t="shared" si="24"/>
        <v>NaI</v>
      </c>
      <c r="O128" s="174">
        <v>43949</v>
      </c>
      <c r="P128" s="175">
        <v>43950</v>
      </c>
      <c r="Q128" s="181" t="s">
        <v>56</v>
      </c>
      <c r="R128" s="182" t="s">
        <v>57</v>
      </c>
      <c r="S128" s="183" t="s">
        <v>45</v>
      </c>
      <c r="T128" s="14" t="str">
        <f t="shared" si="26"/>
        <v>&lt;15</v>
      </c>
      <c r="U128" s="14" t="str">
        <f t="shared" si="26"/>
        <v>&lt;10</v>
      </c>
      <c r="V128" s="83" t="str">
        <f t="shared" si="16"/>
        <v>&lt;25</v>
      </c>
      <c r="W128" s="92"/>
    </row>
    <row r="129" spans="1:23" x14ac:dyDescent="0.45">
      <c r="A129" s="15">
        <f t="shared" si="17"/>
        <v>123</v>
      </c>
      <c r="B129" s="41" t="str">
        <f t="shared" si="27"/>
        <v>岩手県</v>
      </c>
      <c r="C129" s="41" t="str">
        <f t="shared" si="27"/>
        <v>岩手県</v>
      </c>
      <c r="D129" s="42" t="str">
        <f t="shared" si="27"/>
        <v>岩手県</v>
      </c>
      <c r="E129" s="40" t="s">
        <v>88</v>
      </c>
      <c r="F129" s="43" t="str">
        <f t="shared" si="19"/>
        <v>-</v>
      </c>
      <c r="G129" s="20" t="s">
        <v>35</v>
      </c>
      <c r="H129" s="44" t="str">
        <f t="shared" si="20"/>
        <v>畜産物</v>
      </c>
      <c r="I129" s="41" t="str">
        <f t="shared" si="21"/>
        <v>牛肉</v>
      </c>
      <c r="J129" s="43" t="str">
        <f t="shared" si="25"/>
        <v>-</v>
      </c>
      <c r="K129" s="43" t="str">
        <f t="shared" si="25"/>
        <v>-</v>
      </c>
      <c r="L129" s="45" t="str">
        <f t="shared" si="22"/>
        <v>制限なし</v>
      </c>
      <c r="M129" s="46" t="str">
        <f t="shared" si="23"/>
        <v>岩手県いわちく検査室</v>
      </c>
      <c r="N129" s="96" t="str">
        <f t="shared" si="24"/>
        <v>NaI</v>
      </c>
      <c r="O129" s="174">
        <v>43949</v>
      </c>
      <c r="P129" s="175">
        <v>43950</v>
      </c>
      <c r="Q129" s="181" t="s">
        <v>56</v>
      </c>
      <c r="R129" s="182" t="s">
        <v>57</v>
      </c>
      <c r="S129" s="183" t="s">
        <v>45</v>
      </c>
      <c r="T129" s="14" t="str">
        <f t="shared" si="26"/>
        <v>&lt;15</v>
      </c>
      <c r="U129" s="14" t="str">
        <f t="shared" si="26"/>
        <v>&lt;10</v>
      </c>
      <c r="V129" s="83" t="str">
        <f t="shared" si="16"/>
        <v>&lt;25</v>
      </c>
      <c r="W129" s="92"/>
    </row>
    <row r="130" spans="1:23" x14ac:dyDescent="0.45">
      <c r="A130" s="15">
        <f t="shared" si="17"/>
        <v>124</v>
      </c>
      <c r="B130" s="41" t="str">
        <f t="shared" si="27"/>
        <v>岩手県</v>
      </c>
      <c r="C130" s="41" t="str">
        <f t="shared" si="27"/>
        <v>岩手県</v>
      </c>
      <c r="D130" s="42" t="str">
        <f t="shared" si="27"/>
        <v>岩手県</v>
      </c>
      <c r="E130" s="40" t="s">
        <v>76</v>
      </c>
      <c r="F130" s="43" t="str">
        <f t="shared" si="19"/>
        <v>-</v>
      </c>
      <c r="G130" s="20" t="s">
        <v>35</v>
      </c>
      <c r="H130" s="44" t="str">
        <f t="shared" si="20"/>
        <v>畜産物</v>
      </c>
      <c r="I130" s="41" t="str">
        <f t="shared" si="21"/>
        <v>牛肉</v>
      </c>
      <c r="J130" s="43" t="str">
        <f t="shared" si="25"/>
        <v>-</v>
      </c>
      <c r="K130" s="43" t="str">
        <f t="shared" si="25"/>
        <v>-</v>
      </c>
      <c r="L130" s="45" t="str">
        <f t="shared" si="22"/>
        <v>制限なし</v>
      </c>
      <c r="M130" s="46" t="str">
        <f t="shared" si="23"/>
        <v>岩手県いわちく検査室</v>
      </c>
      <c r="N130" s="96" t="str">
        <f t="shared" si="24"/>
        <v>NaI</v>
      </c>
      <c r="O130" s="174">
        <v>43949</v>
      </c>
      <c r="P130" s="175">
        <v>43950</v>
      </c>
      <c r="Q130" s="181" t="s">
        <v>56</v>
      </c>
      <c r="R130" s="182" t="s">
        <v>57</v>
      </c>
      <c r="S130" s="183" t="s">
        <v>45</v>
      </c>
      <c r="T130" s="14" t="str">
        <f t="shared" si="26"/>
        <v>&lt;15</v>
      </c>
      <c r="U130" s="14" t="str">
        <f t="shared" si="26"/>
        <v>&lt;10</v>
      </c>
      <c r="V130" s="83" t="str">
        <f t="shared" si="16"/>
        <v>&lt;25</v>
      </c>
      <c r="W130" s="92"/>
    </row>
    <row r="131" spans="1:23" x14ac:dyDescent="0.45">
      <c r="A131" s="15">
        <f t="shared" si="17"/>
        <v>125</v>
      </c>
      <c r="B131" s="41" t="str">
        <f t="shared" si="27"/>
        <v>岩手県</v>
      </c>
      <c r="C131" s="41" t="str">
        <f t="shared" si="27"/>
        <v>岩手県</v>
      </c>
      <c r="D131" s="42" t="str">
        <f t="shared" si="27"/>
        <v>岩手県</v>
      </c>
      <c r="E131" s="40" t="s">
        <v>77</v>
      </c>
      <c r="F131" s="43" t="str">
        <f t="shared" si="19"/>
        <v>-</v>
      </c>
      <c r="G131" s="20" t="s">
        <v>35</v>
      </c>
      <c r="H131" s="44" t="str">
        <f t="shared" si="20"/>
        <v>畜産物</v>
      </c>
      <c r="I131" s="41" t="str">
        <f t="shared" si="21"/>
        <v>牛肉</v>
      </c>
      <c r="J131" s="43" t="str">
        <f t="shared" si="25"/>
        <v>-</v>
      </c>
      <c r="K131" s="43" t="str">
        <f t="shared" si="25"/>
        <v>-</v>
      </c>
      <c r="L131" s="45" t="str">
        <f t="shared" si="22"/>
        <v>制限なし</v>
      </c>
      <c r="M131" s="46" t="str">
        <f t="shared" si="23"/>
        <v>岩手県いわちく検査室</v>
      </c>
      <c r="N131" s="96" t="str">
        <f t="shared" si="24"/>
        <v>NaI</v>
      </c>
      <c r="O131" s="174">
        <v>43949</v>
      </c>
      <c r="P131" s="175">
        <v>43950</v>
      </c>
      <c r="Q131" s="181" t="s">
        <v>56</v>
      </c>
      <c r="R131" s="182" t="s">
        <v>57</v>
      </c>
      <c r="S131" s="183" t="s">
        <v>45</v>
      </c>
      <c r="T131" s="14" t="str">
        <f t="shared" si="26"/>
        <v>&lt;15</v>
      </c>
      <c r="U131" s="14" t="str">
        <f t="shared" si="26"/>
        <v>&lt;10</v>
      </c>
      <c r="V131" s="83" t="str">
        <f t="shared" si="16"/>
        <v>&lt;25</v>
      </c>
      <c r="W131" s="92"/>
    </row>
    <row r="132" spans="1:23" x14ac:dyDescent="0.45">
      <c r="A132" s="15">
        <f t="shared" si="17"/>
        <v>126</v>
      </c>
      <c r="B132" s="41" t="str">
        <f t="shared" si="27"/>
        <v>岩手県</v>
      </c>
      <c r="C132" s="41" t="str">
        <f t="shared" si="27"/>
        <v>岩手県</v>
      </c>
      <c r="D132" s="42" t="str">
        <f t="shared" si="27"/>
        <v>岩手県</v>
      </c>
      <c r="E132" s="40" t="s">
        <v>62</v>
      </c>
      <c r="F132" s="43" t="str">
        <f t="shared" si="19"/>
        <v>-</v>
      </c>
      <c r="G132" s="20" t="s">
        <v>35</v>
      </c>
      <c r="H132" s="44" t="str">
        <f t="shared" si="20"/>
        <v>畜産物</v>
      </c>
      <c r="I132" s="41" t="str">
        <f t="shared" si="21"/>
        <v>牛肉</v>
      </c>
      <c r="J132" s="43" t="str">
        <f t="shared" si="25"/>
        <v>-</v>
      </c>
      <c r="K132" s="43" t="str">
        <f t="shared" si="25"/>
        <v>-</v>
      </c>
      <c r="L132" s="45" t="str">
        <f t="shared" si="22"/>
        <v>制限なし</v>
      </c>
      <c r="M132" s="46" t="str">
        <f t="shared" si="23"/>
        <v>岩手県いわちく検査室</v>
      </c>
      <c r="N132" s="96" t="str">
        <f t="shared" si="24"/>
        <v>NaI</v>
      </c>
      <c r="O132" s="174">
        <v>43949</v>
      </c>
      <c r="P132" s="175">
        <v>43950</v>
      </c>
      <c r="Q132" s="181" t="s">
        <v>56</v>
      </c>
      <c r="R132" s="182" t="s">
        <v>57</v>
      </c>
      <c r="S132" s="183" t="s">
        <v>45</v>
      </c>
      <c r="T132" s="14" t="str">
        <f t="shared" si="26"/>
        <v>&lt;15</v>
      </c>
      <c r="U132" s="14" t="str">
        <f t="shared" si="26"/>
        <v>&lt;10</v>
      </c>
      <c r="V132" s="83" t="str">
        <f t="shared" si="16"/>
        <v>&lt;25</v>
      </c>
      <c r="W132" s="92"/>
    </row>
    <row r="133" spans="1:23" x14ac:dyDescent="0.45">
      <c r="A133" s="15">
        <f t="shared" si="17"/>
        <v>127</v>
      </c>
      <c r="B133" s="41" t="str">
        <f t="shared" si="27"/>
        <v>岩手県</v>
      </c>
      <c r="C133" s="41" t="str">
        <f t="shared" si="27"/>
        <v>岩手県</v>
      </c>
      <c r="D133" s="42" t="str">
        <f t="shared" si="27"/>
        <v>岩手県</v>
      </c>
      <c r="E133" s="40" t="s">
        <v>62</v>
      </c>
      <c r="F133" s="43" t="str">
        <f t="shared" si="19"/>
        <v>-</v>
      </c>
      <c r="G133" s="20" t="s">
        <v>35</v>
      </c>
      <c r="H133" s="44" t="str">
        <f t="shared" si="20"/>
        <v>畜産物</v>
      </c>
      <c r="I133" s="41" t="str">
        <f t="shared" si="21"/>
        <v>牛肉</v>
      </c>
      <c r="J133" s="43" t="str">
        <f t="shared" si="25"/>
        <v>-</v>
      </c>
      <c r="K133" s="43" t="str">
        <f t="shared" si="25"/>
        <v>-</v>
      </c>
      <c r="L133" s="45" t="str">
        <f t="shared" si="22"/>
        <v>制限なし</v>
      </c>
      <c r="M133" s="46" t="str">
        <f t="shared" si="23"/>
        <v>岩手県いわちく検査室</v>
      </c>
      <c r="N133" s="96" t="str">
        <f t="shared" si="24"/>
        <v>NaI</v>
      </c>
      <c r="O133" s="174">
        <v>43949</v>
      </c>
      <c r="P133" s="175">
        <v>43950</v>
      </c>
      <c r="Q133" s="181" t="s">
        <v>56</v>
      </c>
      <c r="R133" s="182" t="s">
        <v>57</v>
      </c>
      <c r="S133" s="183" t="s">
        <v>45</v>
      </c>
      <c r="T133" s="14" t="str">
        <f t="shared" si="26"/>
        <v>&lt;15</v>
      </c>
      <c r="U133" s="14" t="str">
        <f t="shared" si="26"/>
        <v>&lt;10</v>
      </c>
      <c r="V133" s="83" t="str">
        <f t="shared" si="16"/>
        <v>&lt;25</v>
      </c>
      <c r="W133" s="92"/>
    </row>
    <row r="134" spans="1:23" x14ac:dyDescent="0.45">
      <c r="A134" s="15">
        <f t="shared" si="17"/>
        <v>128</v>
      </c>
      <c r="B134" s="41" t="str">
        <f t="shared" si="27"/>
        <v>岩手県</v>
      </c>
      <c r="C134" s="41" t="str">
        <f t="shared" si="27"/>
        <v>岩手県</v>
      </c>
      <c r="D134" s="42" t="str">
        <f t="shared" si="27"/>
        <v>岩手県</v>
      </c>
      <c r="E134" s="40" t="s">
        <v>62</v>
      </c>
      <c r="F134" s="43" t="str">
        <f t="shared" si="19"/>
        <v>-</v>
      </c>
      <c r="G134" s="20" t="s">
        <v>35</v>
      </c>
      <c r="H134" s="44" t="str">
        <f t="shared" si="20"/>
        <v>畜産物</v>
      </c>
      <c r="I134" s="41" t="str">
        <f t="shared" si="21"/>
        <v>牛肉</v>
      </c>
      <c r="J134" s="43" t="str">
        <f t="shared" si="25"/>
        <v>-</v>
      </c>
      <c r="K134" s="43" t="str">
        <f t="shared" si="25"/>
        <v>-</v>
      </c>
      <c r="L134" s="45" t="str">
        <f t="shared" si="22"/>
        <v>制限なし</v>
      </c>
      <c r="M134" s="46" t="str">
        <f t="shared" si="23"/>
        <v>岩手県いわちく検査室</v>
      </c>
      <c r="N134" s="96" t="str">
        <f t="shared" si="24"/>
        <v>NaI</v>
      </c>
      <c r="O134" s="174">
        <v>43949</v>
      </c>
      <c r="P134" s="175">
        <v>43950</v>
      </c>
      <c r="Q134" s="181" t="s">
        <v>56</v>
      </c>
      <c r="R134" s="182" t="s">
        <v>57</v>
      </c>
      <c r="S134" s="183" t="s">
        <v>45</v>
      </c>
      <c r="T134" s="14" t="str">
        <f t="shared" si="26"/>
        <v>&lt;15</v>
      </c>
      <c r="U134" s="14" t="str">
        <f t="shared" si="26"/>
        <v>&lt;10</v>
      </c>
      <c r="V134" s="83" t="str">
        <f t="shared" si="16"/>
        <v>&lt;25</v>
      </c>
      <c r="W134" s="92"/>
    </row>
    <row r="135" spans="1:23" x14ac:dyDescent="0.45">
      <c r="A135" s="15">
        <f t="shared" si="17"/>
        <v>129</v>
      </c>
      <c r="B135" s="41" t="str">
        <f t="shared" si="27"/>
        <v>岩手県</v>
      </c>
      <c r="C135" s="41" t="str">
        <f t="shared" si="27"/>
        <v>岩手県</v>
      </c>
      <c r="D135" s="42" t="str">
        <f t="shared" si="27"/>
        <v>岩手県</v>
      </c>
      <c r="E135" s="40" t="s">
        <v>62</v>
      </c>
      <c r="F135" s="43" t="str">
        <f t="shared" si="19"/>
        <v>-</v>
      </c>
      <c r="G135" s="20" t="s">
        <v>35</v>
      </c>
      <c r="H135" s="44" t="str">
        <f t="shared" si="20"/>
        <v>畜産物</v>
      </c>
      <c r="I135" s="41" t="str">
        <f t="shared" si="21"/>
        <v>牛肉</v>
      </c>
      <c r="J135" s="43" t="str">
        <f t="shared" si="25"/>
        <v>-</v>
      </c>
      <c r="K135" s="43" t="str">
        <f t="shared" si="25"/>
        <v>-</v>
      </c>
      <c r="L135" s="45" t="str">
        <f t="shared" si="22"/>
        <v>制限なし</v>
      </c>
      <c r="M135" s="46" t="str">
        <f t="shared" si="23"/>
        <v>岩手県いわちく検査室</v>
      </c>
      <c r="N135" s="96" t="str">
        <f t="shared" si="24"/>
        <v>NaI</v>
      </c>
      <c r="O135" s="174">
        <v>43949</v>
      </c>
      <c r="P135" s="175">
        <v>43950</v>
      </c>
      <c r="Q135" s="181" t="s">
        <v>56</v>
      </c>
      <c r="R135" s="182" t="s">
        <v>57</v>
      </c>
      <c r="S135" s="183" t="s">
        <v>45</v>
      </c>
      <c r="T135" s="14" t="str">
        <f t="shared" si="26"/>
        <v>&lt;15</v>
      </c>
      <c r="U135" s="14" t="str">
        <f t="shared" si="26"/>
        <v>&lt;10</v>
      </c>
      <c r="V135" s="83" t="str">
        <f t="shared" ref="V135:V198" si="28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&lt;25</v>
      </c>
      <c r="W135" s="92"/>
    </row>
    <row r="136" spans="1:23" x14ac:dyDescent="0.45">
      <c r="A136" s="15">
        <f t="shared" si="17"/>
        <v>130</v>
      </c>
      <c r="B136" s="41" t="str">
        <f t="shared" si="27"/>
        <v>岩手県</v>
      </c>
      <c r="C136" s="41" t="str">
        <f t="shared" si="27"/>
        <v>岩手県</v>
      </c>
      <c r="D136" s="42" t="str">
        <f t="shared" si="27"/>
        <v>岩手県</v>
      </c>
      <c r="E136" s="40" t="s">
        <v>62</v>
      </c>
      <c r="F136" s="43" t="str">
        <f t="shared" si="19"/>
        <v>-</v>
      </c>
      <c r="G136" s="20" t="s">
        <v>35</v>
      </c>
      <c r="H136" s="44" t="str">
        <f t="shared" si="20"/>
        <v>畜産物</v>
      </c>
      <c r="I136" s="41" t="str">
        <f t="shared" si="21"/>
        <v>牛肉</v>
      </c>
      <c r="J136" s="43" t="str">
        <f t="shared" si="25"/>
        <v>-</v>
      </c>
      <c r="K136" s="43" t="str">
        <f t="shared" si="25"/>
        <v>-</v>
      </c>
      <c r="L136" s="45" t="str">
        <f t="shared" si="22"/>
        <v>制限なし</v>
      </c>
      <c r="M136" s="46" t="str">
        <f t="shared" si="23"/>
        <v>岩手県いわちく検査室</v>
      </c>
      <c r="N136" s="96" t="str">
        <f t="shared" si="24"/>
        <v>NaI</v>
      </c>
      <c r="O136" s="174">
        <v>43949</v>
      </c>
      <c r="P136" s="175">
        <v>43950</v>
      </c>
      <c r="Q136" s="181" t="s">
        <v>56</v>
      </c>
      <c r="R136" s="182" t="s">
        <v>57</v>
      </c>
      <c r="S136" s="183" t="s">
        <v>45</v>
      </c>
      <c r="T136" s="14" t="str">
        <f t="shared" si="26"/>
        <v>&lt;15</v>
      </c>
      <c r="U136" s="14" t="str">
        <f t="shared" si="26"/>
        <v>&lt;10</v>
      </c>
      <c r="V136" s="83" t="str">
        <f t="shared" si="28"/>
        <v>&lt;25</v>
      </c>
      <c r="W136" s="92"/>
    </row>
    <row r="137" spans="1:23" x14ac:dyDescent="0.45">
      <c r="A137" s="15">
        <f t="shared" ref="A137:A200" si="29">A136+1</f>
        <v>131</v>
      </c>
      <c r="B137" s="41" t="str">
        <f t="shared" si="27"/>
        <v>岩手県</v>
      </c>
      <c r="C137" s="41" t="str">
        <f t="shared" si="27"/>
        <v>岩手県</v>
      </c>
      <c r="D137" s="42" t="str">
        <f t="shared" si="27"/>
        <v>岩手県</v>
      </c>
      <c r="E137" s="40" t="s">
        <v>62</v>
      </c>
      <c r="F137" s="43" t="str">
        <f t="shared" si="19"/>
        <v>-</v>
      </c>
      <c r="G137" s="20" t="s">
        <v>35</v>
      </c>
      <c r="H137" s="44" t="str">
        <f t="shared" si="20"/>
        <v>畜産物</v>
      </c>
      <c r="I137" s="41" t="str">
        <f t="shared" si="21"/>
        <v>牛肉</v>
      </c>
      <c r="J137" s="43" t="str">
        <f t="shared" si="25"/>
        <v>-</v>
      </c>
      <c r="K137" s="43" t="str">
        <f t="shared" si="25"/>
        <v>-</v>
      </c>
      <c r="L137" s="45" t="str">
        <f t="shared" si="22"/>
        <v>制限なし</v>
      </c>
      <c r="M137" s="46" t="str">
        <f t="shared" si="23"/>
        <v>岩手県いわちく検査室</v>
      </c>
      <c r="N137" s="96" t="str">
        <f t="shared" si="24"/>
        <v>NaI</v>
      </c>
      <c r="O137" s="174">
        <v>43949</v>
      </c>
      <c r="P137" s="175">
        <v>43950</v>
      </c>
      <c r="Q137" s="181" t="s">
        <v>56</v>
      </c>
      <c r="R137" s="182" t="s">
        <v>57</v>
      </c>
      <c r="S137" s="183" t="s">
        <v>45</v>
      </c>
      <c r="T137" s="14" t="str">
        <f t="shared" si="26"/>
        <v>&lt;15</v>
      </c>
      <c r="U137" s="14" t="str">
        <f t="shared" si="26"/>
        <v>&lt;10</v>
      </c>
      <c r="V137" s="83" t="str">
        <f t="shared" si="28"/>
        <v>&lt;25</v>
      </c>
      <c r="W137" s="92"/>
    </row>
    <row r="138" spans="1:23" x14ac:dyDescent="0.45">
      <c r="A138" s="15">
        <f t="shared" si="29"/>
        <v>132</v>
      </c>
      <c r="B138" s="41" t="str">
        <f t="shared" si="27"/>
        <v>岩手県</v>
      </c>
      <c r="C138" s="41" t="str">
        <f t="shared" si="27"/>
        <v>岩手県</v>
      </c>
      <c r="D138" s="42" t="str">
        <f t="shared" si="27"/>
        <v>岩手県</v>
      </c>
      <c r="E138" s="40" t="s">
        <v>78</v>
      </c>
      <c r="F138" s="43" t="str">
        <f t="shared" si="19"/>
        <v>-</v>
      </c>
      <c r="G138" s="20" t="s">
        <v>35</v>
      </c>
      <c r="H138" s="44" t="str">
        <f t="shared" si="20"/>
        <v>畜産物</v>
      </c>
      <c r="I138" s="41" t="str">
        <f t="shared" si="21"/>
        <v>牛肉</v>
      </c>
      <c r="J138" s="43" t="str">
        <f t="shared" si="25"/>
        <v>-</v>
      </c>
      <c r="K138" s="43" t="str">
        <f t="shared" si="25"/>
        <v>-</v>
      </c>
      <c r="L138" s="45" t="str">
        <f t="shared" si="22"/>
        <v>制限なし</v>
      </c>
      <c r="M138" s="46" t="str">
        <f t="shared" si="23"/>
        <v>岩手県いわちく検査室</v>
      </c>
      <c r="N138" s="96" t="str">
        <f t="shared" si="24"/>
        <v>NaI</v>
      </c>
      <c r="O138" s="174">
        <v>43949</v>
      </c>
      <c r="P138" s="175">
        <v>43950</v>
      </c>
      <c r="Q138" s="181" t="s">
        <v>56</v>
      </c>
      <c r="R138" s="182" t="s">
        <v>57</v>
      </c>
      <c r="S138" s="183" t="s">
        <v>45</v>
      </c>
      <c r="T138" s="14" t="str">
        <f t="shared" si="26"/>
        <v>&lt;15</v>
      </c>
      <c r="U138" s="14" t="str">
        <f t="shared" si="26"/>
        <v>&lt;10</v>
      </c>
      <c r="V138" s="83" t="str">
        <f t="shared" si="28"/>
        <v>&lt;25</v>
      </c>
      <c r="W138" s="92"/>
    </row>
    <row r="139" spans="1:23" x14ac:dyDescent="0.45">
      <c r="A139" s="15">
        <f t="shared" si="29"/>
        <v>133</v>
      </c>
      <c r="B139" s="41" t="str">
        <f t="shared" si="27"/>
        <v>岩手県</v>
      </c>
      <c r="C139" s="41" t="str">
        <f t="shared" si="27"/>
        <v>岩手県</v>
      </c>
      <c r="D139" s="42" t="str">
        <f t="shared" si="27"/>
        <v>岩手県</v>
      </c>
      <c r="E139" s="40" t="s">
        <v>78</v>
      </c>
      <c r="F139" s="43" t="str">
        <f t="shared" si="19"/>
        <v>-</v>
      </c>
      <c r="G139" s="20" t="s">
        <v>35</v>
      </c>
      <c r="H139" s="44" t="str">
        <f t="shared" si="20"/>
        <v>畜産物</v>
      </c>
      <c r="I139" s="41" t="str">
        <f t="shared" si="21"/>
        <v>牛肉</v>
      </c>
      <c r="J139" s="43" t="str">
        <f t="shared" si="25"/>
        <v>-</v>
      </c>
      <c r="K139" s="43" t="str">
        <f t="shared" si="25"/>
        <v>-</v>
      </c>
      <c r="L139" s="45" t="str">
        <f t="shared" si="22"/>
        <v>制限なし</v>
      </c>
      <c r="M139" s="46" t="str">
        <f t="shared" si="23"/>
        <v>岩手県いわちく検査室</v>
      </c>
      <c r="N139" s="96" t="str">
        <f t="shared" si="24"/>
        <v>NaI</v>
      </c>
      <c r="O139" s="174">
        <v>43949</v>
      </c>
      <c r="P139" s="175">
        <v>43950</v>
      </c>
      <c r="Q139" s="181" t="s">
        <v>56</v>
      </c>
      <c r="R139" s="182" t="s">
        <v>57</v>
      </c>
      <c r="S139" s="183" t="s">
        <v>45</v>
      </c>
      <c r="T139" s="14" t="str">
        <f t="shared" si="26"/>
        <v>&lt;15</v>
      </c>
      <c r="U139" s="14" t="str">
        <f t="shared" si="26"/>
        <v>&lt;10</v>
      </c>
      <c r="V139" s="83" t="str">
        <f t="shared" si="28"/>
        <v>&lt;25</v>
      </c>
      <c r="W139" s="92"/>
    </row>
    <row r="140" spans="1:23" x14ac:dyDescent="0.45">
      <c r="A140" s="15">
        <f t="shared" si="29"/>
        <v>134</v>
      </c>
      <c r="B140" s="41" t="str">
        <f t="shared" si="27"/>
        <v>岩手県</v>
      </c>
      <c r="C140" s="41" t="str">
        <f t="shared" si="27"/>
        <v>岩手県</v>
      </c>
      <c r="D140" s="42" t="str">
        <f t="shared" si="27"/>
        <v>岩手県</v>
      </c>
      <c r="E140" s="40" t="s">
        <v>78</v>
      </c>
      <c r="F140" s="43" t="str">
        <f t="shared" si="19"/>
        <v>-</v>
      </c>
      <c r="G140" s="20" t="s">
        <v>35</v>
      </c>
      <c r="H140" s="44" t="str">
        <f t="shared" si="20"/>
        <v>畜産物</v>
      </c>
      <c r="I140" s="41" t="str">
        <f t="shared" si="21"/>
        <v>牛肉</v>
      </c>
      <c r="J140" s="43" t="str">
        <f t="shared" si="25"/>
        <v>-</v>
      </c>
      <c r="K140" s="43" t="str">
        <f t="shared" si="25"/>
        <v>-</v>
      </c>
      <c r="L140" s="45" t="str">
        <f t="shared" si="22"/>
        <v>制限なし</v>
      </c>
      <c r="M140" s="46" t="str">
        <f t="shared" si="23"/>
        <v>岩手県いわちく検査室</v>
      </c>
      <c r="N140" s="96" t="str">
        <f t="shared" si="24"/>
        <v>NaI</v>
      </c>
      <c r="O140" s="174">
        <v>43949</v>
      </c>
      <c r="P140" s="175">
        <v>43950</v>
      </c>
      <c r="Q140" s="181" t="s">
        <v>56</v>
      </c>
      <c r="R140" s="182" t="s">
        <v>57</v>
      </c>
      <c r="S140" s="183" t="s">
        <v>45</v>
      </c>
      <c r="T140" s="14" t="str">
        <f t="shared" si="26"/>
        <v>&lt;15</v>
      </c>
      <c r="U140" s="14" t="str">
        <f t="shared" si="26"/>
        <v>&lt;10</v>
      </c>
      <c r="V140" s="83" t="str">
        <f t="shared" si="28"/>
        <v>&lt;25</v>
      </c>
      <c r="W140" s="92"/>
    </row>
    <row r="141" spans="1:23" x14ac:dyDescent="0.45">
      <c r="A141" s="15">
        <f t="shared" si="29"/>
        <v>135</v>
      </c>
      <c r="B141" s="41" t="str">
        <f t="shared" si="27"/>
        <v>岩手県</v>
      </c>
      <c r="C141" s="41" t="str">
        <f t="shared" si="27"/>
        <v>岩手県</v>
      </c>
      <c r="D141" s="42" t="str">
        <f t="shared" si="27"/>
        <v>岩手県</v>
      </c>
      <c r="E141" s="40" t="s">
        <v>78</v>
      </c>
      <c r="F141" s="43" t="str">
        <f t="shared" si="19"/>
        <v>-</v>
      </c>
      <c r="G141" s="20" t="s">
        <v>35</v>
      </c>
      <c r="H141" s="44" t="str">
        <f t="shared" si="20"/>
        <v>畜産物</v>
      </c>
      <c r="I141" s="41" t="str">
        <f t="shared" si="21"/>
        <v>牛肉</v>
      </c>
      <c r="J141" s="43" t="str">
        <f t="shared" si="25"/>
        <v>-</v>
      </c>
      <c r="K141" s="43" t="str">
        <f t="shared" si="25"/>
        <v>-</v>
      </c>
      <c r="L141" s="45" t="str">
        <f t="shared" si="22"/>
        <v>制限なし</v>
      </c>
      <c r="M141" s="46" t="str">
        <f t="shared" si="23"/>
        <v>岩手県いわちく検査室</v>
      </c>
      <c r="N141" s="96" t="str">
        <f t="shared" si="24"/>
        <v>NaI</v>
      </c>
      <c r="O141" s="174">
        <v>43949</v>
      </c>
      <c r="P141" s="175">
        <v>43950</v>
      </c>
      <c r="Q141" s="181" t="s">
        <v>56</v>
      </c>
      <c r="R141" s="182" t="s">
        <v>57</v>
      </c>
      <c r="S141" s="183" t="s">
        <v>45</v>
      </c>
      <c r="T141" s="14" t="str">
        <f t="shared" si="26"/>
        <v>&lt;15</v>
      </c>
      <c r="U141" s="14" t="str">
        <f t="shared" si="26"/>
        <v>&lt;10</v>
      </c>
      <c r="V141" s="83" t="str">
        <f t="shared" si="28"/>
        <v>&lt;25</v>
      </c>
      <c r="W141" s="92"/>
    </row>
    <row r="142" spans="1:23" x14ac:dyDescent="0.45">
      <c r="A142" s="15">
        <f t="shared" si="29"/>
        <v>136</v>
      </c>
      <c r="B142" s="41" t="str">
        <f t="shared" si="27"/>
        <v>岩手県</v>
      </c>
      <c r="C142" s="41" t="str">
        <f t="shared" si="27"/>
        <v>岩手県</v>
      </c>
      <c r="D142" s="42" t="str">
        <f t="shared" si="27"/>
        <v>岩手県</v>
      </c>
      <c r="E142" s="40" t="s">
        <v>89</v>
      </c>
      <c r="F142" s="43" t="str">
        <f t="shared" si="19"/>
        <v>-</v>
      </c>
      <c r="G142" s="20" t="s">
        <v>35</v>
      </c>
      <c r="H142" s="44" t="str">
        <f t="shared" si="20"/>
        <v>畜産物</v>
      </c>
      <c r="I142" s="41" t="str">
        <f t="shared" si="21"/>
        <v>牛肉</v>
      </c>
      <c r="J142" s="43" t="str">
        <f t="shared" si="25"/>
        <v>-</v>
      </c>
      <c r="K142" s="43" t="str">
        <f t="shared" si="25"/>
        <v>-</v>
      </c>
      <c r="L142" s="45" t="str">
        <f t="shared" si="22"/>
        <v>制限なし</v>
      </c>
      <c r="M142" s="46" t="str">
        <f t="shared" si="23"/>
        <v>岩手県いわちく検査室</v>
      </c>
      <c r="N142" s="96" t="str">
        <f t="shared" si="24"/>
        <v>NaI</v>
      </c>
      <c r="O142" s="174">
        <v>43949</v>
      </c>
      <c r="P142" s="175">
        <v>43950</v>
      </c>
      <c r="Q142" s="181" t="s">
        <v>56</v>
      </c>
      <c r="R142" s="182" t="s">
        <v>57</v>
      </c>
      <c r="S142" s="183" t="s">
        <v>45</v>
      </c>
      <c r="T142" s="14" t="str">
        <f t="shared" si="26"/>
        <v>&lt;15</v>
      </c>
      <c r="U142" s="14" t="str">
        <f t="shared" si="26"/>
        <v>&lt;10</v>
      </c>
      <c r="V142" s="83" t="str">
        <f t="shared" si="28"/>
        <v>&lt;25</v>
      </c>
      <c r="W142" s="92"/>
    </row>
    <row r="143" spans="1:23" x14ac:dyDescent="0.45">
      <c r="A143" s="15">
        <f t="shared" si="29"/>
        <v>137</v>
      </c>
      <c r="B143" s="41" t="str">
        <f t="shared" si="27"/>
        <v>岩手県</v>
      </c>
      <c r="C143" s="41" t="str">
        <f t="shared" si="27"/>
        <v>岩手県</v>
      </c>
      <c r="D143" s="42" t="str">
        <f t="shared" si="27"/>
        <v>岩手県</v>
      </c>
      <c r="E143" s="40" t="s">
        <v>89</v>
      </c>
      <c r="F143" s="43" t="str">
        <f t="shared" si="19"/>
        <v>-</v>
      </c>
      <c r="G143" s="20" t="s">
        <v>35</v>
      </c>
      <c r="H143" s="44" t="str">
        <f t="shared" si="20"/>
        <v>畜産物</v>
      </c>
      <c r="I143" s="41" t="str">
        <f t="shared" si="21"/>
        <v>牛肉</v>
      </c>
      <c r="J143" s="43" t="str">
        <f t="shared" si="25"/>
        <v>-</v>
      </c>
      <c r="K143" s="43" t="str">
        <f t="shared" si="25"/>
        <v>-</v>
      </c>
      <c r="L143" s="45" t="str">
        <f t="shared" si="22"/>
        <v>制限なし</v>
      </c>
      <c r="M143" s="46" t="str">
        <f t="shared" si="23"/>
        <v>岩手県いわちく検査室</v>
      </c>
      <c r="N143" s="96" t="str">
        <f t="shared" si="24"/>
        <v>NaI</v>
      </c>
      <c r="O143" s="174">
        <v>43949</v>
      </c>
      <c r="P143" s="175">
        <v>43950</v>
      </c>
      <c r="Q143" s="181" t="s">
        <v>56</v>
      </c>
      <c r="R143" s="182" t="s">
        <v>57</v>
      </c>
      <c r="S143" s="183" t="s">
        <v>45</v>
      </c>
      <c r="T143" s="14" t="str">
        <f t="shared" si="26"/>
        <v>&lt;15</v>
      </c>
      <c r="U143" s="14" t="str">
        <f t="shared" si="26"/>
        <v>&lt;10</v>
      </c>
      <c r="V143" s="83" t="str">
        <f t="shared" si="28"/>
        <v>&lt;25</v>
      </c>
      <c r="W143" s="92"/>
    </row>
    <row r="144" spans="1:23" x14ac:dyDescent="0.45">
      <c r="A144" s="15">
        <f t="shared" si="29"/>
        <v>138</v>
      </c>
      <c r="B144" s="41" t="str">
        <f t="shared" si="27"/>
        <v>岩手県</v>
      </c>
      <c r="C144" s="41" t="str">
        <f t="shared" si="27"/>
        <v>岩手県</v>
      </c>
      <c r="D144" s="42" t="str">
        <f t="shared" si="27"/>
        <v>岩手県</v>
      </c>
      <c r="E144" s="40" t="s">
        <v>75</v>
      </c>
      <c r="F144" s="43" t="str">
        <f t="shared" si="19"/>
        <v>-</v>
      </c>
      <c r="G144" s="20" t="s">
        <v>35</v>
      </c>
      <c r="H144" s="44" t="str">
        <f t="shared" si="20"/>
        <v>畜産物</v>
      </c>
      <c r="I144" s="41" t="str">
        <f t="shared" si="21"/>
        <v>牛肉</v>
      </c>
      <c r="J144" s="43" t="str">
        <f t="shared" si="25"/>
        <v>-</v>
      </c>
      <c r="K144" s="43" t="str">
        <f t="shared" si="25"/>
        <v>-</v>
      </c>
      <c r="L144" s="45" t="str">
        <f t="shared" si="22"/>
        <v>制限なし</v>
      </c>
      <c r="M144" s="46" t="str">
        <f t="shared" si="23"/>
        <v>岩手県いわちく検査室</v>
      </c>
      <c r="N144" s="96" t="str">
        <f t="shared" si="24"/>
        <v>NaI</v>
      </c>
      <c r="O144" s="174">
        <v>43949</v>
      </c>
      <c r="P144" s="175">
        <v>43950</v>
      </c>
      <c r="Q144" s="181" t="s">
        <v>56</v>
      </c>
      <c r="R144" s="182" t="s">
        <v>57</v>
      </c>
      <c r="S144" s="183" t="s">
        <v>45</v>
      </c>
      <c r="T144" s="14" t="str">
        <f t="shared" si="26"/>
        <v>&lt;15</v>
      </c>
      <c r="U144" s="14" t="str">
        <f t="shared" si="26"/>
        <v>&lt;10</v>
      </c>
      <c r="V144" s="83" t="str">
        <f t="shared" si="28"/>
        <v>&lt;25</v>
      </c>
      <c r="W144" s="92"/>
    </row>
    <row r="145" spans="1:23" x14ac:dyDescent="0.45">
      <c r="A145" s="15">
        <f t="shared" si="29"/>
        <v>139</v>
      </c>
      <c r="B145" s="41" t="str">
        <f t="shared" si="27"/>
        <v>岩手県</v>
      </c>
      <c r="C145" s="41" t="str">
        <f t="shared" si="27"/>
        <v>岩手県</v>
      </c>
      <c r="D145" s="42" t="str">
        <f t="shared" si="27"/>
        <v>岩手県</v>
      </c>
      <c r="E145" s="40" t="s">
        <v>88</v>
      </c>
      <c r="F145" s="43" t="str">
        <f t="shared" ref="F145:F160" si="30">IF($E145="","","-")</f>
        <v>-</v>
      </c>
      <c r="G145" s="20" t="s">
        <v>35</v>
      </c>
      <c r="H145" s="44" t="str">
        <f t="shared" ref="H145:H160" si="31">IF($E145="","","畜産物")</f>
        <v>畜産物</v>
      </c>
      <c r="I145" s="41" t="str">
        <f t="shared" ref="I145:I160" si="32">IF($E145="","","牛肉")</f>
        <v>牛肉</v>
      </c>
      <c r="J145" s="43" t="str">
        <f t="shared" si="25"/>
        <v>-</v>
      </c>
      <c r="K145" s="43" t="str">
        <f t="shared" si="25"/>
        <v>-</v>
      </c>
      <c r="L145" s="45" t="str">
        <f t="shared" ref="L145:L160" si="33">IF($E145="","","制限なし")</f>
        <v>制限なし</v>
      </c>
      <c r="M145" s="46" t="str">
        <f t="shared" ref="M145:M160" si="34">IF($E145="","","岩手県いわちく検査室")</f>
        <v>岩手県いわちく検査室</v>
      </c>
      <c r="N145" s="96" t="str">
        <f t="shared" ref="N145:N160" si="35">IF($E145="","","NaI")</f>
        <v>NaI</v>
      </c>
      <c r="O145" s="174">
        <v>43949</v>
      </c>
      <c r="P145" s="175">
        <v>43950</v>
      </c>
      <c r="Q145" s="181" t="s">
        <v>56</v>
      </c>
      <c r="R145" s="182" t="s">
        <v>57</v>
      </c>
      <c r="S145" s="183" t="s">
        <v>45</v>
      </c>
      <c r="T145" s="14" t="str">
        <f t="shared" si="26"/>
        <v>&lt;15</v>
      </c>
      <c r="U145" s="14" t="str">
        <f t="shared" si="26"/>
        <v>&lt;10</v>
      </c>
      <c r="V145" s="83" t="str">
        <f t="shared" si="28"/>
        <v>&lt;25</v>
      </c>
      <c r="W145" s="92"/>
    </row>
    <row r="146" spans="1:23" x14ac:dyDescent="0.45">
      <c r="A146" s="15">
        <f t="shared" si="29"/>
        <v>140</v>
      </c>
      <c r="B146" s="41" t="str">
        <f t="shared" si="27"/>
        <v>岩手県</v>
      </c>
      <c r="C146" s="41" t="str">
        <f t="shared" si="27"/>
        <v>岩手県</v>
      </c>
      <c r="D146" s="42" t="str">
        <f t="shared" si="27"/>
        <v>岩手県</v>
      </c>
      <c r="E146" s="40" t="s">
        <v>90</v>
      </c>
      <c r="F146" s="43" t="str">
        <f t="shared" si="30"/>
        <v>-</v>
      </c>
      <c r="G146" s="20" t="s">
        <v>35</v>
      </c>
      <c r="H146" s="44" t="str">
        <f t="shared" si="31"/>
        <v>畜産物</v>
      </c>
      <c r="I146" s="41" t="str">
        <f t="shared" si="32"/>
        <v>牛肉</v>
      </c>
      <c r="J146" s="43" t="str">
        <f t="shared" si="25"/>
        <v>-</v>
      </c>
      <c r="K146" s="43" t="str">
        <f t="shared" si="25"/>
        <v>-</v>
      </c>
      <c r="L146" s="45" t="str">
        <f t="shared" si="33"/>
        <v>制限なし</v>
      </c>
      <c r="M146" s="46" t="str">
        <f t="shared" si="34"/>
        <v>岩手県いわちく検査室</v>
      </c>
      <c r="N146" s="96" t="str">
        <f t="shared" si="35"/>
        <v>NaI</v>
      </c>
      <c r="O146" s="174">
        <v>43949</v>
      </c>
      <c r="P146" s="175">
        <v>43950</v>
      </c>
      <c r="Q146" s="181" t="s">
        <v>56</v>
      </c>
      <c r="R146" s="182" t="s">
        <v>57</v>
      </c>
      <c r="S146" s="183" t="s">
        <v>45</v>
      </c>
      <c r="T146" s="14" t="str">
        <f t="shared" si="26"/>
        <v>&lt;15</v>
      </c>
      <c r="U146" s="14" t="str">
        <f t="shared" si="26"/>
        <v>&lt;10</v>
      </c>
      <c r="V146" s="83" t="str">
        <f t="shared" si="28"/>
        <v>&lt;25</v>
      </c>
      <c r="W146" s="92"/>
    </row>
    <row r="147" spans="1:23" x14ac:dyDescent="0.45">
      <c r="A147" s="15">
        <f t="shared" si="29"/>
        <v>141</v>
      </c>
      <c r="B147" s="41" t="str">
        <f t="shared" si="27"/>
        <v>岩手県</v>
      </c>
      <c r="C147" s="41" t="str">
        <f t="shared" si="27"/>
        <v>岩手県</v>
      </c>
      <c r="D147" s="42" t="str">
        <f t="shared" si="27"/>
        <v>岩手県</v>
      </c>
      <c r="E147" s="40" t="s">
        <v>90</v>
      </c>
      <c r="F147" s="43" t="str">
        <f t="shared" si="30"/>
        <v>-</v>
      </c>
      <c r="G147" s="20" t="s">
        <v>35</v>
      </c>
      <c r="H147" s="44" t="str">
        <f t="shared" si="31"/>
        <v>畜産物</v>
      </c>
      <c r="I147" s="41" t="str">
        <f t="shared" si="32"/>
        <v>牛肉</v>
      </c>
      <c r="J147" s="43" t="str">
        <f t="shared" si="25"/>
        <v>-</v>
      </c>
      <c r="K147" s="43" t="str">
        <f t="shared" si="25"/>
        <v>-</v>
      </c>
      <c r="L147" s="45" t="str">
        <f t="shared" si="33"/>
        <v>制限なし</v>
      </c>
      <c r="M147" s="46" t="str">
        <f t="shared" si="34"/>
        <v>岩手県いわちく検査室</v>
      </c>
      <c r="N147" s="96" t="str">
        <f t="shared" si="35"/>
        <v>NaI</v>
      </c>
      <c r="O147" s="174">
        <v>43949</v>
      </c>
      <c r="P147" s="175">
        <v>43950</v>
      </c>
      <c r="Q147" s="181" t="s">
        <v>56</v>
      </c>
      <c r="R147" s="182" t="s">
        <v>57</v>
      </c>
      <c r="S147" s="183" t="s">
        <v>45</v>
      </c>
      <c r="T147" s="14" t="str">
        <f t="shared" si="26"/>
        <v>&lt;15</v>
      </c>
      <c r="U147" s="14" t="str">
        <f t="shared" si="26"/>
        <v>&lt;10</v>
      </c>
      <c r="V147" s="83" t="str">
        <f t="shared" si="28"/>
        <v>&lt;25</v>
      </c>
      <c r="W147" s="92"/>
    </row>
    <row r="148" spans="1:23" x14ac:dyDescent="0.45">
      <c r="A148" s="15">
        <f t="shared" si="29"/>
        <v>142</v>
      </c>
      <c r="B148" s="41" t="str">
        <f t="shared" si="27"/>
        <v>岩手県</v>
      </c>
      <c r="C148" s="41" t="str">
        <f t="shared" si="27"/>
        <v>岩手県</v>
      </c>
      <c r="D148" s="42" t="str">
        <f t="shared" si="27"/>
        <v>岩手県</v>
      </c>
      <c r="E148" s="40" t="s">
        <v>91</v>
      </c>
      <c r="F148" s="43" t="str">
        <f t="shared" si="30"/>
        <v>-</v>
      </c>
      <c r="G148" s="20" t="s">
        <v>35</v>
      </c>
      <c r="H148" s="44" t="str">
        <f t="shared" si="31"/>
        <v>畜産物</v>
      </c>
      <c r="I148" s="41" t="str">
        <f t="shared" si="32"/>
        <v>牛肉</v>
      </c>
      <c r="J148" s="43" t="str">
        <f t="shared" si="25"/>
        <v>-</v>
      </c>
      <c r="K148" s="43" t="str">
        <f t="shared" si="25"/>
        <v>-</v>
      </c>
      <c r="L148" s="45" t="str">
        <f t="shared" si="33"/>
        <v>制限なし</v>
      </c>
      <c r="M148" s="46" t="str">
        <f t="shared" si="34"/>
        <v>岩手県いわちく検査室</v>
      </c>
      <c r="N148" s="96" t="str">
        <f t="shared" si="35"/>
        <v>NaI</v>
      </c>
      <c r="O148" s="174">
        <v>43949</v>
      </c>
      <c r="P148" s="175">
        <v>43950</v>
      </c>
      <c r="Q148" s="181" t="s">
        <v>56</v>
      </c>
      <c r="R148" s="182" t="s">
        <v>57</v>
      </c>
      <c r="S148" s="183" t="s">
        <v>45</v>
      </c>
      <c r="T148" s="14" t="str">
        <f t="shared" si="26"/>
        <v>&lt;15</v>
      </c>
      <c r="U148" s="14" t="str">
        <f t="shared" si="26"/>
        <v>&lt;10</v>
      </c>
      <c r="V148" s="83" t="str">
        <f t="shared" si="28"/>
        <v>&lt;25</v>
      </c>
      <c r="W148" s="92"/>
    </row>
    <row r="149" spans="1:23" x14ac:dyDescent="0.45">
      <c r="A149" s="15">
        <f t="shared" si="29"/>
        <v>143</v>
      </c>
      <c r="B149" s="41" t="str">
        <f t="shared" si="27"/>
        <v>岩手県</v>
      </c>
      <c r="C149" s="41" t="str">
        <f t="shared" si="27"/>
        <v>岩手県</v>
      </c>
      <c r="D149" s="42" t="str">
        <f t="shared" si="27"/>
        <v>岩手県</v>
      </c>
      <c r="E149" s="40" t="s">
        <v>80</v>
      </c>
      <c r="F149" s="43" t="str">
        <f t="shared" si="30"/>
        <v>-</v>
      </c>
      <c r="G149" s="20" t="s">
        <v>35</v>
      </c>
      <c r="H149" s="44" t="str">
        <f t="shared" si="31"/>
        <v>畜産物</v>
      </c>
      <c r="I149" s="41" t="str">
        <f t="shared" si="32"/>
        <v>牛肉</v>
      </c>
      <c r="J149" s="43" t="str">
        <f t="shared" si="25"/>
        <v>-</v>
      </c>
      <c r="K149" s="43" t="str">
        <f t="shared" si="25"/>
        <v>-</v>
      </c>
      <c r="L149" s="45" t="str">
        <f t="shared" si="33"/>
        <v>制限なし</v>
      </c>
      <c r="M149" s="46" t="str">
        <f t="shared" si="34"/>
        <v>岩手県いわちく検査室</v>
      </c>
      <c r="N149" s="96" t="str">
        <f t="shared" si="35"/>
        <v>NaI</v>
      </c>
      <c r="O149" s="174">
        <v>43949</v>
      </c>
      <c r="P149" s="175">
        <v>43950</v>
      </c>
      <c r="Q149" s="181" t="s">
        <v>56</v>
      </c>
      <c r="R149" s="182" t="s">
        <v>57</v>
      </c>
      <c r="S149" s="183" t="s">
        <v>45</v>
      </c>
      <c r="T149" s="14" t="str">
        <f t="shared" si="26"/>
        <v>&lt;15</v>
      </c>
      <c r="U149" s="14" t="str">
        <f t="shared" si="26"/>
        <v>&lt;10</v>
      </c>
      <c r="V149" s="83" t="str">
        <f t="shared" si="28"/>
        <v>&lt;25</v>
      </c>
      <c r="W149" s="92"/>
    </row>
    <row r="150" spans="1:23" x14ac:dyDescent="0.45">
      <c r="A150" s="15">
        <f t="shared" si="29"/>
        <v>144</v>
      </c>
      <c r="B150" s="41" t="str">
        <f t="shared" si="27"/>
        <v>岩手県</v>
      </c>
      <c r="C150" s="41" t="str">
        <f t="shared" si="27"/>
        <v>岩手県</v>
      </c>
      <c r="D150" s="42" t="str">
        <f t="shared" si="27"/>
        <v>岩手県</v>
      </c>
      <c r="E150" s="40" t="s">
        <v>92</v>
      </c>
      <c r="F150" s="43" t="str">
        <f t="shared" si="30"/>
        <v>-</v>
      </c>
      <c r="G150" s="20" t="s">
        <v>35</v>
      </c>
      <c r="H150" s="44" t="str">
        <f t="shared" si="31"/>
        <v>畜産物</v>
      </c>
      <c r="I150" s="41" t="str">
        <f t="shared" si="32"/>
        <v>牛肉</v>
      </c>
      <c r="J150" s="43" t="str">
        <f t="shared" si="25"/>
        <v>-</v>
      </c>
      <c r="K150" s="43" t="str">
        <f t="shared" si="25"/>
        <v>-</v>
      </c>
      <c r="L150" s="45" t="str">
        <f t="shared" si="33"/>
        <v>制限なし</v>
      </c>
      <c r="M150" s="46" t="str">
        <f t="shared" si="34"/>
        <v>岩手県いわちく検査室</v>
      </c>
      <c r="N150" s="96" t="str">
        <f t="shared" si="35"/>
        <v>NaI</v>
      </c>
      <c r="O150" s="174">
        <v>43949</v>
      </c>
      <c r="P150" s="175">
        <v>43950</v>
      </c>
      <c r="Q150" s="181" t="s">
        <v>56</v>
      </c>
      <c r="R150" s="182" t="s">
        <v>57</v>
      </c>
      <c r="S150" s="183" t="s">
        <v>45</v>
      </c>
      <c r="T150" s="14" t="str">
        <f t="shared" si="26"/>
        <v>&lt;15</v>
      </c>
      <c r="U150" s="14" t="str">
        <f t="shared" si="26"/>
        <v>&lt;10</v>
      </c>
      <c r="V150" s="83" t="str">
        <f t="shared" si="28"/>
        <v>&lt;25</v>
      </c>
      <c r="W150" s="92"/>
    </row>
    <row r="151" spans="1:23" x14ac:dyDescent="0.45">
      <c r="A151" s="15">
        <f t="shared" si="29"/>
        <v>145</v>
      </c>
      <c r="B151" s="41" t="str">
        <f t="shared" si="27"/>
        <v>岩手県</v>
      </c>
      <c r="C151" s="41" t="str">
        <f t="shared" si="27"/>
        <v>岩手県</v>
      </c>
      <c r="D151" s="42" t="str">
        <f t="shared" si="27"/>
        <v>岩手県</v>
      </c>
      <c r="E151" s="40" t="s">
        <v>93</v>
      </c>
      <c r="F151" s="43" t="str">
        <f t="shared" si="30"/>
        <v>-</v>
      </c>
      <c r="G151" s="20" t="s">
        <v>35</v>
      </c>
      <c r="H151" s="44" t="str">
        <f t="shared" si="31"/>
        <v>畜産物</v>
      </c>
      <c r="I151" s="41" t="str">
        <f t="shared" si="32"/>
        <v>牛肉</v>
      </c>
      <c r="J151" s="43" t="str">
        <f t="shared" si="25"/>
        <v>-</v>
      </c>
      <c r="K151" s="43" t="str">
        <f t="shared" si="25"/>
        <v>-</v>
      </c>
      <c r="L151" s="45" t="str">
        <f t="shared" si="33"/>
        <v>制限なし</v>
      </c>
      <c r="M151" s="46" t="str">
        <f t="shared" si="34"/>
        <v>岩手県いわちく検査室</v>
      </c>
      <c r="N151" s="96" t="str">
        <f t="shared" si="35"/>
        <v>NaI</v>
      </c>
      <c r="O151" s="174">
        <v>43949</v>
      </c>
      <c r="P151" s="175">
        <v>43950</v>
      </c>
      <c r="Q151" s="181" t="s">
        <v>56</v>
      </c>
      <c r="R151" s="182" t="s">
        <v>57</v>
      </c>
      <c r="S151" s="183" t="s">
        <v>45</v>
      </c>
      <c r="T151" s="14" t="str">
        <f t="shared" si="26"/>
        <v>&lt;15</v>
      </c>
      <c r="U151" s="14" t="str">
        <f t="shared" si="26"/>
        <v>&lt;10</v>
      </c>
      <c r="V151" s="83" t="str">
        <f t="shared" si="28"/>
        <v>&lt;25</v>
      </c>
      <c r="W151" s="92"/>
    </row>
    <row r="152" spans="1:23" x14ac:dyDescent="0.45">
      <c r="A152" s="15">
        <f t="shared" si="29"/>
        <v>146</v>
      </c>
      <c r="B152" s="41" t="str">
        <f t="shared" si="27"/>
        <v>岩手県</v>
      </c>
      <c r="C152" s="41" t="str">
        <f t="shared" si="27"/>
        <v>岩手県</v>
      </c>
      <c r="D152" s="42" t="str">
        <f t="shared" si="27"/>
        <v>岩手県</v>
      </c>
      <c r="E152" s="40" t="s">
        <v>63</v>
      </c>
      <c r="F152" s="43" t="str">
        <f t="shared" si="30"/>
        <v>-</v>
      </c>
      <c r="G152" s="20" t="s">
        <v>35</v>
      </c>
      <c r="H152" s="44" t="str">
        <f t="shared" si="31"/>
        <v>畜産物</v>
      </c>
      <c r="I152" s="41" t="str">
        <f t="shared" si="32"/>
        <v>牛肉</v>
      </c>
      <c r="J152" s="43" t="str">
        <f t="shared" si="25"/>
        <v>-</v>
      </c>
      <c r="K152" s="43" t="str">
        <f t="shared" si="25"/>
        <v>-</v>
      </c>
      <c r="L152" s="45" t="str">
        <f t="shared" si="33"/>
        <v>制限なし</v>
      </c>
      <c r="M152" s="46" t="str">
        <f t="shared" si="34"/>
        <v>岩手県いわちく検査室</v>
      </c>
      <c r="N152" s="96" t="str">
        <f t="shared" si="35"/>
        <v>NaI</v>
      </c>
      <c r="O152" s="174">
        <v>43949</v>
      </c>
      <c r="P152" s="175">
        <v>43950</v>
      </c>
      <c r="Q152" s="181" t="s">
        <v>56</v>
      </c>
      <c r="R152" s="182" t="s">
        <v>57</v>
      </c>
      <c r="S152" s="183" t="s">
        <v>45</v>
      </c>
      <c r="T152" s="14" t="str">
        <f t="shared" si="26"/>
        <v>&lt;15</v>
      </c>
      <c r="U152" s="14" t="str">
        <f t="shared" si="26"/>
        <v>&lt;10</v>
      </c>
      <c r="V152" s="83" t="str">
        <f t="shared" si="28"/>
        <v>&lt;25</v>
      </c>
      <c r="W152" s="92"/>
    </row>
    <row r="153" spans="1:23" x14ac:dyDescent="0.45">
      <c r="A153" s="15">
        <f t="shared" si="29"/>
        <v>147</v>
      </c>
      <c r="B153" s="41" t="str">
        <f t="shared" si="27"/>
        <v>岩手県</v>
      </c>
      <c r="C153" s="41" t="str">
        <f t="shared" si="27"/>
        <v>岩手県</v>
      </c>
      <c r="D153" s="42" t="str">
        <f t="shared" si="27"/>
        <v>岩手県</v>
      </c>
      <c r="E153" s="40" t="s">
        <v>55</v>
      </c>
      <c r="F153" s="43" t="str">
        <f t="shared" si="30"/>
        <v>-</v>
      </c>
      <c r="G153" s="20" t="s">
        <v>35</v>
      </c>
      <c r="H153" s="44" t="str">
        <f t="shared" si="31"/>
        <v>畜産物</v>
      </c>
      <c r="I153" s="41" t="str">
        <f t="shared" si="32"/>
        <v>牛肉</v>
      </c>
      <c r="J153" s="43" t="str">
        <f t="shared" si="25"/>
        <v>-</v>
      </c>
      <c r="K153" s="43" t="str">
        <f t="shared" si="25"/>
        <v>-</v>
      </c>
      <c r="L153" s="45" t="str">
        <f t="shared" si="33"/>
        <v>制限なし</v>
      </c>
      <c r="M153" s="46" t="str">
        <f t="shared" si="34"/>
        <v>岩手県いわちく検査室</v>
      </c>
      <c r="N153" s="96" t="str">
        <f t="shared" si="35"/>
        <v>NaI</v>
      </c>
      <c r="O153" s="174">
        <v>43949</v>
      </c>
      <c r="P153" s="175">
        <v>43950</v>
      </c>
      <c r="Q153" s="181" t="s">
        <v>56</v>
      </c>
      <c r="R153" s="182" t="s">
        <v>57</v>
      </c>
      <c r="S153" s="183" t="s">
        <v>45</v>
      </c>
      <c r="T153" s="14" t="str">
        <f t="shared" si="26"/>
        <v>&lt;15</v>
      </c>
      <c r="U153" s="14" t="str">
        <f t="shared" si="26"/>
        <v>&lt;10</v>
      </c>
      <c r="V153" s="83" t="str">
        <f t="shared" si="28"/>
        <v>&lt;25</v>
      </c>
      <c r="W153" s="92"/>
    </row>
    <row r="154" spans="1:23" x14ac:dyDescent="0.45">
      <c r="A154" s="15">
        <f t="shared" si="29"/>
        <v>148</v>
      </c>
      <c r="B154" s="41" t="str">
        <f t="shared" si="27"/>
        <v>岩手県</v>
      </c>
      <c r="C154" s="41" t="str">
        <f t="shared" si="27"/>
        <v>岩手県</v>
      </c>
      <c r="D154" s="42" t="str">
        <f t="shared" si="27"/>
        <v>岩手県</v>
      </c>
      <c r="E154" s="40" t="s">
        <v>82</v>
      </c>
      <c r="F154" s="43" t="str">
        <f t="shared" si="30"/>
        <v>-</v>
      </c>
      <c r="G154" s="20" t="s">
        <v>35</v>
      </c>
      <c r="H154" s="44" t="str">
        <f t="shared" si="31"/>
        <v>畜産物</v>
      </c>
      <c r="I154" s="41" t="str">
        <f t="shared" si="32"/>
        <v>牛肉</v>
      </c>
      <c r="J154" s="43" t="str">
        <f t="shared" si="25"/>
        <v>-</v>
      </c>
      <c r="K154" s="43" t="str">
        <f t="shared" si="25"/>
        <v>-</v>
      </c>
      <c r="L154" s="45" t="str">
        <f t="shared" si="33"/>
        <v>制限なし</v>
      </c>
      <c r="M154" s="46" t="str">
        <f t="shared" si="34"/>
        <v>岩手県いわちく検査室</v>
      </c>
      <c r="N154" s="96" t="str">
        <f t="shared" si="35"/>
        <v>NaI</v>
      </c>
      <c r="O154" s="174">
        <v>43951</v>
      </c>
      <c r="P154" s="175">
        <v>43952</v>
      </c>
      <c r="Q154" s="181" t="s">
        <v>56</v>
      </c>
      <c r="R154" s="182" t="s">
        <v>57</v>
      </c>
      <c r="S154" s="183" t="s">
        <v>45</v>
      </c>
      <c r="T154" s="14" t="str">
        <f t="shared" si="26"/>
        <v>&lt;15</v>
      </c>
      <c r="U154" s="14" t="str">
        <f t="shared" si="26"/>
        <v>&lt;10</v>
      </c>
      <c r="V154" s="83" t="str">
        <f t="shared" si="28"/>
        <v>&lt;25</v>
      </c>
      <c r="W154" s="92"/>
    </row>
    <row r="155" spans="1:23" x14ac:dyDescent="0.45">
      <c r="A155" s="15">
        <f t="shared" si="29"/>
        <v>149</v>
      </c>
      <c r="B155" s="41" t="str">
        <f t="shared" si="27"/>
        <v>岩手県</v>
      </c>
      <c r="C155" s="41" t="str">
        <f t="shared" si="27"/>
        <v>岩手県</v>
      </c>
      <c r="D155" s="42" t="str">
        <f t="shared" si="27"/>
        <v>岩手県</v>
      </c>
      <c r="E155" s="40" t="s">
        <v>79</v>
      </c>
      <c r="F155" s="43" t="str">
        <f t="shared" si="30"/>
        <v>-</v>
      </c>
      <c r="G155" s="20" t="s">
        <v>35</v>
      </c>
      <c r="H155" s="44" t="str">
        <f t="shared" si="31"/>
        <v>畜産物</v>
      </c>
      <c r="I155" s="41" t="str">
        <f t="shared" si="32"/>
        <v>牛肉</v>
      </c>
      <c r="J155" s="43" t="str">
        <f t="shared" si="25"/>
        <v>-</v>
      </c>
      <c r="K155" s="43" t="str">
        <f t="shared" si="25"/>
        <v>-</v>
      </c>
      <c r="L155" s="45" t="str">
        <f t="shared" si="33"/>
        <v>制限なし</v>
      </c>
      <c r="M155" s="46" t="str">
        <f t="shared" si="34"/>
        <v>岩手県いわちく検査室</v>
      </c>
      <c r="N155" s="96" t="str">
        <f t="shared" si="35"/>
        <v>NaI</v>
      </c>
      <c r="O155" s="174">
        <v>43951</v>
      </c>
      <c r="P155" s="175">
        <v>43952</v>
      </c>
      <c r="Q155" s="181" t="s">
        <v>56</v>
      </c>
      <c r="R155" s="182" t="s">
        <v>57</v>
      </c>
      <c r="S155" s="183" t="s">
        <v>45</v>
      </c>
      <c r="T155" s="14" t="str">
        <f t="shared" si="26"/>
        <v>&lt;15</v>
      </c>
      <c r="U155" s="14" t="str">
        <f t="shared" si="26"/>
        <v>&lt;10</v>
      </c>
      <c r="V155" s="83" t="str">
        <f t="shared" si="28"/>
        <v>&lt;25</v>
      </c>
      <c r="W155" s="92"/>
    </row>
    <row r="156" spans="1:23" x14ac:dyDescent="0.45">
      <c r="A156" s="15">
        <f t="shared" si="29"/>
        <v>150</v>
      </c>
      <c r="B156" s="41" t="str">
        <f t="shared" ref="B156:D160" si="36">IF($E156="","","岩手県")</f>
        <v>岩手県</v>
      </c>
      <c r="C156" s="41" t="str">
        <f t="shared" si="36"/>
        <v>岩手県</v>
      </c>
      <c r="D156" s="42" t="str">
        <f t="shared" si="36"/>
        <v>岩手県</v>
      </c>
      <c r="E156" s="40" t="s">
        <v>65</v>
      </c>
      <c r="F156" s="43" t="str">
        <f t="shared" si="30"/>
        <v>-</v>
      </c>
      <c r="G156" s="20" t="s">
        <v>35</v>
      </c>
      <c r="H156" s="44" t="str">
        <f t="shared" si="31"/>
        <v>畜産物</v>
      </c>
      <c r="I156" s="41" t="str">
        <f t="shared" si="32"/>
        <v>牛肉</v>
      </c>
      <c r="J156" s="43" t="str">
        <f t="shared" si="25"/>
        <v>-</v>
      </c>
      <c r="K156" s="43" t="str">
        <f t="shared" si="25"/>
        <v>-</v>
      </c>
      <c r="L156" s="45" t="str">
        <f t="shared" si="33"/>
        <v>制限なし</v>
      </c>
      <c r="M156" s="46" t="str">
        <f t="shared" si="34"/>
        <v>岩手県いわちく検査室</v>
      </c>
      <c r="N156" s="96" t="str">
        <f t="shared" si="35"/>
        <v>NaI</v>
      </c>
      <c r="O156" s="174">
        <v>43951</v>
      </c>
      <c r="P156" s="175">
        <v>43952</v>
      </c>
      <c r="Q156" s="181" t="s">
        <v>56</v>
      </c>
      <c r="R156" s="182" t="s">
        <v>57</v>
      </c>
      <c r="S156" s="183" t="s">
        <v>45</v>
      </c>
      <c r="T156" s="14" t="str">
        <f t="shared" si="26"/>
        <v>&lt;15</v>
      </c>
      <c r="U156" s="14" t="str">
        <f t="shared" si="26"/>
        <v>&lt;10</v>
      </c>
      <c r="V156" s="83" t="str">
        <f t="shared" si="28"/>
        <v>&lt;25</v>
      </c>
      <c r="W156" s="92"/>
    </row>
    <row r="157" spans="1:23" x14ac:dyDescent="0.45">
      <c r="A157" s="15">
        <f t="shared" si="29"/>
        <v>151</v>
      </c>
      <c r="B157" s="41" t="str">
        <f t="shared" si="36"/>
        <v>岩手県</v>
      </c>
      <c r="C157" s="41" t="str">
        <f t="shared" si="36"/>
        <v>岩手県</v>
      </c>
      <c r="D157" s="42" t="str">
        <f t="shared" si="36"/>
        <v>岩手県</v>
      </c>
      <c r="E157" s="40" t="s">
        <v>63</v>
      </c>
      <c r="F157" s="43" t="str">
        <f t="shared" si="30"/>
        <v>-</v>
      </c>
      <c r="G157" s="20" t="s">
        <v>35</v>
      </c>
      <c r="H157" s="44" t="str">
        <f t="shared" si="31"/>
        <v>畜産物</v>
      </c>
      <c r="I157" s="41" t="str">
        <f t="shared" si="32"/>
        <v>牛肉</v>
      </c>
      <c r="J157" s="43" t="str">
        <f t="shared" si="25"/>
        <v>-</v>
      </c>
      <c r="K157" s="43" t="str">
        <f t="shared" si="25"/>
        <v>-</v>
      </c>
      <c r="L157" s="45" t="str">
        <f t="shared" si="33"/>
        <v>制限なし</v>
      </c>
      <c r="M157" s="46" t="str">
        <f t="shared" si="34"/>
        <v>岩手県いわちく検査室</v>
      </c>
      <c r="N157" s="96" t="str">
        <f t="shared" si="35"/>
        <v>NaI</v>
      </c>
      <c r="O157" s="174">
        <v>43951</v>
      </c>
      <c r="P157" s="175">
        <v>43952</v>
      </c>
      <c r="Q157" s="181" t="s">
        <v>56</v>
      </c>
      <c r="R157" s="182" t="s">
        <v>57</v>
      </c>
      <c r="S157" s="183" t="s">
        <v>45</v>
      </c>
      <c r="T157" s="14" t="str">
        <f t="shared" si="26"/>
        <v>&lt;15</v>
      </c>
      <c r="U157" s="14" t="str">
        <f t="shared" si="26"/>
        <v>&lt;10</v>
      </c>
      <c r="V157" s="83" t="str">
        <f t="shared" si="28"/>
        <v>&lt;25</v>
      </c>
      <c r="W157" s="92"/>
    </row>
    <row r="158" spans="1:23" x14ac:dyDescent="0.45">
      <c r="A158" s="15">
        <f t="shared" si="29"/>
        <v>152</v>
      </c>
      <c r="B158" s="41" t="str">
        <f t="shared" si="36"/>
        <v>岩手県</v>
      </c>
      <c r="C158" s="41" t="str">
        <f t="shared" si="36"/>
        <v>岩手県</v>
      </c>
      <c r="D158" s="42" t="str">
        <f t="shared" si="36"/>
        <v>岩手県</v>
      </c>
      <c r="E158" s="40" t="s">
        <v>65</v>
      </c>
      <c r="F158" s="43" t="str">
        <f t="shared" si="30"/>
        <v>-</v>
      </c>
      <c r="G158" s="20" t="s">
        <v>35</v>
      </c>
      <c r="H158" s="44" t="str">
        <f t="shared" si="31"/>
        <v>畜産物</v>
      </c>
      <c r="I158" s="41" t="str">
        <f t="shared" si="32"/>
        <v>牛肉</v>
      </c>
      <c r="J158" s="43" t="str">
        <f t="shared" si="25"/>
        <v>-</v>
      </c>
      <c r="K158" s="43" t="str">
        <f t="shared" si="25"/>
        <v>-</v>
      </c>
      <c r="L158" s="45" t="str">
        <f t="shared" si="33"/>
        <v>制限なし</v>
      </c>
      <c r="M158" s="46" t="str">
        <f t="shared" si="34"/>
        <v>岩手県いわちく検査室</v>
      </c>
      <c r="N158" s="96" t="str">
        <f t="shared" si="35"/>
        <v>NaI</v>
      </c>
      <c r="O158" s="174">
        <v>43951</v>
      </c>
      <c r="P158" s="175">
        <v>43952</v>
      </c>
      <c r="Q158" s="181" t="s">
        <v>56</v>
      </c>
      <c r="R158" s="182" t="s">
        <v>57</v>
      </c>
      <c r="S158" s="183" t="s">
        <v>45</v>
      </c>
      <c r="T158" s="14" t="str">
        <f t="shared" si="26"/>
        <v>&lt;15</v>
      </c>
      <c r="U158" s="14" t="str">
        <f t="shared" si="26"/>
        <v>&lt;10</v>
      </c>
      <c r="V158" s="83" t="str">
        <f t="shared" si="28"/>
        <v>&lt;25</v>
      </c>
      <c r="W158" s="92"/>
    </row>
    <row r="159" spans="1:23" x14ac:dyDescent="0.45">
      <c r="A159" s="15">
        <f t="shared" si="29"/>
        <v>153</v>
      </c>
      <c r="B159" s="41" t="str">
        <f t="shared" si="36"/>
        <v>岩手県</v>
      </c>
      <c r="C159" s="41" t="str">
        <f t="shared" si="36"/>
        <v>岩手県</v>
      </c>
      <c r="D159" s="42" t="str">
        <f t="shared" si="36"/>
        <v>岩手県</v>
      </c>
      <c r="E159" s="40" t="s">
        <v>81</v>
      </c>
      <c r="F159" s="43" t="str">
        <f t="shared" si="30"/>
        <v>-</v>
      </c>
      <c r="G159" s="20" t="s">
        <v>35</v>
      </c>
      <c r="H159" s="44" t="str">
        <f t="shared" si="31"/>
        <v>畜産物</v>
      </c>
      <c r="I159" s="41" t="str">
        <f t="shared" si="32"/>
        <v>牛肉</v>
      </c>
      <c r="J159" s="43" t="str">
        <f t="shared" si="25"/>
        <v>-</v>
      </c>
      <c r="K159" s="43" t="str">
        <f t="shared" si="25"/>
        <v>-</v>
      </c>
      <c r="L159" s="45" t="str">
        <f t="shared" si="33"/>
        <v>制限なし</v>
      </c>
      <c r="M159" s="46" t="str">
        <f t="shared" si="34"/>
        <v>岩手県いわちく検査室</v>
      </c>
      <c r="N159" s="96" t="str">
        <f t="shared" si="35"/>
        <v>NaI</v>
      </c>
      <c r="O159" s="174">
        <v>43951</v>
      </c>
      <c r="P159" s="175">
        <v>43952</v>
      </c>
      <c r="Q159" s="181" t="s">
        <v>56</v>
      </c>
      <c r="R159" s="182" t="s">
        <v>57</v>
      </c>
      <c r="S159" s="183" t="s">
        <v>45</v>
      </c>
      <c r="T159" s="14" t="str">
        <f t="shared" si="26"/>
        <v>&lt;15</v>
      </c>
      <c r="U159" s="14" t="str">
        <f t="shared" si="26"/>
        <v>&lt;10</v>
      </c>
      <c r="V159" s="83" t="str">
        <f t="shared" si="28"/>
        <v>&lt;25</v>
      </c>
      <c r="W159" s="92"/>
    </row>
    <row r="160" spans="1:23" x14ac:dyDescent="0.45">
      <c r="A160" s="15">
        <f t="shared" si="29"/>
        <v>154</v>
      </c>
      <c r="B160" s="41" t="str">
        <f t="shared" si="36"/>
        <v>岩手県</v>
      </c>
      <c r="C160" s="41" t="str">
        <f t="shared" si="36"/>
        <v>岩手県</v>
      </c>
      <c r="D160" s="42" t="str">
        <f t="shared" si="36"/>
        <v>岩手県</v>
      </c>
      <c r="E160" s="40" t="s">
        <v>81</v>
      </c>
      <c r="F160" s="43" t="str">
        <f t="shared" si="30"/>
        <v>-</v>
      </c>
      <c r="G160" s="20" t="s">
        <v>35</v>
      </c>
      <c r="H160" s="44" t="str">
        <f t="shared" si="31"/>
        <v>畜産物</v>
      </c>
      <c r="I160" s="41" t="str">
        <f t="shared" si="32"/>
        <v>牛肉</v>
      </c>
      <c r="J160" s="43" t="str">
        <f t="shared" ref="J160:K160" si="37">IF($E160="","","-")</f>
        <v>-</v>
      </c>
      <c r="K160" s="43" t="str">
        <f t="shared" si="37"/>
        <v>-</v>
      </c>
      <c r="L160" s="45" t="str">
        <f t="shared" si="33"/>
        <v>制限なし</v>
      </c>
      <c r="M160" s="46" t="str">
        <f t="shared" si="34"/>
        <v>岩手県いわちく検査室</v>
      </c>
      <c r="N160" s="96" t="str">
        <f t="shared" si="35"/>
        <v>NaI</v>
      </c>
      <c r="O160" s="174">
        <v>43951</v>
      </c>
      <c r="P160" s="175">
        <v>43952</v>
      </c>
      <c r="Q160" s="181" t="s">
        <v>56</v>
      </c>
      <c r="R160" s="182" t="s">
        <v>57</v>
      </c>
      <c r="S160" s="183" t="s">
        <v>45</v>
      </c>
      <c r="T160" s="14" t="str">
        <f t="shared" si="26"/>
        <v>&lt;15</v>
      </c>
      <c r="U160" s="14" t="str">
        <f t="shared" si="26"/>
        <v>&lt;10</v>
      </c>
      <c r="V160" s="83" t="str">
        <f t="shared" si="28"/>
        <v>&lt;25</v>
      </c>
      <c r="W160" s="92"/>
    </row>
    <row r="161" spans="1:23" x14ac:dyDescent="0.45">
      <c r="A161" s="15">
        <f t="shared" si="29"/>
        <v>155</v>
      </c>
      <c r="B161" s="8" t="s">
        <v>94</v>
      </c>
      <c r="C161" s="19" t="s">
        <v>94</v>
      </c>
      <c r="D161" s="3" t="s">
        <v>94</v>
      </c>
      <c r="E161" s="1" t="str">
        <f>VLOOKUP(F161,[2]Sheet1!$B$4:$C$22,2,FALSE)</f>
        <v>-</v>
      </c>
      <c r="F161" s="19" t="s">
        <v>95</v>
      </c>
      <c r="G161" s="47" t="s">
        <v>35</v>
      </c>
      <c r="H161" s="21" t="s">
        <v>96</v>
      </c>
      <c r="I161" s="8" t="s">
        <v>97</v>
      </c>
      <c r="J161" s="8" t="s">
        <v>98</v>
      </c>
      <c r="K161" s="8" t="s">
        <v>34</v>
      </c>
      <c r="L161" s="2" t="s">
        <v>53</v>
      </c>
      <c r="M161" s="48" t="s">
        <v>99</v>
      </c>
      <c r="N161" s="76" t="s">
        <v>49</v>
      </c>
      <c r="O161" s="77">
        <v>43998</v>
      </c>
      <c r="P161" s="78">
        <v>44000</v>
      </c>
      <c r="Q161" s="184" t="s">
        <v>100</v>
      </c>
      <c r="R161" s="185" t="s">
        <v>101</v>
      </c>
      <c r="S161" s="186" t="s">
        <v>102</v>
      </c>
      <c r="T161" s="14" t="str">
        <f t="shared" si="26"/>
        <v>&lt;5.73</v>
      </c>
      <c r="U161" s="14" t="str">
        <f t="shared" si="26"/>
        <v>&lt;5.7</v>
      </c>
      <c r="V161" s="83" t="str">
        <f t="shared" si="28"/>
        <v>&lt;11</v>
      </c>
      <c r="W161" s="92"/>
    </row>
    <row r="162" spans="1:23" x14ac:dyDescent="0.45">
      <c r="A162" s="15">
        <f t="shared" si="29"/>
        <v>156</v>
      </c>
      <c r="B162" s="22" t="s">
        <v>94</v>
      </c>
      <c r="C162" s="38" t="s">
        <v>94</v>
      </c>
      <c r="D162" s="17" t="s">
        <v>94</v>
      </c>
      <c r="E162" s="1" t="str">
        <f>VLOOKUP(F162,[2]Sheet1!$B$4:$C$22,2,FALSE)</f>
        <v>-</v>
      </c>
      <c r="F162" s="38" t="s">
        <v>95</v>
      </c>
      <c r="G162" s="47" t="s">
        <v>35</v>
      </c>
      <c r="H162" s="21" t="s">
        <v>96</v>
      </c>
      <c r="I162" s="22" t="s">
        <v>103</v>
      </c>
      <c r="J162" s="22" t="s">
        <v>98</v>
      </c>
      <c r="K162" s="8" t="s">
        <v>34</v>
      </c>
      <c r="L162" s="2" t="s">
        <v>53</v>
      </c>
      <c r="M162" s="49" t="s">
        <v>99</v>
      </c>
      <c r="N162" s="76" t="s">
        <v>49</v>
      </c>
      <c r="O162" s="86">
        <v>43998</v>
      </c>
      <c r="P162" s="89">
        <v>44000</v>
      </c>
      <c r="Q162" s="187" t="s">
        <v>104</v>
      </c>
      <c r="R162" s="188" t="s">
        <v>105</v>
      </c>
      <c r="S162" s="186" t="s">
        <v>102</v>
      </c>
      <c r="T162" s="14" t="str">
        <f t="shared" si="26"/>
        <v>&lt;5.72</v>
      </c>
      <c r="U162" s="14" t="str">
        <f t="shared" si="26"/>
        <v>&lt;5.68</v>
      </c>
      <c r="V162" s="83" t="str">
        <f t="shared" si="28"/>
        <v>&lt;11</v>
      </c>
      <c r="W162" s="92"/>
    </row>
    <row r="163" spans="1:23" x14ac:dyDescent="0.45">
      <c r="A163" s="15">
        <f t="shared" si="29"/>
        <v>157</v>
      </c>
      <c r="B163" s="22" t="s">
        <v>94</v>
      </c>
      <c r="C163" s="38" t="s">
        <v>94</v>
      </c>
      <c r="D163" s="17" t="s">
        <v>94</v>
      </c>
      <c r="E163" s="1" t="str">
        <f>VLOOKUP(F163,[2]Sheet1!$B$4:$C$22,2,FALSE)</f>
        <v>-</v>
      </c>
      <c r="F163" s="38" t="s">
        <v>95</v>
      </c>
      <c r="G163" s="47" t="s">
        <v>35</v>
      </c>
      <c r="H163" s="21" t="s">
        <v>96</v>
      </c>
      <c r="I163" s="22" t="s">
        <v>103</v>
      </c>
      <c r="J163" s="22" t="s">
        <v>98</v>
      </c>
      <c r="K163" s="8" t="s">
        <v>34</v>
      </c>
      <c r="L163" s="2" t="s">
        <v>53</v>
      </c>
      <c r="M163" s="49" t="s">
        <v>99</v>
      </c>
      <c r="N163" s="76" t="s">
        <v>49</v>
      </c>
      <c r="O163" s="86">
        <v>43998</v>
      </c>
      <c r="P163" s="89">
        <v>44000</v>
      </c>
      <c r="Q163" s="187" t="s">
        <v>106</v>
      </c>
      <c r="R163" s="188" t="s">
        <v>107</v>
      </c>
      <c r="S163" s="186" t="s">
        <v>108</v>
      </c>
      <c r="T163" s="14" t="str">
        <f t="shared" ref="T163:U199" si="38">IF(Q163="","",IF(NOT(ISERROR(Q163*1)),ROUNDDOWN(Q163*1,2-INT(LOG(ABS(Q163*1)))),IFERROR("&lt;"&amp;ROUNDDOWN(IF(SUBSTITUTE(Q163,"&lt;","")*1&lt;=50,SUBSTITUTE(Q163,"&lt;","")*1,""),2-INT(LOG(ABS(SUBSTITUTE(Q163,"&lt;","")*1)))),IF(Q163="-",Q163,"入力形式が間違っています"))))</f>
        <v>&lt;5.91</v>
      </c>
      <c r="U163" s="14" t="str">
        <f t="shared" si="38"/>
        <v>&lt;6.7</v>
      </c>
      <c r="V163" s="83" t="str">
        <f t="shared" si="28"/>
        <v>&lt;13</v>
      </c>
      <c r="W163" s="92"/>
    </row>
    <row r="164" spans="1:23" x14ac:dyDescent="0.45">
      <c r="A164" s="15">
        <f t="shared" si="29"/>
        <v>158</v>
      </c>
      <c r="B164" s="22" t="s">
        <v>94</v>
      </c>
      <c r="C164" s="38" t="s">
        <v>94</v>
      </c>
      <c r="D164" s="17" t="s">
        <v>94</v>
      </c>
      <c r="E164" s="1" t="str">
        <f>VLOOKUP(F164,[2]Sheet1!$B$4:$C$22,2,FALSE)</f>
        <v>-</v>
      </c>
      <c r="F164" s="38" t="s">
        <v>95</v>
      </c>
      <c r="G164" s="47" t="s">
        <v>35</v>
      </c>
      <c r="H164" s="7" t="s">
        <v>96</v>
      </c>
      <c r="I164" s="22" t="s">
        <v>109</v>
      </c>
      <c r="J164" s="22" t="s">
        <v>98</v>
      </c>
      <c r="K164" s="8" t="s">
        <v>34</v>
      </c>
      <c r="L164" s="2" t="s">
        <v>53</v>
      </c>
      <c r="M164" s="49" t="s">
        <v>110</v>
      </c>
      <c r="N164" s="76" t="s">
        <v>49</v>
      </c>
      <c r="O164" s="86">
        <v>43997</v>
      </c>
      <c r="P164" s="89">
        <v>43999</v>
      </c>
      <c r="Q164" s="187" t="s">
        <v>111</v>
      </c>
      <c r="R164" s="188" t="s">
        <v>112</v>
      </c>
      <c r="S164" s="189" t="s">
        <v>113</v>
      </c>
      <c r="T164" s="14" t="str">
        <f t="shared" si="38"/>
        <v>&lt;3.75</v>
      </c>
      <c r="U164" s="14" t="str">
        <f t="shared" si="38"/>
        <v>&lt;4.38</v>
      </c>
      <c r="V164" s="83" t="str">
        <f t="shared" si="28"/>
        <v>&lt;8.1</v>
      </c>
      <c r="W164" s="92"/>
    </row>
    <row r="165" spans="1:23" x14ac:dyDescent="0.45">
      <c r="A165" s="15">
        <f t="shared" si="29"/>
        <v>159</v>
      </c>
      <c r="B165" s="22" t="s">
        <v>94</v>
      </c>
      <c r="C165" s="38" t="s">
        <v>94</v>
      </c>
      <c r="D165" s="17" t="s">
        <v>94</v>
      </c>
      <c r="E165" s="1" t="str">
        <f>VLOOKUP(F165,[2]Sheet1!$B$4:$C$22,2,FALSE)</f>
        <v>-</v>
      </c>
      <c r="F165" s="38" t="s">
        <v>95</v>
      </c>
      <c r="G165" s="47" t="s">
        <v>35</v>
      </c>
      <c r="H165" s="21" t="s">
        <v>96</v>
      </c>
      <c r="I165" s="22" t="s">
        <v>109</v>
      </c>
      <c r="J165" s="22" t="s">
        <v>98</v>
      </c>
      <c r="K165" s="8" t="s">
        <v>34</v>
      </c>
      <c r="L165" s="2" t="s">
        <v>53</v>
      </c>
      <c r="M165" s="49" t="s">
        <v>114</v>
      </c>
      <c r="N165" s="76" t="s">
        <v>49</v>
      </c>
      <c r="O165" s="86">
        <v>43997</v>
      </c>
      <c r="P165" s="89">
        <v>43999</v>
      </c>
      <c r="Q165" s="187" t="s">
        <v>115</v>
      </c>
      <c r="R165" s="188" t="s">
        <v>116</v>
      </c>
      <c r="S165" s="189" t="s">
        <v>57</v>
      </c>
      <c r="T165" s="14" t="str">
        <f t="shared" si="38"/>
        <v>&lt;5.5</v>
      </c>
      <c r="U165" s="14" t="str">
        <f t="shared" si="38"/>
        <v>&lt;4.94</v>
      </c>
      <c r="V165" s="83" t="str">
        <f t="shared" si="28"/>
        <v>&lt;10</v>
      </c>
      <c r="W165" s="92"/>
    </row>
    <row r="166" spans="1:23" x14ac:dyDescent="0.45">
      <c r="A166" s="15">
        <f t="shared" si="29"/>
        <v>160</v>
      </c>
      <c r="B166" s="22" t="s">
        <v>94</v>
      </c>
      <c r="C166" s="38" t="s">
        <v>94</v>
      </c>
      <c r="D166" s="17" t="s">
        <v>94</v>
      </c>
      <c r="E166" s="1" t="str">
        <f>VLOOKUP(F166,[2]Sheet1!$B$4:$C$22,2,FALSE)</f>
        <v>久慈市</v>
      </c>
      <c r="F166" s="38" t="s">
        <v>117</v>
      </c>
      <c r="G166" s="47" t="s">
        <v>35</v>
      </c>
      <c r="H166" s="21" t="s">
        <v>96</v>
      </c>
      <c r="I166" s="22" t="s">
        <v>109</v>
      </c>
      <c r="J166" s="22" t="s">
        <v>98</v>
      </c>
      <c r="K166" s="8" t="s">
        <v>34</v>
      </c>
      <c r="L166" s="2" t="s">
        <v>53</v>
      </c>
      <c r="M166" s="49" t="s">
        <v>118</v>
      </c>
      <c r="N166" s="76" t="s">
        <v>49</v>
      </c>
      <c r="O166" s="86">
        <v>43998</v>
      </c>
      <c r="P166" s="89">
        <v>44000</v>
      </c>
      <c r="Q166" s="187" t="s">
        <v>119</v>
      </c>
      <c r="R166" s="188" t="s">
        <v>120</v>
      </c>
      <c r="S166" s="190" t="s">
        <v>121</v>
      </c>
      <c r="T166" s="14" t="str">
        <f t="shared" si="38"/>
        <v>&lt;3.36</v>
      </c>
      <c r="U166" s="14" t="str">
        <f t="shared" si="38"/>
        <v>&lt;3.02</v>
      </c>
      <c r="V166" s="83" t="str">
        <f t="shared" si="28"/>
        <v>&lt;6.4</v>
      </c>
      <c r="W166" s="92"/>
    </row>
    <row r="167" spans="1:23" x14ac:dyDescent="0.45">
      <c r="A167" s="15">
        <f t="shared" si="29"/>
        <v>161</v>
      </c>
      <c r="B167" s="22" t="s">
        <v>94</v>
      </c>
      <c r="C167" s="38" t="s">
        <v>94</v>
      </c>
      <c r="D167" s="17" t="s">
        <v>94</v>
      </c>
      <c r="E167" s="1" t="str">
        <f>VLOOKUP(F167,[2]Sheet1!$B$4:$C$22,2,FALSE)</f>
        <v>-</v>
      </c>
      <c r="F167" s="38" t="s">
        <v>95</v>
      </c>
      <c r="G167" s="47" t="s">
        <v>35</v>
      </c>
      <c r="H167" s="7" t="s">
        <v>96</v>
      </c>
      <c r="I167" s="22" t="s">
        <v>122</v>
      </c>
      <c r="J167" s="22" t="s">
        <v>98</v>
      </c>
      <c r="K167" s="8" t="s">
        <v>34</v>
      </c>
      <c r="L167" s="2" t="s">
        <v>53</v>
      </c>
      <c r="M167" s="49" t="s">
        <v>110</v>
      </c>
      <c r="N167" s="76" t="s">
        <v>49</v>
      </c>
      <c r="O167" s="86">
        <v>43997</v>
      </c>
      <c r="P167" s="89">
        <v>43999</v>
      </c>
      <c r="Q167" s="187" t="s">
        <v>123</v>
      </c>
      <c r="R167" s="188" t="s">
        <v>124</v>
      </c>
      <c r="S167" s="190" t="s">
        <v>125</v>
      </c>
      <c r="T167" s="14" t="str">
        <f t="shared" si="38"/>
        <v>&lt;4.87</v>
      </c>
      <c r="U167" s="14" t="str">
        <f t="shared" si="38"/>
        <v>&lt;4.21</v>
      </c>
      <c r="V167" s="83" t="str">
        <f t="shared" si="28"/>
        <v>&lt;9.1</v>
      </c>
      <c r="W167" s="92"/>
    </row>
    <row r="168" spans="1:23" x14ac:dyDescent="0.45">
      <c r="A168" s="15">
        <f t="shared" si="29"/>
        <v>162</v>
      </c>
      <c r="B168" s="22" t="s">
        <v>94</v>
      </c>
      <c r="C168" s="38" t="s">
        <v>94</v>
      </c>
      <c r="D168" s="17" t="s">
        <v>94</v>
      </c>
      <c r="E168" s="1" t="str">
        <f>VLOOKUP(F168,[2]Sheet1!$B$4:$C$22,2,FALSE)</f>
        <v>久慈市</v>
      </c>
      <c r="F168" s="38" t="s">
        <v>117</v>
      </c>
      <c r="G168" s="47" t="s">
        <v>35</v>
      </c>
      <c r="H168" s="21" t="s">
        <v>96</v>
      </c>
      <c r="I168" s="22" t="s">
        <v>126</v>
      </c>
      <c r="J168" s="22" t="s">
        <v>98</v>
      </c>
      <c r="K168" s="8" t="s">
        <v>34</v>
      </c>
      <c r="L168" s="2" t="s">
        <v>53</v>
      </c>
      <c r="M168" s="49" t="s">
        <v>118</v>
      </c>
      <c r="N168" s="76" t="s">
        <v>49</v>
      </c>
      <c r="O168" s="86">
        <v>43998</v>
      </c>
      <c r="P168" s="89">
        <v>44000</v>
      </c>
      <c r="Q168" s="187" t="s">
        <v>127</v>
      </c>
      <c r="R168" s="188" t="s">
        <v>128</v>
      </c>
      <c r="S168" s="190" t="s">
        <v>129</v>
      </c>
      <c r="T168" s="14" t="str">
        <f t="shared" si="38"/>
        <v>&lt;3.63</v>
      </c>
      <c r="U168" s="14" t="str">
        <f t="shared" si="38"/>
        <v>&lt;3.39</v>
      </c>
      <c r="V168" s="83" t="str">
        <f t="shared" si="28"/>
        <v>&lt;7</v>
      </c>
      <c r="W168" s="92"/>
    </row>
    <row r="169" spans="1:23" x14ac:dyDescent="0.45">
      <c r="A169" s="15">
        <f t="shared" si="29"/>
        <v>163</v>
      </c>
      <c r="B169" s="22" t="s">
        <v>94</v>
      </c>
      <c r="C169" s="38" t="s">
        <v>94</v>
      </c>
      <c r="D169" s="17" t="s">
        <v>94</v>
      </c>
      <c r="E169" s="1" t="str">
        <f>VLOOKUP(F169,[2]Sheet1!$B$4:$C$22,2,FALSE)</f>
        <v>-</v>
      </c>
      <c r="F169" s="38" t="s">
        <v>95</v>
      </c>
      <c r="G169" s="47" t="s">
        <v>35</v>
      </c>
      <c r="H169" s="21" t="s">
        <v>96</v>
      </c>
      <c r="I169" s="22" t="s">
        <v>130</v>
      </c>
      <c r="J169" s="22" t="s">
        <v>98</v>
      </c>
      <c r="K169" s="8" t="s">
        <v>34</v>
      </c>
      <c r="L169" s="2" t="s">
        <v>53</v>
      </c>
      <c r="M169" s="49" t="s">
        <v>110</v>
      </c>
      <c r="N169" s="76" t="s">
        <v>49</v>
      </c>
      <c r="O169" s="86">
        <v>43997</v>
      </c>
      <c r="P169" s="89">
        <v>43999</v>
      </c>
      <c r="Q169" s="187" t="s">
        <v>131</v>
      </c>
      <c r="R169" s="188" t="s">
        <v>132</v>
      </c>
      <c r="S169" s="190" t="s">
        <v>133</v>
      </c>
      <c r="T169" s="14" t="str">
        <f t="shared" si="38"/>
        <v>&lt;4.25</v>
      </c>
      <c r="U169" s="14" t="str">
        <f t="shared" si="38"/>
        <v>&lt;3.59</v>
      </c>
      <c r="V169" s="83" t="str">
        <f t="shared" si="28"/>
        <v>&lt;7.8</v>
      </c>
      <c r="W169" s="92"/>
    </row>
    <row r="170" spans="1:23" x14ac:dyDescent="0.45">
      <c r="A170" s="15">
        <f t="shared" si="29"/>
        <v>164</v>
      </c>
      <c r="B170" s="22" t="s">
        <v>94</v>
      </c>
      <c r="C170" s="38" t="s">
        <v>94</v>
      </c>
      <c r="D170" s="17" t="s">
        <v>94</v>
      </c>
      <c r="E170" s="1" t="str">
        <f>VLOOKUP(F170,[2]Sheet1!$B$4:$C$22,2,FALSE)</f>
        <v>-</v>
      </c>
      <c r="F170" s="38" t="s">
        <v>95</v>
      </c>
      <c r="G170" s="47" t="s">
        <v>35</v>
      </c>
      <c r="H170" s="7" t="s">
        <v>96</v>
      </c>
      <c r="I170" s="22" t="s">
        <v>130</v>
      </c>
      <c r="J170" s="22" t="s">
        <v>98</v>
      </c>
      <c r="K170" s="8" t="s">
        <v>34</v>
      </c>
      <c r="L170" s="2" t="s">
        <v>53</v>
      </c>
      <c r="M170" s="49" t="s">
        <v>114</v>
      </c>
      <c r="N170" s="76" t="s">
        <v>49</v>
      </c>
      <c r="O170" s="86">
        <v>43997</v>
      </c>
      <c r="P170" s="89">
        <v>43999</v>
      </c>
      <c r="Q170" s="187" t="s">
        <v>134</v>
      </c>
      <c r="R170" s="188" t="s">
        <v>135</v>
      </c>
      <c r="S170" s="190" t="s">
        <v>136</v>
      </c>
      <c r="T170" s="14" t="str">
        <f t="shared" si="38"/>
        <v>&lt;4.78</v>
      </c>
      <c r="U170" s="14" t="str">
        <f t="shared" si="38"/>
        <v>&lt;3.55</v>
      </c>
      <c r="V170" s="83" t="str">
        <f t="shared" si="28"/>
        <v>&lt;8.3</v>
      </c>
      <c r="W170" s="92"/>
    </row>
    <row r="171" spans="1:23" x14ac:dyDescent="0.45">
      <c r="A171" s="15">
        <f t="shared" si="29"/>
        <v>165</v>
      </c>
      <c r="B171" s="22" t="s">
        <v>94</v>
      </c>
      <c r="C171" s="38" t="s">
        <v>94</v>
      </c>
      <c r="D171" s="17" t="s">
        <v>94</v>
      </c>
      <c r="E171" s="1" t="str">
        <f>VLOOKUP(F171,[2]Sheet1!$B$4:$C$22,2,FALSE)</f>
        <v>釜石市</v>
      </c>
      <c r="F171" s="38" t="s">
        <v>137</v>
      </c>
      <c r="G171" s="47" t="s">
        <v>35</v>
      </c>
      <c r="H171" s="21" t="s">
        <v>96</v>
      </c>
      <c r="I171" s="22" t="s">
        <v>130</v>
      </c>
      <c r="J171" s="22" t="s">
        <v>98</v>
      </c>
      <c r="K171" s="8" t="s">
        <v>34</v>
      </c>
      <c r="L171" s="2" t="s">
        <v>53</v>
      </c>
      <c r="M171" s="49" t="s">
        <v>138</v>
      </c>
      <c r="N171" s="76" t="s">
        <v>49</v>
      </c>
      <c r="O171" s="86">
        <v>43997</v>
      </c>
      <c r="P171" s="89">
        <v>43999</v>
      </c>
      <c r="Q171" s="187" t="s">
        <v>139</v>
      </c>
      <c r="R171" s="188" t="s">
        <v>140</v>
      </c>
      <c r="S171" s="190" t="s">
        <v>141</v>
      </c>
      <c r="T171" s="14" t="str">
        <f t="shared" si="38"/>
        <v>&lt;0.405</v>
      </c>
      <c r="U171" s="14" t="str">
        <f t="shared" si="38"/>
        <v>&lt;0.386</v>
      </c>
      <c r="V171" s="83" t="str">
        <f t="shared" si="28"/>
        <v>&lt;0.79</v>
      </c>
      <c r="W171" s="92"/>
    </row>
    <row r="172" spans="1:23" x14ac:dyDescent="0.45">
      <c r="A172" s="15">
        <f t="shared" si="29"/>
        <v>166</v>
      </c>
      <c r="B172" s="22" t="s">
        <v>94</v>
      </c>
      <c r="C172" s="38" t="s">
        <v>94</v>
      </c>
      <c r="D172" s="17" t="s">
        <v>94</v>
      </c>
      <c r="E172" s="1" t="str">
        <f>VLOOKUP(F172,[2]Sheet1!$B$4:$C$22,2,FALSE)</f>
        <v>久慈市</v>
      </c>
      <c r="F172" s="38" t="s">
        <v>117</v>
      </c>
      <c r="G172" s="47" t="s">
        <v>35</v>
      </c>
      <c r="H172" s="7" t="s">
        <v>96</v>
      </c>
      <c r="I172" s="22" t="s">
        <v>130</v>
      </c>
      <c r="J172" s="22" t="s">
        <v>98</v>
      </c>
      <c r="K172" s="8" t="s">
        <v>34</v>
      </c>
      <c r="L172" s="2" t="s">
        <v>53</v>
      </c>
      <c r="M172" s="49" t="s">
        <v>118</v>
      </c>
      <c r="N172" s="76" t="s">
        <v>49</v>
      </c>
      <c r="O172" s="86">
        <v>43998</v>
      </c>
      <c r="P172" s="89">
        <v>44000</v>
      </c>
      <c r="Q172" s="187" t="s">
        <v>142</v>
      </c>
      <c r="R172" s="188" t="s">
        <v>143</v>
      </c>
      <c r="S172" s="190" t="s">
        <v>144</v>
      </c>
      <c r="T172" s="14" t="str">
        <f t="shared" si="38"/>
        <v>&lt;3.97</v>
      </c>
      <c r="U172" s="14" t="str">
        <f t="shared" si="38"/>
        <v>&lt;3.25</v>
      </c>
      <c r="V172" s="83" t="str">
        <f t="shared" si="28"/>
        <v>&lt;7.2</v>
      </c>
      <c r="W172" s="92"/>
    </row>
    <row r="173" spans="1:23" x14ac:dyDescent="0.45">
      <c r="A173" s="15">
        <f t="shared" si="29"/>
        <v>167</v>
      </c>
      <c r="B173" s="22" t="s">
        <v>94</v>
      </c>
      <c r="C173" s="38" t="s">
        <v>94</v>
      </c>
      <c r="D173" s="50" t="s">
        <v>94</v>
      </c>
      <c r="E173" s="1" t="str">
        <f>VLOOKUP(F173,[2]Sheet1!$B$4:$C$22,2,FALSE)</f>
        <v>釜石市</v>
      </c>
      <c r="F173" s="51" t="s">
        <v>137</v>
      </c>
      <c r="G173" s="47" t="s">
        <v>35</v>
      </c>
      <c r="H173" s="7" t="s">
        <v>96</v>
      </c>
      <c r="I173" s="52" t="s">
        <v>145</v>
      </c>
      <c r="J173" s="52" t="s">
        <v>98</v>
      </c>
      <c r="K173" s="8" t="s">
        <v>34</v>
      </c>
      <c r="L173" s="2" t="s">
        <v>53</v>
      </c>
      <c r="M173" s="53" t="s">
        <v>138</v>
      </c>
      <c r="N173" s="76" t="s">
        <v>49</v>
      </c>
      <c r="O173" s="155">
        <v>43997</v>
      </c>
      <c r="P173" s="156">
        <v>43999</v>
      </c>
      <c r="Q173" s="187" t="s">
        <v>146</v>
      </c>
      <c r="R173" s="191" t="s">
        <v>147</v>
      </c>
      <c r="S173" s="192" t="s">
        <v>148</v>
      </c>
      <c r="T173" s="14" t="str">
        <f t="shared" si="38"/>
        <v>&lt;4.95</v>
      </c>
      <c r="U173" s="14" t="str">
        <f t="shared" si="38"/>
        <v>&lt;4.59</v>
      </c>
      <c r="V173" s="83" t="str">
        <f t="shared" si="28"/>
        <v>&lt;9.5</v>
      </c>
      <c r="W173" s="92"/>
    </row>
    <row r="174" spans="1:23" x14ac:dyDescent="0.45">
      <c r="A174" s="15">
        <f t="shared" si="29"/>
        <v>168</v>
      </c>
      <c r="B174" s="22" t="s">
        <v>94</v>
      </c>
      <c r="C174" s="38" t="s">
        <v>94</v>
      </c>
      <c r="D174" s="50" t="s">
        <v>94</v>
      </c>
      <c r="E174" s="1" t="str">
        <f>VLOOKUP(F174,[2]Sheet1!$B$4:$C$22,2,FALSE)</f>
        <v>-</v>
      </c>
      <c r="F174" s="51" t="s">
        <v>95</v>
      </c>
      <c r="G174" s="47" t="s">
        <v>35</v>
      </c>
      <c r="H174" s="21" t="s">
        <v>96</v>
      </c>
      <c r="I174" s="52" t="s">
        <v>149</v>
      </c>
      <c r="J174" s="52" t="s">
        <v>98</v>
      </c>
      <c r="K174" s="8" t="s">
        <v>34</v>
      </c>
      <c r="L174" s="2" t="s">
        <v>53</v>
      </c>
      <c r="M174" s="53" t="s">
        <v>110</v>
      </c>
      <c r="N174" s="76" t="s">
        <v>49</v>
      </c>
      <c r="O174" s="155">
        <v>43997</v>
      </c>
      <c r="P174" s="156">
        <v>43999</v>
      </c>
      <c r="Q174" s="187" t="s">
        <v>150</v>
      </c>
      <c r="R174" s="188" t="s">
        <v>112</v>
      </c>
      <c r="S174" s="192" t="s">
        <v>151</v>
      </c>
      <c r="T174" s="14" t="str">
        <f t="shared" si="38"/>
        <v>&lt;4.3</v>
      </c>
      <c r="U174" s="14" t="str">
        <f t="shared" si="38"/>
        <v>&lt;4.38</v>
      </c>
      <c r="V174" s="83" t="str">
        <f t="shared" si="28"/>
        <v>&lt;8.7</v>
      </c>
      <c r="W174" s="92"/>
    </row>
    <row r="175" spans="1:23" x14ac:dyDescent="0.45">
      <c r="A175" s="15">
        <f t="shared" si="29"/>
        <v>169</v>
      </c>
      <c r="B175" s="22" t="s">
        <v>94</v>
      </c>
      <c r="C175" s="38" t="s">
        <v>94</v>
      </c>
      <c r="D175" s="50" t="s">
        <v>94</v>
      </c>
      <c r="E175" s="1" t="str">
        <f>VLOOKUP(F175,[2]Sheet1!$B$4:$C$22,2,FALSE)</f>
        <v>-</v>
      </c>
      <c r="F175" s="51" t="s">
        <v>95</v>
      </c>
      <c r="G175" s="47" t="s">
        <v>35</v>
      </c>
      <c r="H175" s="21" t="s">
        <v>96</v>
      </c>
      <c r="I175" s="52" t="s">
        <v>152</v>
      </c>
      <c r="J175" s="52" t="s">
        <v>98</v>
      </c>
      <c r="K175" s="8" t="s">
        <v>34</v>
      </c>
      <c r="L175" s="2" t="s">
        <v>53</v>
      </c>
      <c r="M175" s="53" t="s">
        <v>110</v>
      </c>
      <c r="N175" s="76" t="s">
        <v>49</v>
      </c>
      <c r="O175" s="155">
        <v>43997</v>
      </c>
      <c r="P175" s="156">
        <v>43999</v>
      </c>
      <c r="Q175" s="187" t="s">
        <v>153</v>
      </c>
      <c r="R175" s="188" t="s">
        <v>154</v>
      </c>
      <c r="S175" s="192" t="s">
        <v>113</v>
      </c>
      <c r="T175" s="14" t="str">
        <f t="shared" si="38"/>
        <v>&lt;4.1</v>
      </c>
      <c r="U175" s="14" t="str">
        <f t="shared" si="38"/>
        <v>&lt;4.02</v>
      </c>
      <c r="V175" s="83" t="str">
        <f t="shared" si="28"/>
        <v>&lt;8.1</v>
      </c>
      <c r="W175" s="92"/>
    </row>
    <row r="176" spans="1:23" x14ac:dyDescent="0.45">
      <c r="A176" s="15">
        <f t="shared" si="29"/>
        <v>170</v>
      </c>
      <c r="B176" s="22" t="s">
        <v>94</v>
      </c>
      <c r="C176" s="38" t="s">
        <v>94</v>
      </c>
      <c r="D176" s="50" t="s">
        <v>94</v>
      </c>
      <c r="E176" s="1" t="str">
        <f>VLOOKUP(F176,[2]Sheet1!$B$4:$C$22,2,FALSE)</f>
        <v>-</v>
      </c>
      <c r="F176" s="51" t="s">
        <v>95</v>
      </c>
      <c r="G176" s="47" t="s">
        <v>35</v>
      </c>
      <c r="H176" s="7" t="s">
        <v>96</v>
      </c>
      <c r="I176" s="52" t="s">
        <v>152</v>
      </c>
      <c r="J176" s="52" t="s">
        <v>98</v>
      </c>
      <c r="K176" s="8" t="s">
        <v>34</v>
      </c>
      <c r="L176" s="2" t="s">
        <v>53</v>
      </c>
      <c r="M176" s="53" t="s">
        <v>114</v>
      </c>
      <c r="N176" s="76" t="s">
        <v>49</v>
      </c>
      <c r="O176" s="155">
        <v>43997</v>
      </c>
      <c r="P176" s="156">
        <v>43999</v>
      </c>
      <c r="Q176" s="187" t="s">
        <v>155</v>
      </c>
      <c r="R176" s="188" t="s">
        <v>139</v>
      </c>
      <c r="S176" s="192" t="s">
        <v>156</v>
      </c>
      <c r="T176" s="14" t="str">
        <f t="shared" si="38"/>
        <v>&lt;0.344</v>
      </c>
      <c r="U176" s="14" t="str">
        <f t="shared" si="38"/>
        <v>&lt;0.405</v>
      </c>
      <c r="V176" s="83" t="str">
        <f t="shared" si="28"/>
        <v>&lt;0.75</v>
      </c>
      <c r="W176" s="92"/>
    </row>
    <row r="177" spans="1:23" x14ac:dyDescent="0.45">
      <c r="A177" s="15">
        <f t="shared" si="29"/>
        <v>171</v>
      </c>
      <c r="B177" s="22" t="s">
        <v>94</v>
      </c>
      <c r="C177" s="38" t="s">
        <v>94</v>
      </c>
      <c r="D177" s="50" t="s">
        <v>94</v>
      </c>
      <c r="E177" s="1" t="str">
        <f>VLOOKUP(F177,[2]Sheet1!$B$4:$C$22,2,FALSE)</f>
        <v>釜石市</v>
      </c>
      <c r="F177" s="51" t="s">
        <v>137</v>
      </c>
      <c r="G177" s="47" t="s">
        <v>35</v>
      </c>
      <c r="H177" s="21" t="s">
        <v>96</v>
      </c>
      <c r="I177" s="52" t="s">
        <v>157</v>
      </c>
      <c r="J177" s="52" t="s">
        <v>98</v>
      </c>
      <c r="K177" s="8" t="s">
        <v>34</v>
      </c>
      <c r="L177" s="2" t="s">
        <v>53</v>
      </c>
      <c r="M177" s="53" t="s">
        <v>138</v>
      </c>
      <c r="N177" s="76" t="s">
        <v>49</v>
      </c>
      <c r="O177" s="155">
        <v>43997</v>
      </c>
      <c r="P177" s="156">
        <v>43999</v>
      </c>
      <c r="Q177" s="187" t="s">
        <v>158</v>
      </c>
      <c r="R177" s="188" t="s">
        <v>159</v>
      </c>
      <c r="S177" s="192" t="s">
        <v>160</v>
      </c>
      <c r="T177" s="14" t="str">
        <f t="shared" si="38"/>
        <v>&lt;0.366</v>
      </c>
      <c r="U177" s="14" t="str">
        <f t="shared" si="38"/>
        <v>&lt;0.462</v>
      </c>
      <c r="V177" s="83" t="str">
        <f t="shared" si="28"/>
        <v>&lt;0.83</v>
      </c>
      <c r="W177" s="92"/>
    </row>
    <row r="178" spans="1:23" x14ac:dyDescent="0.45">
      <c r="A178" s="15">
        <f t="shared" si="29"/>
        <v>172</v>
      </c>
      <c r="B178" s="22" t="s">
        <v>94</v>
      </c>
      <c r="C178" s="38" t="s">
        <v>94</v>
      </c>
      <c r="D178" s="50" t="s">
        <v>94</v>
      </c>
      <c r="E178" s="1" t="str">
        <f>VLOOKUP(F178,[2]Sheet1!$B$4:$C$22,2,FALSE)</f>
        <v>釜石市</v>
      </c>
      <c r="F178" s="51" t="s">
        <v>137</v>
      </c>
      <c r="G178" s="47" t="s">
        <v>35</v>
      </c>
      <c r="H178" s="21" t="s">
        <v>96</v>
      </c>
      <c r="I178" s="52" t="s">
        <v>161</v>
      </c>
      <c r="J178" s="52" t="s">
        <v>98</v>
      </c>
      <c r="K178" s="8" t="s">
        <v>34</v>
      </c>
      <c r="L178" s="2" t="s">
        <v>53</v>
      </c>
      <c r="M178" s="53" t="s">
        <v>162</v>
      </c>
      <c r="N178" s="76" t="s">
        <v>49</v>
      </c>
      <c r="O178" s="155">
        <v>43979</v>
      </c>
      <c r="P178" s="156">
        <v>43994</v>
      </c>
      <c r="Q178" s="187" t="s">
        <v>163</v>
      </c>
      <c r="R178" s="188" t="s">
        <v>164</v>
      </c>
      <c r="S178" s="192" t="s">
        <v>165</v>
      </c>
      <c r="T178" s="14" t="str">
        <f t="shared" si="38"/>
        <v>&lt;3.69</v>
      </c>
      <c r="U178" s="14" t="str">
        <f t="shared" si="38"/>
        <v>&lt;3.11</v>
      </c>
      <c r="V178" s="83" t="str">
        <f t="shared" si="28"/>
        <v>&lt;6.8</v>
      </c>
      <c r="W178" s="92"/>
    </row>
    <row r="179" spans="1:23" x14ac:dyDescent="0.45">
      <c r="A179" s="15">
        <f t="shared" si="29"/>
        <v>173</v>
      </c>
      <c r="B179" s="22" t="s">
        <v>94</v>
      </c>
      <c r="C179" s="38" t="s">
        <v>94</v>
      </c>
      <c r="D179" s="50" t="s">
        <v>94</v>
      </c>
      <c r="E179" s="1" t="str">
        <f>VLOOKUP(F179,[2]Sheet1!$B$4:$C$22,2,FALSE)</f>
        <v>久慈市</v>
      </c>
      <c r="F179" s="51" t="s">
        <v>117</v>
      </c>
      <c r="G179" s="47" t="s">
        <v>35</v>
      </c>
      <c r="H179" s="54" t="s">
        <v>96</v>
      </c>
      <c r="I179" s="52" t="s">
        <v>161</v>
      </c>
      <c r="J179" s="52" t="s">
        <v>98</v>
      </c>
      <c r="K179" s="8" t="s">
        <v>34</v>
      </c>
      <c r="L179" s="2" t="s">
        <v>53</v>
      </c>
      <c r="M179" s="53" t="s">
        <v>118</v>
      </c>
      <c r="N179" s="76" t="s">
        <v>49</v>
      </c>
      <c r="O179" s="155">
        <v>43998</v>
      </c>
      <c r="P179" s="156">
        <v>44000</v>
      </c>
      <c r="Q179" s="187" t="s">
        <v>166</v>
      </c>
      <c r="R179" s="188" t="s">
        <v>131</v>
      </c>
      <c r="S179" s="192" t="s">
        <v>167</v>
      </c>
      <c r="T179" s="14" t="str">
        <f t="shared" si="38"/>
        <v>&lt;4.66</v>
      </c>
      <c r="U179" s="14" t="str">
        <f t="shared" si="38"/>
        <v>&lt;4.25</v>
      </c>
      <c r="V179" s="83" t="str">
        <f t="shared" si="28"/>
        <v>&lt;8.9</v>
      </c>
      <c r="W179" s="92"/>
    </row>
    <row r="180" spans="1:23" x14ac:dyDescent="0.45">
      <c r="A180" s="15">
        <f t="shared" si="29"/>
        <v>174</v>
      </c>
      <c r="B180" s="22" t="s">
        <v>94</v>
      </c>
      <c r="C180" s="38" t="s">
        <v>94</v>
      </c>
      <c r="D180" s="17" t="s">
        <v>94</v>
      </c>
      <c r="E180" s="1" t="str">
        <f>VLOOKUP(F180,[2]Sheet1!$B$4:$C$22,2,FALSE)</f>
        <v>-</v>
      </c>
      <c r="F180" s="38" t="s">
        <v>95</v>
      </c>
      <c r="G180" s="47" t="s">
        <v>35</v>
      </c>
      <c r="H180" s="21" t="s">
        <v>96</v>
      </c>
      <c r="I180" s="22" t="s">
        <v>168</v>
      </c>
      <c r="J180" s="22" t="s">
        <v>98</v>
      </c>
      <c r="K180" s="8" t="s">
        <v>34</v>
      </c>
      <c r="L180" s="2" t="s">
        <v>53</v>
      </c>
      <c r="M180" s="49" t="s">
        <v>110</v>
      </c>
      <c r="N180" s="76" t="s">
        <v>49</v>
      </c>
      <c r="O180" s="86">
        <v>43997</v>
      </c>
      <c r="P180" s="89">
        <v>43999</v>
      </c>
      <c r="Q180" s="187" t="s">
        <v>112</v>
      </c>
      <c r="R180" s="188" t="s">
        <v>154</v>
      </c>
      <c r="S180" s="190" t="s">
        <v>169</v>
      </c>
      <c r="T180" s="14" t="str">
        <f t="shared" si="38"/>
        <v>&lt;4.38</v>
      </c>
      <c r="U180" s="14" t="str">
        <f t="shared" si="38"/>
        <v>&lt;4.02</v>
      </c>
      <c r="V180" s="83" t="str">
        <f t="shared" si="28"/>
        <v>&lt;8.4</v>
      </c>
      <c r="W180" s="92"/>
    </row>
    <row r="181" spans="1:23" x14ac:dyDescent="0.45">
      <c r="A181" s="15">
        <f t="shared" si="29"/>
        <v>175</v>
      </c>
      <c r="B181" s="22" t="s">
        <v>94</v>
      </c>
      <c r="C181" s="38" t="s">
        <v>94</v>
      </c>
      <c r="D181" s="17" t="s">
        <v>94</v>
      </c>
      <c r="E181" s="1" t="str">
        <f>VLOOKUP(F181,[2]Sheet1!$B$4:$C$22,2,FALSE)</f>
        <v>-</v>
      </c>
      <c r="F181" s="38" t="s">
        <v>95</v>
      </c>
      <c r="G181" s="47" t="s">
        <v>35</v>
      </c>
      <c r="H181" s="21" t="s">
        <v>96</v>
      </c>
      <c r="I181" s="22" t="s">
        <v>168</v>
      </c>
      <c r="J181" s="22" t="s">
        <v>98</v>
      </c>
      <c r="K181" s="8" t="s">
        <v>34</v>
      </c>
      <c r="L181" s="2" t="s">
        <v>53</v>
      </c>
      <c r="M181" s="49" t="s">
        <v>114</v>
      </c>
      <c r="N181" s="76" t="s">
        <v>49</v>
      </c>
      <c r="O181" s="86">
        <v>43997</v>
      </c>
      <c r="P181" s="89">
        <v>43999</v>
      </c>
      <c r="Q181" s="187" t="s">
        <v>170</v>
      </c>
      <c r="R181" s="188" t="s">
        <v>124</v>
      </c>
      <c r="S181" s="190" t="s">
        <v>171</v>
      </c>
      <c r="T181" s="14" t="str">
        <f t="shared" si="38"/>
        <v>&lt;5.03</v>
      </c>
      <c r="U181" s="14" t="str">
        <f t="shared" si="38"/>
        <v>&lt;4.21</v>
      </c>
      <c r="V181" s="83" t="str">
        <f t="shared" si="28"/>
        <v>&lt;9.2</v>
      </c>
      <c r="W181" s="92"/>
    </row>
    <row r="182" spans="1:23" x14ac:dyDescent="0.45">
      <c r="A182" s="15">
        <f t="shared" si="29"/>
        <v>176</v>
      </c>
      <c r="B182" s="22" t="s">
        <v>94</v>
      </c>
      <c r="C182" s="38" t="s">
        <v>94</v>
      </c>
      <c r="D182" s="17" t="s">
        <v>94</v>
      </c>
      <c r="E182" s="1" t="str">
        <f>VLOOKUP(F182,[2]Sheet1!$B$4:$C$22,2,FALSE)</f>
        <v>久慈市</v>
      </c>
      <c r="F182" s="38" t="s">
        <v>117</v>
      </c>
      <c r="G182" s="47" t="s">
        <v>35</v>
      </c>
      <c r="H182" s="21" t="s">
        <v>96</v>
      </c>
      <c r="I182" s="22" t="s">
        <v>168</v>
      </c>
      <c r="J182" s="22" t="s">
        <v>98</v>
      </c>
      <c r="K182" s="8" t="s">
        <v>34</v>
      </c>
      <c r="L182" s="2" t="s">
        <v>53</v>
      </c>
      <c r="M182" s="49" t="s">
        <v>118</v>
      </c>
      <c r="N182" s="76" t="s">
        <v>49</v>
      </c>
      <c r="O182" s="86">
        <v>43998</v>
      </c>
      <c r="P182" s="89">
        <v>44000</v>
      </c>
      <c r="Q182" s="187" t="s">
        <v>172</v>
      </c>
      <c r="R182" s="188" t="s">
        <v>173</v>
      </c>
      <c r="S182" s="190" t="s">
        <v>125</v>
      </c>
      <c r="T182" s="14" t="str">
        <f t="shared" si="38"/>
        <v>&lt;5.02</v>
      </c>
      <c r="U182" s="14" t="str">
        <f t="shared" si="38"/>
        <v>&lt;4.07</v>
      </c>
      <c r="V182" s="83" t="str">
        <f t="shared" si="28"/>
        <v>&lt;9.1</v>
      </c>
      <c r="W182" s="92"/>
    </row>
    <row r="183" spans="1:23" x14ac:dyDescent="0.45">
      <c r="A183" s="15">
        <f t="shared" si="29"/>
        <v>177</v>
      </c>
      <c r="B183" s="22" t="s">
        <v>94</v>
      </c>
      <c r="C183" s="38" t="s">
        <v>94</v>
      </c>
      <c r="D183" s="17" t="s">
        <v>94</v>
      </c>
      <c r="E183" s="1" t="str">
        <f>VLOOKUP(F183,[2]Sheet1!$B$4:$C$22,2,FALSE)</f>
        <v>-</v>
      </c>
      <c r="F183" s="38" t="s">
        <v>95</v>
      </c>
      <c r="G183" s="47" t="s">
        <v>35</v>
      </c>
      <c r="H183" s="21" t="s">
        <v>96</v>
      </c>
      <c r="I183" s="22" t="s">
        <v>174</v>
      </c>
      <c r="J183" s="22" t="s">
        <v>98</v>
      </c>
      <c r="K183" s="8" t="s">
        <v>34</v>
      </c>
      <c r="L183" s="2" t="s">
        <v>53</v>
      </c>
      <c r="M183" s="49" t="s">
        <v>110</v>
      </c>
      <c r="N183" s="76" t="s">
        <v>49</v>
      </c>
      <c r="O183" s="86">
        <v>43997</v>
      </c>
      <c r="P183" s="89">
        <v>43999</v>
      </c>
      <c r="Q183" s="187" t="s">
        <v>175</v>
      </c>
      <c r="R183" s="188" t="s">
        <v>154</v>
      </c>
      <c r="S183" s="190" t="s">
        <v>167</v>
      </c>
      <c r="T183" s="14" t="str">
        <f t="shared" si="38"/>
        <v>&lt;4.86</v>
      </c>
      <c r="U183" s="14" t="str">
        <f t="shared" si="38"/>
        <v>&lt;4.02</v>
      </c>
      <c r="V183" s="83" t="str">
        <f t="shared" si="28"/>
        <v>&lt;8.9</v>
      </c>
      <c r="W183" s="92"/>
    </row>
    <row r="184" spans="1:23" x14ac:dyDescent="0.45">
      <c r="A184" s="15">
        <f t="shared" si="29"/>
        <v>178</v>
      </c>
      <c r="B184" s="22" t="s">
        <v>94</v>
      </c>
      <c r="C184" s="38" t="s">
        <v>94</v>
      </c>
      <c r="D184" s="17" t="s">
        <v>94</v>
      </c>
      <c r="E184" s="1" t="str">
        <f>VLOOKUP(F184,[2]Sheet1!$B$4:$C$22,2,FALSE)</f>
        <v>-</v>
      </c>
      <c r="F184" s="38" t="s">
        <v>95</v>
      </c>
      <c r="G184" s="47" t="s">
        <v>35</v>
      </c>
      <c r="H184" s="21" t="s">
        <v>96</v>
      </c>
      <c r="I184" s="22" t="s">
        <v>174</v>
      </c>
      <c r="J184" s="22" t="s">
        <v>98</v>
      </c>
      <c r="K184" s="8" t="s">
        <v>34</v>
      </c>
      <c r="L184" s="2" t="s">
        <v>53</v>
      </c>
      <c r="M184" s="49" t="s">
        <v>114</v>
      </c>
      <c r="N184" s="76" t="s">
        <v>49</v>
      </c>
      <c r="O184" s="86">
        <v>43997</v>
      </c>
      <c r="P184" s="89">
        <v>43999</v>
      </c>
      <c r="Q184" s="187" t="s">
        <v>176</v>
      </c>
      <c r="R184" s="188" t="s">
        <v>177</v>
      </c>
      <c r="S184" s="190" t="s">
        <v>141</v>
      </c>
      <c r="T184" s="14" t="str">
        <f t="shared" si="38"/>
        <v>&lt;0.417</v>
      </c>
      <c r="U184" s="14" t="str">
        <f t="shared" si="38"/>
        <v>&lt;0.374</v>
      </c>
      <c r="V184" s="83" t="str">
        <f t="shared" si="28"/>
        <v>&lt;0.79</v>
      </c>
      <c r="W184" s="92"/>
    </row>
    <row r="185" spans="1:23" x14ac:dyDescent="0.45">
      <c r="A185" s="15">
        <f t="shared" si="29"/>
        <v>179</v>
      </c>
      <c r="B185" s="22" t="s">
        <v>94</v>
      </c>
      <c r="C185" s="38" t="s">
        <v>94</v>
      </c>
      <c r="D185" s="17" t="s">
        <v>94</v>
      </c>
      <c r="E185" s="1" t="str">
        <f>VLOOKUP(F185,[2]Sheet1!$B$4:$C$22,2,FALSE)</f>
        <v>釜石市</v>
      </c>
      <c r="F185" s="38" t="s">
        <v>137</v>
      </c>
      <c r="G185" s="47" t="s">
        <v>35</v>
      </c>
      <c r="H185" s="21" t="s">
        <v>96</v>
      </c>
      <c r="I185" s="22" t="s">
        <v>174</v>
      </c>
      <c r="J185" s="22" t="s">
        <v>98</v>
      </c>
      <c r="K185" s="8" t="s">
        <v>34</v>
      </c>
      <c r="L185" s="2" t="s">
        <v>53</v>
      </c>
      <c r="M185" s="49" t="s">
        <v>138</v>
      </c>
      <c r="N185" s="76" t="s">
        <v>49</v>
      </c>
      <c r="O185" s="86">
        <v>43997</v>
      </c>
      <c r="P185" s="89">
        <v>43999</v>
      </c>
      <c r="Q185" s="187" t="s">
        <v>178</v>
      </c>
      <c r="R185" s="188" t="s">
        <v>179</v>
      </c>
      <c r="S185" s="190" t="s">
        <v>180</v>
      </c>
      <c r="T185" s="14" t="str">
        <f t="shared" si="38"/>
        <v>&lt;0.4</v>
      </c>
      <c r="U185" s="14" t="str">
        <f t="shared" si="38"/>
        <v>&lt;0.403</v>
      </c>
      <c r="V185" s="83" t="str">
        <f t="shared" si="28"/>
        <v>&lt;0.8</v>
      </c>
      <c r="W185" s="92"/>
    </row>
    <row r="186" spans="1:23" x14ac:dyDescent="0.45">
      <c r="A186" s="15">
        <f t="shared" si="29"/>
        <v>180</v>
      </c>
      <c r="B186" s="22" t="s">
        <v>94</v>
      </c>
      <c r="C186" s="38" t="s">
        <v>94</v>
      </c>
      <c r="D186" s="17" t="s">
        <v>94</v>
      </c>
      <c r="E186" s="1" t="str">
        <f>VLOOKUP(F186,[2]Sheet1!$B$4:$C$22,2,FALSE)</f>
        <v>釜石市</v>
      </c>
      <c r="F186" s="38" t="s">
        <v>137</v>
      </c>
      <c r="G186" s="47" t="s">
        <v>35</v>
      </c>
      <c r="H186" s="21" t="s">
        <v>96</v>
      </c>
      <c r="I186" s="22" t="s">
        <v>181</v>
      </c>
      <c r="J186" s="22" t="s">
        <v>98</v>
      </c>
      <c r="K186" s="8" t="s">
        <v>34</v>
      </c>
      <c r="L186" s="2" t="s">
        <v>53</v>
      </c>
      <c r="M186" s="49" t="s">
        <v>138</v>
      </c>
      <c r="N186" s="76" t="s">
        <v>49</v>
      </c>
      <c r="O186" s="86">
        <v>43997</v>
      </c>
      <c r="P186" s="89">
        <v>43999</v>
      </c>
      <c r="Q186" s="187" t="s">
        <v>182</v>
      </c>
      <c r="R186" s="188" t="s">
        <v>183</v>
      </c>
      <c r="S186" s="190" t="s">
        <v>156</v>
      </c>
      <c r="T186" s="14" t="str">
        <f t="shared" si="38"/>
        <v>&lt;0.365</v>
      </c>
      <c r="U186" s="14" t="str">
        <f t="shared" si="38"/>
        <v>&lt;0.38</v>
      </c>
      <c r="V186" s="83" t="str">
        <f t="shared" si="28"/>
        <v>&lt;0.75</v>
      </c>
      <c r="W186" s="92"/>
    </row>
    <row r="187" spans="1:23" x14ac:dyDescent="0.45">
      <c r="A187" s="15">
        <f t="shared" si="29"/>
        <v>181</v>
      </c>
      <c r="B187" s="22" t="s">
        <v>94</v>
      </c>
      <c r="C187" s="38" t="s">
        <v>94</v>
      </c>
      <c r="D187" s="17" t="s">
        <v>94</v>
      </c>
      <c r="E187" s="1" t="str">
        <f>VLOOKUP(F187,[2]Sheet1!$B$4:$C$22,2,FALSE)</f>
        <v>釜石市</v>
      </c>
      <c r="F187" s="38" t="s">
        <v>137</v>
      </c>
      <c r="G187" s="47" t="s">
        <v>35</v>
      </c>
      <c r="H187" s="21" t="s">
        <v>96</v>
      </c>
      <c r="I187" s="22" t="s">
        <v>184</v>
      </c>
      <c r="J187" s="22" t="s">
        <v>98</v>
      </c>
      <c r="K187" s="8" t="s">
        <v>34</v>
      </c>
      <c r="L187" s="2" t="s">
        <v>53</v>
      </c>
      <c r="M187" s="49" t="s">
        <v>138</v>
      </c>
      <c r="N187" s="76" t="s">
        <v>49</v>
      </c>
      <c r="O187" s="86">
        <v>43997</v>
      </c>
      <c r="P187" s="89">
        <v>43999</v>
      </c>
      <c r="Q187" s="187" t="s">
        <v>185</v>
      </c>
      <c r="R187" s="188">
        <v>0.58299999999999996</v>
      </c>
      <c r="S187" s="190">
        <v>0.57999999999999996</v>
      </c>
      <c r="T187" s="14" t="str">
        <f t="shared" si="38"/>
        <v>&lt;0.319</v>
      </c>
      <c r="U187" s="14">
        <f t="shared" si="38"/>
        <v>0.58299999999999996</v>
      </c>
      <c r="V187" s="83">
        <f t="shared" si="28"/>
        <v>0.57999999999999996</v>
      </c>
      <c r="W187" s="92"/>
    </row>
    <row r="188" spans="1:23" x14ac:dyDescent="0.45">
      <c r="A188" s="15">
        <f t="shared" si="29"/>
        <v>182</v>
      </c>
      <c r="B188" s="22" t="s">
        <v>94</v>
      </c>
      <c r="C188" s="38" t="s">
        <v>94</v>
      </c>
      <c r="D188" s="17" t="s">
        <v>94</v>
      </c>
      <c r="E188" s="1" t="str">
        <f>VLOOKUP(F188,[2]Sheet1!$B$4:$C$22,2,FALSE)</f>
        <v>-</v>
      </c>
      <c r="F188" s="38" t="s">
        <v>95</v>
      </c>
      <c r="G188" s="47" t="s">
        <v>35</v>
      </c>
      <c r="H188" s="21" t="s">
        <v>96</v>
      </c>
      <c r="I188" s="22" t="s">
        <v>186</v>
      </c>
      <c r="J188" s="22" t="s">
        <v>98</v>
      </c>
      <c r="K188" s="8" t="s">
        <v>34</v>
      </c>
      <c r="L188" s="2" t="s">
        <v>53</v>
      </c>
      <c r="M188" s="49" t="s">
        <v>114</v>
      </c>
      <c r="N188" s="76" t="s">
        <v>49</v>
      </c>
      <c r="O188" s="86">
        <v>43997</v>
      </c>
      <c r="P188" s="89">
        <v>43999</v>
      </c>
      <c r="Q188" s="187" t="s">
        <v>187</v>
      </c>
      <c r="R188" s="188" t="s">
        <v>188</v>
      </c>
      <c r="S188" s="190" t="s">
        <v>171</v>
      </c>
      <c r="T188" s="14" t="str">
        <f t="shared" si="38"/>
        <v>&lt;4.6</v>
      </c>
      <c r="U188" s="14" t="str">
        <f t="shared" si="38"/>
        <v>&lt;4.63</v>
      </c>
      <c r="V188" s="83" t="str">
        <f t="shared" si="28"/>
        <v>&lt;9.2</v>
      </c>
      <c r="W188" s="92"/>
    </row>
    <row r="189" spans="1:23" x14ac:dyDescent="0.45">
      <c r="A189" s="15">
        <f t="shared" si="29"/>
        <v>183</v>
      </c>
      <c r="B189" s="22" t="s">
        <v>94</v>
      </c>
      <c r="C189" s="38" t="s">
        <v>94</v>
      </c>
      <c r="D189" s="17" t="s">
        <v>94</v>
      </c>
      <c r="E189" s="1" t="str">
        <f>VLOOKUP(F189,[2]Sheet1!$B$4:$C$22,2,FALSE)</f>
        <v>久慈市</v>
      </c>
      <c r="F189" s="38" t="s">
        <v>117</v>
      </c>
      <c r="G189" s="47" t="s">
        <v>35</v>
      </c>
      <c r="H189" s="21" t="s">
        <v>96</v>
      </c>
      <c r="I189" s="22" t="s">
        <v>189</v>
      </c>
      <c r="J189" s="22" t="s">
        <v>98</v>
      </c>
      <c r="K189" s="8" t="s">
        <v>34</v>
      </c>
      <c r="L189" s="2" t="s">
        <v>53</v>
      </c>
      <c r="M189" s="49" t="s">
        <v>118</v>
      </c>
      <c r="N189" s="76" t="s">
        <v>49</v>
      </c>
      <c r="O189" s="86">
        <v>43998</v>
      </c>
      <c r="P189" s="89">
        <v>44000</v>
      </c>
      <c r="Q189" s="187" t="s">
        <v>163</v>
      </c>
      <c r="R189" s="188" t="s">
        <v>190</v>
      </c>
      <c r="S189" s="190" t="s">
        <v>191</v>
      </c>
      <c r="T189" s="14" t="str">
        <f t="shared" si="38"/>
        <v>&lt;3.69</v>
      </c>
      <c r="U189" s="14" t="str">
        <f t="shared" si="38"/>
        <v>&lt;3.57</v>
      </c>
      <c r="V189" s="83" t="str">
        <f t="shared" si="28"/>
        <v>&lt;7.3</v>
      </c>
      <c r="W189" s="92"/>
    </row>
    <row r="190" spans="1:23" x14ac:dyDescent="0.45">
      <c r="A190" s="15">
        <f t="shared" si="29"/>
        <v>184</v>
      </c>
      <c r="B190" s="22" t="s">
        <v>94</v>
      </c>
      <c r="C190" s="38" t="s">
        <v>94</v>
      </c>
      <c r="D190" s="17" t="s">
        <v>94</v>
      </c>
      <c r="E190" s="1" t="str">
        <f>VLOOKUP(F190,[2]Sheet1!$B$4:$C$22,2,FALSE)</f>
        <v>-</v>
      </c>
      <c r="F190" s="38" t="s">
        <v>95</v>
      </c>
      <c r="G190" s="47" t="s">
        <v>35</v>
      </c>
      <c r="H190" s="21" t="s">
        <v>96</v>
      </c>
      <c r="I190" s="22" t="s">
        <v>192</v>
      </c>
      <c r="J190" s="22" t="s">
        <v>98</v>
      </c>
      <c r="K190" s="8" t="s">
        <v>34</v>
      </c>
      <c r="L190" s="2" t="s">
        <v>53</v>
      </c>
      <c r="M190" s="49" t="s">
        <v>110</v>
      </c>
      <c r="N190" s="76" t="s">
        <v>49</v>
      </c>
      <c r="O190" s="86">
        <v>43997</v>
      </c>
      <c r="P190" s="89">
        <v>43999</v>
      </c>
      <c r="Q190" s="187" t="s">
        <v>193</v>
      </c>
      <c r="R190" s="188" t="s">
        <v>194</v>
      </c>
      <c r="S190" s="190" t="s">
        <v>167</v>
      </c>
      <c r="T190" s="14" t="str">
        <f t="shared" si="38"/>
        <v>&lt;4.41</v>
      </c>
      <c r="U190" s="14" t="str">
        <f t="shared" si="38"/>
        <v>&lt;4.53</v>
      </c>
      <c r="V190" s="83" t="str">
        <f t="shared" si="28"/>
        <v>&lt;8.9</v>
      </c>
      <c r="W190" s="92"/>
    </row>
    <row r="191" spans="1:23" x14ac:dyDescent="0.45">
      <c r="A191" s="15">
        <f t="shared" si="29"/>
        <v>185</v>
      </c>
      <c r="B191" s="22" t="s">
        <v>94</v>
      </c>
      <c r="C191" s="38" t="s">
        <v>94</v>
      </c>
      <c r="D191" s="17" t="s">
        <v>94</v>
      </c>
      <c r="E191" s="1" t="str">
        <f>VLOOKUP(F191,[2]Sheet1!$B$4:$C$22,2,FALSE)</f>
        <v>釜石市</v>
      </c>
      <c r="F191" s="38" t="s">
        <v>137</v>
      </c>
      <c r="G191" s="47" t="s">
        <v>35</v>
      </c>
      <c r="H191" s="21" t="s">
        <v>96</v>
      </c>
      <c r="I191" s="22" t="s">
        <v>195</v>
      </c>
      <c r="J191" s="22" t="s">
        <v>98</v>
      </c>
      <c r="K191" s="8" t="s">
        <v>34</v>
      </c>
      <c r="L191" s="2" t="s">
        <v>53</v>
      </c>
      <c r="M191" s="49" t="s">
        <v>162</v>
      </c>
      <c r="N191" s="76" t="s">
        <v>49</v>
      </c>
      <c r="O191" s="86">
        <v>43980</v>
      </c>
      <c r="P191" s="89">
        <v>43994</v>
      </c>
      <c r="Q191" s="187" t="s">
        <v>196</v>
      </c>
      <c r="R191" s="188" t="s">
        <v>197</v>
      </c>
      <c r="S191" s="190" t="s">
        <v>136</v>
      </c>
      <c r="T191" s="14" t="str">
        <f t="shared" si="38"/>
        <v>&lt;4.85</v>
      </c>
      <c r="U191" s="14" t="str">
        <f t="shared" si="38"/>
        <v>&lt;3.44</v>
      </c>
      <c r="V191" s="83" t="str">
        <f t="shared" si="28"/>
        <v>&lt;8.3</v>
      </c>
      <c r="W191" s="92"/>
    </row>
    <row r="192" spans="1:23" x14ac:dyDescent="0.45">
      <c r="A192" s="15">
        <f t="shared" si="29"/>
        <v>186</v>
      </c>
      <c r="B192" s="22" t="s">
        <v>94</v>
      </c>
      <c r="C192" s="38" t="s">
        <v>94</v>
      </c>
      <c r="D192" s="17" t="s">
        <v>94</v>
      </c>
      <c r="E192" s="1" t="str">
        <f>VLOOKUP(F192,[2]Sheet1!$B$4:$C$22,2,FALSE)</f>
        <v>久慈市</v>
      </c>
      <c r="F192" s="38" t="s">
        <v>117</v>
      </c>
      <c r="G192" s="47" t="s">
        <v>35</v>
      </c>
      <c r="H192" s="21" t="s">
        <v>96</v>
      </c>
      <c r="I192" s="22" t="s">
        <v>198</v>
      </c>
      <c r="J192" s="22" t="s">
        <v>98</v>
      </c>
      <c r="K192" s="8" t="s">
        <v>34</v>
      </c>
      <c r="L192" s="2" t="s">
        <v>53</v>
      </c>
      <c r="M192" s="49" t="s">
        <v>118</v>
      </c>
      <c r="N192" s="76" t="s">
        <v>49</v>
      </c>
      <c r="O192" s="86">
        <v>43998</v>
      </c>
      <c r="P192" s="89">
        <v>44000</v>
      </c>
      <c r="Q192" s="187" t="s">
        <v>199</v>
      </c>
      <c r="R192" s="188" t="s">
        <v>200</v>
      </c>
      <c r="S192" s="190" t="s">
        <v>201</v>
      </c>
      <c r="T192" s="14" t="str">
        <f t="shared" si="38"/>
        <v>&lt;4.67</v>
      </c>
      <c r="U192" s="14" t="str">
        <f t="shared" si="38"/>
        <v>&lt;3.52</v>
      </c>
      <c r="V192" s="83" t="str">
        <f t="shared" si="28"/>
        <v>&lt;8.2</v>
      </c>
      <c r="W192" s="92"/>
    </row>
    <row r="193" spans="1:23" x14ac:dyDescent="0.45">
      <c r="A193" s="15">
        <f t="shared" si="29"/>
        <v>187</v>
      </c>
      <c r="B193" s="22" t="s">
        <v>94</v>
      </c>
      <c r="C193" s="38" t="s">
        <v>94</v>
      </c>
      <c r="D193" s="17" t="s">
        <v>94</v>
      </c>
      <c r="E193" s="1" t="str">
        <f>VLOOKUP(F193,[2]Sheet1!$B$4:$C$22,2,FALSE)</f>
        <v>-</v>
      </c>
      <c r="F193" s="38" t="s">
        <v>95</v>
      </c>
      <c r="G193" s="47" t="s">
        <v>35</v>
      </c>
      <c r="H193" s="21" t="s">
        <v>96</v>
      </c>
      <c r="I193" s="22" t="s">
        <v>202</v>
      </c>
      <c r="J193" s="22" t="s">
        <v>98</v>
      </c>
      <c r="K193" s="8" t="s">
        <v>34</v>
      </c>
      <c r="L193" s="2" t="s">
        <v>53</v>
      </c>
      <c r="M193" s="49" t="s">
        <v>110</v>
      </c>
      <c r="N193" s="76" t="s">
        <v>49</v>
      </c>
      <c r="O193" s="86">
        <v>43997</v>
      </c>
      <c r="P193" s="89">
        <v>43999</v>
      </c>
      <c r="Q193" s="187" t="s">
        <v>203</v>
      </c>
      <c r="R193" s="188" t="s">
        <v>132</v>
      </c>
      <c r="S193" s="190" t="s">
        <v>136</v>
      </c>
      <c r="T193" s="14" t="str">
        <f t="shared" si="38"/>
        <v>&lt;4.75</v>
      </c>
      <c r="U193" s="14" t="str">
        <f t="shared" si="38"/>
        <v>&lt;3.59</v>
      </c>
      <c r="V193" s="83" t="str">
        <f t="shared" si="28"/>
        <v>&lt;8.3</v>
      </c>
      <c r="W193" s="92"/>
    </row>
    <row r="194" spans="1:23" x14ac:dyDescent="0.45">
      <c r="A194" s="15">
        <f t="shared" si="29"/>
        <v>188</v>
      </c>
      <c r="B194" s="22" t="s">
        <v>94</v>
      </c>
      <c r="C194" s="38" t="s">
        <v>94</v>
      </c>
      <c r="D194" s="17" t="s">
        <v>94</v>
      </c>
      <c r="E194" s="1" t="str">
        <f>VLOOKUP(F194,[2]Sheet1!$B$4:$C$22,2,FALSE)</f>
        <v>-</v>
      </c>
      <c r="F194" s="38" t="s">
        <v>95</v>
      </c>
      <c r="G194" s="47" t="s">
        <v>35</v>
      </c>
      <c r="H194" s="21" t="s">
        <v>96</v>
      </c>
      <c r="I194" s="22" t="s">
        <v>204</v>
      </c>
      <c r="J194" s="22" t="s">
        <v>98</v>
      </c>
      <c r="K194" s="8" t="s">
        <v>34</v>
      </c>
      <c r="L194" s="2" t="s">
        <v>53</v>
      </c>
      <c r="M194" s="49" t="s">
        <v>99</v>
      </c>
      <c r="N194" s="76" t="s">
        <v>49</v>
      </c>
      <c r="O194" s="86">
        <v>43998</v>
      </c>
      <c r="P194" s="89">
        <v>44000</v>
      </c>
      <c r="Q194" s="187" t="s">
        <v>205</v>
      </c>
      <c r="R194" s="188" t="s">
        <v>206</v>
      </c>
      <c r="S194" s="190" t="s">
        <v>207</v>
      </c>
      <c r="T194" s="14" t="str">
        <f t="shared" si="38"/>
        <v>&lt;7.1</v>
      </c>
      <c r="U194" s="14" t="str">
        <f t="shared" si="38"/>
        <v>&lt;6.84</v>
      </c>
      <c r="V194" s="83" t="str">
        <f t="shared" si="28"/>
        <v>&lt;14</v>
      </c>
      <c r="W194" s="92"/>
    </row>
    <row r="195" spans="1:23" x14ac:dyDescent="0.45">
      <c r="A195" s="15">
        <f t="shared" si="29"/>
        <v>189</v>
      </c>
      <c r="B195" s="22" t="s">
        <v>94</v>
      </c>
      <c r="C195" s="38" t="s">
        <v>94</v>
      </c>
      <c r="D195" s="17" t="s">
        <v>94</v>
      </c>
      <c r="E195" s="1" t="str">
        <f>VLOOKUP(F195,[2]Sheet1!$B$4:$C$22,2,FALSE)</f>
        <v>釜石市</v>
      </c>
      <c r="F195" s="38" t="s">
        <v>137</v>
      </c>
      <c r="G195" s="47" t="s">
        <v>35</v>
      </c>
      <c r="H195" s="21" t="s">
        <v>96</v>
      </c>
      <c r="I195" s="22" t="s">
        <v>204</v>
      </c>
      <c r="J195" s="22" t="s">
        <v>98</v>
      </c>
      <c r="K195" s="8" t="s">
        <v>34</v>
      </c>
      <c r="L195" s="2" t="s">
        <v>53</v>
      </c>
      <c r="M195" s="49" t="s">
        <v>138</v>
      </c>
      <c r="N195" s="76" t="s">
        <v>49</v>
      </c>
      <c r="O195" s="86">
        <v>43997</v>
      </c>
      <c r="P195" s="89">
        <v>43999</v>
      </c>
      <c r="Q195" s="187" t="s">
        <v>208</v>
      </c>
      <c r="R195" s="188" t="s">
        <v>209</v>
      </c>
      <c r="S195" s="190" t="s">
        <v>210</v>
      </c>
      <c r="T195" s="14" t="str">
        <f t="shared" si="38"/>
        <v>&lt;0.317</v>
      </c>
      <c r="U195" s="14" t="str">
        <f t="shared" si="38"/>
        <v>&lt;0.357</v>
      </c>
      <c r="V195" s="83" t="str">
        <f t="shared" si="28"/>
        <v>&lt;0.67</v>
      </c>
      <c r="W195" s="92"/>
    </row>
    <row r="196" spans="1:23" x14ac:dyDescent="0.45">
      <c r="A196" s="15">
        <f t="shared" si="29"/>
        <v>190</v>
      </c>
      <c r="B196" s="22" t="s">
        <v>94</v>
      </c>
      <c r="C196" s="38" t="s">
        <v>94</v>
      </c>
      <c r="D196" s="17" t="s">
        <v>94</v>
      </c>
      <c r="E196" s="1" t="str">
        <f>VLOOKUP(F196,[2]Sheet1!$B$4:$C$22,2,FALSE)</f>
        <v>久慈市</v>
      </c>
      <c r="F196" s="38" t="s">
        <v>117</v>
      </c>
      <c r="G196" s="47" t="s">
        <v>35</v>
      </c>
      <c r="H196" s="21" t="s">
        <v>96</v>
      </c>
      <c r="I196" s="22" t="s">
        <v>211</v>
      </c>
      <c r="J196" s="22" t="s">
        <v>98</v>
      </c>
      <c r="K196" s="8" t="s">
        <v>34</v>
      </c>
      <c r="L196" s="2" t="s">
        <v>53</v>
      </c>
      <c r="M196" s="49" t="s">
        <v>118</v>
      </c>
      <c r="N196" s="76" t="s">
        <v>49</v>
      </c>
      <c r="O196" s="86">
        <v>43998</v>
      </c>
      <c r="P196" s="89">
        <v>44000</v>
      </c>
      <c r="Q196" s="187" t="s">
        <v>212</v>
      </c>
      <c r="R196" s="188" t="s">
        <v>213</v>
      </c>
      <c r="S196" s="190" t="s">
        <v>214</v>
      </c>
      <c r="T196" s="14" t="str">
        <f t="shared" si="38"/>
        <v>&lt;3.96</v>
      </c>
      <c r="U196" s="14" t="str">
        <f t="shared" si="38"/>
        <v>&lt;3.48</v>
      </c>
      <c r="V196" s="83" t="str">
        <f t="shared" si="28"/>
        <v>&lt;7.4</v>
      </c>
      <c r="W196" s="92"/>
    </row>
    <row r="197" spans="1:23" x14ac:dyDescent="0.45">
      <c r="A197" s="15">
        <f t="shared" si="29"/>
        <v>191</v>
      </c>
      <c r="B197" s="22" t="s">
        <v>94</v>
      </c>
      <c r="C197" s="38" t="s">
        <v>94</v>
      </c>
      <c r="D197" s="17" t="s">
        <v>94</v>
      </c>
      <c r="E197" s="1" t="str">
        <f>VLOOKUP(F197,[2]Sheet1!$B$4:$C$22,2,FALSE)</f>
        <v>-</v>
      </c>
      <c r="F197" s="38" t="s">
        <v>95</v>
      </c>
      <c r="G197" s="47" t="s">
        <v>35</v>
      </c>
      <c r="H197" s="21" t="s">
        <v>96</v>
      </c>
      <c r="I197" s="22" t="s">
        <v>215</v>
      </c>
      <c r="J197" s="22" t="s">
        <v>98</v>
      </c>
      <c r="K197" s="8" t="s">
        <v>34</v>
      </c>
      <c r="L197" s="2" t="s">
        <v>53</v>
      </c>
      <c r="M197" s="49" t="s">
        <v>110</v>
      </c>
      <c r="N197" s="76" t="s">
        <v>49</v>
      </c>
      <c r="O197" s="86">
        <v>43996</v>
      </c>
      <c r="P197" s="89">
        <v>43999</v>
      </c>
      <c r="Q197" s="187" t="s">
        <v>216</v>
      </c>
      <c r="R197" s="188" t="s">
        <v>217</v>
      </c>
      <c r="S197" s="190" t="s">
        <v>218</v>
      </c>
      <c r="T197" s="14" t="str">
        <f t="shared" si="38"/>
        <v>&lt;0.395</v>
      </c>
      <c r="U197" s="14" t="str">
        <f t="shared" si="38"/>
        <v>&lt;0.497</v>
      </c>
      <c r="V197" s="83" t="str">
        <f t="shared" si="28"/>
        <v>&lt;0.89</v>
      </c>
      <c r="W197" s="92"/>
    </row>
    <row r="198" spans="1:23" x14ac:dyDescent="0.45">
      <c r="A198" s="15">
        <f t="shared" si="29"/>
        <v>192</v>
      </c>
      <c r="B198" s="22" t="s">
        <v>94</v>
      </c>
      <c r="C198" s="38" t="s">
        <v>94</v>
      </c>
      <c r="D198" s="17" t="s">
        <v>94</v>
      </c>
      <c r="E198" s="1" t="str">
        <f>VLOOKUP(F198,[2]Sheet1!$B$4:$C$22,2,FALSE)</f>
        <v>大船渡市</v>
      </c>
      <c r="F198" s="38" t="s">
        <v>219</v>
      </c>
      <c r="G198" s="47" t="s">
        <v>35</v>
      </c>
      <c r="H198" s="21" t="s">
        <v>96</v>
      </c>
      <c r="I198" s="22" t="s">
        <v>220</v>
      </c>
      <c r="J198" s="22" t="s">
        <v>221</v>
      </c>
      <c r="K198" s="8" t="s">
        <v>34</v>
      </c>
      <c r="L198" s="2" t="s">
        <v>53</v>
      </c>
      <c r="M198" s="49" t="s">
        <v>222</v>
      </c>
      <c r="N198" s="76" t="s">
        <v>49</v>
      </c>
      <c r="O198" s="86">
        <v>43998</v>
      </c>
      <c r="P198" s="89">
        <v>44000</v>
      </c>
      <c r="Q198" s="187" t="s">
        <v>223</v>
      </c>
      <c r="R198" s="188" t="s">
        <v>224</v>
      </c>
      <c r="S198" s="190" t="s">
        <v>225</v>
      </c>
      <c r="T198" s="14" t="str">
        <f t="shared" si="38"/>
        <v>&lt;0.445</v>
      </c>
      <c r="U198" s="14" t="str">
        <f t="shared" si="38"/>
        <v>&lt;0.488</v>
      </c>
      <c r="V198" s="83" t="str">
        <f t="shared" si="28"/>
        <v>&lt;0.93</v>
      </c>
      <c r="W198" s="92"/>
    </row>
    <row r="199" spans="1:23" x14ac:dyDescent="0.45">
      <c r="A199" s="15">
        <f t="shared" si="29"/>
        <v>193</v>
      </c>
      <c r="B199" s="22" t="s">
        <v>94</v>
      </c>
      <c r="C199" s="38" t="s">
        <v>94</v>
      </c>
      <c r="D199" s="17" t="s">
        <v>94</v>
      </c>
      <c r="E199" s="1" t="str">
        <f>VLOOKUP(F199,[2]Sheet1!$B$4:$C$22,2,FALSE)</f>
        <v>大船渡市</v>
      </c>
      <c r="F199" s="38" t="s">
        <v>219</v>
      </c>
      <c r="G199" s="47" t="s">
        <v>35</v>
      </c>
      <c r="H199" s="21" t="s">
        <v>96</v>
      </c>
      <c r="I199" s="22" t="s">
        <v>220</v>
      </c>
      <c r="J199" s="22" t="s">
        <v>221</v>
      </c>
      <c r="K199" s="8" t="s">
        <v>34</v>
      </c>
      <c r="L199" s="2" t="s">
        <v>53</v>
      </c>
      <c r="M199" s="49" t="s">
        <v>222</v>
      </c>
      <c r="N199" s="76" t="s">
        <v>49</v>
      </c>
      <c r="O199" s="86">
        <v>43998</v>
      </c>
      <c r="P199" s="89">
        <v>44000</v>
      </c>
      <c r="Q199" s="187" t="s">
        <v>226</v>
      </c>
      <c r="R199" s="188" t="s">
        <v>227</v>
      </c>
      <c r="S199" s="190" t="s">
        <v>160</v>
      </c>
      <c r="T199" s="14" t="str">
        <f t="shared" si="38"/>
        <v>&lt;0.37</v>
      </c>
      <c r="U199" s="14" t="str">
        <f t="shared" si="38"/>
        <v>&lt;0.457</v>
      </c>
      <c r="V199" s="83" t="str">
        <f t="shared" ref="V199:V206" si="39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&lt;0.83</v>
      </c>
      <c r="W199" s="92"/>
    </row>
    <row r="200" spans="1:23" x14ac:dyDescent="0.45">
      <c r="A200" s="15">
        <f t="shared" si="29"/>
        <v>194</v>
      </c>
      <c r="B200" s="22" t="s">
        <v>94</v>
      </c>
      <c r="C200" s="38" t="s">
        <v>94</v>
      </c>
      <c r="D200" s="17" t="s">
        <v>94</v>
      </c>
      <c r="E200" s="1" t="str">
        <f>VLOOKUP(F200,[2]Sheet1!$B$4:$C$22,2,FALSE)</f>
        <v>大船渡市</v>
      </c>
      <c r="F200" s="38" t="s">
        <v>219</v>
      </c>
      <c r="G200" s="47" t="s">
        <v>35</v>
      </c>
      <c r="H200" s="21" t="s">
        <v>96</v>
      </c>
      <c r="I200" s="22" t="s">
        <v>220</v>
      </c>
      <c r="J200" s="22" t="s">
        <v>221</v>
      </c>
      <c r="K200" s="8" t="s">
        <v>34</v>
      </c>
      <c r="L200" s="2" t="s">
        <v>53</v>
      </c>
      <c r="M200" s="49" t="s">
        <v>222</v>
      </c>
      <c r="N200" s="76" t="s">
        <v>49</v>
      </c>
      <c r="O200" s="86">
        <v>43998</v>
      </c>
      <c r="P200" s="89">
        <v>44000</v>
      </c>
      <c r="Q200" s="187" t="s">
        <v>228</v>
      </c>
      <c r="R200" s="188" t="s">
        <v>229</v>
      </c>
      <c r="S200" s="190" t="s">
        <v>230</v>
      </c>
      <c r="T200" s="14" t="str">
        <f t="shared" ref="T200:U215" si="40">IF(Q200="","",IF(NOT(ISERROR(Q200*1)),ROUNDDOWN(Q200*1,2-INT(LOG(ABS(Q200*1)))),IFERROR("&lt;"&amp;ROUNDDOWN(IF(SUBSTITUTE(Q200,"&lt;","")*1&lt;=50,SUBSTITUTE(Q200,"&lt;","")*1,""),2-INT(LOG(ABS(SUBSTITUTE(Q200,"&lt;","")*1)))),IF(Q200="-",Q200,"入力形式が間違っています"))))</f>
        <v>&lt;0.364</v>
      </c>
      <c r="U200" s="14" t="str">
        <f t="shared" si="40"/>
        <v>&lt;0.451</v>
      </c>
      <c r="V200" s="83" t="str">
        <f t="shared" si="39"/>
        <v>&lt;0.82</v>
      </c>
      <c r="W200" s="92"/>
    </row>
    <row r="201" spans="1:23" x14ac:dyDescent="0.45">
      <c r="A201" s="15">
        <f t="shared" ref="A201:A264" si="41">A200+1</f>
        <v>195</v>
      </c>
      <c r="B201" s="22" t="s">
        <v>94</v>
      </c>
      <c r="C201" s="38" t="s">
        <v>94</v>
      </c>
      <c r="D201" s="17" t="s">
        <v>94</v>
      </c>
      <c r="E201" s="1" t="str">
        <f>VLOOKUP(F201,[2]Sheet1!$B$4:$C$22,2,FALSE)</f>
        <v>大船渡市</v>
      </c>
      <c r="F201" s="38" t="s">
        <v>219</v>
      </c>
      <c r="G201" s="47" t="s">
        <v>35</v>
      </c>
      <c r="H201" s="21" t="s">
        <v>96</v>
      </c>
      <c r="I201" s="22" t="s">
        <v>220</v>
      </c>
      <c r="J201" s="22" t="s">
        <v>221</v>
      </c>
      <c r="K201" s="8" t="s">
        <v>34</v>
      </c>
      <c r="L201" s="2" t="s">
        <v>53</v>
      </c>
      <c r="M201" s="49" t="s">
        <v>222</v>
      </c>
      <c r="N201" s="76" t="s">
        <v>49</v>
      </c>
      <c r="O201" s="86">
        <v>43998</v>
      </c>
      <c r="P201" s="89">
        <v>44000</v>
      </c>
      <c r="Q201" s="187" t="s">
        <v>231</v>
      </c>
      <c r="R201" s="188" t="s">
        <v>217</v>
      </c>
      <c r="S201" s="190" t="s">
        <v>232</v>
      </c>
      <c r="T201" s="14" t="str">
        <f t="shared" si="40"/>
        <v>&lt;0.419</v>
      </c>
      <c r="U201" s="14" t="str">
        <f t="shared" si="40"/>
        <v>&lt;0.497</v>
      </c>
      <c r="V201" s="83" t="str">
        <f t="shared" si="39"/>
        <v>&lt;0.92</v>
      </c>
      <c r="W201" s="92"/>
    </row>
    <row r="202" spans="1:23" x14ac:dyDescent="0.45">
      <c r="A202" s="15">
        <f t="shared" si="41"/>
        <v>196</v>
      </c>
      <c r="B202" s="22" t="s">
        <v>94</v>
      </c>
      <c r="C202" s="38" t="s">
        <v>94</v>
      </c>
      <c r="D202" s="17" t="s">
        <v>94</v>
      </c>
      <c r="E202" s="1" t="str">
        <f>VLOOKUP(F202,[2]Sheet1!$B$4:$C$22,2,FALSE)</f>
        <v>花巻市</v>
      </c>
      <c r="F202" s="38" t="s">
        <v>233</v>
      </c>
      <c r="G202" s="47" t="s">
        <v>35</v>
      </c>
      <c r="H202" s="21" t="s">
        <v>96</v>
      </c>
      <c r="I202" s="22" t="s">
        <v>234</v>
      </c>
      <c r="J202" s="22" t="s">
        <v>98</v>
      </c>
      <c r="K202" s="8" t="s">
        <v>34</v>
      </c>
      <c r="L202" s="2" t="s">
        <v>53</v>
      </c>
      <c r="M202" s="49" t="s">
        <v>235</v>
      </c>
      <c r="N202" s="76" t="s">
        <v>49</v>
      </c>
      <c r="O202" s="86">
        <v>43989</v>
      </c>
      <c r="P202" s="89">
        <v>43994</v>
      </c>
      <c r="Q202" s="187" t="s">
        <v>236</v>
      </c>
      <c r="R202" s="188">
        <v>4.5599999999999996</v>
      </c>
      <c r="S202" s="190">
        <v>4.5999999999999996</v>
      </c>
      <c r="T202" s="14" t="str">
        <f t="shared" si="40"/>
        <v>&lt;4.77</v>
      </c>
      <c r="U202" s="14">
        <f t="shared" si="40"/>
        <v>4.5599999999999996</v>
      </c>
      <c r="V202" s="83">
        <f t="shared" si="39"/>
        <v>4.5999999999999996</v>
      </c>
      <c r="W202" s="92"/>
    </row>
    <row r="203" spans="1:23" x14ac:dyDescent="0.45">
      <c r="A203" s="15">
        <f t="shared" si="41"/>
        <v>197</v>
      </c>
      <c r="B203" s="22" t="s">
        <v>94</v>
      </c>
      <c r="C203" s="38" t="s">
        <v>94</v>
      </c>
      <c r="D203" s="17" t="s">
        <v>94</v>
      </c>
      <c r="E203" s="1" t="str">
        <f>VLOOKUP(F203,[2]Sheet1!$B$4:$C$22,2,FALSE)</f>
        <v>花巻市</v>
      </c>
      <c r="F203" s="38" t="s">
        <v>237</v>
      </c>
      <c r="G203" s="47" t="s">
        <v>35</v>
      </c>
      <c r="H203" s="21" t="s">
        <v>96</v>
      </c>
      <c r="I203" s="22" t="s">
        <v>234</v>
      </c>
      <c r="J203" s="22" t="s">
        <v>98</v>
      </c>
      <c r="K203" s="8" t="s">
        <v>34</v>
      </c>
      <c r="L203" s="2" t="s">
        <v>53</v>
      </c>
      <c r="M203" s="49" t="s">
        <v>235</v>
      </c>
      <c r="N203" s="76" t="s">
        <v>49</v>
      </c>
      <c r="O203" s="86">
        <v>43988</v>
      </c>
      <c r="P203" s="89">
        <v>43994</v>
      </c>
      <c r="Q203" s="187" t="s">
        <v>238</v>
      </c>
      <c r="R203" s="188" t="s">
        <v>239</v>
      </c>
      <c r="S203" s="190" t="s">
        <v>102</v>
      </c>
      <c r="T203" s="14" t="str">
        <f t="shared" si="40"/>
        <v>&lt;5.4</v>
      </c>
      <c r="U203" s="14" t="str">
        <f t="shared" si="40"/>
        <v>&lt;5.27</v>
      </c>
      <c r="V203" s="83" t="str">
        <f t="shared" si="39"/>
        <v>&lt;11</v>
      </c>
      <c r="W203" s="92"/>
    </row>
    <row r="204" spans="1:23" s="70" customFormat="1" x14ac:dyDescent="0.45">
      <c r="A204" s="22">
        <f t="shared" si="41"/>
        <v>198</v>
      </c>
      <c r="B204" s="8" t="s">
        <v>240</v>
      </c>
      <c r="C204" s="8" t="s">
        <v>240</v>
      </c>
      <c r="D204" s="7" t="s">
        <v>241</v>
      </c>
      <c r="E204" s="8" t="s">
        <v>242</v>
      </c>
      <c r="F204" s="19" t="s">
        <v>243</v>
      </c>
      <c r="G204" s="47" t="s">
        <v>244</v>
      </c>
      <c r="H204" s="21" t="s">
        <v>245</v>
      </c>
      <c r="I204" s="55" t="s">
        <v>246</v>
      </c>
      <c r="J204" s="8" t="s">
        <v>242</v>
      </c>
      <c r="K204" s="8" t="s">
        <v>242</v>
      </c>
      <c r="L204" s="2" t="s">
        <v>53</v>
      </c>
      <c r="M204" s="75" t="s">
        <v>247</v>
      </c>
      <c r="N204" s="76" t="s">
        <v>42</v>
      </c>
      <c r="O204" s="77">
        <v>43998</v>
      </c>
      <c r="P204" s="78">
        <v>43998</v>
      </c>
      <c r="Q204" s="79" t="s">
        <v>34</v>
      </c>
      <c r="R204" s="80" t="s">
        <v>34</v>
      </c>
      <c r="S204" s="81" t="s">
        <v>248</v>
      </c>
      <c r="T204" s="82" t="str">
        <f t="shared" si="40"/>
        <v>-</v>
      </c>
      <c r="U204" s="82" t="str">
        <f t="shared" si="40"/>
        <v>-</v>
      </c>
      <c r="V204" s="83" t="str">
        <f t="shared" si="39"/>
        <v>&lt;18</v>
      </c>
      <c r="W204" s="84" t="str">
        <f t="shared" ref="W204:W221" si="42">IF(ISERROR(V204*1),"",IF(AND(H204="飲料水",V204&gt;=11),"○",IF(AND(H204="牛乳・乳児用食品",V204&gt;=51),"○",IF(AND(H204&lt;&gt;"",V204&gt;=110),"○",""))))</f>
        <v/>
      </c>
    </row>
    <row r="205" spans="1:23" s="70" customFormat="1" x14ac:dyDescent="0.45">
      <c r="A205" s="22">
        <f t="shared" si="41"/>
        <v>199</v>
      </c>
      <c r="B205" s="8" t="s">
        <v>240</v>
      </c>
      <c r="C205" s="8" t="s">
        <v>240</v>
      </c>
      <c r="D205" s="21" t="s">
        <v>249</v>
      </c>
      <c r="E205" s="22" t="s">
        <v>250</v>
      </c>
      <c r="F205" s="38" t="s">
        <v>34</v>
      </c>
      <c r="G205" s="47" t="s">
        <v>244</v>
      </c>
      <c r="H205" s="21" t="s">
        <v>36</v>
      </c>
      <c r="I205" s="55" t="s">
        <v>251</v>
      </c>
      <c r="J205" s="22" t="s">
        <v>242</v>
      </c>
      <c r="K205" s="22" t="s">
        <v>242</v>
      </c>
      <c r="L205" s="2" t="s">
        <v>53</v>
      </c>
      <c r="M205" s="75" t="s">
        <v>247</v>
      </c>
      <c r="N205" s="85" t="s">
        <v>42</v>
      </c>
      <c r="O205" s="86">
        <v>43998</v>
      </c>
      <c r="P205" s="78">
        <v>43998</v>
      </c>
      <c r="Q205" s="87" t="s">
        <v>34</v>
      </c>
      <c r="R205" s="88" t="s">
        <v>34</v>
      </c>
      <c r="S205" s="81" t="s">
        <v>248</v>
      </c>
      <c r="T205" s="82" t="str">
        <f t="shared" si="40"/>
        <v>-</v>
      </c>
      <c r="U205" s="82" t="str">
        <f t="shared" si="40"/>
        <v>-</v>
      </c>
      <c r="V205" s="83" t="str">
        <f t="shared" si="39"/>
        <v>&lt;18</v>
      </c>
      <c r="W205" s="84" t="str">
        <f t="shared" si="42"/>
        <v/>
      </c>
    </row>
    <row r="206" spans="1:23" s="70" customFormat="1" x14ac:dyDescent="0.45">
      <c r="A206" s="22">
        <f t="shared" si="41"/>
        <v>200</v>
      </c>
      <c r="B206" s="8" t="s">
        <v>240</v>
      </c>
      <c r="C206" s="8" t="s">
        <v>240</v>
      </c>
      <c r="D206" s="21" t="s">
        <v>252</v>
      </c>
      <c r="E206" s="22" t="s">
        <v>242</v>
      </c>
      <c r="F206" s="16" t="s">
        <v>253</v>
      </c>
      <c r="G206" s="47" t="s">
        <v>244</v>
      </c>
      <c r="H206" s="21" t="s">
        <v>245</v>
      </c>
      <c r="I206" s="55" t="s">
        <v>254</v>
      </c>
      <c r="J206" s="22" t="s">
        <v>242</v>
      </c>
      <c r="K206" s="22" t="s">
        <v>242</v>
      </c>
      <c r="L206" s="16" t="s">
        <v>53</v>
      </c>
      <c r="M206" s="75" t="s">
        <v>247</v>
      </c>
      <c r="N206" s="85" t="s">
        <v>42</v>
      </c>
      <c r="O206" s="86">
        <v>43998</v>
      </c>
      <c r="P206" s="89">
        <v>43998</v>
      </c>
      <c r="Q206" s="87" t="s">
        <v>34</v>
      </c>
      <c r="R206" s="88" t="s">
        <v>34</v>
      </c>
      <c r="S206" s="81" t="s">
        <v>248</v>
      </c>
      <c r="T206" s="90" t="str">
        <f t="shared" si="40"/>
        <v>-</v>
      </c>
      <c r="U206" s="90" t="str">
        <f t="shared" si="40"/>
        <v>-</v>
      </c>
      <c r="V206" s="91" t="str">
        <f t="shared" si="39"/>
        <v>&lt;18</v>
      </c>
      <c r="W206" s="92" t="str">
        <f t="shared" si="42"/>
        <v/>
      </c>
    </row>
    <row r="207" spans="1:23" s="70" customFormat="1" x14ac:dyDescent="0.45">
      <c r="A207" s="22">
        <f t="shared" si="41"/>
        <v>201</v>
      </c>
      <c r="B207" s="93" t="s">
        <v>240</v>
      </c>
      <c r="C207" s="56" t="s">
        <v>240</v>
      </c>
      <c r="D207" s="57" t="s">
        <v>255</v>
      </c>
      <c r="E207" s="41" t="s">
        <v>242</v>
      </c>
      <c r="F207" s="45" t="s">
        <v>256</v>
      </c>
      <c r="G207" s="94" t="s">
        <v>257</v>
      </c>
      <c r="H207" s="57" t="s">
        <v>258</v>
      </c>
      <c r="I207" s="41" t="s">
        <v>259</v>
      </c>
      <c r="J207" s="41" t="s">
        <v>242</v>
      </c>
      <c r="K207" s="41" t="s">
        <v>242</v>
      </c>
      <c r="L207" s="45" t="s">
        <v>260</v>
      </c>
      <c r="M207" s="95" t="s">
        <v>261</v>
      </c>
      <c r="N207" s="96" t="s">
        <v>42</v>
      </c>
      <c r="O207" s="97">
        <v>43990</v>
      </c>
      <c r="P207" s="98">
        <v>43991</v>
      </c>
      <c r="Q207" s="44" t="s">
        <v>242</v>
      </c>
      <c r="R207" s="62" t="s">
        <v>242</v>
      </c>
      <c r="S207" s="58" t="s">
        <v>108</v>
      </c>
      <c r="T207" s="99" t="str">
        <f t="shared" si="40"/>
        <v>-</v>
      </c>
      <c r="U207" s="99" t="str">
        <f t="shared" si="40"/>
        <v>-</v>
      </c>
      <c r="V207" s="100" t="str">
        <f>IFERROR(IF(AND(T207="",U207=""),"",IF(AND(T207="-",U207="-"),IF(S207="","Cs合計を入力してください",S207),IF(NOT(ISERROR(T207*1+U207*1)),ROUND(T207+U207, 1-INT(LOG(ABS(T207+U207)))),IF(NOT(ISERROR(T207*1)),ROUND(T207, 1-INT(LOG(ABS(T207)))),IF(NOT(ISERROR(U207*1)),ROUND(U207, 1-INT(LOG(ABS(U207)))),IF(ISERROR(T207*1+U207*1),"&lt;"&amp;ROUND(IF(T207="-",0,SUBSTITUTE(T207,"&lt;",""))*1+IF(U207="-",0,SUBSTITUTE(U207,"&lt;",""))*1,1-INT(LOG(ABS(IF(T207="-",0,SUBSTITUTE(T207,"&lt;",""))*1+IF(U207="-",0,SUBSTITUTE(U207,"&lt;",""))*1)))))))))),"入力形式が間違っています")</f>
        <v>&lt;13</v>
      </c>
      <c r="W207" s="101" t="str">
        <f t="shared" si="42"/>
        <v/>
      </c>
    </row>
    <row r="208" spans="1:23" s="70" customFormat="1" x14ac:dyDescent="0.45">
      <c r="A208" s="22">
        <f t="shared" si="41"/>
        <v>202</v>
      </c>
      <c r="B208" s="62" t="s">
        <v>240</v>
      </c>
      <c r="C208" s="59" t="s">
        <v>240</v>
      </c>
      <c r="D208" s="102" t="s">
        <v>262</v>
      </c>
      <c r="E208" s="62" t="s">
        <v>242</v>
      </c>
      <c r="F208" s="60" t="s">
        <v>242</v>
      </c>
      <c r="G208" s="94" t="s">
        <v>257</v>
      </c>
      <c r="H208" s="61" t="s">
        <v>263</v>
      </c>
      <c r="I208" s="62" t="s">
        <v>264</v>
      </c>
      <c r="J208" s="62" t="s">
        <v>242</v>
      </c>
      <c r="K208" s="62" t="s">
        <v>265</v>
      </c>
      <c r="L208" s="60" t="s">
        <v>260</v>
      </c>
      <c r="M208" s="44" t="s">
        <v>261</v>
      </c>
      <c r="N208" s="103" t="s">
        <v>42</v>
      </c>
      <c r="O208" s="104">
        <v>43990</v>
      </c>
      <c r="P208" s="105">
        <v>43991</v>
      </c>
      <c r="Q208" s="44" t="s">
        <v>242</v>
      </c>
      <c r="R208" s="62" t="s">
        <v>242</v>
      </c>
      <c r="S208" s="58" t="s">
        <v>108</v>
      </c>
      <c r="T208" s="90" t="str">
        <f t="shared" si="40"/>
        <v>-</v>
      </c>
      <c r="U208" s="90" t="str">
        <f t="shared" si="40"/>
        <v>-</v>
      </c>
      <c r="V208" s="90" t="str">
        <f t="shared" ref="V208:V212" si="43">IFERROR(IF(AND(T208="",U208=""),"",IF(AND(T208="-",U208="-"),IF(S208="","Cs合計を入力してください",S208),IF(NOT(ISERROR(T208*1+U208*1)),ROUND(T208+U208, 1-INT(LOG(ABS(T208+U208)))),IF(NOT(ISERROR(T208*1)),ROUND(T208, 1-INT(LOG(ABS(T208)))),IF(NOT(ISERROR(U208*1)),ROUND(U208, 1-INT(LOG(ABS(U208)))),IF(ISERROR(T208*1+U208*1),"&lt;"&amp;ROUND(IF(T208="-",0,SUBSTITUTE(T208,"&lt;",""))*1+IF(U208="-",0,SUBSTITUTE(U208,"&lt;",""))*1,1-INT(LOG(ABS(IF(T208="-",0,SUBSTITUTE(T208,"&lt;",""))*1+IF(U208="-",0,SUBSTITUTE(U208,"&lt;",""))*1)))))))))),"入力形式が間違っています")</f>
        <v>&lt;13</v>
      </c>
      <c r="W208" s="92" t="str">
        <f t="shared" si="42"/>
        <v/>
      </c>
    </row>
    <row r="209" spans="1:23" s="70" customFormat="1" x14ac:dyDescent="0.45">
      <c r="A209" s="22">
        <f t="shared" si="41"/>
        <v>203</v>
      </c>
      <c r="B209" s="62" t="s">
        <v>240</v>
      </c>
      <c r="C209" s="59" t="s">
        <v>240</v>
      </c>
      <c r="D209" s="61" t="s">
        <v>266</v>
      </c>
      <c r="E209" s="62" t="s">
        <v>242</v>
      </c>
      <c r="F209" s="60" t="s">
        <v>242</v>
      </c>
      <c r="G209" s="94" t="s">
        <v>257</v>
      </c>
      <c r="H209" s="61" t="s">
        <v>263</v>
      </c>
      <c r="I209" s="62" t="s">
        <v>264</v>
      </c>
      <c r="J209" s="62" t="s">
        <v>242</v>
      </c>
      <c r="K209" s="62" t="s">
        <v>267</v>
      </c>
      <c r="L209" s="60" t="s">
        <v>260</v>
      </c>
      <c r="M209" s="44" t="s">
        <v>261</v>
      </c>
      <c r="N209" s="103" t="s">
        <v>42</v>
      </c>
      <c r="O209" s="104">
        <v>43990</v>
      </c>
      <c r="P209" s="105">
        <v>43991</v>
      </c>
      <c r="Q209" s="44" t="s">
        <v>242</v>
      </c>
      <c r="R209" s="62" t="s">
        <v>242</v>
      </c>
      <c r="S209" s="58" t="s">
        <v>108</v>
      </c>
      <c r="T209" s="90" t="str">
        <f t="shared" si="40"/>
        <v>-</v>
      </c>
      <c r="U209" s="90" t="str">
        <f t="shared" si="40"/>
        <v>-</v>
      </c>
      <c r="V209" s="90" t="str">
        <f t="shared" si="43"/>
        <v>&lt;13</v>
      </c>
      <c r="W209" s="92" t="str">
        <f t="shared" si="42"/>
        <v/>
      </c>
    </row>
    <row r="210" spans="1:23" s="70" customFormat="1" x14ac:dyDescent="0.45">
      <c r="A210" s="22">
        <f t="shared" si="41"/>
        <v>204</v>
      </c>
      <c r="B210" s="62" t="s">
        <v>240</v>
      </c>
      <c r="C210" s="59" t="s">
        <v>240</v>
      </c>
      <c r="D210" s="61" t="s">
        <v>262</v>
      </c>
      <c r="E210" s="62" t="s">
        <v>242</v>
      </c>
      <c r="F210" s="60" t="s">
        <v>242</v>
      </c>
      <c r="G210" s="94" t="s">
        <v>257</v>
      </c>
      <c r="H210" s="61" t="s">
        <v>263</v>
      </c>
      <c r="I210" s="62" t="s">
        <v>264</v>
      </c>
      <c r="J210" s="62" t="s">
        <v>242</v>
      </c>
      <c r="K210" s="62" t="s">
        <v>267</v>
      </c>
      <c r="L210" s="60" t="s">
        <v>260</v>
      </c>
      <c r="M210" s="44" t="s">
        <v>261</v>
      </c>
      <c r="N210" s="103" t="s">
        <v>42</v>
      </c>
      <c r="O210" s="104">
        <v>43990</v>
      </c>
      <c r="P210" s="105">
        <v>43991</v>
      </c>
      <c r="Q210" s="44" t="s">
        <v>242</v>
      </c>
      <c r="R210" s="62" t="s">
        <v>242</v>
      </c>
      <c r="S210" s="58" t="s">
        <v>108</v>
      </c>
      <c r="T210" s="90" t="str">
        <f t="shared" si="40"/>
        <v>-</v>
      </c>
      <c r="U210" s="90" t="str">
        <f t="shared" si="40"/>
        <v>-</v>
      </c>
      <c r="V210" s="90" t="str">
        <f t="shared" si="43"/>
        <v>&lt;13</v>
      </c>
      <c r="W210" s="92" t="str">
        <f t="shared" si="42"/>
        <v/>
      </c>
    </row>
    <row r="211" spans="1:23" s="70" customFormat="1" x14ac:dyDescent="0.45">
      <c r="A211" s="22">
        <f t="shared" si="41"/>
        <v>205</v>
      </c>
      <c r="B211" s="62" t="s">
        <v>240</v>
      </c>
      <c r="C211" s="59" t="s">
        <v>240</v>
      </c>
      <c r="D211" s="61" t="s">
        <v>262</v>
      </c>
      <c r="E211" s="62" t="s">
        <v>242</v>
      </c>
      <c r="F211" s="60" t="s">
        <v>242</v>
      </c>
      <c r="G211" s="94" t="s">
        <v>257</v>
      </c>
      <c r="H211" s="61" t="s">
        <v>263</v>
      </c>
      <c r="I211" s="62" t="s">
        <v>264</v>
      </c>
      <c r="J211" s="62" t="s">
        <v>242</v>
      </c>
      <c r="K211" s="62" t="s">
        <v>267</v>
      </c>
      <c r="L211" s="60" t="s">
        <v>268</v>
      </c>
      <c r="M211" s="44" t="s">
        <v>261</v>
      </c>
      <c r="N211" s="103" t="s">
        <v>42</v>
      </c>
      <c r="O211" s="104">
        <v>43990</v>
      </c>
      <c r="P211" s="105">
        <v>43991</v>
      </c>
      <c r="Q211" s="44" t="s">
        <v>242</v>
      </c>
      <c r="R211" s="62" t="s">
        <v>242</v>
      </c>
      <c r="S211" s="58" t="s">
        <v>108</v>
      </c>
      <c r="T211" s="90" t="str">
        <f t="shared" si="40"/>
        <v>-</v>
      </c>
      <c r="U211" s="90" t="str">
        <f t="shared" si="40"/>
        <v>-</v>
      </c>
      <c r="V211" s="90" t="str">
        <f t="shared" si="43"/>
        <v>&lt;13</v>
      </c>
      <c r="W211" s="92" t="str">
        <f t="shared" si="42"/>
        <v/>
      </c>
    </row>
    <row r="212" spans="1:23" s="70" customFormat="1" x14ac:dyDescent="0.45">
      <c r="A212" s="22">
        <f t="shared" si="41"/>
        <v>206</v>
      </c>
      <c r="B212" s="62" t="s">
        <v>240</v>
      </c>
      <c r="C212" s="59" t="s">
        <v>240</v>
      </c>
      <c r="D212" s="61" t="s">
        <v>262</v>
      </c>
      <c r="E212" s="62" t="s">
        <v>242</v>
      </c>
      <c r="F212" s="60" t="s">
        <v>242</v>
      </c>
      <c r="G212" s="106" t="s">
        <v>257</v>
      </c>
      <c r="H212" s="61" t="s">
        <v>263</v>
      </c>
      <c r="I212" s="62" t="s">
        <v>269</v>
      </c>
      <c r="J212" s="62" t="s">
        <v>242</v>
      </c>
      <c r="K212" s="62" t="s">
        <v>265</v>
      </c>
      <c r="L212" s="60" t="s">
        <v>260</v>
      </c>
      <c r="M212" s="44" t="s">
        <v>261</v>
      </c>
      <c r="N212" s="103" t="s">
        <v>42</v>
      </c>
      <c r="O212" s="104">
        <v>43990</v>
      </c>
      <c r="P212" s="105">
        <v>43991</v>
      </c>
      <c r="Q212" s="44" t="s">
        <v>242</v>
      </c>
      <c r="R212" s="62" t="s">
        <v>242</v>
      </c>
      <c r="S212" s="58" t="s">
        <v>108</v>
      </c>
      <c r="T212" s="90" t="str">
        <f t="shared" si="40"/>
        <v>-</v>
      </c>
      <c r="U212" s="90" t="str">
        <f t="shared" si="40"/>
        <v>-</v>
      </c>
      <c r="V212" s="90" t="str">
        <f t="shared" si="43"/>
        <v>&lt;13</v>
      </c>
      <c r="W212" s="92" t="str">
        <f t="shared" si="42"/>
        <v/>
      </c>
    </row>
    <row r="213" spans="1:23" s="70" customFormat="1" x14ac:dyDescent="0.45">
      <c r="A213" s="22">
        <f t="shared" si="41"/>
        <v>207</v>
      </c>
      <c r="B213" s="93" t="s">
        <v>240</v>
      </c>
      <c r="C213" s="56" t="s">
        <v>240</v>
      </c>
      <c r="D213" s="107" t="s">
        <v>270</v>
      </c>
      <c r="E213" s="108" t="s">
        <v>271</v>
      </c>
      <c r="F213" s="109" t="s">
        <v>272</v>
      </c>
      <c r="G213" s="110" t="s">
        <v>257</v>
      </c>
      <c r="H213" s="63" t="s">
        <v>273</v>
      </c>
      <c r="I213" s="64" t="s">
        <v>274</v>
      </c>
      <c r="J213" s="64" t="s">
        <v>98</v>
      </c>
      <c r="K213" s="64" t="s">
        <v>271</v>
      </c>
      <c r="L213" s="109" t="s">
        <v>275</v>
      </c>
      <c r="M213" s="111" t="s">
        <v>276</v>
      </c>
      <c r="N213" s="112" t="s">
        <v>42</v>
      </c>
      <c r="O213" s="113">
        <v>43993</v>
      </c>
      <c r="P213" s="114">
        <v>43993</v>
      </c>
      <c r="Q213" s="115" t="s">
        <v>271</v>
      </c>
      <c r="R213" s="116" t="s">
        <v>271</v>
      </c>
      <c r="S213" s="116" t="s">
        <v>277</v>
      </c>
      <c r="T213" s="99" t="str">
        <f t="shared" si="40"/>
        <v>-</v>
      </c>
      <c r="U213" s="99" t="str">
        <f t="shared" si="40"/>
        <v>-</v>
      </c>
      <c r="V213" s="100" t="str">
        <f>IFERROR(IF(AND(T213="",U213=""),"",IF(AND(T213="-",U213="-"),IF(S213="","Cs合計を入力してください",S213),IF(NOT(ISERROR(T213*1+U213*1)),ROUND(T213+U213, 1-INT(LOG(ABS(T213+U213)))),IF(NOT(ISERROR(T213*1)),ROUND(T213, 1-INT(LOG(ABS(T213)))),IF(NOT(ISERROR(U213*1)),ROUND(U213, 1-INT(LOG(ABS(U213)))),IF(ISERROR(T213*1+U213*1),"&lt;"&amp;ROUND(IF(T213="-",0,SUBSTITUTE(T213,"&lt;",""))*1+IF(U213="-",0,SUBSTITUTE(U213,"&lt;",""))*1,1-INT(LOG(ABS(IF(T213="-",0,SUBSTITUTE(T213,"&lt;",""))*1+IF(U213="-",0,SUBSTITUTE(U213,"&lt;",""))*1)))))))))),"入力形式が間違っています")</f>
        <v>&lt;17</v>
      </c>
      <c r="W213" s="101" t="str">
        <f t="shared" si="42"/>
        <v/>
      </c>
    </row>
    <row r="214" spans="1:23" s="70" customFormat="1" x14ac:dyDescent="0.45">
      <c r="A214" s="22">
        <f t="shared" si="41"/>
        <v>208</v>
      </c>
      <c r="B214" s="62" t="s">
        <v>240</v>
      </c>
      <c r="C214" s="59" t="s">
        <v>240</v>
      </c>
      <c r="D214" s="117" t="s">
        <v>270</v>
      </c>
      <c r="E214" s="75" t="s">
        <v>271</v>
      </c>
      <c r="F214" s="118" t="s">
        <v>272</v>
      </c>
      <c r="G214" s="110" t="s">
        <v>257</v>
      </c>
      <c r="H214" s="65" t="s">
        <v>273</v>
      </c>
      <c r="I214" s="66" t="s">
        <v>278</v>
      </c>
      <c r="J214" s="66" t="s">
        <v>98</v>
      </c>
      <c r="K214" s="66" t="s">
        <v>271</v>
      </c>
      <c r="L214" s="118" t="s">
        <v>275</v>
      </c>
      <c r="M214" s="111" t="s">
        <v>276</v>
      </c>
      <c r="N214" s="112" t="s">
        <v>42</v>
      </c>
      <c r="O214" s="119">
        <v>43993</v>
      </c>
      <c r="P214" s="120">
        <v>43993</v>
      </c>
      <c r="Q214" s="115" t="s">
        <v>271</v>
      </c>
      <c r="R214" s="116" t="s">
        <v>271</v>
      </c>
      <c r="S214" s="116" t="s">
        <v>279</v>
      </c>
      <c r="T214" s="90" t="str">
        <f t="shared" si="40"/>
        <v>-</v>
      </c>
      <c r="U214" s="90" t="str">
        <f t="shared" si="40"/>
        <v>-</v>
      </c>
      <c r="V214" s="90" t="str">
        <f t="shared" ref="V214:V215" si="44">IFERROR(IF(AND(T214="",U214=""),"",IF(AND(T214="-",U214="-"),IF(S214="","Cs合計を入力してください",S214),IF(NOT(ISERROR(T214*1+U214*1)),ROUND(T214+U214, 1-INT(LOG(ABS(T214+U214)))),IF(NOT(ISERROR(T214*1)),ROUND(T214, 1-INT(LOG(ABS(T214)))),IF(NOT(ISERROR(U214*1)),ROUND(U214, 1-INT(LOG(ABS(U214)))),IF(ISERROR(T214*1+U214*1),"&lt;"&amp;ROUND(IF(T214="-",0,SUBSTITUTE(T214,"&lt;",""))*1+IF(U214="-",0,SUBSTITUTE(U214,"&lt;",""))*1,1-INT(LOG(ABS(IF(T214="-",0,SUBSTITUTE(T214,"&lt;",""))*1+IF(U214="-",0,SUBSTITUTE(U214,"&lt;",""))*1)))))))))),"入力形式が間違っています")</f>
        <v>&lt;17</v>
      </c>
      <c r="W214" s="92" t="str">
        <f t="shared" si="42"/>
        <v/>
      </c>
    </row>
    <row r="215" spans="1:23" s="70" customFormat="1" x14ac:dyDescent="0.45">
      <c r="A215" s="22">
        <f t="shared" si="41"/>
        <v>209</v>
      </c>
      <c r="B215" s="62" t="s">
        <v>240</v>
      </c>
      <c r="C215" s="60" t="s">
        <v>240</v>
      </c>
      <c r="D215" s="117" t="s">
        <v>280</v>
      </c>
      <c r="E215" s="75" t="s">
        <v>271</v>
      </c>
      <c r="F215" s="118" t="s">
        <v>281</v>
      </c>
      <c r="G215" s="121" t="s">
        <v>257</v>
      </c>
      <c r="H215" s="67" t="s">
        <v>273</v>
      </c>
      <c r="I215" s="66" t="s">
        <v>282</v>
      </c>
      <c r="J215" s="66" t="s">
        <v>98</v>
      </c>
      <c r="K215" s="66" t="s">
        <v>271</v>
      </c>
      <c r="L215" s="118" t="s">
        <v>275</v>
      </c>
      <c r="M215" s="117" t="s">
        <v>276</v>
      </c>
      <c r="N215" s="120" t="s">
        <v>42</v>
      </c>
      <c r="O215" s="119">
        <v>43993</v>
      </c>
      <c r="P215" s="120">
        <v>43993</v>
      </c>
      <c r="Q215" s="122" t="s">
        <v>271</v>
      </c>
      <c r="R215" s="123" t="s">
        <v>271</v>
      </c>
      <c r="S215" s="123" t="s">
        <v>277</v>
      </c>
      <c r="T215" s="124" t="str">
        <f t="shared" si="40"/>
        <v>-</v>
      </c>
      <c r="U215" s="124" t="str">
        <f t="shared" si="40"/>
        <v>-</v>
      </c>
      <c r="V215" s="124" t="str">
        <f t="shared" si="44"/>
        <v>&lt;17</v>
      </c>
      <c r="W215" s="125" t="str">
        <f t="shared" si="42"/>
        <v/>
      </c>
    </row>
    <row r="216" spans="1:23" s="70" customFormat="1" x14ac:dyDescent="0.45">
      <c r="A216" s="22">
        <f t="shared" si="41"/>
        <v>210</v>
      </c>
      <c r="B216" s="93" t="s">
        <v>240</v>
      </c>
      <c r="C216" s="56" t="s">
        <v>240</v>
      </c>
      <c r="D216" s="107" t="s">
        <v>283</v>
      </c>
      <c r="E216" s="108" t="s">
        <v>271</v>
      </c>
      <c r="F216" s="109" t="s">
        <v>284</v>
      </c>
      <c r="G216" s="110" t="s">
        <v>257</v>
      </c>
      <c r="H216" s="63" t="s">
        <v>273</v>
      </c>
      <c r="I216" s="64" t="s">
        <v>285</v>
      </c>
      <c r="J216" s="64" t="s">
        <v>98</v>
      </c>
      <c r="K216" s="64" t="s">
        <v>271</v>
      </c>
      <c r="L216" s="109" t="s">
        <v>275</v>
      </c>
      <c r="M216" s="111" t="s">
        <v>276</v>
      </c>
      <c r="N216" s="112" t="s">
        <v>42</v>
      </c>
      <c r="O216" s="113">
        <v>44000</v>
      </c>
      <c r="P216" s="114">
        <v>44000</v>
      </c>
      <c r="Q216" s="126" t="s">
        <v>271</v>
      </c>
      <c r="R216" s="127" t="s">
        <v>271</v>
      </c>
      <c r="S216" s="127" t="s">
        <v>277</v>
      </c>
      <c r="T216" s="91" t="str">
        <f t="shared" ref="T216:U221" si="45">IF(Q216="","",IF(NOT(ISERROR(Q216*1)),ROUNDDOWN(Q216*1,2-INT(LOG(ABS(Q216*1)))),IFERROR("&lt;"&amp;ROUNDDOWN(IF(SUBSTITUTE(Q216,"&lt;","")*1&lt;=50,SUBSTITUTE(Q216,"&lt;","")*1,""),2-INT(LOG(ABS(SUBSTITUTE(Q216,"&lt;","")*1)))),IF(Q216="-",Q216,"入力形式が間違っています"))))</f>
        <v>-</v>
      </c>
      <c r="U216" s="90" t="str">
        <f t="shared" si="45"/>
        <v>-</v>
      </c>
      <c r="V216" s="91" t="str">
        <f>IFERROR(IF(AND(T216="",U216=""),"",IF(AND(T216="-",U216="-"),IF(S216="","Cs合計を入力してください",S216),IF(NOT(ISERROR(T216*1+U216*1)),ROUND(T216+U216, 1-INT(LOG(ABS(T216+U216)))),IF(NOT(ISERROR(T216*1)),ROUND(T216, 1-INT(LOG(ABS(T216)))),IF(NOT(ISERROR(U216*1)),ROUND(U216, 1-INT(LOG(ABS(U216)))),IF(ISERROR(T216*1+U216*1),"&lt;"&amp;ROUND(IF(T216="-",0,SUBSTITUTE(T216,"&lt;",""))*1+IF(U216="-",0,SUBSTITUTE(U216,"&lt;",""))*1,1-INT(LOG(ABS(IF(T216="-",0,SUBSTITUTE(T216,"&lt;",""))*1+IF(U216="-",0,SUBSTITUTE(U216,"&lt;",""))*1)))))))))),"入力形式が間違っています")</f>
        <v>&lt;17</v>
      </c>
      <c r="W216" s="92" t="str">
        <f t="shared" si="42"/>
        <v/>
      </c>
    </row>
    <row r="217" spans="1:23" s="70" customFormat="1" x14ac:dyDescent="0.45">
      <c r="A217" s="22">
        <f t="shared" si="41"/>
        <v>211</v>
      </c>
      <c r="B217" s="62" t="s">
        <v>240</v>
      </c>
      <c r="C217" s="59" t="s">
        <v>240</v>
      </c>
      <c r="D217" s="117" t="s">
        <v>280</v>
      </c>
      <c r="E217" s="75" t="s">
        <v>271</v>
      </c>
      <c r="F217" s="118" t="s">
        <v>281</v>
      </c>
      <c r="G217" s="110" t="s">
        <v>257</v>
      </c>
      <c r="H217" s="65" t="s">
        <v>273</v>
      </c>
      <c r="I217" s="66" t="s">
        <v>286</v>
      </c>
      <c r="J217" s="66" t="s">
        <v>98</v>
      </c>
      <c r="K217" s="66" t="s">
        <v>271</v>
      </c>
      <c r="L217" s="118" t="s">
        <v>275</v>
      </c>
      <c r="M217" s="111" t="s">
        <v>276</v>
      </c>
      <c r="N217" s="112" t="s">
        <v>42</v>
      </c>
      <c r="O217" s="119">
        <v>44000</v>
      </c>
      <c r="P217" s="112">
        <v>44000</v>
      </c>
      <c r="Q217" s="128" t="s">
        <v>271</v>
      </c>
      <c r="R217" s="127" t="s">
        <v>271</v>
      </c>
      <c r="S217" s="127" t="s">
        <v>277</v>
      </c>
      <c r="T217" s="91" t="str">
        <f t="shared" si="45"/>
        <v>-</v>
      </c>
      <c r="U217" s="90" t="str">
        <f t="shared" si="45"/>
        <v>-</v>
      </c>
      <c r="V217" s="90" t="str">
        <f t="shared" ref="V217:V221" si="46">IFERROR(IF(AND(T217="",U217=""),"",IF(AND(T217="-",U217="-"),IF(S217="","Cs合計を入力してください",S217),IF(NOT(ISERROR(T217*1+U217*1)),ROUND(T217+U217, 1-INT(LOG(ABS(T217+U217)))),IF(NOT(ISERROR(T217*1)),ROUND(T217, 1-INT(LOG(ABS(T217)))),IF(NOT(ISERROR(U217*1)),ROUND(U217, 1-INT(LOG(ABS(U217)))),IF(ISERROR(T217*1+U217*1),"&lt;"&amp;ROUND(IF(T217="-",0,SUBSTITUTE(T217,"&lt;",""))*1+IF(U217="-",0,SUBSTITUTE(U217,"&lt;",""))*1,1-INT(LOG(ABS(IF(T217="-",0,SUBSTITUTE(T217,"&lt;",""))*1+IF(U217="-",0,SUBSTITUTE(U217,"&lt;",""))*1)))))))))),"入力形式が間違っています")</f>
        <v>&lt;17</v>
      </c>
      <c r="W217" s="92" t="str">
        <f t="shared" si="42"/>
        <v/>
      </c>
    </row>
    <row r="218" spans="1:23" s="70" customFormat="1" x14ac:dyDescent="0.45">
      <c r="A218" s="22">
        <f t="shared" si="41"/>
        <v>212</v>
      </c>
      <c r="B218" s="62" t="s">
        <v>240</v>
      </c>
      <c r="C218" s="59" t="s">
        <v>240</v>
      </c>
      <c r="D218" s="117" t="s">
        <v>287</v>
      </c>
      <c r="E218" s="75" t="s">
        <v>271</v>
      </c>
      <c r="F218" s="118" t="s">
        <v>288</v>
      </c>
      <c r="G218" s="129" t="s">
        <v>257</v>
      </c>
      <c r="H218" s="65" t="s">
        <v>273</v>
      </c>
      <c r="I218" s="66" t="s">
        <v>289</v>
      </c>
      <c r="J218" s="66" t="s">
        <v>98</v>
      </c>
      <c r="K218" s="66" t="s">
        <v>271</v>
      </c>
      <c r="L218" s="118" t="s">
        <v>275</v>
      </c>
      <c r="M218" s="117" t="s">
        <v>276</v>
      </c>
      <c r="N218" s="112" t="s">
        <v>42</v>
      </c>
      <c r="O218" s="119">
        <v>44000</v>
      </c>
      <c r="P218" s="112">
        <v>44000</v>
      </c>
      <c r="Q218" s="128" t="s">
        <v>271</v>
      </c>
      <c r="R218" s="127" t="s">
        <v>271</v>
      </c>
      <c r="S218" s="127" t="s">
        <v>277</v>
      </c>
      <c r="T218" s="90" t="str">
        <f t="shared" si="45"/>
        <v>-</v>
      </c>
      <c r="U218" s="90" t="str">
        <f t="shared" si="45"/>
        <v>-</v>
      </c>
      <c r="V218" s="90" t="str">
        <f t="shared" si="46"/>
        <v>&lt;17</v>
      </c>
      <c r="W218" s="92" t="str">
        <f t="shared" si="42"/>
        <v/>
      </c>
    </row>
    <row r="219" spans="1:23" s="70" customFormat="1" x14ac:dyDescent="0.45">
      <c r="A219" s="22">
        <f t="shared" si="41"/>
        <v>213</v>
      </c>
      <c r="B219" s="8" t="s">
        <v>290</v>
      </c>
      <c r="C219" s="19" t="s">
        <v>290</v>
      </c>
      <c r="D219" s="7" t="s">
        <v>290</v>
      </c>
      <c r="E219" s="22" t="s">
        <v>291</v>
      </c>
      <c r="F219" s="38"/>
      <c r="G219" s="47" t="s">
        <v>35</v>
      </c>
      <c r="H219" s="21" t="s">
        <v>245</v>
      </c>
      <c r="I219" s="22" t="s">
        <v>292</v>
      </c>
      <c r="J219" s="22"/>
      <c r="K219" s="22"/>
      <c r="L219" s="2" t="s">
        <v>53</v>
      </c>
      <c r="M219" s="48" t="s">
        <v>293</v>
      </c>
      <c r="N219" s="76" t="s">
        <v>49</v>
      </c>
      <c r="O219" s="86">
        <v>43992</v>
      </c>
      <c r="P219" s="89">
        <v>43999</v>
      </c>
      <c r="Q219" s="87" t="s">
        <v>294</v>
      </c>
      <c r="R219" s="88" t="s">
        <v>295</v>
      </c>
      <c r="S219" s="81" t="s">
        <v>296</v>
      </c>
      <c r="T219" s="82" t="str">
        <f t="shared" si="45"/>
        <v>&lt;0.18</v>
      </c>
      <c r="U219" s="82" t="str">
        <f t="shared" si="45"/>
        <v>&lt;0.2</v>
      </c>
      <c r="V219" s="83" t="str">
        <f t="shared" si="46"/>
        <v>&lt;0.38</v>
      </c>
      <c r="W219" s="84" t="str">
        <f t="shared" si="42"/>
        <v/>
      </c>
    </row>
    <row r="220" spans="1:23" s="70" customFormat="1" x14ac:dyDescent="0.45">
      <c r="A220" s="22">
        <f t="shared" si="41"/>
        <v>214</v>
      </c>
      <c r="B220" s="8" t="s">
        <v>290</v>
      </c>
      <c r="C220" s="19" t="s">
        <v>290</v>
      </c>
      <c r="D220" s="7" t="s">
        <v>290</v>
      </c>
      <c r="E220" s="22" t="s">
        <v>291</v>
      </c>
      <c r="F220" s="38"/>
      <c r="G220" s="47" t="s">
        <v>35</v>
      </c>
      <c r="H220" s="21" t="s">
        <v>245</v>
      </c>
      <c r="I220" s="22" t="s">
        <v>292</v>
      </c>
      <c r="J220" s="22"/>
      <c r="K220" s="22"/>
      <c r="L220" s="2" t="s">
        <v>53</v>
      </c>
      <c r="M220" s="48" t="s">
        <v>293</v>
      </c>
      <c r="N220" s="76" t="s">
        <v>49</v>
      </c>
      <c r="O220" s="86">
        <v>43992</v>
      </c>
      <c r="P220" s="89">
        <v>43999</v>
      </c>
      <c r="Q220" s="87" t="s">
        <v>297</v>
      </c>
      <c r="R220" s="88" t="s">
        <v>298</v>
      </c>
      <c r="S220" s="81" t="s">
        <v>299</v>
      </c>
      <c r="T220" s="82" t="str">
        <f t="shared" si="45"/>
        <v>&lt;0.16</v>
      </c>
      <c r="U220" s="82" t="str">
        <f t="shared" si="45"/>
        <v>&lt;0.15</v>
      </c>
      <c r="V220" s="83" t="str">
        <f t="shared" si="46"/>
        <v>&lt;0.31</v>
      </c>
      <c r="W220" s="84" t="str">
        <f t="shared" si="42"/>
        <v/>
      </c>
    </row>
    <row r="221" spans="1:23" s="70" customFormat="1" x14ac:dyDescent="0.45">
      <c r="A221" s="22">
        <f t="shared" si="41"/>
        <v>215</v>
      </c>
      <c r="B221" s="8" t="s">
        <v>290</v>
      </c>
      <c r="C221" s="19" t="s">
        <v>290</v>
      </c>
      <c r="D221" s="7" t="s">
        <v>290</v>
      </c>
      <c r="E221" s="22" t="s">
        <v>300</v>
      </c>
      <c r="F221" s="38"/>
      <c r="G221" s="47" t="s">
        <v>35</v>
      </c>
      <c r="H221" s="21" t="s">
        <v>245</v>
      </c>
      <c r="I221" s="22" t="s">
        <v>301</v>
      </c>
      <c r="J221" s="22"/>
      <c r="K221" s="22"/>
      <c r="L221" s="2" t="s">
        <v>53</v>
      </c>
      <c r="M221" s="48" t="s">
        <v>293</v>
      </c>
      <c r="N221" s="76" t="s">
        <v>49</v>
      </c>
      <c r="O221" s="86">
        <v>43992</v>
      </c>
      <c r="P221" s="89">
        <v>43999</v>
      </c>
      <c r="Q221" s="87" t="s">
        <v>302</v>
      </c>
      <c r="R221" s="88" t="s">
        <v>302</v>
      </c>
      <c r="S221" s="130" t="s">
        <v>303</v>
      </c>
      <c r="T221" s="82" t="str">
        <f t="shared" si="45"/>
        <v>&lt;2.1</v>
      </c>
      <c r="U221" s="82" t="str">
        <f t="shared" si="45"/>
        <v>&lt;2.1</v>
      </c>
      <c r="V221" s="83" t="str">
        <f t="shared" si="46"/>
        <v>&lt;4.2</v>
      </c>
      <c r="W221" s="84" t="str">
        <f t="shared" si="42"/>
        <v/>
      </c>
    </row>
    <row r="222" spans="1:23" s="70" customFormat="1" x14ac:dyDescent="0.45">
      <c r="A222" s="22">
        <f t="shared" si="41"/>
        <v>216</v>
      </c>
      <c r="B222" s="8" t="s">
        <v>304</v>
      </c>
      <c r="C222" s="19" t="s">
        <v>304</v>
      </c>
      <c r="D222" s="7" t="s">
        <v>242</v>
      </c>
      <c r="E222" s="8" t="s">
        <v>34</v>
      </c>
      <c r="F222" s="19" t="s">
        <v>305</v>
      </c>
      <c r="G222" s="47" t="s">
        <v>257</v>
      </c>
      <c r="H222" s="21" t="s">
        <v>306</v>
      </c>
      <c r="I222" s="8" t="s">
        <v>307</v>
      </c>
      <c r="J222" s="8"/>
      <c r="K222" s="8" t="s">
        <v>34</v>
      </c>
      <c r="L222" s="2" t="s">
        <v>53</v>
      </c>
      <c r="M222" s="68" t="s">
        <v>308</v>
      </c>
      <c r="N222" s="76" t="s">
        <v>49</v>
      </c>
      <c r="O222" s="77">
        <v>43997</v>
      </c>
      <c r="P222" s="78">
        <v>43998</v>
      </c>
      <c r="Q222" s="79" t="s">
        <v>309</v>
      </c>
      <c r="R222" s="80" t="s">
        <v>310</v>
      </c>
      <c r="S222" s="81" t="s">
        <v>311</v>
      </c>
      <c r="T222" s="82" t="s">
        <v>312</v>
      </c>
      <c r="U222" s="82" t="s">
        <v>310</v>
      </c>
      <c r="V222" s="83" t="s">
        <v>311</v>
      </c>
      <c r="W222" s="84" t="s">
        <v>313</v>
      </c>
    </row>
    <row r="223" spans="1:23" s="70" customFormat="1" x14ac:dyDescent="0.45">
      <c r="A223" s="22">
        <f t="shared" si="41"/>
        <v>217</v>
      </c>
      <c r="B223" s="8" t="s">
        <v>304</v>
      </c>
      <c r="C223" s="19" t="s">
        <v>304</v>
      </c>
      <c r="D223" s="7" t="s">
        <v>242</v>
      </c>
      <c r="E223" s="8" t="s">
        <v>34</v>
      </c>
      <c r="F223" s="19" t="s">
        <v>305</v>
      </c>
      <c r="G223" s="47" t="s">
        <v>257</v>
      </c>
      <c r="H223" s="21" t="s">
        <v>306</v>
      </c>
      <c r="I223" s="8" t="s">
        <v>307</v>
      </c>
      <c r="J223" s="8"/>
      <c r="K223" s="8" t="s">
        <v>34</v>
      </c>
      <c r="L223" s="2" t="s">
        <v>53</v>
      </c>
      <c r="M223" s="68" t="s">
        <v>308</v>
      </c>
      <c r="N223" s="76" t="s">
        <v>49</v>
      </c>
      <c r="O223" s="77">
        <v>43997</v>
      </c>
      <c r="P223" s="78">
        <v>43998</v>
      </c>
      <c r="Q223" s="79" t="s">
        <v>314</v>
      </c>
      <c r="R223" s="80" t="s">
        <v>315</v>
      </c>
      <c r="S223" s="81" t="s">
        <v>316</v>
      </c>
      <c r="T223" s="82" t="s">
        <v>314</v>
      </c>
      <c r="U223" s="82" t="s">
        <v>315</v>
      </c>
      <c r="V223" s="83" t="s">
        <v>316</v>
      </c>
      <c r="W223" s="84" t="s">
        <v>313</v>
      </c>
    </row>
    <row r="224" spans="1:23" s="70" customFormat="1" x14ac:dyDescent="0.45">
      <c r="A224" s="22">
        <f t="shared" si="41"/>
        <v>218</v>
      </c>
      <c r="B224" s="8" t="s">
        <v>304</v>
      </c>
      <c r="C224" s="19" t="s">
        <v>304</v>
      </c>
      <c r="D224" s="7" t="s">
        <v>242</v>
      </c>
      <c r="E224" s="8" t="s">
        <v>34</v>
      </c>
      <c r="F224" s="19" t="s">
        <v>305</v>
      </c>
      <c r="G224" s="47" t="s">
        <v>257</v>
      </c>
      <c r="H224" s="21" t="s">
        <v>317</v>
      </c>
      <c r="I224" s="8" t="s">
        <v>318</v>
      </c>
      <c r="J224" s="8"/>
      <c r="K224" s="8" t="s">
        <v>34</v>
      </c>
      <c r="L224" s="2" t="s">
        <v>53</v>
      </c>
      <c r="M224" s="68" t="s">
        <v>308</v>
      </c>
      <c r="N224" s="76" t="s">
        <v>49</v>
      </c>
      <c r="O224" s="77">
        <v>43997</v>
      </c>
      <c r="P224" s="78">
        <v>43998</v>
      </c>
      <c r="Q224" s="79" t="s">
        <v>319</v>
      </c>
      <c r="R224" s="80" t="s">
        <v>320</v>
      </c>
      <c r="S224" s="81" t="s">
        <v>321</v>
      </c>
      <c r="T224" s="82" t="s">
        <v>319</v>
      </c>
      <c r="U224" s="82" t="s">
        <v>320</v>
      </c>
      <c r="V224" s="83" t="s">
        <v>321</v>
      </c>
      <c r="W224" s="84" t="s">
        <v>313</v>
      </c>
    </row>
    <row r="225" spans="1:23" s="70" customFormat="1" x14ac:dyDescent="0.45">
      <c r="A225" s="22">
        <f t="shared" si="41"/>
        <v>219</v>
      </c>
      <c r="B225" s="8" t="s">
        <v>304</v>
      </c>
      <c r="C225" s="19" t="s">
        <v>304</v>
      </c>
      <c r="D225" s="7" t="s">
        <v>242</v>
      </c>
      <c r="E225" s="8" t="s">
        <v>34</v>
      </c>
      <c r="F225" s="19" t="s">
        <v>305</v>
      </c>
      <c r="G225" s="47" t="s">
        <v>257</v>
      </c>
      <c r="H225" s="21" t="s">
        <v>317</v>
      </c>
      <c r="I225" s="8" t="s">
        <v>318</v>
      </c>
      <c r="J225" s="8"/>
      <c r="K225" s="8" t="s">
        <v>34</v>
      </c>
      <c r="L225" s="2" t="s">
        <v>53</v>
      </c>
      <c r="M225" s="68" t="s">
        <v>308</v>
      </c>
      <c r="N225" s="76" t="s">
        <v>49</v>
      </c>
      <c r="O225" s="77">
        <v>43997</v>
      </c>
      <c r="P225" s="78">
        <v>43998</v>
      </c>
      <c r="Q225" s="79" t="s">
        <v>322</v>
      </c>
      <c r="R225" s="80" t="s">
        <v>323</v>
      </c>
      <c r="S225" s="81" t="s">
        <v>324</v>
      </c>
      <c r="T225" s="82" t="s">
        <v>322</v>
      </c>
      <c r="U225" s="82" t="s">
        <v>323</v>
      </c>
      <c r="V225" s="83" t="s">
        <v>324</v>
      </c>
      <c r="W225" s="84" t="s">
        <v>313</v>
      </c>
    </row>
    <row r="226" spans="1:23" s="70" customFormat="1" x14ac:dyDescent="0.45">
      <c r="A226" s="22">
        <f t="shared" si="41"/>
        <v>220</v>
      </c>
      <c r="B226" s="8" t="s">
        <v>304</v>
      </c>
      <c r="C226" s="19" t="s">
        <v>304</v>
      </c>
      <c r="D226" s="7" t="s">
        <v>242</v>
      </c>
      <c r="E226" s="8" t="s">
        <v>34</v>
      </c>
      <c r="F226" s="19" t="s">
        <v>305</v>
      </c>
      <c r="G226" s="47" t="s">
        <v>257</v>
      </c>
      <c r="H226" s="21" t="s">
        <v>306</v>
      </c>
      <c r="I226" s="8" t="s">
        <v>307</v>
      </c>
      <c r="J226" s="8"/>
      <c r="K226" s="8" t="s">
        <v>34</v>
      </c>
      <c r="L226" s="2" t="s">
        <v>53</v>
      </c>
      <c r="M226" s="68" t="s">
        <v>308</v>
      </c>
      <c r="N226" s="76" t="s">
        <v>49</v>
      </c>
      <c r="O226" s="77">
        <v>43997</v>
      </c>
      <c r="P226" s="78">
        <v>43998</v>
      </c>
      <c r="Q226" s="79" t="s">
        <v>325</v>
      </c>
      <c r="R226" s="80" t="s">
        <v>326</v>
      </c>
      <c r="S226" s="81" t="s">
        <v>316</v>
      </c>
      <c r="T226" s="82" t="s">
        <v>325</v>
      </c>
      <c r="U226" s="82" t="s">
        <v>326</v>
      </c>
      <c r="V226" s="83" t="s">
        <v>316</v>
      </c>
      <c r="W226" s="84" t="s">
        <v>313</v>
      </c>
    </row>
    <row r="227" spans="1:23" s="70" customFormat="1" x14ac:dyDescent="0.45">
      <c r="A227" s="22">
        <f t="shared" si="41"/>
        <v>221</v>
      </c>
      <c r="B227" s="8" t="s">
        <v>304</v>
      </c>
      <c r="C227" s="19" t="s">
        <v>304</v>
      </c>
      <c r="D227" s="7" t="s">
        <v>242</v>
      </c>
      <c r="E227" s="8" t="s">
        <v>34</v>
      </c>
      <c r="F227" s="19" t="s">
        <v>305</v>
      </c>
      <c r="G227" s="47" t="s">
        <v>257</v>
      </c>
      <c r="H227" s="21" t="s">
        <v>317</v>
      </c>
      <c r="I227" s="8" t="s">
        <v>318</v>
      </c>
      <c r="J227" s="8"/>
      <c r="K227" s="8" t="s">
        <v>34</v>
      </c>
      <c r="L227" s="2" t="s">
        <v>53</v>
      </c>
      <c r="M227" s="68" t="s">
        <v>308</v>
      </c>
      <c r="N227" s="76" t="s">
        <v>49</v>
      </c>
      <c r="O227" s="77">
        <v>43998</v>
      </c>
      <c r="P227" s="78">
        <v>43999</v>
      </c>
      <c r="Q227" s="79" t="s">
        <v>327</v>
      </c>
      <c r="R227" s="80" t="s">
        <v>328</v>
      </c>
      <c r="S227" s="81" t="s">
        <v>329</v>
      </c>
      <c r="T227" s="82" t="s">
        <v>327</v>
      </c>
      <c r="U227" s="82" t="s">
        <v>328</v>
      </c>
      <c r="V227" s="83" t="s">
        <v>329</v>
      </c>
      <c r="W227" s="84" t="s">
        <v>313</v>
      </c>
    </row>
    <row r="228" spans="1:23" s="70" customFormat="1" x14ac:dyDescent="0.45">
      <c r="A228" s="22">
        <f t="shared" si="41"/>
        <v>222</v>
      </c>
      <c r="B228" s="8" t="s">
        <v>304</v>
      </c>
      <c r="C228" s="19" t="s">
        <v>304</v>
      </c>
      <c r="D228" s="7" t="s">
        <v>242</v>
      </c>
      <c r="E228" s="8" t="s">
        <v>34</v>
      </c>
      <c r="F228" s="19" t="s">
        <v>305</v>
      </c>
      <c r="G228" s="47" t="s">
        <v>257</v>
      </c>
      <c r="H228" s="21" t="s">
        <v>317</v>
      </c>
      <c r="I228" s="8" t="s">
        <v>318</v>
      </c>
      <c r="J228" s="8"/>
      <c r="K228" s="8" t="s">
        <v>34</v>
      </c>
      <c r="L228" s="2" t="s">
        <v>53</v>
      </c>
      <c r="M228" s="68" t="s">
        <v>308</v>
      </c>
      <c r="N228" s="76" t="s">
        <v>49</v>
      </c>
      <c r="O228" s="77">
        <v>43998</v>
      </c>
      <c r="P228" s="78">
        <v>43999</v>
      </c>
      <c r="Q228" s="79" t="s">
        <v>330</v>
      </c>
      <c r="R228" s="80" t="s">
        <v>331</v>
      </c>
      <c r="S228" s="81" t="s">
        <v>332</v>
      </c>
      <c r="T228" s="82" t="s">
        <v>333</v>
      </c>
      <c r="U228" s="82" t="s">
        <v>331</v>
      </c>
      <c r="V228" s="83" t="s">
        <v>332</v>
      </c>
      <c r="W228" s="84" t="s">
        <v>313</v>
      </c>
    </row>
    <row r="229" spans="1:23" s="70" customFormat="1" x14ac:dyDescent="0.45">
      <c r="A229" s="22">
        <f t="shared" si="41"/>
        <v>223</v>
      </c>
      <c r="B229" s="8" t="s">
        <v>304</v>
      </c>
      <c r="C229" s="19" t="s">
        <v>304</v>
      </c>
      <c r="D229" s="7" t="s">
        <v>242</v>
      </c>
      <c r="E229" s="8" t="s">
        <v>34</v>
      </c>
      <c r="F229" s="19" t="s">
        <v>305</v>
      </c>
      <c r="G229" s="47" t="s">
        <v>257</v>
      </c>
      <c r="H229" s="21" t="s">
        <v>306</v>
      </c>
      <c r="I229" s="8" t="s">
        <v>307</v>
      </c>
      <c r="J229" s="8"/>
      <c r="K229" s="8" t="s">
        <v>34</v>
      </c>
      <c r="L229" s="2" t="s">
        <v>53</v>
      </c>
      <c r="M229" s="68" t="s">
        <v>308</v>
      </c>
      <c r="N229" s="76" t="s">
        <v>49</v>
      </c>
      <c r="O229" s="77">
        <v>43998</v>
      </c>
      <c r="P229" s="78">
        <v>43999</v>
      </c>
      <c r="Q229" s="79" t="s">
        <v>334</v>
      </c>
      <c r="R229" s="80" t="s">
        <v>315</v>
      </c>
      <c r="S229" s="81" t="s">
        <v>335</v>
      </c>
      <c r="T229" s="82" t="s">
        <v>334</v>
      </c>
      <c r="U229" s="82" t="s">
        <v>315</v>
      </c>
      <c r="V229" s="83" t="s">
        <v>335</v>
      </c>
      <c r="W229" s="84" t="s">
        <v>313</v>
      </c>
    </row>
    <row r="230" spans="1:23" s="70" customFormat="1" x14ac:dyDescent="0.45">
      <c r="A230" s="22">
        <f t="shared" si="41"/>
        <v>224</v>
      </c>
      <c r="B230" s="8" t="s">
        <v>304</v>
      </c>
      <c r="C230" s="19" t="s">
        <v>304</v>
      </c>
      <c r="D230" s="7" t="s">
        <v>242</v>
      </c>
      <c r="E230" s="8" t="s">
        <v>34</v>
      </c>
      <c r="F230" s="19" t="s">
        <v>305</v>
      </c>
      <c r="G230" s="47" t="s">
        <v>257</v>
      </c>
      <c r="H230" s="21" t="s">
        <v>306</v>
      </c>
      <c r="I230" s="8" t="s">
        <v>307</v>
      </c>
      <c r="J230" s="8"/>
      <c r="K230" s="8" t="s">
        <v>34</v>
      </c>
      <c r="L230" s="2" t="s">
        <v>53</v>
      </c>
      <c r="M230" s="68" t="s">
        <v>308</v>
      </c>
      <c r="N230" s="76" t="s">
        <v>49</v>
      </c>
      <c r="O230" s="77">
        <v>43998</v>
      </c>
      <c r="P230" s="78">
        <v>43999</v>
      </c>
      <c r="Q230" s="79" t="s">
        <v>336</v>
      </c>
      <c r="R230" s="80" t="s">
        <v>337</v>
      </c>
      <c r="S230" s="81" t="s">
        <v>316</v>
      </c>
      <c r="T230" s="82" t="s">
        <v>336</v>
      </c>
      <c r="U230" s="82" t="s">
        <v>338</v>
      </c>
      <c r="V230" s="83" t="s">
        <v>316</v>
      </c>
      <c r="W230" s="84" t="s">
        <v>313</v>
      </c>
    </row>
    <row r="231" spans="1:23" s="70" customFormat="1" x14ac:dyDescent="0.45">
      <c r="A231" s="22">
        <f t="shared" si="41"/>
        <v>225</v>
      </c>
      <c r="B231" s="8" t="s">
        <v>304</v>
      </c>
      <c r="C231" s="19" t="s">
        <v>304</v>
      </c>
      <c r="D231" s="7" t="s">
        <v>255</v>
      </c>
      <c r="E231" s="8" t="s">
        <v>242</v>
      </c>
      <c r="F231" s="19" t="s">
        <v>242</v>
      </c>
      <c r="G231" s="47" t="s">
        <v>257</v>
      </c>
      <c r="H231" s="21" t="s">
        <v>339</v>
      </c>
      <c r="I231" s="8" t="s">
        <v>340</v>
      </c>
      <c r="J231" s="8"/>
      <c r="K231" s="8" t="s">
        <v>34</v>
      </c>
      <c r="L231" s="2" t="s">
        <v>53</v>
      </c>
      <c r="M231" s="68" t="s">
        <v>308</v>
      </c>
      <c r="N231" s="76" t="s">
        <v>49</v>
      </c>
      <c r="O231" s="77">
        <v>43999</v>
      </c>
      <c r="P231" s="78">
        <v>44000</v>
      </c>
      <c r="Q231" s="79" t="s">
        <v>197</v>
      </c>
      <c r="R231" s="80" t="s">
        <v>341</v>
      </c>
      <c r="S231" s="81" t="s">
        <v>121</v>
      </c>
      <c r="T231" s="82" t="s">
        <v>197</v>
      </c>
      <c r="U231" s="82" t="s">
        <v>341</v>
      </c>
      <c r="V231" s="83" t="s">
        <v>121</v>
      </c>
      <c r="W231" s="84" t="s">
        <v>313</v>
      </c>
    </row>
    <row r="232" spans="1:23" s="70" customFormat="1" x14ac:dyDescent="0.45">
      <c r="A232" s="22">
        <f t="shared" si="41"/>
        <v>226</v>
      </c>
      <c r="B232" s="8" t="s">
        <v>304</v>
      </c>
      <c r="C232" s="19" t="s">
        <v>304</v>
      </c>
      <c r="D232" s="7" t="s">
        <v>342</v>
      </c>
      <c r="E232" s="8" t="s">
        <v>242</v>
      </c>
      <c r="F232" s="19" t="s">
        <v>242</v>
      </c>
      <c r="G232" s="47" t="s">
        <v>257</v>
      </c>
      <c r="H232" s="21" t="s">
        <v>339</v>
      </c>
      <c r="I232" s="8" t="s">
        <v>340</v>
      </c>
      <c r="J232" s="8"/>
      <c r="K232" s="8" t="s">
        <v>34</v>
      </c>
      <c r="L232" s="2" t="s">
        <v>53</v>
      </c>
      <c r="M232" s="68" t="s">
        <v>308</v>
      </c>
      <c r="N232" s="76" t="s">
        <v>49</v>
      </c>
      <c r="O232" s="77">
        <v>43999</v>
      </c>
      <c r="P232" s="78">
        <v>44000</v>
      </c>
      <c r="Q232" s="79" t="s">
        <v>343</v>
      </c>
      <c r="R232" s="80" t="s">
        <v>344</v>
      </c>
      <c r="S232" s="81" t="s">
        <v>345</v>
      </c>
      <c r="T232" s="82" t="s">
        <v>343</v>
      </c>
      <c r="U232" s="82" t="s">
        <v>344</v>
      </c>
      <c r="V232" s="83" t="s">
        <v>345</v>
      </c>
      <c r="W232" s="84" t="s">
        <v>313</v>
      </c>
    </row>
    <row r="233" spans="1:23" s="70" customFormat="1" x14ac:dyDescent="0.45">
      <c r="A233" s="22">
        <f t="shared" si="41"/>
        <v>227</v>
      </c>
      <c r="B233" s="8" t="s">
        <v>304</v>
      </c>
      <c r="C233" s="19" t="s">
        <v>304</v>
      </c>
      <c r="D233" s="7" t="s">
        <v>346</v>
      </c>
      <c r="E233" s="8" t="s">
        <v>242</v>
      </c>
      <c r="F233" s="19" t="s">
        <v>242</v>
      </c>
      <c r="G233" s="47" t="s">
        <v>257</v>
      </c>
      <c r="H233" s="21" t="s">
        <v>263</v>
      </c>
      <c r="I233" s="8" t="s">
        <v>347</v>
      </c>
      <c r="J233" s="8"/>
      <c r="K233" s="8" t="s">
        <v>34</v>
      </c>
      <c r="L233" s="2" t="s">
        <v>53</v>
      </c>
      <c r="M233" s="68" t="s">
        <v>308</v>
      </c>
      <c r="N233" s="76" t="s">
        <v>49</v>
      </c>
      <c r="O233" s="77">
        <v>43999</v>
      </c>
      <c r="P233" s="78">
        <v>44000</v>
      </c>
      <c r="Q233" s="79" t="s">
        <v>348</v>
      </c>
      <c r="R233" s="80" t="s">
        <v>349</v>
      </c>
      <c r="S233" s="81" t="s">
        <v>350</v>
      </c>
      <c r="T233" s="82" t="s">
        <v>351</v>
      </c>
      <c r="U233" s="82" t="s">
        <v>349</v>
      </c>
      <c r="V233" s="83" t="s">
        <v>350</v>
      </c>
      <c r="W233" s="84" t="s">
        <v>313</v>
      </c>
    </row>
    <row r="234" spans="1:23" s="70" customFormat="1" x14ac:dyDescent="0.45">
      <c r="A234" s="22">
        <f t="shared" si="41"/>
        <v>228</v>
      </c>
      <c r="B234" s="8" t="s">
        <v>352</v>
      </c>
      <c r="C234" s="8" t="s">
        <v>352</v>
      </c>
      <c r="D234" s="7" t="s">
        <v>353</v>
      </c>
      <c r="E234" s="62" t="s">
        <v>242</v>
      </c>
      <c r="F234" s="62" t="s">
        <v>242</v>
      </c>
      <c r="G234" s="47" t="s">
        <v>244</v>
      </c>
      <c r="H234" s="21" t="s">
        <v>36</v>
      </c>
      <c r="I234" s="8" t="s">
        <v>354</v>
      </c>
      <c r="J234" s="62" t="s">
        <v>242</v>
      </c>
      <c r="K234" s="62" t="s">
        <v>242</v>
      </c>
      <c r="L234" s="2" t="s">
        <v>53</v>
      </c>
      <c r="M234" s="48" t="s">
        <v>355</v>
      </c>
      <c r="N234" s="76" t="s">
        <v>49</v>
      </c>
      <c r="O234" s="77">
        <v>43977</v>
      </c>
      <c r="P234" s="78">
        <v>43978</v>
      </c>
      <c r="Q234" s="79" t="s">
        <v>356</v>
      </c>
      <c r="R234" s="80" t="s">
        <v>357</v>
      </c>
      <c r="S234" s="81" t="s">
        <v>358</v>
      </c>
      <c r="T234" s="82" t="str">
        <f t="shared" ref="T234:U245" si="47"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&lt;1.02</v>
      </c>
      <c r="U234" s="82" t="str">
        <f t="shared" si="47"/>
        <v>&lt;1.22</v>
      </c>
      <c r="V234" s="83" t="str">
        <f t="shared" ref="V234:V245" si="48">IFERROR(IF(AND(T234="",U234=""),"",IF(AND(T234="-",U234="-"),IF(S234="","Cs合計を入力してください",S234),IF(NOT(ISERROR(T234*1+U234*1)),ROUND(T234+U234, 1-INT(LOG(ABS(T234+U234)))),IF(NOT(ISERROR(T234*1)),ROUND(T234, 1-INT(LOG(ABS(T234)))),IF(NOT(ISERROR(U234*1)),ROUND(U234, 1-INT(LOG(ABS(U234)))),IF(ISERROR(T234*1+U234*1),"&lt;"&amp;ROUND(IF(T234="-",0,SUBSTITUTE(T234,"&lt;",""))*1+IF(U234="-",0,SUBSTITUTE(U234,"&lt;",""))*1,1-INT(LOG(ABS(IF(T234="-",0,SUBSTITUTE(T234,"&lt;",""))*1+IF(U234="-",0,SUBSTITUTE(U234,"&lt;",""))*1)))))))))),"入力形式が間違っています")</f>
        <v>&lt;2.2</v>
      </c>
      <c r="W234" s="84" t="str">
        <f t="shared" ref="W234:W245" si="49">IF(ISERROR(V234*1),"",IF(AND(H234="飲料水",V234&gt;=11),"○",IF(AND(H234="牛乳・乳児用食品",V234&gt;=51),"○",IF(AND(H234&lt;&gt;"",V234&gt;=110),"○",""))))</f>
        <v/>
      </c>
    </row>
    <row r="235" spans="1:23" s="70" customFormat="1" x14ac:dyDescent="0.45">
      <c r="A235" s="22">
        <f t="shared" si="41"/>
        <v>229</v>
      </c>
      <c r="B235" s="8" t="s">
        <v>352</v>
      </c>
      <c r="C235" s="8" t="s">
        <v>352</v>
      </c>
      <c r="D235" s="21" t="s">
        <v>287</v>
      </c>
      <c r="E235" s="62" t="s">
        <v>242</v>
      </c>
      <c r="F235" s="62" t="s">
        <v>242</v>
      </c>
      <c r="G235" s="47" t="s">
        <v>244</v>
      </c>
      <c r="H235" s="21" t="s">
        <v>96</v>
      </c>
      <c r="I235" s="22" t="s">
        <v>359</v>
      </c>
      <c r="J235" s="62" t="s">
        <v>242</v>
      </c>
      <c r="K235" s="62" t="s">
        <v>242</v>
      </c>
      <c r="L235" s="2" t="s">
        <v>53</v>
      </c>
      <c r="M235" s="48" t="s">
        <v>355</v>
      </c>
      <c r="N235" s="85" t="s">
        <v>49</v>
      </c>
      <c r="O235" s="77">
        <v>43977</v>
      </c>
      <c r="P235" s="78">
        <v>43978</v>
      </c>
      <c r="Q235" s="87" t="s">
        <v>360</v>
      </c>
      <c r="R235" s="88" t="s">
        <v>361</v>
      </c>
      <c r="S235" s="81" t="s">
        <v>362</v>
      </c>
      <c r="T235" s="82" t="str">
        <f t="shared" si="47"/>
        <v>&lt;1.27</v>
      </c>
      <c r="U235" s="82" t="str">
        <f t="shared" si="47"/>
        <v>&lt;1.12</v>
      </c>
      <c r="V235" s="83" t="str">
        <f t="shared" si="48"/>
        <v>&lt;2.4</v>
      </c>
      <c r="W235" s="84" t="str">
        <f t="shared" si="49"/>
        <v/>
      </c>
    </row>
    <row r="236" spans="1:23" s="70" customFormat="1" x14ac:dyDescent="0.45">
      <c r="A236" s="22">
        <f t="shared" si="41"/>
        <v>230</v>
      </c>
      <c r="B236" s="8" t="s">
        <v>363</v>
      </c>
      <c r="C236" s="19" t="s">
        <v>363</v>
      </c>
      <c r="D236" s="7" t="s">
        <v>364</v>
      </c>
      <c r="E236" s="8" t="s">
        <v>363</v>
      </c>
      <c r="F236" s="19" t="s">
        <v>34</v>
      </c>
      <c r="G236" s="47" t="s">
        <v>244</v>
      </c>
      <c r="H236" s="21" t="s">
        <v>36</v>
      </c>
      <c r="I236" s="8" t="s">
        <v>365</v>
      </c>
      <c r="J236" s="8"/>
      <c r="K236" s="8" t="s">
        <v>34</v>
      </c>
      <c r="L236" s="2" t="s">
        <v>53</v>
      </c>
      <c r="M236" s="48" t="s">
        <v>366</v>
      </c>
      <c r="N236" s="76" t="s">
        <v>49</v>
      </c>
      <c r="O236" s="77">
        <v>43991</v>
      </c>
      <c r="P236" s="78">
        <v>43999</v>
      </c>
      <c r="Q236" s="79" t="s">
        <v>367</v>
      </c>
      <c r="R236" s="80" t="s">
        <v>368</v>
      </c>
      <c r="S236" s="81" t="s">
        <v>369</v>
      </c>
      <c r="T236" s="82" t="str">
        <f t="shared" si="47"/>
        <v>&lt;5.4</v>
      </c>
      <c r="U236" s="82" t="str">
        <f t="shared" si="47"/>
        <v>&lt;5</v>
      </c>
      <c r="V236" s="83" t="str">
        <f t="shared" si="48"/>
        <v>&lt;10</v>
      </c>
      <c r="W236" s="84" t="str">
        <f t="shared" si="49"/>
        <v/>
      </c>
    </row>
    <row r="237" spans="1:23" s="70" customFormat="1" x14ac:dyDescent="0.45">
      <c r="A237" s="22">
        <f t="shared" si="41"/>
        <v>231</v>
      </c>
      <c r="B237" s="22" t="s">
        <v>363</v>
      </c>
      <c r="C237" s="38" t="s">
        <v>363</v>
      </c>
      <c r="D237" s="21" t="s">
        <v>370</v>
      </c>
      <c r="E237" s="22" t="s">
        <v>34</v>
      </c>
      <c r="F237" s="38" t="s">
        <v>34</v>
      </c>
      <c r="G237" s="47" t="s">
        <v>244</v>
      </c>
      <c r="H237" s="21" t="s">
        <v>36</v>
      </c>
      <c r="I237" s="22" t="s">
        <v>371</v>
      </c>
      <c r="J237" s="22"/>
      <c r="K237" s="22" t="s">
        <v>34</v>
      </c>
      <c r="L237" s="16" t="s">
        <v>53</v>
      </c>
      <c r="M237" s="49" t="s">
        <v>372</v>
      </c>
      <c r="N237" s="85" t="s">
        <v>49</v>
      </c>
      <c r="O237" s="86">
        <v>43991</v>
      </c>
      <c r="P237" s="89">
        <v>43999</v>
      </c>
      <c r="Q237" s="87" t="s">
        <v>373</v>
      </c>
      <c r="R237" s="88" t="s">
        <v>374</v>
      </c>
      <c r="S237" s="81" t="s">
        <v>375</v>
      </c>
      <c r="T237" s="82" t="str">
        <f t="shared" si="47"/>
        <v>&lt;4.8</v>
      </c>
      <c r="U237" s="82" t="str">
        <f t="shared" si="47"/>
        <v>&lt;4.4</v>
      </c>
      <c r="V237" s="83" t="str">
        <f t="shared" si="48"/>
        <v>&lt;9.2</v>
      </c>
      <c r="W237" s="84" t="str">
        <f t="shared" si="49"/>
        <v/>
      </c>
    </row>
    <row r="238" spans="1:23" s="70" customFormat="1" x14ac:dyDescent="0.45">
      <c r="A238" s="22">
        <f t="shared" si="41"/>
        <v>232</v>
      </c>
      <c r="B238" s="22" t="s">
        <v>363</v>
      </c>
      <c r="C238" s="38" t="s">
        <v>363</v>
      </c>
      <c r="D238" s="21" t="s">
        <v>364</v>
      </c>
      <c r="E238" s="22" t="s">
        <v>34</v>
      </c>
      <c r="F238" s="38" t="s">
        <v>34</v>
      </c>
      <c r="G238" s="47" t="s">
        <v>244</v>
      </c>
      <c r="H238" s="21" t="s">
        <v>36</v>
      </c>
      <c r="I238" s="22" t="s">
        <v>376</v>
      </c>
      <c r="J238" s="22"/>
      <c r="K238" s="22" t="s">
        <v>34</v>
      </c>
      <c r="L238" s="16" t="s">
        <v>53</v>
      </c>
      <c r="M238" s="49" t="s">
        <v>372</v>
      </c>
      <c r="N238" s="85" t="s">
        <v>49</v>
      </c>
      <c r="O238" s="86">
        <v>43991</v>
      </c>
      <c r="P238" s="89">
        <v>43999</v>
      </c>
      <c r="Q238" s="87" t="s">
        <v>373</v>
      </c>
      <c r="R238" s="88" t="s">
        <v>373</v>
      </c>
      <c r="S238" s="81" t="s">
        <v>377</v>
      </c>
      <c r="T238" s="82" t="str">
        <f t="shared" si="47"/>
        <v>&lt;4.8</v>
      </c>
      <c r="U238" s="82" t="str">
        <f t="shared" si="47"/>
        <v>&lt;4.8</v>
      </c>
      <c r="V238" s="83" t="str">
        <f t="shared" si="48"/>
        <v>&lt;9.6</v>
      </c>
      <c r="W238" s="84" t="str">
        <f t="shared" si="49"/>
        <v/>
      </c>
    </row>
    <row r="239" spans="1:23" s="70" customFormat="1" x14ac:dyDescent="0.45">
      <c r="A239" s="22">
        <f t="shared" si="41"/>
        <v>233</v>
      </c>
      <c r="B239" s="22" t="s">
        <v>363</v>
      </c>
      <c r="C239" s="38" t="s">
        <v>363</v>
      </c>
      <c r="D239" s="21" t="s">
        <v>242</v>
      </c>
      <c r="E239" s="22" t="s">
        <v>34</v>
      </c>
      <c r="F239" s="38" t="s">
        <v>378</v>
      </c>
      <c r="G239" s="47" t="s">
        <v>244</v>
      </c>
      <c r="H239" s="21" t="s">
        <v>379</v>
      </c>
      <c r="I239" s="22" t="s">
        <v>380</v>
      </c>
      <c r="J239" s="22"/>
      <c r="K239" s="22" t="s">
        <v>34</v>
      </c>
      <c r="L239" s="16" t="s">
        <v>53</v>
      </c>
      <c r="M239" s="49" t="s">
        <v>372</v>
      </c>
      <c r="N239" s="85" t="s">
        <v>49</v>
      </c>
      <c r="O239" s="86">
        <v>43991</v>
      </c>
      <c r="P239" s="89">
        <v>43999</v>
      </c>
      <c r="Q239" s="87" t="s">
        <v>381</v>
      </c>
      <c r="R239" s="88" t="s">
        <v>382</v>
      </c>
      <c r="S239" s="81" t="s">
        <v>383</v>
      </c>
      <c r="T239" s="82" t="str">
        <f t="shared" si="47"/>
        <v>&lt;0.43</v>
      </c>
      <c r="U239" s="82" t="str">
        <f t="shared" si="47"/>
        <v>&lt;0.41</v>
      </c>
      <c r="V239" s="83" t="str">
        <f t="shared" si="48"/>
        <v>&lt;0.84</v>
      </c>
      <c r="W239" s="84" t="str">
        <f t="shared" si="49"/>
        <v/>
      </c>
    </row>
    <row r="240" spans="1:23" s="70" customFormat="1" x14ac:dyDescent="0.45">
      <c r="A240" s="22">
        <f t="shared" si="41"/>
        <v>234</v>
      </c>
      <c r="B240" s="22" t="s">
        <v>363</v>
      </c>
      <c r="C240" s="38" t="s">
        <v>363</v>
      </c>
      <c r="D240" s="21" t="s">
        <v>242</v>
      </c>
      <c r="E240" s="22" t="s">
        <v>34</v>
      </c>
      <c r="F240" s="38" t="s">
        <v>384</v>
      </c>
      <c r="G240" s="47" t="s">
        <v>244</v>
      </c>
      <c r="H240" s="21" t="s">
        <v>245</v>
      </c>
      <c r="I240" s="22" t="s">
        <v>385</v>
      </c>
      <c r="J240" s="22"/>
      <c r="K240" s="22" t="s">
        <v>34</v>
      </c>
      <c r="L240" s="16" t="s">
        <v>53</v>
      </c>
      <c r="M240" s="49" t="s">
        <v>372</v>
      </c>
      <c r="N240" s="85" t="s">
        <v>49</v>
      </c>
      <c r="O240" s="86">
        <v>43991</v>
      </c>
      <c r="P240" s="89">
        <v>43999</v>
      </c>
      <c r="Q240" s="87" t="s">
        <v>374</v>
      </c>
      <c r="R240" s="88" t="s">
        <v>386</v>
      </c>
      <c r="S240" s="81" t="s">
        <v>387</v>
      </c>
      <c r="T240" s="82" t="str">
        <f t="shared" si="47"/>
        <v>&lt;4.4</v>
      </c>
      <c r="U240" s="82" t="str">
        <f t="shared" si="47"/>
        <v>&lt;3.6</v>
      </c>
      <c r="V240" s="83" t="str">
        <f t="shared" si="48"/>
        <v>&lt;8</v>
      </c>
      <c r="W240" s="84" t="str">
        <f t="shared" si="49"/>
        <v/>
      </c>
    </row>
    <row r="241" spans="1:23" s="70" customFormat="1" x14ac:dyDescent="0.45">
      <c r="A241" s="22">
        <f t="shared" si="41"/>
        <v>235</v>
      </c>
      <c r="B241" s="8" t="s">
        <v>363</v>
      </c>
      <c r="C241" s="19" t="s">
        <v>363</v>
      </c>
      <c r="D241" s="7" t="s">
        <v>364</v>
      </c>
      <c r="E241" s="8" t="s">
        <v>388</v>
      </c>
      <c r="F241" s="19" t="s">
        <v>34</v>
      </c>
      <c r="G241" s="47" t="s">
        <v>244</v>
      </c>
      <c r="H241" s="21" t="s">
        <v>36</v>
      </c>
      <c r="I241" s="8" t="s">
        <v>389</v>
      </c>
      <c r="J241" s="8"/>
      <c r="K241" s="8" t="s">
        <v>34</v>
      </c>
      <c r="L241" s="2" t="s">
        <v>53</v>
      </c>
      <c r="M241" s="48" t="s">
        <v>366</v>
      </c>
      <c r="N241" s="76" t="s">
        <v>49</v>
      </c>
      <c r="O241" s="77">
        <v>43998</v>
      </c>
      <c r="P241" s="78">
        <v>44000</v>
      </c>
      <c r="Q241" s="79" t="s">
        <v>390</v>
      </c>
      <c r="R241" s="80" t="s">
        <v>391</v>
      </c>
      <c r="S241" s="81" t="s">
        <v>392</v>
      </c>
      <c r="T241" s="82" t="str">
        <f t="shared" si="47"/>
        <v>&lt;4.1</v>
      </c>
      <c r="U241" s="82" t="str">
        <f t="shared" si="47"/>
        <v>&lt;5.2</v>
      </c>
      <c r="V241" s="83" t="str">
        <f t="shared" si="48"/>
        <v>&lt;9.3</v>
      </c>
      <c r="W241" s="84" t="str">
        <f t="shared" si="49"/>
        <v/>
      </c>
    </row>
    <row r="242" spans="1:23" s="70" customFormat="1" x14ac:dyDescent="0.45">
      <c r="A242" s="22">
        <f t="shared" si="41"/>
        <v>236</v>
      </c>
      <c r="B242" s="22" t="s">
        <v>363</v>
      </c>
      <c r="C242" s="38" t="s">
        <v>363</v>
      </c>
      <c r="D242" s="21" t="s">
        <v>393</v>
      </c>
      <c r="E242" s="22" t="s">
        <v>34</v>
      </c>
      <c r="F242" s="38" t="s">
        <v>34</v>
      </c>
      <c r="G242" s="47" t="s">
        <v>244</v>
      </c>
      <c r="H242" s="21" t="s">
        <v>36</v>
      </c>
      <c r="I242" s="22" t="s">
        <v>394</v>
      </c>
      <c r="J242" s="22"/>
      <c r="K242" s="22" t="s">
        <v>34</v>
      </c>
      <c r="L242" s="16" t="s">
        <v>53</v>
      </c>
      <c r="M242" s="49" t="s">
        <v>372</v>
      </c>
      <c r="N242" s="85" t="s">
        <v>49</v>
      </c>
      <c r="O242" s="86">
        <v>43998</v>
      </c>
      <c r="P242" s="89">
        <v>44000</v>
      </c>
      <c r="Q242" s="87" t="s">
        <v>395</v>
      </c>
      <c r="R242" s="88" t="s">
        <v>396</v>
      </c>
      <c r="S242" s="81" t="s">
        <v>397</v>
      </c>
      <c r="T242" s="82" t="str">
        <f t="shared" si="47"/>
        <v>&lt;6.3</v>
      </c>
      <c r="U242" s="82" t="str">
        <f t="shared" si="47"/>
        <v>&lt;6.2</v>
      </c>
      <c r="V242" s="83" t="str">
        <f t="shared" si="48"/>
        <v>&lt;13</v>
      </c>
      <c r="W242" s="84" t="str">
        <f t="shared" si="49"/>
        <v/>
      </c>
    </row>
    <row r="243" spans="1:23" s="70" customFormat="1" x14ac:dyDescent="0.45">
      <c r="A243" s="22">
        <f t="shared" si="41"/>
        <v>237</v>
      </c>
      <c r="B243" s="22" t="s">
        <v>363</v>
      </c>
      <c r="C243" s="38" t="s">
        <v>363</v>
      </c>
      <c r="D243" s="21" t="s">
        <v>398</v>
      </c>
      <c r="E243" s="22" t="s">
        <v>399</v>
      </c>
      <c r="F243" s="38" t="s">
        <v>34</v>
      </c>
      <c r="G243" s="47" t="s">
        <v>244</v>
      </c>
      <c r="H243" s="21" t="s">
        <v>400</v>
      </c>
      <c r="I243" s="22" t="s">
        <v>401</v>
      </c>
      <c r="J243" s="22"/>
      <c r="K243" s="22" t="s">
        <v>34</v>
      </c>
      <c r="L243" s="16" t="s">
        <v>53</v>
      </c>
      <c r="M243" s="49" t="s">
        <v>372</v>
      </c>
      <c r="N243" s="85" t="s">
        <v>49</v>
      </c>
      <c r="O243" s="86">
        <v>43998</v>
      </c>
      <c r="P243" s="89">
        <v>44000</v>
      </c>
      <c r="Q243" s="87" t="s">
        <v>402</v>
      </c>
      <c r="R243" s="88" t="s">
        <v>403</v>
      </c>
      <c r="S243" s="81" t="s">
        <v>404</v>
      </c>
      <c r="T243" s="82" t="str">
        <f t="shared" si="47"/>
        <v>&lt;4.5</v>
      </c>
      <c r="U243" s="82" t="str">
        <f t="shared" si="47"/>
        <v>&lt;4</v>
      </c>
      <c r="V243" s="83" t="str">
        <f t="shared" si="48"/>
        <v>&lt;8.5</v>
      </c>
      <c r="W243" s="84" t="str">
        <f t="shared" si="49"/>
        <v/>
      </c>
    </row>
    <row r="244" spans="1:23" s="70" customFormat="1" x14ac:dyDescent="0.45">
      <c r="A244" s="22">
        <f t="shared" si="41"/>
        <v>238</v>
      </c>
      <c r="B244" s="22" t="s">
        <v>363</v>
      </c>
      <c r="C244" s="38" t="s">
        <v>363</v>
      </c>
      <c r="D244" s="21" t="s">
        <v>242</v>
      </c>
      <c r="E244" s="22" t="s">
        <v>34</v>
      </c>
      <c r="F244" s="38" t="s">
        <v>405</v>
      </c>
      <c r="G244" s="47" t="s">
        <v>244</v>
      </c>
      <c r="H244" s="21" t="s">
        <v>245</v>
      </c>
      <c r="I244" s="22" t="s">
        <v>406</v>
      </c>
      <c r="J244" s="22"/>
      <c r="K244" s="22" t="s">
        <v>34</v>
      </c>
      <c r="L244" s="16" t="s">
        <v>53</v>
      </c>
      <c r="M244" s="49" t="s">
        <v>372</v>
      </c>
      <c r="N244" s="85" t="s">
        <v>49</v>
      </c>
      <c r="O244" s="86">
        <v>43998</v>
      </c>
      <c r="P244" s="89">
        <v>44000</v>
      </c>
      <c r="Q244" s="87" t="s">
        <v>407</v>
      </c>
      <c r="R244" s="88" t="s">
        <v>303</v>
      </c>
      <c r="S244" s="81" t="s">
        <v>408</v>
      </c>
      <c r="T244" s="82" t="str">
        <f t="shared" si="47"/>
        <v>&lt;3.9</v>
      </c>
      <c r="U244" s="82" t="str">
        <f t="shared" si="47"/>
        <v>&lt;4.2</v>
      </c>
      <c r="V244" s="83" t="str">
        <f t="shared" si="48"/>
        <v>&lt;8.1</v>
      </c>
      <c r="W244" s="84" t="str">
        <f t="shared" si="49"/>
        <v/>
      </c>
    </row>
    <row r="245" spans="1:23" s="70" customFormat="1" x14ac:dyDescent="0.45">
      <c r="A245" s="22">
        <f t="shared" si="41"/>
        <v>239</v>
      </c>
      <c r="B245" s="22" t="s">
        <v>363</v>
      </c>
      <c r="C245" s="38" t="s">
        <v>363</v>
      </c>
      <c r="D245" s="21" t="s">
        <v>34</v>
      </c>
      <c r="E245" s="22" t="s">
        <v>34</v>
      </c>
      <c r="F245" s="38" t="s">
        <v>409</v>
      </c>
      <c r="G245" s="47" t="s">
        <v>244</v>
      </c>
      <c r="H245" s="21" t="s">
        <v>245</v>
      </c>
      <c r="I245" s="22" t="s">
        <v>385</v>
      </c>
      <c r="J245" s="22"/>
      <c r="K245" s="22" t="s">
        <v>34</v>
      </c>
      <c r="L245" s="16" t="s">
        <v>53</v>
      </c>
      <c r="M245" s="49" t="s">
        <v>372</v>
      </c>
      <c r="N245" s="85" t="s">
        <v>49</v>
      </c>
      <c r="O245" s="86">
        <v>43998</v>
      </c>
      <c r="P245" s="89">
        <v>44000</v>
      </c>
      <c r="Q245" s="87" t="s">
        <v>390</v>
      </c>
      <c r="R245" s="88" t="s">
        <v>410</v>
      </c>
      <c r="S245" s="81" t="s">
        <v>411</v>
      </c>
      <c r="T245" s="82" t="str">
        <f t="shared" si="47"/>
        <v>&lt;4.1</v>
      </c>
      <c r="U245" s="82" t="str">
        <f t="shared" si="47"/>
        <v>&lt;4.6</v>
      </c>
      <c r="V245" s="83" t="str">
        <f t="shared" si="48"/>
        <v>&lt;8.7</v>
      </c>
      <c r="W245" s="84" t="str">
        <f t="shared" si="49"/>
        <v/>
      </c>
    </row>
    <row r="246" spans="1:23" s="70" customFormat="1" x14ac:dyDescent="0.45">
      <c r="A246" s="22">
        <f t="shared" si="41"/>
        <v>240</v>
      </c>
      <c r="B246" s="62" t="s">
        <v>266</v>
      </c>
      <c r="C246" s="59" t="s">
        <v>266</v>
      </c>
      <c r="D246" s="61" t="s">
        <v>412</v>
      </c>
      <c r="E246" s="62" t="s">
        <v>413</v>
      </c>
      <c r="F246" s="59" t="s">
        <v>414</v>
      </c>
      <c r="G246" s="131" t="s">
        <v>415</v>
      </c>
      <c r="H246" s="61" t="s">
        <v>416</v>
      </c>
      <c r="I246" s="62" t="s">
        <v>37</v>
      </c>
      <c r="J246" s="62" t="s">
        <v>417</v>
      </c>
      <c r="K246" s="74" t="s">
        <v>418</v>
      </c>
      <c r="L246" s="45" t="s">
        <v>275</v>
      </c>
      <c r="M246" s="46" t="s">
        <v>419</v>
      </c>
      <c r="N246" s="103" t="s">
        <v>49</v>
      </c>
      <c r="O246" s="132">
        <v>43984</v>
      </c>
      <c r="P246" s="133">
        <v>43993</v>
      </c>
      <c r="Q246" s="134" t="s">
        <v>420</v>
      </c>
      <c r="R246" s="135">
        <v>22.2</v>
      </c>
      <c r="S246" s="136">
        <v>22</v>
      </c>
      <c r="T246" s="82" t="s">
        <v>420</v>
      </c>
      <c r="U246" s="82">
        <v>22.2</v>
      </c>
      <c r="V246" s="83">
        <v>22</v>
      </c>
      <c r="W246" s="84"/>
    </row>
    <row r="247" spans="1:23" s="70" customFormat="1" x14ac:dyDescent="0.45">
      <c r="A247" s="22">
        <f t="shared" si="41"/>
        <v>241</v>
      </c>
      <c r="B247" s="62" t="s">
        <v>266</v>
      </c>
      <c r="C247" s="59" t="s">
        <v>266</v>
      </c>
      <c r="D247" s="61" t="s">
        <v>412</v>
      </c>
      <c r="E247" s="62" t="s">
        <v>413</v>
      </c>
      <c r="F247" s="59" t="s">
        <v>414</v>
      </c>
      <c r="G247" s="131" t="s">
        <v>415</v>
      </c>
      <c r="H247" s="61" t="s">
        <v>416</v>
      </c>
      <c r="I247" s="62" t="s">
        <v>37</v>
      </c>
      <c r="J247" s="62" t="s">
        <v>417</v>
      </c>
      <c r="K247" s="62" t="s">
        <v>418</v>
      </c>
      <c r="L247" s="45" t="s">
        <v>275</v>
      </c>
      <c r="M247" s="46" t="s">
        <v>419</v>
      </c>
      <c r="N247" s="103" t="s">
        <v>49</v>
      </c>
      <c r="O247" s="132">
        <v>43986</v>
      </c>
      <c r="P247" s="133">
        <v>43993</v>
      </c>
      <c r="Q247" s="134" t="s">
        <v>421</v>
      </c>
      <c r="R247" s="135">
        <v>34.4</v>
      </c>
      <c r="S247" s="136">
        <v>34</v>
      </c>
      <c r="T247" s="82" t="s">
        <v>421</v>
      </c>
      <c r="U247" s="82">
        <v>34.4</v>
      </c>
      <c r="V247" s="83">
        <v>34</v>
      </c>
      <c r="W247" s="84" t="str">
        <f t="shared" ref="W247" si="50">IF(ISERROR(V247*1),"",IF(AND(H247="飲料水",V247&gt;=11),"○",IF(AND(H247="牛乳・乳児用食品",V247&gt;=51),"○",IF(AND(H247&lt;&gt;"",V247&gt;=110),"○",""))))</f>
        <v/>
      </c>
    </row>
    <row r="248" spans="1:23" s="70" customFormat="1" x14ac:dyDescent="0.45">
      <c r="A248" s="22">
        <f t="shared" si="41"/>
        <v>242</v>
      </c>
      <c r="B248" s="62" t="s">
        <v>266</v>
      </c>
      <c r="C248" s="59" t="s">
        <v>266</v>
      </c>
      <c r="D248" s="61" t="s">
        <v>412</v>
      </c>
      <c r="E248" s="62" t="s">
        <v>422</v>
      </c>
      <c r="F248" s="59" t="s">
        <v>414</v>
      </c>
      <c r="G248" s="131" t="s">
        <v>415</v>
      </c>
      <c r="H248" s="61" t="s">
        <v>416</v>
      </c>
      <c r="I248" s="62" t="s">
        <v>37</v>
      </c>
      <c r="J248" s="62" t="s">
        <v>417</v>
      </c>
      <c r="K248" s="74" t="s">
        <v>418</v>
      </c>
      <c r="L248" s="45" t="s">
        <v>275</v>
      </c>
      <c r="M248" s="46" t="s">
        <v>419</v>
      </c>
      <c r="N248" s="103" t="s">
        <v>49</v>
      </c>
      <c r="O248" s="132">
        <v>43987</v>
      </c>
      <c r="P248" s="133">
        <v>43993</v>
      </c>
      <c r="Q248" s="134" t="s">
        <v>423</v>
      </c>
      <c r="R248" s="137">
        <v>8.6999999999999993</v>
      </c>
      <c r="S248" s="136">
        <v>8.6999999999999993</v>
      </c>
      <c r="T248" s="82" t="s">
        <v>148</v>
      </c>
      <c r="U248" s="138">
        <v>8.6999999999999993</v>
      </c>
      <c r="V248" s="83">
        <v>8.6999999999999993</v>
      </c>
      <c r="W248" s="84"/>
    </row>
    <row r="249" spans="1:23" s="70" customFormat="1" x14ac:dyDescent="0.45">
      <c r="A249" s="22">
        <f t="shared" si="41"/>
        <v>243</v>
      </c>
      <c r="B249" s="62" t="s">
        <v>266</v>
      </c>
      <c r="C249" s="59" t="s">
        <v>266</v>
      </c>
      <c r="D249" s="61" t="s">
        <v>412</v>
      </c>
      <c r="E249" s="62" t="s">
        <v>424</v>
      </c>
      <c r="F249" s="59" t="s">
        <v>414</v>
      </c>
      <c r="G249" s="131" t="s">
        <v>415</v>
      </c>
      <c r="H249" s="61" t="s">
        <v>416</v>
      </c>
      <c r="I249" s="62" t="s">
        <v>37</v>
      </c>
      <c r="J249" s="62" t="s">
        <v>417</v>
      </c>
      <c r="K249" s="74" t="s">
        <v>425</v>
      </c>
      <c r="L249" s="45" t="s">
        <v>275</v>
      </c>
      <c r="M249" s="46" t="s">
        <v>419</v>
      </c>
      <c r="N249" s="103" t="s">
        <v>49</v>
      </c>
      <c r="O249" s="132">
        <v>43990</v>
      </c>
      <c r="P249" s="133">
        <v>43993</v>
      </c>
      <c r="Q249" s="134" t="s">
        <v>426</v>
      </c>
      <c r="R249" s="135" t="s">
        <v>427</v>
      </c>
      <c r="S249" s="136" t="s">
        <v>428</v>
      </c>
      <c r="T249" s="82" t="s">
        <v>426</v>
      </c>
      <c r="U249" s="82" t="s">
        <v>427</v>
      </c>
      <c r="V249" s="83" t="s">
        <v>428</v>
      </c>
      <c r="W249" s="84"/>
    </row>
    <row r="250" spans="1:23" s="70" customFormat="1" x14ac:dyDescent="0.45">
      <c r="A250" s="22">
        <f t="shared" si="41"/>
        <v>244</v>
      </c>
      <c r="B250" s="62" t="s">
        <v>266</v>
      </c>
      <c r="C250" s="59" t="s">
        <v>266</v>
      </c>
      <c r="D250" s="61" t="s">
        <v>412</v>
      </c>
      <c r="E250" s="62" t="s">
        <v>424</v>
      </c>
      <c r="F250" s="59" t="s">
        <v>414</v>
      </c>
      <c r="G250" s="131" t="s">
        <v>415</v>
      </c>
      <c r="H250" s="61" t="s">
        <v>429</v>
      </c>
      <c r="I250" s="62" t="s">
        <v>430</v>
      </c>
      <c r="J250" s="62" t="s">
        <v>417</v>
      </c>
      <c r="K250" s="62" t="s">
        <v>425</v>
      </c>
      <c r="L250" s="45" t="s">
        <v>275</v>
      </c>
      <c r="M250" s="46" t="s">
        <v>419</v>
      </c>
      <c r="N250" s="103" t="s">
        <v>49</v>
      </c>
      <c r="O250" s="132">
        <v>43990</v>
      </c>
      <c r="P250" s="133">
        <v>43993</v>
      </c>
      <c r="Q250" s="134" t="s">
        <v>431</v>
      </c>
      <c r="R250" s="135" t="s">
        <v>432</v>
      </c>
      <c r="S250" s="136" t="s">
        <v>56</v>
      </c>
      <c r="T250" s="82" t="s">
        <v>113</v>
      </c>
      <c r="U250" s="82" t="s">
        <v>432</v>
      </c>
      <c r="V250" s="83" t="s">
        <v>56</v>
      </c>
      <c r="W250" s="84"/>
    </row>
    <row r="251" spans="1:23" s="70" customFormat="1" x14ac:dyDescent="0.45">
      <c r="A251" s="22">
        <f t="shared" si="41"/>
        <v>245</v>
      </c>
      <c r="B251" s="62" t="s">
        <v>266</v>
      </c>
      <c r="C251" s="59" t="s">
        <v>266</v>
      </c>
      <c r="D251" s="61" t="s">
        <v>412</v>
      </c>
      <c r="E251" s="62" t="s">
        <v>433</v>
      </c>
      <c r="F251" s="59" t="s">
        <v>414</v>
      </c>
      <c r="G251" s="131" t="s">
        <v>434</v>
      </c>
      <c r="H251" s="61" t="s">
        <v>416</v>
      </c>
      <c r="I251" s="62" t="s">
        <v>435</v>
      </c>
      <c r="J251" s="62" t="s">
        <v>436</v>
      </c>
      <c r="K251" s="62" t="s">
        <v>414</v>
      </c>
      <c r="L251" s="45" t="s">
        <v>275</v>
      </c>
      <c r="M251" s="46" t="s">
        <v>419</v>
      </c>
      <c r="N251" s="103" t="s">
        <v>49</v>
      </c>
      <c r="O251" s="132">
        <v>43951</v>
      </c>
      <c r="P251" s="133">
        <v>43993</v>
      </c>
      <c r="Q251" s="134" t="s">
        <v>437</v>
      </c>
      <c r="R251" s="135">
        <v>13.9</v>
      </c>
      <c r="S251" s="136">
        <v>14</v>
      </c>
      <c r="T251" s="82" t="s">
        <v>437</v>
      </c>
      <c r="U251" s="82">
        <v>13.9</v>
      </c>
      <c r="V251" s="83">
        <v>14</v>
      </c>
      <c r="W251" s="84"/>
    </row>
    <row r="252" spans="1:23" s="70" customFormat="1" x14ac:dyDescent="0.45">
      <c r="A252" s="22">
        <f t="shared" si="41"/>
        <v>246</v>
      </c>
      <c r="B252" s="62" t="s">
        <v>266</v>
      </c>
      <c r="C252" s="59" t="s">
        <v>266</v>
      </c>
      <c r="D252" s="61" t="s">
        <v>412</v>
      </c>
      <c r="E252" s="62" t="s">
        <v>433</v>
      </c>
      <c r="F252" s="59" t="s">
        <v>414</v>
      </c>
      <c r="G252" s="131" t="s">
        <v>434</v>
      </c>
      <c r="H252" s="61" t="s">
        <v>416</v>
      </c>
      <c r="I252" s="62" t="s">
        <v>435</v>
      </c>
      <c r="J252" s="62" t="s">
        <v>436</v>
      </c>
      <c r="K252" s="74" t="s">
        <v>414</v>
      </c>
      <c r="L252" s="45" t="s">
        <v>275</v>
      </c>
      <c r="M252" s="46" t="s">
        <v>419</v>
      </c>
      <c r="N252" s="103" t="s">
        <v>49</v>
      </c>
      <c r="O252" s="132">
        <v>43966</v>
      </c>
      <c r="P252" s="133">
        <v>43993</v>
      </c>
      <c r="Q252" s="134" t="s">
        <v>438</v>
      </c>
      <c r="R252" s="135" t="s">
        <v>437</v>
      </c>
      <c r="S252" s="136" t="s">
        <v>439</v>
      </c>
      <c r="T252" s="82" t="s">
        <v>438</v>
      </c>
      <c r="U252" s="82" t="s">
        <v>437</v>
      </c>
      <c r="V252" s="83" t="s">
        <v>439</v>
      </c>
      <c r="W252" s="84"/>
    </row>
    <row r="253" spans="1:23" s="70" customFormat="1" x14ac:dyDescent="0.45">
      <c r="A253" s="22">
        <f t="shared" si="41"/>
        <v>247</v>
      </c>
      <c r="B253" s="62" t="s">
        <v>266</v>
      </c>
      <c r="C253" s="59" t="s">
        <v>266</v>
      </c>
      <c r="D253" s="61" t="s">
        <v>412</v>
      </c>
      <c r="E253" s="62" t="s">
        <v>433</v>
      </c>
      <c r="F253" s="59" t="s">
        <v>414</v>
      </c>
      <c r="G253" s="131" t="s">
        <v>434</v>
      </c>
      <c r="H253" s="61" t="s">
        <v>416</v>
      </c>
      <c r="I253" s="62" t="s">
        <v>435</v>
      </c>
      <c r="J253" s="62" t="s">
        <v>436</v>
      </c>
      <c r="K253" s="62" t="s">
        <v>414</v>
      </c>
      <c r="L253" s="45" t="s">
        <v>275</v>
      </c>
      <c r="M253" s="46" t="s">
        <v>419</v>
      </c>
      <c r="N253" s="103" t="s">
        <v>49</v>
      </c>
      <c r="O253" s="132">
        <v>43976</v>
      </c>
      <c r="P253" s="133">
        <v>43993</v>
      </c>
      <c r="Q253" s="134" t="s">
        <v>440</v>
      </c>
      <c r="R253" s="135" t="s">
        <v>441</v>
      </c>
      <c r="S253" s="136" t="s">
        <v>442</v>
      </c>
      <c r="T253" s="82" t="s">
        <v>440</v>
      </c>
      <c r="U253" s="82" t="s">
        <v>441</v>
      </c>
      <c r="V253" s="83" t="s">
        <v>442</v>
      </c>
      <c r="W253" s="84" t="str">
        <f t="shared" ref="W253" si="51">IF(ISERROR(V253*1),"",IF(AND(H253="飲料水",V253&gt;=11),"○",IF(AND(H253="牛乳・乳児用食品",V253&gt;=51),"○",IF(AND(H253&lt;&gt;"",V253&gt;=110),"○",""))))</f>
        <v/>
      </c>
    </row>
    <row r="254" spans="1:23" s="70" customFormat="1" x14ac:dyDescent="0.45">
      <c r="A254" s="22">
        <f t="shared" si="41"/>
        <v>248</v>
      </c>
      <c r="B254" s="62" t="s">
        <v>266</v>
      </c>
      <c r="C254" s="59" t="s">
        <v>266</v>
      </c>
      <c r="D254" s="61" t="s">
        <v>412</v>
      </c>
      <c r="E254" s="62" t="s">
        <v>433</v>
      </c>
      <c r="F254" s="59" t="s">
        <v>414</v>
      </c>
      <c r="G254" s="131" t="s">
        <v>434</v>
      </c>
      <c r="H254" s="61" t="s">
        <v>416</v>
      </c>
      <c r="I254" s="62" t="s">
        <v>435</v>
      </c>
      <c r="J254" s="62" t="s">
        <v>436</v>
      </c>
      <c r="K254" s="74" t="s">
        <v>414</v>
      </c>
      <c r="L254" s="45" t="s">
        <v>275</v>
      </c>
      <c r="M254" s="46" t="s">
        <v>419</v>
      </c>
      <c r="N254" s="103" t="s">
        <v>49</v>
      </c>
      <c r="O254" s="132">
        <v>43984</v>
      </c>
      <c r="P254" s="133">
        <v>43993</v>
      </c>
      <c r="Q254" s="134" t="s">
        <v>421</v>
      </c>
      <c r="R254" s="135">
        <v>101</v>
      </c>
      <c r="S254" s="136">
        <v>100</v>
      </c>
      <c r="T254" s="82" t="s">
        <v>421</v>
      </c>
      <c r="U254" s="82">
        <v>101</v>
      </c>
      <c r="V254" s="83">
        <v>100</v>
      </c>
      <c r="W254" s="84"/>
    </row>
    <row r="255" spans="1:23" s="70" customFormat="1" x14ac:dyDescent="0.45">
      <c r="A255" s="22">
        <f t="shared" si="41"/>
        <v>249</v>
      </c>
      <c r="B255" s="62" t="s">
        <v>266</v>
      </c>
      <c r="C255" s="59" t="s">
        <v>266</v>
      </c>
      <c r="D255" s="61" t="s">
        <v>412</v>
      </c>
      <c r="E255" s="62" t="s">
        <v>433</v>
      </c>
      <c r="F255" s="59" t="s">
        <v>414</v>
      </c>
      <c r="G255" s="131" t="s">
        <v>434</v>
      </c>
      <c r="H255" s="61" t="s">
        <v>416</v>
      </c>
      <c r="I255" s="62" t="s">
        <v>435</v>
      </c>
      <c r="J255" s="62" t="s">
        <v>436</v>
      </c>
      <c r="K255" s="74" t="s">
        <v>414</v>
      </c>
      <c r="L255" s="45" t="s">
        <v>275</v>
      </c>
      <c r="M255" s="46" t="s">
        <v>419</v>
      </c>
      <c r="N255" s="103" t="s">
        <v>49</v>
      </c>
      <c r="O255" s="132">
        <v>43985</v>
      </c>
      <c r="P255" s="133">
        <v>43993</v>
      </c>
      <c r="Q255" s="134" t="s">
        <v>443</v>
      </c>
      <c r="R255" s="135">
        <v>8.48</v>
      </c>
      <c r="S255" s="136">
        <v>8.5</v>
      </c>
      <c r="T255" s="82" t="s">
        <v>443</v>
      </c>
      <c r="U255" s="82">
        <v>8.48</v>
      </c>
      <c r="V255" s="83">
        <v>8.5</v>
      </c>
      <c r="W255" s="84"/>
    </row>
    <row r="256" spans="1:23" s="70" customFormat="1" x14ac:dyDescent="0.45">
      <c r="A256" s="22">
        <f t="shared" si="41"/>
        <v>250</v>
      </c>
      <c r="B256" s="62" t="s">
        <v>266</v>
      </c>
      <c r="C256" s="59" t="s">
        <v>266</v>
      </c>
      <c r="D256" s="61" t="s">
        <v>412</v>
      </c>
      <c r="E256" s="62" t="s">
        <v>433</v>
      </c>
      <c r="F256" s="59" t="s">
        <v>414</v>
      </c>
      <c r="G256" s="131" t="s">
        <v>434</v>
      </c>
      <c r="H256" s="61" t="s">
        <v>416</v>
      </c>
      <c r="I256" s="62" t="s">
        <v>444</v>
      </c>
      <c r="J256" s="62" t="s">
        <v>436</v>
      </c>
      <c r="K256" s="62" t="s">
        <v>414</v>
      </c>
      <c r="L256" s="45" t="s">
        <v>275</v>
      </c>
      <c r="M256" s="46" t="s">
        <v>419</v>
      </c>
      <c r="N256" s="103" t="s">
        <v>49</v>
      </c>
      <c r="O256" s="132">
        <v>43985</v>
      </c>
      <c r="P256" s="133">
        <v>43993</v>
      </c>
      <c r="Q256" s="134" t="s">
        <v>445</v>
      </c>
      <c r="R256" s="135">
        <v>6.67</v>
      </c>
      <c r="S256" s="136">
        <v>6.7</v>
      </c>
      <c r="T256" s="82" t="s">
        <v>445</v>
      </c>
      <c r="U256" s="82">
        <v>6.67</v>
      </c>
      <c r="V256" s="83">
        <v>6.7</v>
      </c>
      <c r="W256" s="84"/>
    </row>
    <row r="257" spans="1:23" s="70" customFormat="1" x14ac:dyDescent="0.45">
      <c r="A257" s="22">
        <f t="shared" si="41"/>
        <v>251</v>
      </c>
      <c r="B257" s="62" t="s">
        <v>266</v>
      </c>
      <c r="C257" s="59" t="s">
        <v>266</v>
      </c>
      <c r="D257" s="61" t="s">
        <v>412</v>
      </c>
      <c r="E257" s="62" t="s">
        <v>433</v>
      </c>
      <c r="F257" s="59" t="s">
        <v>414</v>
      </c>
      <c r="G257" s="131" t="s">
        <v>434</v>
      </c>
      <c r="H257" s="61" t="s">
        <v>416</v>
      </c>
      <c r="I257" s="62" t="s">
        <v>444</v>
      </c>
      <c r="J257" s="62" t="s">
        <v>436</v>
      </c>
      <c r="K257" s="62" t="s">
        <v>414</v>
      </c>
      <c r="L257" s="45" t="s">
        <v>275</v>
      </c>
      <c r="M257" s="46" t="s">
        <v>419</v>
      </c>
      <c r="N257" s="103" t="s">
        <v>49</v>
      </c>
      <c r="O257" s="132">
        <v>43985</v>
      </c>
      <c r="P257" s="133">
        <v>43993</v>
      </c>
      <c r="Q257" s="134" t="s">
        <v>443</v>
      </c>
      <c r="R257" s="135" t="s">
        <v>446</v>
      </c>
      <c r="S257" s="136" t="s">
        <v>442</v>
      </c>
      <c r="T257" s="82" t="s">
        <v>443</v>
      </c>
      <c r="U257" s="82" t="s">
        <v>446</v>
      </c>
      <c r="V257" s="83" t="s">
        <v>442</v>
      </c>
      <c r="W257" s="84"/>
    </row>
    <row r="258" spans="1:23" s="70" customFormat="1" x14ac:dyDescent="0.45">
      <c r="A258" s="22">
        <f t="shared" si="41"/>
        <v>252</v>
      </c>
      <c r="B258" s="62" t="s">
        <v>447</v>
      </c>
      <c r="C258" s="59" t="s">
        <v>447</v>
      </c>
      <c r="D258" s="61" t="s">
        <v>412</v>
      </c>
      <c r="E258" s="62" t="s">
        <v>448</v>
      </c>
      <c r="F258" s="59" t="s">
        <v>449</v>
      </c>
      <c r="G258" s="131" t="s">
        <v>434</v>
      </c>
      <c r="H258" s="61" t="s">
        <v>450</v>
      </c>
      <c r="I258" s="62" t="s">
        <v>451</v>
      </c>
      <c r="J258" s="62" t="s">
        <v>452</v>
      </c>
      <c r="K258" s="62" t="s">
        <v>414</v>
      </c>
      <c r="L258" s="45" t="s">
        <v>275</v>
      </c>
      <c r="M258" s="46" t="s">
        <v>453</v>
      </c>
      <c r="N258" s="103" t="s">
        <v>49</v>
      </c>
      <c r="O258" s="132">
        <v>43977</v>
      </c>
      <c r="P258" s="133">
        <v>43994</v>
      </c>
      <c r="Q258" s="134" t="s">
        <v>454</v>
      </c>
      <c r="R258" s="135" t="s">
        <v>455</v>
      </c>
      <c r="S258" s="136" t="s">
        <v>456</v>
      </c>
      <c r="T258" s="82" t="s">
        <v>454</v>
      </c>
      <c r="U258" s="82" t="s">
        <v>455</v>
      </c>
      <c r="V258" s="83" t="s">
        <v>456</v>
      </c>
      <c r="W258" s="84"/>
    </row>
    <row r="259" spans="1:23" s="70" customFormat="1" x14ac:dyDescent="0.45">
      <c r="A259" s="22">
        <f t="shared" si="41"/>
        <v>253</v>
      </c>
      <c r="B259" s="62" t="s">
        <v>447</v>
      </c>
      <c r="C259" s="59" t="s">
        <v>447</v>
      </c>
      <c r="D259" s="61" t="s">
        <v>412</v>
      </c>
      <c r="E259" s="62" t="s">
        <v>424</v>
      </c>
      <c r="F259" s="59" t="s">
        <v>457</v>
      </c>
      <c r="G259" s="131" t="s">
        <v>434</v>
      </c>
      <c r="H259" s="61" t="s">
        <v>450</v>
      </c>
      <c r="I259" s="62" t="s">
        <v>451</v>
      </c>
      <c r="J259" s="62" t="s">
        <v>452</v>
      </c>
      <c r="K259" s="74" t="s">
        <v>414</v>
      </c>
      <c r="L259" s="45" t="s">
        <v>275</v>
      </c>
      <c r="M259" s="46" t="s">
        <v>453</v>
      </c>
      <c r="N259" s="103" t="s">
        <v>49</v>
      </c>
      <c r="O259" s="132">
        <v>43984</v>
      </c>
      <c r="P259" s="133">
        <v>43994</v>
      </c>
      <c r="Q259" s="134" t="s">
        <v>458</v>
      </c>
      <c r="R259" s="135" t="s">
        <v>131</v>
      </c>
      <c r="S259" s="136" t="s">
        <v>459</v>
      </c>
      <c r="T259" s="82" t="s">
        <v>458</v>
      </c>
      <c r="U259" s="82" t="s">
        <v>131</v>
      </c>
      <c r="V259" s="83" t="s">
        <v>459</v>
      </c>
      <c r="W259" s="84"/>
    </row>
    <row r="260" spans="1:23" s="70" customFormat="1" x14ac:dyDescent="0.45">
      <c r="A260" s="22">
        <f t="shared" si="41"/>
        <v>254</v>
      </c>
      <c r="B260" s="62" t="s">
        <v>447</v>
      </c>
      <c r="C260" s="59" t="s">
        <v>447</v>
      </c>
      <c r="D260" s="61" t="s">
        <v>412</v>
      </c>
      <c r="E260" s="62" t="s">
        <v>460</v>
      </c>
      <c r="F260" s="59" t="s">
        <v>461</v>
      </c>
      <c r="G260" s="131" t="s">
        <v>434</v>
      </c>
      <c r="H260" s="61" t="s">
        <v>450</v>
      </c>
      <c r="I260" s="62" t="s">
        <v>451</v>
      </c>
      <c r="J260" s="62" t="s">
        <v>452</v>
      </c>
      <c r="K260" s="62" t="s">
        <v>414</v>
      </c>
      <c r="L260" s="45" t="s">
        <v>275</v>
      </c>
      <c r="M260" s="46" t="s">
        <v>453</v>
      </c>
      <c r="N260" s="105" t="s">
        <v>49</v>
      </c>
      <c r="O260" s="132">
        <v>43987</v>
      </c>
      <c r="P260" s="133">
        <v>43994</v>
      </c>
      <c r="Q260" s="134" t="s">
        <v>172</v>
      </c>
      <c r="R260" s="135" t="s">
        <v>462</v>
      </c>
      <c r="S260" s="136" t="s">
        <v>463</v>
      </c>
      <c r="T260" s="82" t="s">
        <v>172</v>
      </c>
      <c r="U260" s="82" t="s">
        <v>462</v>
      </c>
      <c r="V260" s="83" t="s">
        <v>464</v>
      </c>
      <c r="W260" s="84" t="str">
        <f t="shared" ref="W260:W304" si="52">IF(ISERROR(V260*1),"",IF(AND(H260="飲料水",V260&gt;=11),"○",IF(AND(H260="牛乳・乳児用食品",V260&gt;=51),"○",IF(AND(H260&lt;&gt;"",V260&gt;=110),"○",""))))</f>
        <v/>
      </c>
    </row>
    <row r="261" spans="1:23" s="70" customFormat="1" x14ac:dyDescent="0.45">
      <c r="A261" s="22">
        <f t="shared" si="41"/>
        <v>255</v>
      </c>
      <c r="B261" s="8" t="s">
        <v>465</v>
      </c>
      <c r="C261" s="19" t="s">
        <v>465</v>
      </c>
      <c r="D261" s="7" t="s">
        <v>242</v>
      </c>
      <c r="E261" s="8" t="s">
        <v>34</v>
      </c>
      <c r="F261" s="19" t="s">
        <v>405</v>
      </c>
      <c r="G261" s="47" t="s">
        <v>244</v>
      </c>
      <c r="H261" s="21" t="s">
        <v>466</v>
      </c>
      <c r="I261" s="8" t="s">
        <v>467</v>
      </c>
      <c r="J261" s="8"/>
      <c r="K261" s="8" t="s">
        <v>34</v>
      </c>
      <c r="L261" s="2" t="s">
        <v>53</v>
      </c>
      <c r="M261" s="139" t="s">
        <v>468</v>
      </c>
      <c r="N261" s="140" t="s">
        <v>49</v>
      </c>
      <c r="O261" s="141">
        <v>43992</v>
      </c>
      <c r="P261" s="141">
        <v>43993</v>
      </c>
      <c r="Q261" s="79" t="s">
        <v>469</v>
      </c>
      <c r="R261" s="80" t="s">
        <v>469</v>
      </c>
      <c r="S261" s="81" t="s">
        <v>470</v>
      </c>
      <c r="T261" s="82" t="str">
        <f t="shared" ref="T261:U274" si="53">IF(Q261="","",IF(NOT(ISERROR(Q261*1)),ROUNDDOWN(Q261*1,2-INT(LOG(ABS(Q261*1)))),IFERROR("&lt;"&amp;ROUNDDOWN(IF(SUBSTITUTE(Q261,"&lt;","")*1&lt;=50,SUBSTITUTE(Q261,"&lt;","")*1,""),2-INT(LOG(ABS(SUBSTITUTE(Q261,"&lt;","")*1)))),IF(Q261="-",Q261,"入力形式が間違っています"))))</f>
        <v>&lt;0.9</v>
      </c>
      <c r="U261" s="82" t="str">
        <f t="shared" si="53"/>
        <v>&lt;0.9</v>
      </c>
      <c r="V261" s="83" t="str">
        <f t="shared" ref="V261:V274" si="54">IFERROR(IF(AND(T261="",U261=""),"",IF(AND(T261="-",U261="-"),IF(S261="","Cs合計を入力してください",S261),IF(NOT(ISERROR(T261*1+U261*1)),ROUND(T261+U261, 1-INT(LOG(ABS(T261+U261)))),IF(NOT(ISERROR(T261*1)),ROUND(T261, 1-INT(LOG(ABS(T261)))),IF(NOT(ISERROR(U261*1)),ROUND(U261, 1-INT(LOG(ABS(U261)))),IF(ISERROR(T261*1+U261*1),"&lt;"&amp;ROUND(IF(T261="-",0,SUBSTITUTE(T261,"&lt;",""))*1+IF(U261="-",0,SUBSTITUTE(U261,"&lt;",""))*1,1-INT(LOG(ABS(IF(T261="-",0,SUBSTITUTE(T261,"&lt;",""))*1+IF(U261="-",0,SUBSTITUTE(U261,"&lt;",""))*1)))))))))),"入力形式が間違っています")</f>
        <v>&lt;1.8</v>
      </c>
      <c r="W261" s="84" t="str">
        <f t="shared" si="52"/>
        <v/>
      </c>
    </row>
    <row r="262" spans="1:23" s="70" customFormat="1" x14ac:dyDescent="0.45">
      <c r="A262" s="22">
        <f t="shared" si="41"/>
        <v>256</v>
      </c>
      <c r="B262" s="22" t="s">
        <v>465</v>
      </c>
      <c r="C262" s="38" t="s">
        <v>465</v>
      </c>
      <c r="D262" s="21" t="s">
        <v>242</v>
      </c>
      <c r="E262" s="22" t="s">
        <v>34</v>
      </c>
      <c r="F262" s="38" t="s">
        <v>471</v>
      </c>
      <c r="G262" s="47" t="s">
        <v>244</v>
      </c>
      <c r="H262" s="21" t="s">
        <v>466</v>
      </c>
      <c r="I262" s="22" t="s">
        <v>467</v>
      </c>
      <c r="J262" s="22"/>
      <c r="K262" s="22" t="s">
        <v>34</v>
      </c>
      <c r="L262" s="2" t="s">
        <v>53</v>
      </c>
      <c r="M262" s="142" t="s">
        <v>468</v>
      </c>
      <c r="N262" s="85" t="s">
        <v>49</v>
      </c>
      <c r="O262" s="86">
        <v>43992</v>
      </c>
      <c r="P262" s="143">
        <v>43993</v>
      </c>
      <c r="Q262" s="79" t="s">
        <v>472</v>
      </c>
      <c r="R262" s="80" t="s">
        <v>469</v>
      </c>
      <c r="S262" s="81" t="s">
        <v>473</v>
      </c>
      <c r="T262" s="82" t="str">
        <f t="shared" si="53"/>
        <v>&lt;0.8</v>
      </c>
      <c r="U262" s="82" t="str">
        <f t="shared" si="53"/>
        <v>&lt;0.9</v>
      </c>
      <c r="V262" s="83" t="str">
        <f t="shared" si="54"/>
        <v>&lt;1.7</v>
      </c>
      <c r="W262" s="84" t="str">
        <f t="shared" si="52"/>
        <v/>
      </c>
    </row>
    <row r="263" spans="1:23" s="70" customFormat="1" x14ac:dyDescent="0.45">
      <c r="A263" s="22">
        <f t="shared" si="41"/>
        <v>257</v>
      </c>
      <c r="B263" s="22" t="s">
        <v>465</v>
      </c>
      <c r="C263" s="38" t="s">
        <v>465</v>
      </c>
      <c r="D263" s="21" t="s">
        <v>242</v>
      </c>
      <c r="E263" s="22" t="s">
        <v>34</v>
      </c>
      <c r="F263" s="38" t="s">
        <v>474</v>
      </c>
      <c r="G263" s="47" t="s">
        <v>244</v>
      </c>
      <c r="H263" s="21" t="s">
        <v>466</v>
      </c>
      <c r="I263" s="22" t="s">
        <v>467</v>
      </c>
      <c r="J263" s="22"/>
      <c r="K263" s="22" t="s">
        <v>34</v>
      </c>
      <c r="L263" s="2" t="s">
        <v>53</v>
      </c>
      <c r="M263" s="142" t="s">
        <v>468</v>
      </c>
      <c r="N263" s="85" t="s">
        <v>49</v>
      </c>
      <c r="O263" s="86">
        <v>43992</v>
      </c>
      <c r="P263" s="143">
        <v>43993</v>
      </c>
      <c r="Q263" s="79" t="s">
        <v>475</v>
      </c>
      <c r="R263" s="80" t="s">
        <v>472</v>
      </c>
      <c r="S263" s="81" t="s">
        <v>476</v>
      </c>
      <c r="T263" s="82" t="str">
        <f t="shared" si="53"/>
        <v>&lt;0.7</v>
      </c>
      <c r="U263" s="82" t="str">
        <f t="shared" si="53"/>
        <v>&lt;0.8</v>
      </c>
      <c r="V263" s="83" t="str">
        <f t="shared" si="54"/>
        <v>&lt;1.5</v>
      </c>
      <c r="W263" s="84" t="str">
        <f t="shared" si="52"/>
        <v/>
      </c>
    </row>
    <row r="264" spans="1:23" s="70" customFormat="1" x14ac:dyDescent="0.45">
      <c r="A264" s="22">
        <f t="shared" si="41"/>
        <v>258</v>
      </c>
      <c r="B264" s="22" t="s">
        <v>465</v>
      </c>
      <c r="C264" s="38" t="s">
        <v>465</v>
      </c>
      <c r="D264" s="21" t="s">
        <v>242</v>
      </c>
      <c r="E264" s="22" t="s">
        <v>34</v>
      </c>
      <c r="F264" s="38" t="s">
        <v>474</v>
      </c>
      <c r="G264" s="47" t="s">
        <v>244</v>
      </c>
      <c r="H264" s="7" t="s">
        <v>466</v>
      </c>
      <c r="I264" s="22" t="s">
        <v>467</v>
      </c>
      <c r="J264" s="22"/>
      <c r="K264" s="22" t="s">
        <v>34</v>
      </c>
      <c r="L264" s="2" t="s">
        <v>53</v>
      </c>
      <c r="M264" s="142" t="s">
        <v>468</v>
      </c>
      <c r="N264" s="85" t="s">
        <v>49</v>
      </c>
      <c r="O264" s="86">
        <v>43992</v>
      </c>
      <c r="P264" s="89">
        <v>43993</v>
      </c>
      <c r="Q264" s="79" t="s">
        <v>469</v>
      </c>
      <c r="R264" s="80" t="s">
        <v>475</v>
      </c>
      <c r="S264" s="81" t="s">
        <v>477</v>
      </c>
      <c r="T264" s="82" t="str">
        <f t="shared" si="53"/>
        <v>&lt;0.9</v>
      </c>
      <c r="U264" s="82" t="str">
        <f t="shared" si="53"/>
        <v>&lt;0.7</v>
      </c>
      <c r="V264" s="83" t="str">
        <f t="shared" si="54"/>
        <v>&lt;1.6</v>
      </c>
      <c r="W264" s="84" t="str">
        <f t="shared" si="52"/>
        <v/>
      </c>
    </row>
    <row r="265" spans="1:23" s="70" customFormat="1" x14ac:dyDescent="0.45">
      <c r="A265" s="22">
        <f t="shared" ref="A265:A328" si="55">A264+1</f>
        <v>259</v>
      </c>
      <c r="B265" s="22" t="s">
        <v>465</v>
      </c>
      <c r="C265" s="38" t="s">
        <v>465</v>
      </c>
      <c r="D265" s="21" t="s">
        <v>242</v>
      </c>
      <c r="E265" s="22" t="s">
        <v>34</v>
      </c>
      <c r="F265" s="38" t="s">
        <v>474</v>
      </c>
      <c r="G265" s="47" t="s">
        <v>244</v>
      </c>
      <c r="H265" s="21" t="s">
        <v>466</v>
      </c>
      <c r="I265" s="22" t="s">
        <v>467</v>
      </c>
      <c r="J265" s="22"/>
      <c r="K265" s="22" t="s">
        <v>34</v>
      </c>
      <c r="L265" s="2" t="s">
        <v>53</v>
      </c>
      <c r="M265" s="142" t="s">
        <v>468</v>
      </c>
      <c r="N265" s="85" t="s">
        <v>49</v>
      </c>
      <c r="O265" s="86">
        <v>43992</v>
      </c>
      <c r="P265" s="89">
        <v>43993</v>
      </c>
      <c r="Q265" s="79" t="s">
        <v>475</v>
      </c>
      <c r="R265" s="80" t="s">
        <v>475</v>
      </c>
      <c r="S265" s="81" t="s">
        <v>478</v>
      </c>
      <c r="T265" s="82" t="str">
        <f t="shared" si="53"/>
        <v>&lt;0.7</v>
      </c>
      <c r="U265" s="82" t="str">
        <f t="shared" si="53"/>
        <v>&lt;0.7</v>
      </c>
      <c r="V265" s="83" t="str">
        <f t="shared" si="54"/>
        <v>&lt;1.4</v>
      </c>
      <c r="W265" s="84" t="str">
        <f t="shared" si="52"/>
        <v/>
      </c>
    </row>
    <row r="266" spans="1:23" s="70" customFormat="1" x14ac:dyDescent="0.45">
      <c r="A266" s="22">
        <f t="shared" si="55"/>
        <v>260</v>
      </c>
      <c r="B266" s="22" t="s">
        <v>465</v>
      </c>
      <c r="C266" s="38" t="s">
        <v>465</v>
      </c>
      <c r="D266" s="21" t="s">
        <v>242</v>
      </c>
      <c r="E266" s="22" t="s">
        <v>34</v>
      </c>
      <c r="F266" s="38" t="s">
        <v>479</v>
      </c>
      <c r="G266" s="47" t="s">
        <v>244</v>
      </c>
      <c r="H266" s="21" t="s">
        <v>466</v>
      </c>
      <c r="I266" s="22" t="s">
        <v>467</v>
      </c>
      <c r="J266" s="22"/>
      <c r="K266" s="22" t="s">
        <v>34</v>
      </c>
      <c r="L266" s="2" t="s">
        <v>53</v>
      </c>
      <c r="M266" s="142" t="s">
        <v>468</v>
      </c>
      <c r="N266" s="85" t="s">
        <v>49</v>
      </c>
      <c r="O266" s="86">
        <v>43992</v>
      </c>
      <c r="P266" s="89">
        <v>43993</v>
      </c>
      <c r="Q266" s="79" t="s">
        <v>480</v>
      </c>
      <c r="R266" s="80" t="s">
        <v>475</v>
      </c>
      <c r="S266" s="81" t="s">
        <v>481</v>
      </c>
      <c r="T266" s="82" t="str">
        <f t="shared" si="53"/>
        <v>&lt;0.6</v>
      </c>
      <c r="U266" s="82" t="str">
        <f t="shared" si="53"/>
        <v>&lt;0.7</v>
      </c>
      <c r="V266" s="83" t="str">
        <f t="shared" si="54"/>
        <v>&lt;1.3</v>
      </c>
      <c r="W266" s="84" t="str">
        <f t="shared" si="52"/>
        <v/>
      </c>
    </row>
    <row r="267" spans="1:23" s="70" customFormat="1" x14ac:dyDescent="0.45">
      <c r="A267" s="22">
        <f t="shared" si="55"/>
        <v>261</v>
      </c>
      <c r="B267" s="22" t="s">
        <v>465</v>
      </c>
      <c r="C267" s="38" t="s">
        <v>465</v>
      </c>
      <c r="D267" s="21" t="s">
        <v>242</v>
      </c>
      <c r="E267" s="22" t="s">
        <v>34</v>
      </c>
      <c r="F267" s="38" t="s">
        <v>474</v>
      </c>
      <c r="G267" s="47" t="s">
        <v>244</v>
      </c>
      <c r="H267" s="21" t="s">
        <v>466</v>
      </c>
      <c r="I267" s="22" t="s">
        <v>467</v>
      </c>
      <c r="J267" s="22"/>
      <c r="K267" s="22" t="s">
        <v>34</v>
      </c>
      <c r="L267" s="2" t="s">
        <v>53</v>
      </c>
      <c r="M267" s="142" t="s">
        <v>468</v>
      </c>
      <c r="N267" s="85" t="s">
        <v>49</v>
      </c>
      <c r="O267" s="86">
        <v>43992</v>
      </c>
      <c r="P267" s="89">
        <v>43993</v>
      </c>
      <c r="Q267" s="79" t="s">
        <v>469</v>
      </c>
      <c r="R267" s="80" t="s">
        <v>482</v>
      </c>
      <c r="S267" s="81" t="s">
        <v>483</v>
      </c>
      <c r="T267" s="82" t="str">
        <f t="shared" si="53"/>
        <v>&lt;0.9</v>
      </c>
      <c r="U267" s="82" t="str">
        <f t="shared" si="53"/>
        <v>&lt;1</v>
      </c>
      <c r="V267" s="83" t="str">
        <f t="shared" si="54"/>
        <v>&lt;1.9</v>
      </c>
      <c r="W267" s="84" t="str">
        <f t="shared" si="52"/>
        <v/>
      </c>
    </row>
    <row r="268" spans="1:23" s="70" customFormat="1" x14ac:dyDescent="0.45">
      <c r="A268" s="22">
        <f t="shared" si="55"/>
        <v>262</v>
      </c>
      <c r="B268" s="22" t="s">
        <v>465</v>
      </c>
      <c r="C268" s="38" t="s">
        <v>465</v>
      </c>
      <c r="D268" s="21" t="s">
        <v>242</v>
      </c>
      <c r="E268" s="22" t="s">
        <v>34</v>
      </c>
      <c r="F268" s="38" t="s">
        <v>479</v>
      </c>
      <c r="G268" s="47" t="s">
        <v>244</v>
      </c>
      <c r="H268" s="21" t="s">
        <v>466</v>
      </c>
      <c r="I268" s="22" t="s">
        <v>467</v>
      </c>
      <c r="J268" s="22"/>
      <c r="K268" s="22" t="s">
        <v>34</v>
      </c>
      <c r="L268" s="2" t="s">
        <v>53</v>
      </c>
      <c r="M268" s="142" t="s">
        <v>468</v>
      </c>
      <c r="N268" s="85" t="s">
        <v>49</v>
      </c>
      <c r="O268" s="86">
        <v>43992</v>
      </c>
      <c r="P268" s="89">
        <v>43993</v>
      </c>
      <c r="Q268" s="79" t="s">
        <v>469</v>
      </c>
      <c r="R268" s="144" t="s">
        <v>472</v>
      </c>
      <c r="S268" s="81" t="s">
        <v>473</v>
      </c>
      <c r="T268" s="82" t="str">
        <f t="shared" si="53"/>
        <v>&lt;0.9</v>
      </c>
      <c r="U268" s="82" t="str">
        <f t="shared" si="53"/>
        <v>&lt;0.8</v>
      </c>
      <c r="V268" s="83" t="str">
        <f t="shared" si="54"/>
        <v>&lt;1.7</v>
      </c>
      <c r="W268" s="84" t="str">
        <f t="shared" si="52"/>
        <v/>
      </c>
    </row>
    <row r="269" spans="1:23" s="70" customFormat="1" x14ac:dyDescent="0.45">
      <c r="A269" s="22">
        <f t="shared" si="55"/>
        <v>263</v>
      </c>
      <c r="B269" s="22" t="s">
        <v>484</v>
      </c>
      <c r="C269" s="19" t="s">
        <v>484</v>
      </c>
      <c r="D269" s="7" t="s">
        <v>484</v>
      </c>
      <c r="E269" s="8" t="s">
        <v>485</v>
      </c>
      <c r="F269" s="19" t="s">
        <v>486</v>
      </c>
      <c r="G269" s="47" t="s">
        <v>434</v>
      </c>
      <c r="H269" s="21" t="s">
        <v>36</v>
      </c>
      <c r="I269" s="8" t="s">
        <v>487</v>
      </c>
      <c r="J269" s="8" t="s">
        <v>488</v>
      </c>
      <c r="K269" s="8" t="s">
        <v>271</v>
      </c>
      <c r="L269" s="2" t="s">
        <v>53</v>
      </c>
      <c r="M269" s="145" t="s">
        <v>489</v>
      </c>
      <c r="N269" s="76" t="s">
        <v>49</v>
      </c>
      <c r="O269" s="77">
        <v>43955</v>
      </c>
      <c r="P269" s="78">
        <v>44006</v>
      </c>
      <c r="Q269" s="146" t="s">
        <v>490</v>
      </c>
      <c r="R269" s="88" t="s">
        <v>491</v>
      </c>
      <c r="S269" s="130" t="s">
        <v>397</v>
      </c>
      <c r="T269" s="82" t="str">
        <f t="shared" si="53"/>
        <v>&lt;7.2</v>
      </c>
      <c r="U269" s="82" t="str">
        <f t="shared" si="53"/>
        <v>&lt;5.8</v>
      </c>
      <c r="V269" s="83" t="str">
        <f t="shared" si="54"/>
        <v>&lt;13</v>
      </c>
      <c r="W269" s="84" t="str">
        <f t="shared" si="52"/>
        <v/>
      </c>
    </row>
    <row r="270" spans="1:23" s="70" customFormat="1" x14ac:dyDescent="0.45">
      <c r="A270" s="22">
        <f t="shared" si="55"/>
        <v>264</v>
      </c>
      <c r="B270" s="8" t="s">
        <v>492</v>
      </c>
      <c r="C270" s="19" t="s">
        <v>492</v>
      </c>
      <c r="D270" s="7" t="s">
        <v>270</v>
      </c>
      <c r="E270" s="8" t="s">
        <v>493</v>
      </c>
      <c r="F270" s="8" t="s">
        <v>493</v>
      </c>
      <c r="G270" s="47" t="s">
        <v>244</v>
      </c>
      <c r="H270" s="7" t="s">
        <v>36</v>
      </c>
      <c r="I270" s="8" t="s">
        <v>494</v>
      </c>
      <c r="J270" s="8"/>
      <c r="K270" s="8"/>
      <c r="L270" s="2" t="s">
        <v>53</v>
      </c>
      <c r="M270" s="147" t="s">
        <v>495</v>
      </c>
      <c r="N270" s="76" t="s">
        <v>42</v>
      </c>
      <c r="O270" s="77">
        <v>44000</v>
      </c>
      <c r="P270" s="78">
        <v>44000</v>
      </c>
      <c r="Q270" s="87" t="s">
        <v>369</v>
      </c>
      <c r="R270" s="88" t="s">
        <v>369</v>
      </c>
      <c r="S270" s="130" t="s">
        <v>496</v>
      </c>
      <c r="T270" s="82" t="str">
        <f>IF(Q270="","",IF(NOT(ISERROR(Q270*1)),ROUNDDOWN(Q270*1,2-INT(LOG(ABS(Q270*1)))),IFERROR("&lt;"&amp;ROUNDDOWN(IF(SUBSTITUTE(Q270,"&lt;","")*1&lt;=50,SUBSTITUTE(Q270,"&lt;","")*1,""),2-INT(LOG(ABS(SUBSTITUTE(Q270,"&lt;","")*1)))),IF(Q270="-",Q270,"入力形式が間違っています"))))</f>
        <v>&lt;10</v>
      </c>
      <c r="U270" s="82" t="str">
        <f t="shared" si="53"/>
        <v>&lt;10</v>
      </c>
      <c r="V270" s="83" t="str">
        <f t="shared" si="54"/>
        <v>&lt;20</v>
      </c>
      <c r="W270" s="84" t="str">
        <f t="shared" si="52"/>
        <v/>
      </c>
    </row>
    <row r="271" spans="1:23" s="70" customFormat="1" x14ac:dyDescent="0.45">
      <c r="A271" s="22">
        <f t="shared" si="55"/>
        <v>265</v>
      </c>
      <c r="B271" s="8" t="s">
        <v>492</v>
      </c>
      <c r="C271" s="38" t="s">
        <v>492</v>
      </c>
      <c r="D271" s="21" t="s">
        <v>241</v>
      </c>
      <c r="E271" s="8" t="s">
        <v>493</v>
      </c>
      <c r="F271" s="8" t="s">
        <v>493</v>
      </c>
      <c r="G271" s="47" t="s">
        <v>244</v>
      </c>
      <c r="H271" s="7" t="s">
        <v>36</v>
      </c>
      <c r="I271" s="22" t="s">
        <v>497</v>
      </c>
      <c r="J271" s="22"/>
      <c r="K271" s="22"/>
      <c r="L271" s="2" t="s">
        <v>53</v>
      </c>
      <c r="M271" s="21" t="s">
        <v>495</v>
      </c>
      <c r="N271" s="76" t="s">
        <v>42</v>
      </c>
      <c r="O271" s="77">
        <v>44004</v>
      </c>
      <c r="P271" s="78">
        <v>44004</v>
      </c>
      <c r="Q271" s="79" t="s">
        <v>369</v>
      </c>
      <c r="R271" s="80" t="s">
        <v>369</v>
      </c>
      <c r="S271" s="130" t="s">
        <v>496</v>
      </c>
      <c r="T271" s="82" t="str">
        <f>IF(Q271="","",IF(NOT(ISERROR(Q271*1)),ROUNDDOWN(Q271*1,2-INT(LOG(ABS(Q271*1)))),IFERROR("&lt;"&amp;ROUNDDOWN(IF(SUBSTITUTE(Q271,"&lt;","")*1&lt;=50,SUBSTITUTE(Q271,"&lt;","")*1,""),2-INT(LOG(ABS(SUBSTITUTE(Q271,"&lt;","")*1)))),IF(Q271="-",Q271,"入力形式が間違っています"))))</f>
        <v>&lt;10</v>
      </c>
      <c r="U271" s="82" t="str">
        <f t="shared" si="53"/>
        <v>&lt;10</v>
      </c>
      <c r="V271" s="83" t="str">
        <f t="shared" si="54"/>
        <v>&lt;20</v>
      </c>
      <c r="W271" s="84" t="str">
        <f t="shared" si="52"/>
        <v/>
      </c>
    </row>
    <row r="272" spans="1:23" s="70" customFormat="1" x14ac:dyDescent="0.45">
      <c r="A272" s="22">
        <f t="shared" si="55"/>
        <v>266</v>
      </c>
      <c r="B272" s="8" t="s">
        <v>498</v>
      </c>
      <c r="C272" s="19" t="s">
        <v>498</v>
      </c>
      <c r="D272" s="7" t="s">
        <v>499</v>
      </c>
      <c r="E272" s="8" t="s">
        <v>500</v>
      </c>
      <c r="F272" s="19" t="s">
        <v>34</v>
      </c>
      <c r="G272" s="47" t="s">
        <v>244</v>
      </c>
      <c r="H272" s="21" t="s">
        <v>501</v>
      </c>
      <c r="I272" s="8" t="s">
        <v>130</v>
      </c>
      <c r="J272" s="8" t="s">
        <v>502</v>
      </c>
      <c r="K272" s="8" t="s">
        <v>242</v>
      </c>
      <c r="L272" s="2" t="s">
        <v>53</v>
      </c>
      <c r="M272" s="48" t="s">
        <v>503</v>
      </c>
      <c r="N272" s="76" t="s">
        <v>49</v>
      </c>
      <c r="O272" s="77">
        <v>44005</v>
      </c>
      <c r="P272" s="78">
        <v>44007</v>
      </c>
      <c r="Q272" s="79" t="s">
        <v>504</v>
      </c>
      <c r="R272" s="80" t="s">
        <v>473</v>
      </c>
      <c r="S272" s="81" t="s">
        <v>303</v>
      </c>
      <c r="T272" s="82" t="str">
        <f t="shared" ref="T272:T274" si="56">IF(Q272="","",IF(NOT(ISERROR(Q272*1)),ROUNDDOWN(Q272*1,2-INT(LOG(ABS(Q272*1)))),IFERROR("&lt;"&amp;ROUNDDOWN(IF(SUBSTITUTE(Q272,"&lt;","")*1&lt;=50,SUBSTITUTE(Q272,"&lt;","")*1,""),2-INT(LOG(ABS(SUBSTITUTE(Q272,"&lt;","")*1)))),IF(Q272="-",Q272,"入力形式が間違っています"))))</f>
        <v>&lt;2.5</v>
      </c>
      <c r="U272" s="82" t="str">
        <f t="shared" si="53"/>
        <v>&lt;1.7</v>
      </c>
      <c r="V272" s="83" t="str">
        <f t="shared" si="54"/>
        <v>&lt;4.2</v>
      </c>
      <c r="W272" s="84" t="str">
        <f t="shared" si="52"/>
        <v/>
      </c>
    </row>
    <row r="273" spans="1:23" s="70" customFormat="1" x14ac:dyDescent="0.45">
      <c r="A273" s="22">
        <f t="shared" si="55"/>
        <v>267</v>
      </c>
      <c r="B273" s="22" t="s">
        <v>498</v>
      </c>
      <c r="C273" s="38" t="s">
        <v>498</v>
      </c>
      <c r="D273" s="21" t="s">
        <v>241</v>
      </c>
      <c r="E273" s="22" t="s">
        <v>242</v>
      </c>
      <c r="F273" s="38" t="s">
        <v>505</v>
      </c>
      <c r="G273" s="47" t="s">
        <v>244</v>
      </c>
      <c r="H273" s="21" t="s">
        <v>501</v>
      </c>
      <c r="I273" s="22" t="s">
        <v>506</v>
      </c>
      <c r="J273" s="22" t="s">
        <v>502</v>
      </c>
      <c r="K273" s="22" t="s">
        <v>242</v>
      </c>
      <c r="L273" s="2" t="s">
        <v>507</v>
      </c>
      <c r="M273" s="48" t="s">
        <v>503</v>
      </c>
      <c r="N273" s="76" t="s">
        <v>49</v>
      </c>
      <c r="O273" s="77">
        <v>44005</v>
      </c>
      <c r="P273" s="78">
        <v>44007</v>
      </c>
      <c r="Q273" s="87" t="s">
        <v>477</v>
      </c>
      <c r="R273" s="88" t="s">
        <v>478</v>
      </c>
      <c r="S273" s="81" t="s">
        <v>508</v>
      </c>
      <c r="T273" s="82" t="str">
        <f t="shared" si="56"/>
        <v>&lt;1.6</v>
      </c>
      <c r="U273" s="82" t="str">
        <f t="shared" si="53"/>
        <v>&lt;1.4</v>
      </c>
      <c r="V273" s="83" t="str">
        <f t="shared" si="54"/>
        <v>&lt;3</v>
      </c>
      <c r="W273" s="84" t="str">
        <f t="shared" si="52"/>
        <v/>
      </c>
    </row>
    <row r="274" spans="1:23" s="70" customFormat="1" x14ac:dyDescent="0.45">
      <c r="A274" s="22">
        <f t="shared" si="55"/>
        <v>268</v>
      </c>
      <c r="B274" s="8" t="s">
        <v>509</v>
      </c>
      <c r="C274" s="19" t="s">
        <v>509</v>
      </c>
      <c r="D274" s="7" t="s">
        <v>252</v>
      </c>
      <c r="E274" s="8" t="s">
        <v>509</v>
      </c>
      <c r="F274" s="19" t="s">
        <v>510</v>
      </c>
      <c r="G274" s="47" t="s">
        <v>244</v>
      </c>
      <c r="H274" s="21" t="s">
        <v>245</v>
      </c>
      <c r="I274" s="8" t="s">
        <v>511</v>
      </c>
      <c r="J274" s="62" t="s">
        <v>242</v>
      </c>
      <c r="K274" s="62" t="s">
        <v>512</v>
      </c>
      <c r="L274" s="59" t="s">
        <v>275</v>
      </c>
      <c r="M274" s="148" t="s">
        <v>513</v>
      </c>
      <c r="N274" s="76" t="s">
        <v>49</v>
      </c>
      <c r="O274" s="104">
        <v>43990</v>
      </c>
      <c r="P274" s="103">
        <v>43997</v>
      </c>
      <c r="Q274" s="149" t="s">
        <v>514</v>
      </c>
      <c r="R274" s="150" t="s">
        <v>515</v>
      </c>
      <c r="S274" s="150" t="s">
        <v>516</v>
      </c>
      <c r="T274" s="83" t="str">
        <f t="shared" si="56"/>
        <v>&lt;4.13</v>
      </c>
      <c r="U274" s="82" t="str">
        <f t="shared" si="53"/>
        <v>&lt;3.56</v>
      </c>
      <c r="V274" s="83" t="str">
        <f t="shared" si="54"/>
        <v>&lt;7.7</v>
      </c>
      <c r="W274" s="84" t="str">
        <f t="shared" si="52"/>
        <v/>
      </c>
    </row>
    <row r="275" spans="1:23" s="70" customFormat="1" x14ac:dyDescent="0.45">
      <c r="A275" s="22">
        <f t="shared" si="55"/>
        <v>269</v>
      </c>
      <c r="B275" s="8" t="s">
        <v>517</v>
      </c>
      <c r="C275" s="19" t="s">
        <v>517</v>
      </c>
      <c r="D275" s="7" t="s">
        <v>518</v>
      </c>
      <c r="E275" s="8" t="s">
        <v>242</v>
      </c>
      <c r="F275" s="19" t="s">
        <v>242</v>
      </c>
      <c r="G275" s="47" t="s">
        <v>257</v>
      </c>
      <c r="H275" s="21" t="s">
        <v>263</v>
      </c>
      <c r="I275" s="8" t="s">
        <v>519</v>
      </c>
      <c r="J275" s="8" t="s">
        <v>242</v>
      </c>
      <c r="K275" s="8" t="s">
        <v>242</v>
      </c>
      <c r="L275" s="2" t="s">
        <v>520</v>
      </c>
      <c r="M275" s="48" t="s">
        <v>521</v>
      </c>
      <c r="N275" s="76" t="s">
        <v>42</v>
      </c>
      <c r="O275" s="77">
        <v>44004</v>
      </c>
      <c r="P275" s="78">
        <v>44004</v>
      </c>
      <c r="Q275" s="79" t="s">
        <v>522</v>
      </c>
      <c r="R275" s="80" t="s">
        <v>522</v>
      </c>
      <c r="S275" s="81" t="s">
        <v>428</v>
      </c>
      <c r="T275" s="82" t="s">
        <v>242</v>
      </c>
      <c r="U275" s="82" t="s">
        <v>242</v>
      </c>
      <c r="V275" s="83" t="s">
        <v>428</v>
      </c>
      <c r="W275" s="84" t="str">
        <f t="shared" si="52"/>
        <v/>
      </c>
    </row>
    <row r="276" spans="1:23" s="70" customFormat="1" x14ac:dyDescent="0.45">
      <c r="A276" s="22">
        <f t="shared" si="55"/>
        <v>270</v>
      </c>
      <c r="B276" s="8" t="s">
        <v>517</v>
      </c>
      <c r="C276" s="19" t="s">
        <v>517</v>
      </c>
      <c r="D276" s="21" t="s">
        <v>523</v>
      </c>
      <c r="E276" s="22" t="s">
        <v>242</v>
      </c>
      <c r="F276" s="38" t="s">
        <v>242</v>
      </c>
      <c r="G276" s="47" t="s">
        <v>257</v>
      </c>
      <c r="H276" s="21" t="s">
        <v>263</v>
      </c>
      <c r="I276" s="22" t="s">
        <v>347</v>
      </c>
      <c r="J276" s="22" t="s">
        <v>242</v>
      </c>
      <c r="K276" s="22" t="s">
        <v>242</v>
      </c>
      <c r="L276" s="16" t="s">
        <v>520</v>
      </c>
      <c r="M276" s="49" t="s">
        <v>521</v>
      </c>
      <c r="N276" s="85" t="s">
        <v>42</v>
      </c>
      <c r="O276" s="86">
        <v>44004</v>
      </c>
      <c r="P276" s="89">
        <v>44004</v>
      </c>
      <c r="Q276" s="79" t="s">
        <v>522</v>
      </c>
      <c r="R276" s="80" t="s">
        <v>522</v>
      </c>
      <c r="S276" s="81" t="s">
        <v>428</v>
      </c>
      <c r="T276" s="82" t="s">
        <v>242</v>
      </c>
      <c r="U276" s="82" t="s">
        <v>242</v>
      </c>
      <c r="V276" s="83" t="s">
        <v>428</v>
      </c>
      <c r="W276" s="84" t="str">
        <f t="shared" si="52"/>
        <v/>
      </c>
    </row>
    <row r="277" spans="1:23" s="70" customFormat="1" x14ac:dyDescent="0.45">
      <c r="A277" s="22">
        <f t="shared" si="55"/>
        <v>271</v>
      </c>
      <c r="B277" s="8" t="s">
        <v>517</v>
      </c>
      <c r="C277" s="19" t="s">
        <v>517</v>
      </c>
      <c r="D277" s="21" t="s">
        <v>524</v>
      </c>
      <c r="E277" s="22" t="s">
        <v>242</v>
      </c>
      <c r="F277" s="38" t="s">
        <v>242</v>
      </c>
      <c r="G277" s="47" t="s">
        <v>257</v>
      </c>
      <c r="H277" s="21" t="s">
        <v>263</v>
      </c>
      <c r="I277" s="22" t="s">
        <v>525</v>
      </c>
      <c r="J277" s="22" t="s">
        <v>242</v>
      </c>
      <c r="K277" s="22" t="s">
        <v>242</v>
      </c>
      <c r="L277" s="16" t="s">
        <v>520</v>
      </c>
      <c r="M277" s="49" t="s">
        <v>521</v>
      </c>
      <c r="N277" s="85" t="s">
        <v>42</v>
      </c>
      <c r="O277" s="86">
        <v>44004</v>
      </c>
      <c r="P277" s="89">
        <v>44004</v>
      </c>
      <c r="Q277" s="79" t="s">
        <v>522</v>
      </c>
      <c r="R277" s="80" t="s">
        <v>522</v>
      </c>
      <c r="S277" s="81" t="s">
        <v>428</v>
      </c>
      <c r="T277" s="82" t="s">
        <v>242</v>
      </c>
      <c r="U277" s="82" t="s">
        <v>242</v>
      </c>
      <c r="V277" s="83" t="s">
        <v>428</v>
      </c>
      <c r="W277" s="84" t="str">
        <f t="shared" si="52"/>
        <v/>
      </c>
    </row>
    <row r="278" spans="1:23" s="70" customFormat="1" x14ac:dyDescent="0.45">
      <c r="A278" s="22">
        <f t="shared" si="55"/>
        <v>272</v>
      </c>
      <c r="B278" s="8" t="s">
        <v>517</v>
      </c>
      <c r="C278" s="19" t="s">
        <v>517</v>
      </c>
      <c r="D278" s="21" t="s">
        <v>526</v>
      </c>
      <c r="E278" s="22" t="s">
        <v>242</v>
      </c>
      <c r="F278" s="38" t="s">
        <v>242</v>
      </c>
      <c r="G278" s="47" t="s">
        <v>257</v>
      </c>
      <c r="H278" s="7" t="s">
        <v>263</v>
      </c>
      <c r="I278" s="22" t="s">
        <v>527</v>
      </c>
      <c r="J278" s="22" t="s">
        <v>242</v>
      </c>
      <c r="K278" s="22" t="s">
        <v>242</v>
      </c>
      <c r="L278" s="16" t="s">
        <v>520</v>
      </c>
      <c r="M278" s="49" t="s">
        <v>521</v>
      </c>
      <c r="N278" s="85" t="s">
        <v>42</v>
      </c>
      <c r="O278" s="86">
        <v>44004</v>
      </c>
      <c r="P278" s="89">
        <v>44004</v>
      </c>
      <c r="Q278" s="79" t="s">
        <v>522</v>
      </c>
      <c r="R278" s="80" t="s">
        <v>522</v>
      </c>
      <c r="S278" s="130" t="s">
        <v>428</v>
      </c>
      <c r="T278" s="82" t="s">
        <v>242</v>
      </c>
      <c r="U278" s="82" t="s">
        <v>242</v>
      </c>
      <c r="V278" s="83" t="s">
        <v>428</v>
      </c>
      <c r="W278" s="84" t="str">
        <f t="shared" si="52"/>
        <v/>
      </c>
    </row>
    <row r="279" spans="1:23" s="70" customFormat="1" x14ac:dyDescent="0.45">
      <c r="A279" s="22">
        <f t="shared" si="55"/>
        <v>273</v>
      </c>
      <c r="B279" s="8" t="s">
        <v>517</v>
      </c>
      <c r="C279" s="19" t="s">
        <v>517</v>
      </c>
      <c r="D279" s="21" t="s">
        <v>528</v>
      </c>
      <c r="E279" s="22" t="s">
        <v>242</v>
      </c>
      <c r="F279" s="38" t="s">
        <v>242</v>
      </c>
      <c r="G279" s="47" t="s">
        <v>257</v>
      </c>
      <c r="H279" s="21" t="s">
        <v>263</v>
      </c>
      <c r="I279" s="22" t="s">
        <v>529</v>
      </c>
      <c r="J279" s="22" t="s">
        <v>242</v>
      </c>
      <c r="K279" s="22" t="s">
        <v>242</v>
      </c>
      <c r="L279" s="16" t="s">
        <v>520</v>
      </c>
      <c r="M279" s="49" t="s">
        <v>521</v>
      </c>
      <c r="N279" s="85" t="s">
        <v>42</v>
      </c>
      <c r="O279" s="86">
        <v>44004</v>
      </c>
      <c r="P279" s="89">
        <v>44004</v>
      </c>
      <c r="Q279" s="79" t="s">
        <v>522</v>
      </c>
      <c r="R279" s="80" t="s">
        <v>522</v>
      </c>
      <c r="S279" s="130" t="s">
        <v>428</v>
      </c>
      <c r="T279" s="82" t="s">
        <v>242</v>
      </c>
      <c r="U279" s="82" t="s">
        <v>242</v>
      </c>
      <c r="V279" s="83" t="s">
        <v>428</v>
      </c>
      <c r="W279" s="84" t="str">
        <f t="shared" si="52"/>
        <v/>
      </c>
    </row>
    <row r="280" spans="1:23" s="70" customFormat="1" x14ac:dyDescent="0.45">
      <c r="A280" s="22">
        <f t="shared" si="55"/>
        <v>274</v>
      </c>
      <c r="B280" s="8" t="s">
        <v>517</v>
      </c>
      <c r="C280" s="19" t="s">
        <v>517</v>
      </c>
      <c r="D280" s="21" t="s">
        <v>530</v>
      </c>
      <c r="E280" s="22" t="s">
        <v>531</v>
      </c>
      <c r="F280" s="38" t="s">
        <v>531</v>
      </c>
      <c r="G280" s="47" t="s">
        <v>257</v>
      </c>
      <c r="H280" s="21" t="s">
        <v>263</v>
      </c>
      <c r="I280" s="22" t="s">
        <v>525</v>
      </c>
      <c r="J280" s="22" t="s">
        <v>242</v>
      </c>
      <c r="K280" s="22" t="s">
        <v>242</v>
      </c>
      <c r="L280" s="16" t="s">
        <v>520</v>
      </c>
      <c r="M280" s="49" t="s">
        <v>521</v>
      </c>
      <c r="N280" s="85" t="s">
        <v>42</v>
      </c>
      <c r="O280" s="86">
        <v>44005</v>
      </c>
      <c r="P280" s="89">
        <v>44005</v>
      </c>
      <c r="Q280" s="79" t="s">
        <v>522</v>
      </c>
      <c r="R280" s="80" t="s">
        <v>522</v>
      </c>
      <c r="S280" s="130" t="s">
        <v>428</v>
      </c>
      <c r="T280" s="82" t="s">
        <v>242</v>
      </c>
      <c r="U280" s="82" t="s">
        <v>242</v>
      </c>
      <c r="V280" s="83" t="s">
        <v>428</v>
      </c>
      <c r="W280" s="84" t="str">
        <f t="shared" si="52"/>
        <v/>
      </c>
    </row>
    <row r="281" spans="1:23" s="70" customFormat="1" x14ac:dyDescent="0.45">
      <c r="A281" s="22">
        <f t="shared" si="55"/>
        <v>275</v>
      </c>
      <c r="B281" s="8" t="s">
        <v>517</v>
      </c>
      <c r="C281" s="19" t="s">
        <v>517</v>
      </c>
      <c r="D281" s="21" t="s">
        <v>532</v>
      </c>
      <c r="E281" s="22" t="s">
        <v>531</v>
      </c>
      <c r="F281" s="38" t="s">
        <v>531</v>
      </c>
      <c r="G281" s="47" t="s">
        <v>257</v>
      </c>
      <c r="H281" s="21" t="s">
        <v>263</v>
      </c>
      <c r="I281" s="22" t="s">
        <v>525</v>
      </c>
      <c r="J281" s="22" t="s">
        <v>242</v>
      </c>
      <c r="K281" s="22" t="s">
        <v>242</v>
      </c>
      <c r="L281" s="16" t="s">
        <v>520</v>
      </c>
      <c r="M281" s="49" t="s">
        <v>521</v>
      </c>
      <c r="N281" s="85" t="s">
        <v>42</v>
      </c>
      <c r="O281" s="86">
        <v>44005</v>
      </c>
      <c r="P281" s="89">
        <v>44005</v>
      </c>
      <c r="Q281" s="79" t="s">
        <v>522</v>
      </c>
      <c r="R281" s="80" t="s">
        <v>522</v>
      </c>
      <c r="S281" s="130" t="s">
        <v>428</v>
      </c>
      <c r="T281" s="82" t="s">
        <v>242</v>
      </c>
      <c r="U281" s="82" t="s">
        <v>242</v>
      </c>
      <c r="V281" s="83" t="s">
        <v>428</v>
      </c>
      <c r="W281" s="84" t="str">
        <f t="shared" si="52"/>
        <v/>
      </c>
    </row>
    <row r="282" spans="1:23" s="70" customFormat="1" x14ac:dyDescent="0.45">
      <c r="A282" s="22">
        <f t="shared" si="55"/>
        <v>276</v>
      </c>
      <c r="B282" s="8" t="s">
        <v>517</v>
      </c>
      <c r="C282" s="19" t="s">
        <v>517</v>
      </c>
      <c r="D282" s="21" t="s">
        <v>533</v>
      </c>
      <c r="E282" s="22" t="s">
        <v>531</v>
      </c>
      <c r="F282" s="38" t="s">
        <v>531</v>
      </c>
      <c r="G282" s="47" t="s">
        <v>534</v>
      </c>
      <c r="H282" s="21" t="s">
        <v>263</v>
      </c>
      <c r="I282" s="22" t="s">
        <v>535</v>
      </c>
      <c r="J282" s="22" t="s">
        <v>242</v>
      </c>
      <c r="K282" s="22" t="s">
        <v>242</v>
      </c>
      <c r="L282" s="16" t="s">
        <v>520</v>
      </c>
      <c r="M282" s="49" t="s">
        <v>521</v>
      </c>
      <c r="N282" s="85" t="s">
        <v>42</v>
      </c>
      <c r="O282" s="86">
        <v>44005</v>
      </c>
      <c r="P282" s="89">
        <v>44005</v>
      </c>
      <c r="Q282" s="79" t="s">
        <v>522</v>
      </c>
      <c r="R282" s="80" t="s">
        <v>522</v>
      </c>
      <c r="S282" s="130" t="s">
        <v>428</v>
      </c>
      <c r="T282" s="82" t="s">
        <v>242</v>
      </c>
      <c r="U282" s="82" t="s">
        <v>242</v>
      </c>
      <c r="V282" s="83" t="s">
        <v>428</v>
      </c>
      <c r="W282" s="84" t="str">
        <f t="shared" si="52"/>
        <v/>
      </c>
    </row>
    <row r="283" spans="1:23" s="70" customFormat="1" x14ac:dyDescent="0.45">
      <c r="A283" s="22">
        <f t="shared" si="55"/>
        <v>277</v>
      </c>
      <c r="B283" s="8" t="s">
        <v>517</v>
      </c>
      <c r="C283" s="19" t="s">
        <v>517</v>
      </c>
      <c r="D283" s="21" t="s">
        <v>532</v>
      </c>
      <c r="E283" s="22" t="s">
        <v>531</v>
      </c>
      <c r="F283" s="38" t="s">
        <v>531</v>
      </c>
      <c r="G283" s="47" t="s">
        <v>534</v>
      </c>
      <c r="H283" s="21" t="s">
        <v>263</v>
      </c>
      <c r="I283" s="22" t="s">
        <v>536</v>
      </c>
      <c r="J283" s="22" t="s">
        <v>242</v>
      </c>
      <c r="K283" s="22" t="s">
        <v>242</v>
      </c>
      <c r="L283" s="16" t="s">
        <v>520</v>
      </c>
      <c r="M283" s="49" t="s">
        <v>521</v>
      </c>
      <c r="N283" s="85" t="s">
        <v>42</v>
      </c>
      <c r="O283" s="86">
        <v>44005</v>
      </c>
      <c r="P283" s="89">
        <v>44005</v>
      </c>
      <c r="Q283" s="79" t="s">
        <v>522</v>
      </c>
      <c r="R283" s="80" t="s">
        <v>522</v>
      </c>
      <c r="S283" s="130" t="s">
        <v>428</v>
      </c>
      <c r="T283" s="82" t="s">
        <v>242</v>
      </c>
      <c r="U283" s="82" t="s">
        <v>242</v>
      </c>
      <c r="V283" s="83" t="s">
        <v>428</v>
      </c>
      <c r="W283" s="84" t="str">
        <f t="shared" si="52"/>
        <v/>
      </c>
    </row>
    <row r="284" spans="1:23" s="70" customFormat="1" x14ac:dyDescent="0.45">
      <c r="A284" s="22">
        <f t="shared" si="55"/>
        <v>278</v>
      </c>
      <c r="B284" s="8" t="s">
        <v>517</v>
      </c>
      <c r="C284" s="19" t="s">
        <v>517</v>
      </c>
      <c r="D284" s="21" t="s">
        <v>531</v>
      </c>
      <c r="E284" s="22" t="s">
        <v>531</v>
      </c>
      <c r="F284" s="38" t="s">
        <v>537</v>
      </c>
      <c r="G284" s="20" t="s">
        <v>244</v>
      </c>
      <c r="H284" s="7" t="s">
        <v>245</v>
      </c>
      <c r="I284" s="22" t="s">
        <v>538</v>
      </c>
      <c r="J284" s="22" t="s">
        <v>242</v>
      </c>
      <c r="K284" s="22" t="s">
        <v>242</v>
      </c>
      <c r="L284" s="16" t="s">
        <v>520</v>
      </c>
      <c r="M284" s="49" t="s">
        <v>521</v>
      </c>
      <c r="N284" s="85" t="s">
        <v>42</v>
      </c>
      <c r="O284" s="86">
        <v>44005</v>
      </c>
      <c r="P284" s="89">
        <v>44005</v>
      </c>
      <c r="Q284" s="79" t="s">
        <v>522</v>
      </c>
      <c r="R284" s="80" t="s">
        <v>522</v>
      </c>
      <c r="S284" s="130" t="s">
        <v>428</v>
      </c>
      <c r="T284" s="82" t="s">
        <v>242</v>
      </c>
      <c r="U284" s="82" t="s">
        <v>242</v>
      </c>
      <c r="V284" s="83" t="s">
        <v>428</v>
      </c>
      <c r="W284" s="84" t="str">
        <f t="shared" si="52"/>
        <v/>
      </c>
    </row>
    <row r="285" spans="1:23" s="70" customFormat="1" x14ac:dyDescent="0.45">
      <c r="A285" s="22">
        <f t="shared" si="55"/>
        <v>279</v>
      </c>
      <c r="B285" s="8" t="s">
        <v>539</v>
      </c>
      <c r="C285" s="19" t="s">
        <v>539</v>
      </c>
      <c r="D285" s="7" t="s">
        <v>531</v>
      </c>
      <c r="E285" s="8" t="s">
        <v>531</v>
      </c>
      <c r="F285" s="19" t="s">
        <v>531</v>
      </c>
      <c r="G285" s="47" t="s">
        <v>257</v>
      </c>
      <c r="H285" s="21" t="s">
        <v>540</v>
      </c>
      <c r="I285" s="8" t="s">
        <v>541</v>
      </c>
      <c r="J285" s="8"/>
      <c r="K285" s="8" t="s">
        <v>531</v>
      </c>
      <c r="L285" s="2" t="s">
        <v>542</v>
      </c>
      <c r="M285" s="48" t="s">
        <v>543</v>
      </c>
      <c r="N285" s="76" t="s">
        <v>42</v>
      </c>
      <c r="O285" s="77">
        <v>43992</v>
      </c>
      <c r="P285" s="78">
        <v>43999</v>
      </c>
      <c r="Q285" s="79" t="s">
        <v>102</v>
      </c>
      <c r="R285" s="80" t="s">
        <v>57</v>
      </c>
      <c r="S285" s="81" t="s">
        <v>544</v>
      </c>
      <c r="T285" s="82" t="str">
        <f t="shared" ref="T285:U301" si="57">IF(Q285="","",IF(NOT(ISERROR(Q285*1)),ROUNDDOWN(Q285*1,2-INT(LOG(ABS(Q285*1)))),IFERROR("&lt;"&amp;ROUNDDOWN(IF(SUBSTITUTE(Q285,"&lt;","")*1&lt;=50,SUBSTITUTE(Q285,"&lt;","")*1,""),2-INT(LOG(ABS(SUBSTITUTE(Q285,"&lt;","")*1)))),IF(Q285="-",Q285,"入力形式が間違っています"))))</f>
        <v>&lt;11</v>
      </c>
      <c r="U285" s="82" t="str">
        <f t="shared" si="57"/>
        <v>&lt;10</v>
      </c>
      <c r="V285" s="83" t="str">
        <f t="shared" ref="V285:V348" si="58">IFERROR(IF(AND(T285="",U285=""),"",IF(AND(T285="-",U285="-"),IF(S285="","Cs合計を入力してください",S285),IF(NOT(ISERROR(T285*1+U285*1)),ROUND(T285+U285, 1-INT(LOG(ABS(T285+U285)))),IF(NOT(ISERROR(T285*1)),ROUND(T285, 1-INT(LOG(ABS(T285)))),IF(NOT(ISERROR(U285*1)),ROUND(U285, 1-INT(LOG(ABS(U285)))),IF(ISERROR(T285*1+U285*1),"&lt;"&amp;ROUND(IF(T285="-",0,SUBSTITUTE(T285,"&lt;",""))*1+IF(U285="-",0,SUBSTITUTE(U285,"&lt;",""))*1,1-INT(LOG(ABS(IF(T285="-",0,SUBSTITUTE(T285,"&lt;",""))*1+IF(U285="-",0,SUBSTITUTE(U285,"&lt;",""))*1)))))))))),"入力形式が間違っています")</f>
        <v>&lt;21</v>
      </c>
      <c r="W285" s="84" t="str">
        <f t="shared" si="52"/>
        <v/>
      </c>
    </row>
    <row r="286" spans="1:23" s="70" customFormat="1" x14ac:dyDescent="0.45">
      <c r="A286" s="22">
        <f t="shared" si="55"/>
        <v>280</v>
      </c>
      <c r="B286" s="22" t="s">
        <v>539</v>
      </c>
      <c r="C286" s="38" t="s">
        <v>539</v>
      </c>
      <c r="D286" s="7" t="s">
        <v>531</v>
      </c>
      <c r="E286" s="22" t="s">
        <v>531</v>
      </c>
      <c r="F286" s="38" t="s">
        <v>531</v>
      </c>
      <c r="G286" s="47" t="s">
        <v>257</v>
      </c>
      <c r="H286" s="21" t="s">
        <v>540</v>
      </c>
      <c r="I286" s="22" t="s">
        <v>545</v>
      </c>
      <c r="J286" s="22"/>
      <c r="K286" s="22" t="s">
        <v>531</v>
      </c>
      <c r="L286" s="16" t="s">
        <v>542</v>
      </c>
      <c r="M286" s="49" t="s">
        <v>543</v>
      </c>
      <c r="N286" s="85" t="s">
        <v>42</v>
      </c>
      <c r="O286" s="86">
        <v>43992</v>
      </c>
      <c r="P286" s="89">
        <v>43999</v>
      </c>
      <c r="Q286" s="87" t="s">
        <v>546</v>
      </c>
      <c r="R286" s="88" t="s">
        <v>102</v>
      </c>
      <c r="S286" s="81" t="s">
        <v>547</v>
      </c>
      <c r="T286" s="82" t="str">
        <f t="shared" si="57"/>
        <v>&lt;12</v>
      </c>
      <c r="U286" s="82" t="str">
        <f t="shared" si="57"/>
        <v>&lt;11</v>
      </c>
      <c r="V286" s="83" t="str">
        <f t="shared" si="58"/>
        <v>&lt;23</v>
      </c>
      <c r="W286" s="84" t="str">
        <f t="shared" si="52"/>
        <v/>
      </c>
    </row>
    <row r="287" spans="1:23" s="70" customFormat="1" x14ac:dyDescent="0.45">
      <c r="A287" s="22">
        <f t="shared" si="55"/>
        <v>281</v>
      </c>
      <c r="B287" s="22" t="s">
        <v>539</v>
      </c>
      <c r="C287" s="38" t="s">
        <v>539</v>
      </c>
      <c r="D287" s="21" t="s">
        <v>531</v>
      </c>
      <c r="E287" s="22" t="s">
        <v>531</v>
      </c>
      <c r="F287" s="38" t="s">
        <v>531</v>
      </c>
      <c r="G287" s="47" t="s">
        <v>257</v>
      </c>
      <c r="H287" s="21" t="s">
        <v>540</v>
      </c>
      <c r="I287" s="22" t="s">
        <v>548</v>
      </c>
      <c r="J287" s="22"/>
      <c r="K287" s="22" t="s">
        <v>531</v>
      </c>
      <c r="L287" s="16" t="s">
        <v>542</v>
      </c>
      <c r="M287" s="49" t="s">
        <v>543</v>
      </c>
      <c r="N287" s="85" t="s">
        <v>42</v>
      </c>
      <c r="O287" s="86">
        <v>43992</v>
      </c>
      <c r="P287" s="89">
        <v>43999</v>
      </c>
      <c r="Q287" s="87" t="s">
        <v>102</v>
      </c>
      <c r="R287" s="88" t="s">
        <v>57</v>
      </c>
      <c r="S287" s="81" t="s">
        <v>544</v>
      </c>
      <c r="T287" s="82" t="str">
        <f t="shared" si="57"/>
        <v>&lt;11</v>
      </c>
      <c r="U287" s="82" t="str">
        <f t="shared" si="57"/>
        <v>&lt;10</v>
      </c>
      <c r="V287" s="83" t="str">
        <f t="shared" si="58"/>
        <v>&lt;21</v>
      </c>
      <c r="W287" s="84" t="str">
        <f t="shared" si="52"/>
        <v/>
      </c>
    </row>
    <row r="288" spans="1:23" s="70" customFormat="1" x14ac:dyDescent="0.45">
      <c r="A288" s="22">
        <f t="shared" si="55"/>
        <v>282</v>
      </c>
      <c r="B288" s="22" t="s">
        <v>539</v>
      </c>
      <c r="C288" s="38" t="s">
        <v>539</v>
      </c>
      <c r="D288" s="21" t="s">
        <v>531</v>
      </c>
      <c r="E288" s="22" t="s">
        <v>531</v>
      </c>
      <c r="F288" s="38" t="s">
        <v>531</v>
      </c>
      <c r="G288" s="47" t="s">
        <v>257</v>
      </c>
      <c r="H288" s="7" t="s">
        <v>540</v>
      </c>
      <c r="I288" s="22" t="s">
        <v>549</v>
      </c>
      <c r="J288" s="22"/>
      <c r="K288" s="22" t="s">
        <v>531</v>
      </c>
      <c r="L288" s="16" t="s">
        <v>542</v>
      </c>
      <c r="M288" s="49" t="s">
        <v>543</v>
      </c>
      <c r="N288" s="85" t="s">
        <v>42</v>
      </c>
      <c r="O288" s="86">
        <v>43992</v>
      </c>
      <c r="P288" s="89">
        <v>43999</v>
      </c>
      <c r="Q288" s="87" t="s">
        <v>102</v>
      </c>
      <c r="R288" s="88" t="s">
        <v>57</v>
      </c>
      <c r="S288" s="130" t="s">
        <v>544</v>
      </c>
      <c r="T288" s="82" t="str">
        <f t="shared" si="57"/>
        <v>&lt;11</v>
      </c>
      <c r="U288" s="82" t="str">
        <f t="shared" si="57"/>
        <v>&lt;10</v>
      </c>
      <c r="V288" s="83" t="str">
        <f t="shared" si="58"/>
        <v>&lt;21</v>
      </c>
      <c r="W288" s="84" t="str">
        <f t="shared" si="52"/>
        <v/>
      </c>
    </row>
    <row r="289" spans="1:23" s="70" customFormat="1" x14ac:dyDescent="0.45">
      <c r="A289" s="22">
        <f t="shared" si="55"/>
        <v>283</v>
      </c>
      <c r="B289" s="22" t="s">
        <v>539</v>
      </c>
      <c r="C289" s="38" t="s">
        <v>539</v>
      </c>
      <c r="D289" s="21" t="s">
        <v>531</v>
      </c>
      <c r="E289" s="22" t="s">
        <v>531</v>
      </c>
      <c r="F289" s="38" t="s">
        <v>531</v>
      </c>
      <c r="G289" s="47" t="s">
        <v>257</v>
      </c>
      <c r="H289" s="21" t="s">
        <v>245</v>
      </c>
      <c r="I289" s="22" t="s">
        <v>550</v>
      </c>
      <c r="J289" s="22"/>
      <c r="K289" s="22" t="s">
        <v>531</v>
      </c>
      <c r="L289" s="16" t="s">
        <v>542</v>
      </c>
      <c r="M289" s="49" t="s">
        <v>543</v>
      </c>
      <c r="N289" s="85" t="s">
        <v>42</v>
      </c>
      <c r="O289" s="86">
        <v>43992</v>
      </c>
      <c r="P289" s="89">
        <v>43999</v>
      </c>
      <c r="Q289" s="87" t="s">
        <v>102</v>
      </c>
      <c r="R289" s="88" t="s">
        <v>57</v>
      </c>
      <c r="S289" s="130" t="s">
        <v>544</v>
      </c>
      <c r="T289" s="82" t="str">
        <f t="shared" si="57"/>
        <v>&lt;11</v>
      </c>
      <c r="U289" s="82" t="str">
        <f t="shared" si="57"/>
        <v>&lt;10</v>
      </c>
      <c r="V289" s="83" t="str">
        <f t="shared" si="58"/>
        <v>&lt;21</v>
      </c>
      <c r="W289" s="84" t="str">
        <f t="shared" si="52"/>
        <v/>
      </c>
    </row>
    <row r="290" spans="1:23" s="70" customFormat="1" x14ac:dyDescent="0.45">
      <c r="A290" s="22">
        <f t="shared" si="55"/>
        <v>284</v>
      </c>
      <c r="B290" s="22" t="s">
        <v>539</v>
      </c>
      <c r="C290" s="38" t="s">
        <v>539</v>
      </c>
      <c r="D290" s="21" t="s">
        <v>531</v>
      </c>
      <c r="E290" s="22" t="s">
        <v>531</v>
      </c>
      <c r="F290" s="38" t="s">
        <v>531</v>
      </c>
      <c r="G290" s="47" t="s">
        <v>257</v>
      </c>
      <c r="H290" s="21" t="s">
        <v>540</v>
      </c>
      <c r="I290" s="22" t="s">
        <v>551</v>
      </c>
      <c r="J290" s="22"/>
      <c r="K290" s="22" t="s">
        <v>531</v>
      </c>
      <c r="L290" s="16" t="s">
        <v>542</v>
      </c>
      <c r="M290" s="49" t="s">
        <v>543</v>
      </c>
      <c r="N290" s="85" t="s">
        <v>42</v>
      </c>
      <c r="O290" s="86">
        <v>43992</v>
      </c>
      <c r="P290" s="89">
        <v>43999</v>
      </c>
      <c r="Q290" s="87" t="s">
        <v>102</v>
      </c>
      <c r="R290" s="88" t="s">
        <v>57</v>
      </c>
      <c r="S290" s="151" t="s">
        <v>544</v>
      </c>
      <c r="T290" s="82" t="str">
        <f t="shared" si="57"/>
        <v>&lt;11</v>
      </c>
      <c r="U290" s="82" t="str">
        <f t="shared" si="57"/>
        <v>&lt;10</v>
      </c>
      <c r="V290" s="83" t="str">
        <f t="shared" si="58"/>
        <v>&lt;21</v>
      </c>
      <c r="W290" s="84" t="str">
        <f t="shared" si="52"/>
        <v/>
      </c>
    </row>
    <row r="291" spans="1:23" s="70" customFormat="1" x14ac:dyDescent="0.45">
      <c r="A291" s="22">
        <f t="shared" si="55"/>
        <v>285</v>
      </c>
      <c r="B291" s="22" t="s">
        <v>539</v>
      </c>
      <c r="C291" s="38" t="s">
        <v>539</v>
      </c>
      <c r="D291" s="21" t="s">
        <v>531</v>
      </c>
      <c r="E291" s="22" t="s">
        <v>531</v>
      </c>
      <c r="F291" s="38" t="s">
        <v>531</v>
      </c>
      <c r="G291" s="6" t="s">
        <v>257</v>
      </c>
      <c r="H291" s="7" t="s">
        <v>540</v>
      </c>
      <c r="I291" s="22" t="s">
        <v>552</v>
      </c>
      <c r="J291" s="22"/>
      <c r="K291" s="22" t="s">
        <v>531</v>
      </c>
      <c r="L291" s="16" t="s">
        <v>542</v>
      </c>
      <c r="M291" s="49" t="s">
        <v>543</v>
      </c>
      <c r="N291" s="85" t="s">
        <v>42</v>
      </c>
      <c r="O291" s="86">
        <v>43992</v>
      </c>
      <c r="P291" s="89">
        <v>43999</v>
      </c>
      <c r="Q291" s="87" t="s">
        <v>546</v>
      </c>
      <c r="R291" s="88" t="s">
        <v>102</v>
      </c>
      <c r="S291" s="151" t="s">
        <v>547</v>
      </c>
      <c r="T291" s="82" t="str">
        <f t="shared" si="57"/>
        <v>&lt;12</v>
      </c>
      <c r="U291" s="82" t="str">
        <f t="shared" si="57"/>
        <v>&lt;11</v>
      </c>
      <c r="V291" s="83" t="str">
        <f t="shared" si="58"/>
        <v>&lt;23</v>
      </c>
      <c r="W291" s="84" t="str">
        <f t="shared" si="52"/>
        <v/>
      </c>
    </row>
    <row r="292" spans="1:23" s="70" customFormat="1" x14ac:dyDescent="0.45">
      <c r="A292" s="22">
        <f t="shared" si="55"/>
        <v>286</v>
      </c>
      <c r="B292" s="22" t="s">
        <v>539</v>
      </c>
      <c r="C292" s="38" t="s">
        <v>539</v>
      </c>
      <c r="D292" s="21" t="s">
        <v>531</v>
      </c>
      <c r="E292" s="22" t="s">
        <v>531</v>
      </c>
      <c r="F292" s="38" t="s">
        <v>531</v>
      </c>
      <c r="G292" s="20" t="s">
        <v>257</v>
      </c>
      <c r="H292" s="21" t="s">
        <v>540</v>
      </c>
      <c r="I292" s="22" t="s">
        <v>553</v>
      </c>
      <c r="J292" s="22"/>
      <c r="K292" s="22" t="s">
        <v>531</v>
      </c>
      <c r="L292" s="16" t="s">
        <v>542</v>
      </c>
      <c r="M292" s="49" t="s">
        <v>543</v>
      </c>
      <c r="N292" s="85" t="s">
        <v>42</v>
      </c>
      <c r="O292" s="86">
        <v>43992</v>
      </c>
      <c r="P292" s="89">
        <v>43999</v>
      </c>
      <c r="Q292" s="87" t="s">
        <v>57</v>
      </c>
      <c r="R292" s="88" t="s">
        <v>464</v>
      </c>
      <c r="S292" s="151" t="s">
        <v>439</v>
      </c>
      <c r="T292" s="82" t="str">
        <f t="shared" si="57"/>
        <v>&lt;10</v>
      </c>
      <c r="U292" s="82" t="str">
        <f t="shared" si="57"/>
        <v>&lt;9</v>
      </c>
      <c r="V292" s="83" t="str">
        <f t="shared" si="58"/>
        <v>&lt;19</v>
      </c>
      <c r="W292" s="84" t="str">
        <f t="shared" si="52"/>
        <v/>
      </c>
    </row>
    <row r="293" spans="1:23" s="70" customFormat="1" x14ac:dyDescent="0.45">
      <c r="A293" s="22">
        <f t="shared" si="55"/>
        <v>287</v>
      </c>
      <c r="B293" s="22" t="s">
        <v>539</v>
      </c>
      <c r="C293" s="38" t="s">
        <v>539</v>
      </c>
      <c r="D293" s="21" t="s">
        <v>531</v>
      </c>
      <c r="E293" s="22" t="s">
        <v>531</v>
      </c>
      <c r="F293" s="38" t="s">
        <v>531</v>
      </c>
      <c r="G293" s="47" t="s">
        <v>257</v>
      </c>
      <c r="H293" s="21" t="s">
        <v>540</v>
      </c>
      <c r="I293" s="22" t="s">
        <v>554</v>
      </c>
      <c r="J293" s="22"/>
      <c r="K293" s="22" t="s">
        <v>531</v>
      </c>
      <c r="L293" s="16" t="s">
        <v>542</v>
      </c>
      <c r="M293" s="49" t="s">
        <v>543</v>
      </c>
      <c r="N293" s="85" t="s">
        <v>42</v>
      </c>
      <c r="O293" s="86">
        <v>43992</v>
      </c>
      <c r="P293" s="89">
        <v>43999</v>
      </c>
      <c r="Q293" s="87" t="s">
        <v>546</v>
      </c>
      <c r="R293" s="88" t="s">
        <v>102</v>
      </c>
      <c r="S293" s="151" t="s">
        <v>547</v>
      </c>
      <c r="T293" s="82" t="str">
        <f t="shared" si="57"/>
        <v>&lt;12</v>
      </c>
      <c r="U293" s="82" t="str">
        <f t="shared" si="57"/>
        <v>&lt;11</v>
      </c>
      <c r="V293" s="83" t="str">
        <f t="shared" si="58"/>
        <v>&lt;23</v>
      </c>
      <c r="W293" s="84" t="str">
        <f t="shared" si="52"/>
        <v/>
      </c>
    </row>
    <row r="294" spans="1:23" s="70" customFormat="1" x14ac:dyDescent="0.45">
      <c r="A294" s="22">
        <f t="shared" si="55"/>
        <v>288</v>
      </c>
      <c r="B294" s="22" t="s">
        <v>539</v>
      </c>
      <c r="C294" s="38" t="s">
        <v>539</v>
      </c>
      <c r="D294" s="21" t="s">
        <v>531</v>
      </c>
      <c r="E294" s="22" t="s">
        <v>531</v>
      </c>
      <c r="F294" s="38" t="s">
        <v>531</v>
      </c>
      <c r="G294" s="20" t="s">
        <v>257</v>
      </c>
      <c r="H294" s="7" t="s">
        <v>540</v>
      </c>
      <c r="I294" s="22" t="s">
        <v>555</v>
      </c>
      <c r="J294" s="22"/>
      <c r="K294" s="22" t="s">
        <v>531</v>
      </c>
      <c r="L294" s="16" t="s">
        <v>542</v>
      </c>
      <c r="M294" s="49" t="s">
        <v>543</v>
      </c>
      <c r="N294" s="85" t="s">
        <v>42</v>
      </c>
      <c r="O294" s="86">
        <v>43992</v>
      </c>
      <c r="P294" s="89">
        <v>43999</v>
      </c>
      <c r="Q294" s="87" t="s">
        <v>546</v>
      </c>
      <c r="R294" s="88" t="s">
        <v>102</v>
      </c>
      <c r="S294" s="151" t="s">
        <v>547</v>
      </c>
      <c r="T294" s="82" t="str">
        <f t="shared" si="57"/>
        <v>&lt;12</v>
      </c>
      <c r="U294" s="82" t="str">
        <f t="shared" si="57"/>
        <v>&lt;11</v>
      </c>
      <c r="V294" s="83" t="str">
        <f t="shared" si="58"/>
        <v>&lt;23</v>
      </c>
      <c r="W294" s="84" t="str">
        <f t="shared" si="52"/>
        <v/>
      </c>
    </row>
    <row r="295" spans="1:23" s="70" customFormat="1" x14ac:dyDescent="0.45">
      <c r="A295" s="22">
        <f t="shared" si="55"/>
        <v>289</v>
      </c>
      <c r="B295" s="22" t="s">
        <v>539</v>
      </c>
      <c r="C295" s="38" t="s">
        <v>539</v>
      </c>
      <c r="D295" s="21" t="s">
        <v>531</v>
      </c>
      <c r="E295" s="22" t="s">
        <v>531</v>
      </c>
      <c r="F295" s="38" t="s">
        <v>531</v>
      </c>
      <c r="G295" s="20" t="s">
        <v>257</v>
      </c>
      <c r="H295" s="21" t="s">
        <v>540</v>
      </c>
      <c r="I295" s="22" t="s">
        <v>556</v>
      </c>
      <c r="J295" s="22"/>
      <c r="K295" s="22" t="s">
        <v>531</v>
      </c>
      <c r="L295" s="16" t="s">
        <v>542</v>
      </c>
      <c r="M295" s="49" t="s">
        <v>543</v>
      </c>
      <c r="N295" s="85" t="s">
        <v>42</v>
      </c>
      <c r="O295" s="86">
        <v>43992</v>
      </c>
      <c r="P295" s="89">
        <v>43999</v>
      </c>
      <c r="Q295" s="87" t="s">
        <v>102</v>
      </c>
      <c r="R295" s="88" t="s">
        <v>57</v>
      </c>
      <c r="S295" s="151" t="s">
        <v>544</v>
      </c>
      <c r="T295" s="82" t="str">
        <f t="shared" si="57"/>
        <v>&lt;11</v>
      </c>
      <c r="U295" s="82" t="str">
        <f t="shared" si="57"/>
        <v>&lt;10</v>
      </c>
      <c r="V295" s="83" t="str">
        <f t="shared" si="58"/>
        <v>&lt;21</v>
      </c>
      <c r="W295" s="84" t="str">
        <f t="shared" si="52"/>
        <v/>
      </c>
    </row>
    <row r="296" spans="1:23" s="70" customFormat="1" x14ac:dyDescent="0.45">
      <c r="A296" s="22">
        <f t="shared" si="55"/>
        <v>290</v>
      </c>
      <c r="B296" s="22" t="s">
        <v>539</v>
      </c>
      <c r="C296" s="38" t="s">
        <v>539</v>
      </c>
      <c r="D296" s="21" t="s">
        <v>531</v>
      </c>
      <c r="E296" s="22" t="s">
        <v>531</v>
      </c>
      <c r="F296" s="38" t="s">
        <v>531</v>
      </c>
      <c r="G296" s="47" t="s">
        <v>257</v>
      </c>
      <c r="H296" s="7" t="s">
        <v>540</v>
      </c>
      <c r="I296" s="22" t="s">
        <v>557</v>
      </c>
      <c r="J296" s="22"/>
      <c r="K296" s="22" t="s">
        <v>531</v>
      </c>
      <c r="L296" s="16" t="s">
        <v>542</v>
      </c>
      <c r="M296" s="49" t="s">
        <v>543</v>
      </c>
      <c r="N296" s="85" t="s">
        <v>42</v>
      </c>
      <c r="O296" s="86">
        <v>43992</v>
      </c>
      <c r="P296" s="89">
        <v>43999</v>
      </c>
      <c r="Q296" s="87" t="s">
        <v>546</v>
      </c>
      <c r="R296" s="88" t="s">
        <v>102</v>
      </c>
      <c r="S296" s="151" t="s">
        <v>547</v>
      </c>
      <c r="T296" s="82" t="str">
        <f t="shared" si="57"/>
        <v>&lt;12</v>
      </c>
      <c r="U296" s="82" t="str">
        <f t="shared" si="57"/>
        <v>&lt;11</v>
      </c>
      <c r="V296" s="83" t="str">
        <f t="shared" si="58"/>
        <v>&lt;23</v>
      </c>
      <c r="W296" s="84" t="str">
        <f t="shared" si="52"/>
        <v/>
      </c>
    </row>
    <row r="297" spans="1:23" s="70" customFormat="1" x14ac:dyDescent="0.45">
      <c r="A297" s="22">
        <f t="shared" si="55"/>
        <v>291</v>
      </c>
      <c r="B297" s="22" t="s">
        <v>539</v>
      </c>
      <c r="C297" s="38" t="s">
        <v>539</v>
      </c>
      <c r="D297" s="21" t="s">
        <v>531</v>
      </c>
      <c r="E297" s="52" t="s">
        <v>531</v>
      </c>
      <c r="F297" s="51" t="s">
        <v>531</v>
      </c>
      <c r="G297" s="152" t="s">
        <v>257</v>
      </c>
      <c r="H297" s="7" t="s">
        <v>540</v>
      </c>
      <c r="I297" s="52" t="s">
        <v>558</v>
      </c>
      <c r="J297" s="52"/>
      <c r="K297" s="52" t="s">
        <v>531</v>
      </c>
      <c r="L297" s="153" t="s">
        <v>542</v>
      </c>
      <c r="M297" s="53" t="s">
        <v>543</v>
      </c>
      <c r="N297" s="154" t="s">
        <v>42</v>
      </c>
      <c r="O297" s="155">
        <v>43992</v>
      </c>
      <c r="P297" s="156">
        <v>43999</v>
      </c>
      <c r="Q297" s="87" t="s">
        <v>546</v>
      </c>
      <c r="R297" s="157" t="s">
        <v>102</v>
      </c>
      <c r="S297" s="158" t="s">
        <v>547</v>
      </c>
      <c r="T297" s="82" t="str">
        <f t="shared" si="57"/>
        <v>&lt;12</v>
      </c>
      <c r="U297" s="82" t="str">
        <f t="shared" si="57"/>
        <v>&lt;11</v>
      </c>
      <c r="V297" s="83" t="str">
        <f t="shared" si="58"/>
        <v>&lt;23</v>
      </c>
      <c r="W297" s="84" t="str">
        <f t="shared" si="52"/>
        <v/>
      </c>
    </row>
    <row r="298" spans="1:23" s="70" customFormat="1" x14ac:dyDescent="0.45">
      <c r="A298" s="22">
        <f t="shared" si="55"/>
        <v>292</v>
      </c>
      <c r="B298" s="22" t="s">
        <v>539</v>
      </c>
      <c r="C298" s="38" t="s">
        <v>539</v>
      </c>
      <c r="D298" s="21" t="s">
        <v>531</v>
      </c>
      <c r="E298" s="52" t="s">
        <v>531</v>
      </c>
      <c r="F298" s="51" t="s">
        <v>531</v>
      </c>
      <c r="G298" s="152" t="s">
        <v>257</v>
      </c>
      <c r="H298" s="21" t="s">
        <v>540</v>
      </c>
      <c r="I298" s="52" t="s">
        <v>559</v>
      </c>
      <c r="J298" s="52"/>
      <c r="K298" s="52" t="s">
        <v>531</v>
      </c>
      <c r="L298" s="153" t="s">
        <v>542</v>
      </c>
      <c r="M298" s="53" t="s">
        <v>543</v>
      </c>
      <c r="N298" s="154" t="s">
        <v>42</v>
      </c>
      <c r="O298" s="155">
        <v>43992</v>
      </c>
      <c r="P298" s="156">
        <v>43999</v>
      </c>
      <c r="Q298" s="87" t="s">
        <v>102</v>
      </c>
      <c r="R298" s="88" t="s">
        <v>57</v>
      </c>
      <c r="S298" s="158" t="s">
        <v>544</v>
      </c>
      <c r="T298" s="82" t="str">
        <f t="shared" si="57"/>
        <v>&lt;11</v>
      </c>
      <c r="U298" s="82" t="str">
        <f t="shared" si="57"/>
        <v>&lt;10</v>
      </c>
      <c r="V298" s="83" t="str">
        <f t="shared" si="58"/>
        <v>&lt;21</v>
      </c>
      <c r="W298" s="84" t="str">
        <f t="shared" si="52"/>
        <v/>
      </c>
    </row>
    <row r="299" spans="1:23" s="70" customFormat="1" x14ac:dyDescent="0.45">
      <c r="A299" s="22">
        <f t="shared" si="55"/>
        <v>293</v>
      </c>
      <c r="B299" s="22" t="s">
        <v>539</v>
      </c>
      <c r="C299" s="38" t="s">
        <v>539</v>
      </c>
      <c r="D299" s="21" t="s">
        <v>531</v>
      </c>
      <c r="E299" s="52" t="s">
        <v>531</v>
      </c>
      <c r="F299" s="51" t="s">
        <v>531</v>
      </c>
      <c r="G299" s="152" t="s">
        <v>257</v>
      </c>
      <c r="H299" s="21" t="s">
        <v>540</v>
      </c>
      <c r="I299" s="52" t="s">
        <v>560</v>
      </c>
      <c r="J299" s="52"/>
      <c r="K299" s="52" t="s">
        <v>531</v>
      </c>
      <c r="L299" s="153" t="s">
        <v>542</v>
      </c>
      <c r="M299" s="53" t="s">
        <v>543</v>
      </c>
      <c r="N299" s="154" t="s">
        <v>42</v>
      </c>
      <c r="O299" s="155">
        <v>43992</v>
      </c>
      <c r="P299" s="156">
        <v>43999</v>
      </c>
      <c r="Q299" s="87" t="s">
        <v>546</v>
      </c>
      <c r="R299" s="88" t="s">
        <v>102</v>
      </c>
      <c r="S299" s="158" t="s">
        <v>547</v>
      </c>
      <c r="T299" s="82" t="str">
        <f t="shared" si="57"/>
        <v>&lt;12</v>
      </c>
      <c r="U299" s="82" t="str">
        <f t="shared" si="57"/>
        <v>&lt;11</v>
      </c>
      <c r="V299" s="83" t="str">
        <f t="shared" si="58"/>
        <v>&lt;23</v>
      </c>
      <c r="W299" s="84" t="str">
        <f t="shared" si="52"/>
        <v/>
      </c>
    </row>
    <row r="300" spans="1:23" s="70" customFormat="1" x14ac:dyDescent="0.45">
      <c r="A300" s="22">
        <f t="shared" si="55"/>
        <v>294</v>
      </c>
      <c r="B300" s="22" t="s">
        <v>539</v>
      </c>
      <c r="C300" s="38" t="s">
        <v>539</v>
      </c>
      <c r="D300" s="21" t="s">
        <v>531</v>
      </c>
      <c r="E300" s="52" t="s">
        <v>531</v>
      </c>
      <c r="F300" s="51" t="s">
        <v>531</v>
      </c>
      <c r="G300" s="152" t="s">
        <v>257</v>
      </c>
      <c r="H300" s="7" t="s">
        <v>540</v>
      </c>
      <c r="I300" s="52" t="s">
        <v>561</v>
      </c>
      <c r="J300" s="52"/>
      <c r="K300" s="52" t="s">
        <v>531</v>
      </c>
      <c r="L300" s="153" t="s">
        <v>542</v>
      </c>
      <c r="M300" s="53" t="s">
        <v>543</v>
      </c>
      <c r="N300" s="154" t="s">
        <v>42</v>
      </c>
      <c r="O300" s="155">
        <v>43992</v>
      </c>
      <c r="P300" s="156">
        <v>43999</v>
      </c>
      <c r="Q300" s="87" t="s">
        <v>102</v>
      </c>
      <c r="R300" s="88" t="s">
        <v>57</v>
      </c>
      <c r="S300" s="158" t="s">
        <v>544</v>
      </c>
      <c r="T300" s="82" t="str">
        <f t="shared" si="57"/>
        <v>&lt;11</v>
      </c>
      <c r="U300" s="82" t="str">
        <f t="shared" si="57"/>
        <v>&lt;10</v>
      </c>
      <c r="V300" s="83" t="str">
        <f t="shared" si="58"/>
        <v>&lt;21</v>
      </c>
      <c r="W300" s="84" t="str">
        <f t="shared" si="52"/>
        <v/>
      </c>
    </row>
    <row r="301" spans="1:23" s="70" customFormat="1" x14ac:dyDescent="0.45">
      <c r="A301" s="22">
        <f t="shared" si="55"/>
        <v>295</v>
      </c>
      <c r="B301" s="22" t="s">
        <v>539</v>
      </c>
      <c r="C301" s="38" t="s">
        <v>539</v>
      </c>
      <c r="D301" s="21" t="s">
        <v>531</v>
      </c>
      <c r="E301" s="52" t="s">
        <v>531</v>
      </c>
      <c r="F301" s="51" t="s">
        <v>531</v>
      </c>
      <c r="G301" s="152" t="s">
        <v>257</v>
      </c>
      <c r="H301" s="21" t="s">
        <v>540</v>
      </c>
      <c r="I301" s="52" t="s">
        <v>561</v>
      </c>
      <c r="J301" s="52"/>
      <c r="K301" s="52" t="s">
        <v>531</v>
      </c>
      <c r="L301" s="153" t="s">
        <v>542</v>
      </c>
      <c r="M301" s="53" t="s">
        <v>543</v>
      </c>
      <c r="N301" s="154" t="s">
        <v>42</v>
      </c>
      <c r="O301" s="155">
        <v>43992</v>
      </c>
      <c r="P301" s="156">
        <v>43999</v>
      </c>
      <c r="Q301" s="87" t="s">
        <v>102</v>
      </c>
      <c r="R301" s="88" t="s">
        <v>57</v>
      </c>
      <c r="S301" s="158" t="s">
        <v>544</v>
      </c>
      <c r="T301" s="82" t="str">
        <f t="shared" si="57"/>
        <v>&lt;11</v>
      </c>
      <c r="U301" s="82" t="str">
        <f t="shared" si="57"/>
        <v>&lt;10</v>
      </c>
      <c r="V301" s="83" t="str">
        <f t="shared" si="58"/>
        <v>&lt;21</v>
      </c>
      <c r="W301" s="84" t="str">
        <f t="shared" si="52"/>
        <v/>
      </c>
    </row>
    <row r="302" spans="1:23" s="70" customFormat="1" x14ac:dyDescent="0.45">
      <c r="A302" s="22">
        <f t="shared" si="55"/>
        <v>296</v>
      </c>
      <c r="B302" s="22" t="s">
        <v>539</v>
      </c>
      <c r="C302" s="38" t="s">
        <v>539</v>
      </c>
      <c r="D302" s="21" t="s">
        <v>531</v>
      </c>
      <c r="E302" s="52" t="s">
        <v>531</v>
      </c>
      <c r="F302" s="51" t="s">
        <v>531</v>
      </c>
      <c r="G302" s="152" t="s">
        <v>257</v>
      </c>
      <c r="H302" s="21" t="s">
        <v>540</v>
      </c>
      <c r="I302" s="52" t="s">
        <v>562</v>
      </c>
      <c r="J302" s="52"/>
      <c r="K302" s="52" t="s">
        <v>531</v>
      </c>
      <c r="L302" s="153" t="s">
        <v>542</v>
      </c>
      <c r="M302" s="53" t="s">
        <v>543</v>
      </c>
      <c r="N302" s="154" t="s">
        <v>42</v>
      </c>
      <c r="O302" s="155">
        <v>43992</v>
      </c>
      <c r="P302" s="156">
        <v>43999</v>
      </c>
      <c r="Q302" s="87" t="s">
        <v>102</v>
      </c>
      <c r="R302" s="88" t="s">
        <v>57</v>
      </c>
      <c r="S302" s="158" t="s">
        <v>544</v>
      </c>
      <c r="T302" s="82" t="str">
        <f t="shared" ref="T302:U317" si="59">IF(Q302="","",IF(NOT(ISERROR(Q302*1)),ROUNDDOWN(Q302*1,2-INT(LOG(ABS(Q302*1)))),IFERROR("&lt;"&amp;ROUNDDOWN(IF(SUBSTITUTE(Q302,"&lt;","")*1&lt;=50,SUBSTITUTE(Q302,"&lt;","")*1,""),2-INT(LOG(ABS(SUBSTITUTE(Q302,"&lt;","")*1)))),IF(Q302="-",Q302,"入力形式が間違っています"))))</f>
        <v>&lt;11</v>
      </c>
      <c r="U302" s="82" t="str">
        <f t="shared" si="59"/>
        <v>&lt;10</v>
      </c>
      <c r="V302" s="83" t="str">
        <f t="shared" si="58"/>
        <v>&lt;21</v>
      </c>
      <c r="W302" s="84" t="str">
        <f t="shared" si="52"/>
        <v/>
      </c>
    </row>
    <row r="303" spans="1:23" s="70" customFormat="1" x14ac:dyDescent="0.45">
      <c r="A303" s="22">
        <f t="shared" si="55"/>
        <v>297</v>
      </c>
      <c r="B303" s="22" t="s">
        <v>539</v>
      </c>
      <c r="C303" s="38" t="s">
        <v>539</v>
      </c>
      <c r="D303" s="21" t="s">
        <v>531</v>
      </c>
      <c r="E303" s="52" t="s">
        <v>531</v>
      </c>
      <c r="F303" s="51" t="s">
        <v>531</v>
      </c>
      <c r="G303" s="152" t="s">
        <v>257</v>
      </c>
      <c r="H303" s="54" t="s">
        <v>540</v>
      </c>
      <c r="I303" s="52" t="s">
        <v>561</v>
      </c>
      <c r="J303" s="52"/>
      <c r="K303" s="52" t="s">
        <v>531</v>
      </c>
      <c r="L303" s="153" t="s">
        <v>542</v>
      </c>
      <c r="M303" s="53" t="s">
        <v>543</v>
      </c>
      <c r="N303" s="154" t="s">
        <v>42</v>
      </c>
      <c r="O303" s="155">
        <v>43992</v>
      </c>
      <c r="P303" s="156">
        <v>43999</v>
      </c>
      <c r="Q303" s="87" t="s">
        <v>57</v>
      </c>
      <c r="R303" s="88" t="s">
        <v>464</v>
      </c>
      <c r="S303" s="158" t="s">
        <v>439</v>
      </c>
      <c r="T303" s="82" t="str">
        <f t="shared" si="59"/>
        <v>&lt;10</v>
      </c>
      <c r="U303" s="82" t="str">
        <f t="shared" si="59"/>
        <v>&lt;9</v>
      </c>
      <c r="V303" s="83" t="str">
        <f t="shared" si="58"/>
        <v>&lt;19</v>
      </c>
      <c r="W303" s="84" t="str">
        <f t="shared" si="52"/>
        <v/>
      </c>
    </row>
    <row r="304" spans="1:23" s="70" customFormat="1" x14ac:dyDescent="0.45">
      <c r="A304" s="22">
        <f t="shared" si="55"/>
        <v>298</v>
      </c>
      <c r="B304" s="22" t="s">
        <v>539</v>
      </c>
      <c r="C304" s="38" t="s">
        <v>539</v>
      </c>
      <c r="D304" s="21" t="s">
        <v>531</v>
      </c>
      <c r="E304" s="22" t="s">
        <v>531</v>
      </c>
      <c r="F304" s="38" t="s">
        <v>531</v>
      </c>
      <c r="G304" s="152" t="s">
        <v>257</v>
      </c>
      <c r="H304" s="21" t="s">
        <v>540</v>
      </c>
      <c r="I304" s="22" t="s">
        <v>562</v>
      </c>
      <c r="J304" s="22"/>
      <c r="K304" s="22" t="s">
        <v>531</v>
      </c>
      <c r="L304" s="16" t="s">
        <v>542</v>
      </c>
      <c r="M304" s="49" t="s">
        <v>543</v>
      </c>
      <c r="N304" s="85" t="s">
        <v>42</v>
      </c>
      <c r="O304" s="86">
        <v>43992</v>
      </c>
      <c r="P304" s="89">
        <v>43999</v>
      </c>
      <c r="Q304" s="87" t="s">
        <v>102</v>
      </c>
      <c r="R304" s="88" t="s">
        <v>57</v>
      </c>
      <c r="S304" s="151" t="s">
        <v>544</v>
      </c>
      <c r="T304" s="82" t="str">
        <f t="shared" si="59"/>
        <v>&lt;11</v>
      </c>
      <c r="U304" s="82" t="str">
        <f t="shared" si="59"/>
        <v>&lt;10</v>
      </c>
      <c r="V304" s="83" t="str">
        <f t="shared" si="58"/>
        <v>&lt;21</v>
      </c>
      <c r="W304" s="84" t="str">
        <f t="shared" si="52"/>
        <v/>
      </c>
    </row>
    <row r="305" spans="1:23" s="70" customFormat="1" x14ac:dyDescent="0.45">
      <c r="A305" s="22">
        <f t="shared" si="55"/>
        <v>299</v>
      </c>
      <c r="B305" s="22" t="s">
        <v>539</v>
      </c>
      <c r="C305" s="38" t="s">
        <v>539</v>
      </c>
      <c r="D305" s="21" t="s">
        <v>531</v>
      </c>
      <c r="E305" s="22" t="s">
        <v>531</v>
      </c>
      <c r="F305" s="38" t="s">
        <v>531</v>
      </c>
      <c r="G305" s="152" t="s">
        <v>257</v>
      </c>
      <c r="H305" s="21" t="s">
        <v>540</v>
      </c>
      <c r="I305" s="22" t="s">
        <v>563</v>
      </c>
      <c r="J305" s="22"/>
      <c r="K305" s="22" t="s">
        <v>531</v>
      </c>
      <c r="L305" s="16" t="s">
        <v>542</v>
      </c>
      <c r="M305" s="49" t="s">
        <v>543</v>
      </c>
      <c r="N305" s="85" t="s">
        <v>42</v>
      </c>
      <c r="O305" s="86">
        <v>43992</v>
      </c>
      <c r="P305" s="89">
        <v>43999</v>
      </c>
      <c r="Q305" s="87" t="s">
        <v>546</v>
      </c>
      <c r="R305" s="88" t="s">
        <v>57</v>
      </c>
      <c r="S305" s="151" t="s">
        <v>564</v>
      </c>
      <c r="T305" s="82" t="str">
        <f t="shared" si="59"/>
        <v>&lt;12</v>
      </c>
      <c r="U305" s="82" t="str">
        <f t="shared" si="59"/>
        <v>&lt;10</v>
      </c>
      <c r="V305" s="83" t="str">
        <f t="shared" si="58"/>
        <v>&lt;22</v>
      </c>
      <c r="W305" s="92"/>
    </row>
    <row r="306" spans="1:23" s="70" customFormat="1" x14ac:dyDescent="0.45">
      <c r="A306" s="22">
        <f t="shared" si="55"/>
        <v>300</v>
      </c>
      <c r="B306" s="22" t="s">
        <v>539</v>
      </c>
      <c r="C306" s="38" t="s">
        <v>539</v>
      </c>
      <c r="D306" s="21" t="s">
        <v>531</v>
      </c>
      <c r="E306" s="22" t="s">
        <v>531</v>
      </c>
      <c r="F306" s="38" t="s">
        <v>531</v>
      </c>
      <c r="G306" s="152" t="s">
        <v>257</v>
      </c>
      <c r="H306" s="21" t="s">
        <v>540</v>
      </c>
      <c r="I306" s="22" t="s">
        <v>565</v>
      </c>
      <c r="J306" s="22"/>
      <c r="K306" s="22" t="s">
        <v>531</v>
      </c>
      <c r="L306" s="16" t="s">
        <v>542</v>
      </c>
      <c r="M306" s="49" t="s">
        <v>543</v>
      </c>
      <c r="N306" s="85" t="s">
        <v>42</v>
      </c>
      <c r="O306" s="86">
        <v>43992</v>
      </c>
      <c r="P306" s="89">
        <v>43999</v>
      </c>
      <c r="Q306" s="87" t="s">
        <v>546</v>
      </c>
      <c r="R306" s="88" t="s">
        <v>57</v>
      </c>
      <c r="S306" s="151" t="s">
        <v>564</v>
      </c>
      <c r="T306" s="82" t="str">
        <f t="shared" si="59"/>
        <v>&lt;12</v>
      </c>
      <c r="U306" s="82" t="str">
        <f t="shared" si="59"/>
        <v>&lt;10</v>
      </c>
      <c r="V306" s="83" t="str">
        <f t="shared" si="58"/>
        <v>&lt;22</v>
      </c>
      <c r="W306" s="92"/>
    </row>
    <row r="307" spans="1:23" s="70" customFormat="1" x14ac:dyDescent="0.45">
      <c r="A307" s="22">
        <f t="shared" si="55"/>
        <v>301</v>
      </c>
      <c r="B307" s="22" t="s">
        <v>539</v>
      </c>
      <c r="C307" s="38" t="s">
        <v>539</v>
      </c>
      <c r="D307" s="21" t="s">
        <v>531</v>
      </c>
      <c r="E307" s="22" t="s">
        <v>531</v>
      </c>
      <c r="F307" s="38" t="s">
        <v>531</v>
      </c>
      <c r="G307" s="152" t="s">
        <v>257</v>
      </c>
      <c r="H307" s="21" t="s">
        <v>540</v>
      </c>
      <c r="I307" s="22" t="s">
        <v>566</v>
      </c>
      <c r="J307" s="22"/>
      <c r="K307" s="22" t="s">
        <v>531</v>
      </c>
      <c r="L307" s="16" t="s">
        <v>542</v>
      </c>
      <c r="M307" s="49" t="s">
        <v>543</v>
      </c>
      <c r="N307" s="85" t="s">
        <v>42</v>
      </c>
      <c r="O307" s="86">
        <v>43992</v>
      </c>
      <c r="P307" s="89">
        <v>43999</v>
      </c>
      <c r="Q307" s="87" t="s">
        <v>102</v>
      </c>
      <c r="R307" s="88" t="s">
        <v>57</v>
      </c>
      <c r="S307" s="151" t="s">
        <v>544</v>
      </c>
      <c r="T307" s="82" t="str">
        <f t="shared" si="59"/>
        <v>&lt;11</v>
      </c>
      <c r="U307" s="82" t="str">
        <f t="shared" si="59"/>
        <v>&lt;10</v>
      </c>
      <c r="V307" s="83" t="str">
        <f t="shared" si="58"/>
        <v>&lt;21</v>
      </c>
      <c r="W307" s="92"/>
    </row>
    <row r="308" spans="1:23" s="70" customFormat="1" x14ac:dyDescent="0.45">
      <c r="A308" s="22">
        <f t="shared" si="55"/>
        <v>302</v>
      </c>
      <c r="B308" s="22" t="s">
        <v>539</v>
      </c>
      <c r="C308" s="38" t="s">
        <v>539</v>
      </c>
      <c r="D308" s="21" t="s">
        <v>531</v>
      </c>
      <c r="E308" s="22" t="s">
        <v>531</v>
      </c>
      <c r="F308" s="38" t="s">
        <v>531</v>
      </c>
      <c r="G308" s="152" t="s">
        <v>257</v>
      </c>
      <c r="H308" s="21" t="s">
        <v>540</v>
      </c>
      <c r="I308" s="22" t="s">
        <v>565</v>
      </c>
      <c r="J308" s="22"/>
      <c r="K308" s="22" t="s">
        <v>531</v>
      </c>
      <c r="L308" s="16" t="s">
        <v>542</v>
      </c>
      <c r="M308" s="49" t="s">
        <v>543</v>
      </c>
      <c r="N308" s="85" t="s">
        <v>42</v>
      </c>
      <c r="O308" s="86">
        <v>43992</v>
      </c>
      <c r="P308" s="89">
        <v>43999</v>
      </c>
      <c r="Q308" s="87" t="s">
        <v>546</v>
      </c>
      <c r="R308" s="88" t="s">
        <v>102</v>
      </c>
      <c r="S308" s="151" t="s">
        <v>547</v>
      </c>
      <c r="T308" s="82" t="str">
        <f t="shared" si="59"/>
        <v>&lt;12</v>
      </c>
      <c r="U308" s="82" t="str">
        <f t="shared" si="59"/>
        <v>&lt;11</v>
      </c>
      <c r="V308" s="83" t="str">
        <f t="shared" si="58"/>
        <v>&lt;23</v>
      </c>
      <c r="W308" s="92"/>
    </row>
    <row r="309" spans="1:23" s="70" customFormat="1" x14ac:dyDescent="0.45">
      <c r="A309" s="22">
        <f t="shared" si="55"/>
        <v>303</v>
      </c>
      <c r="B309" s="22" t="s">
        <v>539</v>
      </c>
      <c r="C309" s="38" t="s">
        <v>539</v>
      </c>
      <c r="D309" s="21" t="s">
        <v>531</v>
      </c>
      <c r="E309" s="22" t="s">
        <v>531</v>
      </c>
      <c r="F309" s="38" t="s">
        <v>531</v>
      </c>
      <c r="G309" s="152" t="s">
        <v>257</v>
      </c>
      <c r="H309" s="21" t="s">
        <v>540</v>
      </c>
      <c r="I309" s="22" t="s">
        <v>567</v>
      </c>
      <c r="J309" s="22"/>
      <c r="K309" s="22" t="s">
        <v>531</v>
      </c>
      <c r="L309" s="16" t="s">
        <v>542</v>
      </c>
      <c r="M309" s="49" t="s">
        <v>543</v>
      </c>
      <c r="N309" s="85" t="s">
        <v>42</v>
      </c>
      <c r="O309" s="86">
        <v>43992</v>
      </c>
      <c r="P309" s="89">
        <v>43999</v>
      </c>
      <c r="Q309" s="87" t="s">
        <v>102</v>
      </c>
      <c r="R309" s="88" t="s">
        <v>57</v>
      </c>
      <c r="S309" s="151" t="s">
        <v>544</v>
      </c>
      <c r="T309" s="82" t="str">
        <f t="shared" si="59"/>
        <v>&lt;11</v>
      </c>
      <c r="U309" s="82" t="str">
        <f t="shared" si="59"/>
        <v>&lt;10</v>
      </c>
      <c r="V309" s="83" t="str">
        <f t="shared" si="58"/>
        <v>&lt;21</v>
      </c>
      <c r="W309" s="92"/>
    </row>
    <row r="310" spans="1:23" s="70" customFormat="1" x14ac:dyDescent="0.45">
      <c r="A310" s="22">
        <f t="shared" si="55"/>
        <v>304</v>
      </c>
      <c r="B310" s="22" t="s">
        <v>539</v>
      </c>
      <c r="C310" s="38" t="s">
        <v>539</v>
      </c>
      <c r="D310" s="21" t="s">
        <v>531</v>
      </c>
      <c r="E310" s="22" t="s">
        <v>531</v>
      </c>
      <c r="F310" s="38" t="s">
        <v>531</v>
      </c>
      <c r="G310" s="152" t="s">
        <v>257</v>
      </c>
      <c r="H310" s="21" t="s">
        <v>568</v>
      </c>
      <c r="I310" s="22" t="s">
        <v>569</v>
      </c>
      <c r="J310" s="22"/>
      <c r="K310" s="22" t="s">
        <v>531</v>
      </c>
      <c r="L310" s="16" t="s">
        <v>542</v>
      </c>
      <c r="M310" s="49" t="s">
        <v>543</v>
      </c>
      <c r="N310" s="85" t="s">
        <v>49</v>
      </c>
      <c r="O310" s="86">
        <v>43992</v>
      </c>
      <c r="P310" s="89">
        <v>43999</v>
      </c>
      <c r="Q310" s="87" t="s">
        <v>570</v>
      </c>
      <c r="R310" s="88" t="s">
        <v>571</v>
      </c>
      <c r="S310" s="151" t="s">
        <v>335</v>
      </c>
      <c r="T310" s="82" t="str">
        <f t="shared" si="59"/>
        <v>&lt;0.5</v>
      </c>
      <c r="U310" s="82" t="str">
        <f t="shared" si="59"/>
        <v>&lt;0.7</v>
      </c>
      <c r="V310" s="83" t="str">
        <f t="shared" si="58"/>
        <v>&lt;1.2</v>
      </c>
      <c r="W310" s="92"/>
    </row>
    <row r="311" spans="1:23" s="70" customFormat="1" x14ac:dyDescent="0.45">
      <c r="A311" s="22">
        <f t="shared" si="55"/>
        <v>305</v>
      </c>
      <c r="B311" s="22" t="s">
        <v>539</v>
      </c>
      <c r="C311" s="38" t="s">
        <v>539</v>
      </c>
      <c r="D311" s="21" t="s">
        <v>531</v>
      </c>
      <c r="E311" s="22" t="s">
        <v>531</v>
      </c>
      <c r="F311" s="38" t="s">
        <v>531</v>
      </c>
      <c r="G311" s="152" t="s">
        <v>257</v>
      </c>
      <c r="H311" s="21" t="s">
        <v>568</v>
      </c>
      <c r="I311" s="22" t="s">
        <v>569</v>
      </c>
      <c r="J311" s="22"/>
      <c r="K311" s="22" t="s">
        <v>531</v>
      </c>
      <c r="L311" s="16" t="s">
        <v>542</v>
      </c>
      <c r="M311" s="49" t="s">
        <v>543</v>
      </c>
      <c r="N311" s="85" t="s">
        <v>49</v>
      </c>
      <c r="O311" s="86">
        <v>43992</v>
      </c>
      <c r="P311" s="89">
        <v>43999</v>
      </c>
      <c r="Q311" s="87" t="s">
        <v>572</v>
      </c>
      <c r="R311" s="88" t="s">
        <v>572</v>
      </c>
      <c r="S311" s="151" t="s">
        <v>335</v>
      </c>
      <c r="T311" s="82" t="str">
        <f t="shared" si="59"/>
        <v>&lt;0.6</v>
      </c>
      <c r="U311" s="82" t="str">
        <f t="shared" si="59"/>
        <v>&lt;0.6</v>
      </c>
      <c r="V311" s="83" t="str">
        <f t="shared" si="58"/>
        <v>&lt;1.2</v>
      </c>
      <c r="W311" s="92"/>
    </row>
    <row r="312" spans="1:23" s="70" customFormat="1" x14ac:dyDescent="0.45">
      <c r="A312" s="22">
        <f t="shared" si="55"/>
        <v>306</v>
      </c>
      <c r="B312" s="22" t="s">
        <v>539</v>
      </c>
      <c r="C312" s="38" t="s">
        <v>539</v>
      </c>
      <c r="D312" s="21" t="s">
        <v>531</v>
      </c>
      <c r="E312" s="22" t="s">
        <v>531</v>
      </c>
      <c r="F312" s="38" t="s">
        <v>531</v>
      </c>
      <c r="G312" s="152" t="s">
        <v>257</v>
      </c>
      <c r="H312" s="21" t="s">
        <v>568</v>
      </c>
      <c r="I312" s="22" t="s">
        <v>573</v>
      </c>
      <c r="J312" s="22"/>
      <c r="K312" s="22" t="s">
        <v>531</v>
      </c>
      <c r="L312" s="16" t="s">
        <v>542</v>
      </c>
      <c r="M312" s="49" t="s">
        <v>543</v>
      </c>
      <c r="N312" s="85" t="s">
        <v>49</v>
      </c>
      <c r="O312" s="86">
        <v>43992</v>
      </c>
      <c r="P312" s="89">
        <v>43999</v>
      </c>
      <c r="Q312" s="87" t="s">
        <v>570</v>
      </c>
      <c r="R312" s="88" t="s">
        <v>571</v>
      </c>
      <c r="S312" s="151" t="s">
        <v>335</v>
      </c>
      <c r="T312" s="82" t="str">
        <f t="shared" si="59"/>
        <v>&lt;0.5</v>
      </c>
      <c r="U312" s="82" t="str">
        <f t="shared" si="59"/>
        <v>&lt;0.7</v>
      </c>
      <c r="V312" s="83" t="str">
        <f t="shared" si="58"/>
        <v>&lt;1.2</v>
      </c>
      <c r="W312" s="92"/>
    </row>
    <row r="313" spans="1:23" s="70" customFormat="1" x14ac:dyDescent="0.45">
      <c r="A313" s="22">
        <f t="shared" si="55"/>
        <v>307</v>
      </c>
      <c r="B313" s="22" t="s">
        <v>539</v>
      </c>
      <c r="C313" s="38" t="s">
        <v>539</v>
      </c>
      <c r="D313" s="21" t="s">
        <v>531</v>
      </c>
      <c r="E313" s="22" t="s">
        <v>531</v>
      </c>
      <c r="F313" s="38" t="s">
        <v>531</v>
      </c>
      <c r="G313" s="152" t="s">
        <v>257</v>
      </c>
      <c r="H313" s="21" t="s">
        <v>568</v>
      </c>
      <c r="I313" s="22" t="s">
        <v>573</v>
      </c>
      <c r="J313" s="22"/>
      <c r="K313" s="22" t="s">
        <v>531</v>
      </c>
      <c r="L313" s="16" t="s">
        <v>542</v>
      </c>
      <c r="M313" s="49" t="s">
        <v>543</v>
      </c>
      <c r="N313" s="85" t="s">
        <v>49</v>
      </c>
      <c r="O313" s="86">
        <v>43992</v>
      </c>
      <c r="P313" s="89">
        <v>43999</v>
      </c>
      <c r="Q313" s="87" t="s">
        <v>571</v>
      </c>
      <c r="R313" s="88" t="s">
        <v>574</v>
      </c>
      <c r="S313" s="151" t="s">
        <v>575</v>
      </c>
      <c r="T313" s="82" t="str">
        <f t="shared" si="59"/>
        <v>&lt;0.7</v>
      </c>
      <c r="U313" s="82" t="str">
        <f t="shared" si="59"/>
        <v>&lt;0.8</v>
      </c>
      <c r="V313" s="83" t="str">
        <f t="shared" si="58"/>
        <v>&lt;1.5</v>
      </c>
      <c r="W313" s="92"/>
    </row>
    <row r="314" spans="1:23" s="70" customFormat="1" x14ac:dyDescent="0.45">
      <c r="A314" s="22">
        <f t="shared" si="55"/>
        <v>308</v>
      </c>
      <c r="B314" s="22" t="s">
        <v>539</v>
      </c>
      <c r="C314" s="38" t="s">
        <v>539</v>
      </c>
      <c r="D314" s="21" t="s">
        <v>531</v>
      </c>
      <c r="E314" s="22" t="s">
        <v>531</v>
      </c>
      <c r="F314" s="38" t="s">
        <v>531</v>
      </c>
      <c r="G314" s="152" t="s">
        <v>257</v>
      </c>
      <c r="H314" s="21" t="s">
        <v>568</v>
      </c>
      <c r="I314" s="22" t="s">
        <v>573</v>
      </c>
      <c r="J314" s="22"/>
      <c r="K314" s="22" t="s">
        <v>531</v>
      </c>
      <c r="L314" s="16" t="s">
        <v>542</v>
      </c>
      <c r="M314" s="49" t="s">
        <v>543</v>
      </c>
      <c r="N314" s="85" t="s">
        <v>49</v>
      </c>
      <c r="O314" s="86">
        <v>43992</v>
      </c>
      <c r="P314" s="89">
        <v>43999</v>
      </c>
      <c r="Q314" s="87" t="s">
        <v>571</v>
      </c>
      <c r="R314" s="88" t="s">
        <v>576</v>
      </c>
      <c r="S314" s="151" t="s">
        <v>577</v>
      </c>
      <c r="T314" s="82" t="str">
        <f t="shared" si="59"/>
        <v>&lt;0.7</v>
      </c>
      <c r="U314" s="82" t="str">
        <f t="shared" si="59"/>
        <v>&lt;0.9</v>
      </c>
      <c r="V314" s="83" t="str">
        <f t="shared" si="58"/>
        <v>&lt;1.6</v>
      </c>
      <c r="W314" s="92"/>
    </row>
    <row r="315" spans="1:23" s="70" customFormat="1" x14ac:dyDescent="0.45">
      <c r="A315" s="22">
        <f t="shared" si="55"/>
        <v>309</v>
      </c>
      <c r="B315" s="66" t="s">
        <v>578</v>
      </c>
      <c r="C315" s="66" t="s">
        <v>579</v>
      </c>
      <c r="D315" s="7" t="s">
        <v>580</v>
      </c>
      <c r="E315" s="8" t="s">
        <v>581</v>
      </c>
      <c r="F315" s="19" t="s">
        <v>493</v>
      </c>
      <c r="G315" s="47" t="s">
        <v>35</v>
      </c>
      <c r="H315" s="21" t="s">
        <v>36</v>
      </c>
      <c r="I315" s="8" t="s">
        <v>582</v>
      </c>
      <c r="J315" s="8"/>
      <c r="K315" s="8" t="s">
        <v>583</v>
      </c>
      <c r="L315" s="2" t="s">
        <v>53</v>
      </c>
      <c r="M315" s="159" t="s">
        <v>584</v>
      </c>
      <c r="N315" s="76" t="s">
        <v>49</v>
      </c>
      <c r="O315" s="77">
        <v>43998</v>
      </c>
      <c r="P315" s="78">
        <v>44007</v>
      </c>
      <c r="Q315" s="79" t="s">
        <v>374</v>
      </c>
      <c r="R315" s="80" t="s">
        <v>402</v>
      </c>
      <c r="S315" s="81" t="s">
        <v>585</v>
      </c>
      <c r="T315" s="82" t="str">
        <f t="shared" si="59"/>
        <v>&lt;4.4</v>
      </c>
      <c r="U315" s="82" t="str">
        <f t="shared" si="59"/>
        <v>&lt;4.5</v>
      </c>
      <c r="V315" s="83" t="str">
        <f t="shared" si="58"/>
        <v>&lt;8.9</v>
      </c>
      <c r="W315" s="84" t="str">
        <f t="shared" ref="W315:W349" si="60">IF(ISERROR(V315*1),"",IF(AND(H315="飲料水",V315&gt;=11),"○",IF(AND(H315="牛乳・乳児用食品",V315&gt;=51),"○",IF(AND(H315&lt;&gt;"",V315&gt;=110),"○",""))))</f>
        <v/>
      </c>
    </row>
    <row r="316" spans="1:23" s="70" customFormat="1" x14ac:dyDescent="0.45">
      <c r="A316" s="22">
        <f t="shared" si="55"/>
        <v>310</v>
      </c>
      <c r="B316" s="66" t="s">
        <v>578</v>
      </c>
      <c r="C316" s="66" t="s">
        <v>579</v>
      </c>
      <c r="D316" s="21" t="s">
        <v>580</v>
      </c>
      <c r="E316" s="22" t="s">
        <v>586</v>
      </c>
      <c r="F316" s="38" t="s">
        <v>493</v>
      </c>
      <c r="G316" s="47" t="s">
        <v>35</v>
      </c>
      <c r="H316" s="21" t="s">
        <v>36</v>
      </c>
      <c r="I316" s="22" t="s">
        <v>587</v>
      </c>
      <c r="J316" s="22"/>
      <c r="K316" s="22" t="s">
        <v>583</v>
      </c>
      <c r="L316" s="2" t="s">
        <v>53</v>
      </c>
      <c r="M316" s="159" t="s">
        <v>584</v>
      </c>
      <c r="N316" s="85" t="s">
        <v>49</v>
      </c>
      <c r="O316" s="86">
        <v>44001</v>
      </c>
      <c r="P316" s="78">
        <v>44007</v>
      </c>
      <c r="Q316" s="87" t="s">
        <v>374</v>
      </c>
      <c r="R316" s="88" t="s">
        <v>588</v>
      </c>
      <c r="S316" s="81" t="s">
        <v>411</v>
      </c>
      <c r="T316" s="82" t="str">
        <f t="shared" si="59"/>
        <v>&lt;4.4</v>
      </c>
      <c r="U316" s="82" t="str">
        <f t="shared" si="59"/>
        <v>&lt;4.3</v>
      </c>
      <c r="V316" s="83" t="str">
        <f t="shared" si="58"/>
        <v>&lt;8.7</v>
      </c>
      <c r="W316" s="84" t="str">
        <f t="shared" si="60"/>
        <v/>
      </c>
    </row>
    <row r="317" spans="1:23" s="70" customFormat="1" x14ac:dyDescent="0.45">
      <c r="A317" s="22">
        <f t="shared" si="55"/>
        <v>311</v>
      </c>
      <c r="B317" s="22" t="s">
        <v>578</v>
      </c>
      <c r="C317" s="38" t="s">
        <v>579</v>
      </c>
      <c r="D317" s="21" t="s">
        <v>580</v>
      </c>
      <c r="E317" s="22" t="s">
        <v>589</v>
      </c>
      <c r="F317" s="38" t="s">
        <v>493</v>
      </c>
      <c r="G317" s="47" t="s">
        <v>35</v>
      </c>
      <c r="H317" s="21" t="s">
        <v>36</v>
      </c>
      <c r="I317" s="22" t="s">
        <v>590</v>
      </c>
      <c r="J317" s="22"/>
      <c r="K317" s="22" t="s">
        <v>583</v>
      </c>
      <c r="L317" s="2" t="s">
        <v>53</v>
      </c>
      <c r="M317" s="159" t="s">
        <v>584</v>
      </c>
      <c r="N317" s="85" t="s">
        <v>49</v>
      </c>
      <c r="O317" s="86">
        <v>44001</v>
      </c>
      <c r="P317" s="78">
        <v>44007</v>
      </c>
      <c r="Q317" s="87" t="s">
        <v>390</v>
      </c>
      <c r="R317" s="88" t="s">
        <v>368</v>
      </c>
      <c r="S317" s="81" t="s">
        <v>591</v>
      </c>
      <c r="T317" s="82" t="str">
        <f t="shared" si="59"/>
        <v>&lt;4.1</v>
      </c>
      <c r="U317" s="82" t="str">
        <f t="shared" si="59"/>
        <v>&lt;5</v>
      </c>
      <c r="V317" s="83" t="str">
        <f t="shared" si="58"/>
        <v>&lt;9.1</v>
      </c>
      <c r="W317" s="84" t="str">
        <f t="shared" si="60"/>
        <v/>
      </c>
    </row>
    <row r="318" spans="1:23" s="70" customFormat="1" x14ac:dyDescent="0.45">
      <c r="A318" s="22">
        <f t="shared" si="55"/>
        <v>312</v>
      </c>
      <c r="B318" s="22" t="s">
        <v>578</v>
      </c>
      <c r="C318" s="38" t="s">
        <v>579</v>
      </c>
      <c r="D318" s="21" t="s">
        <v>580</v>
      </c>
      <c r="E318" s="22" t="s">
        <v>592</v>
      </c>
      <c r="F318" s="38" t="s">
        <v>593</v>
      </c>
      <c r="G318" s="47" t="s">
        <v>35</v>
      </c>
      <c r="H318" s="7" t="s">
        <v>96</v>
      </c>
      <c r="I318" s="22" t="s">
        <v>594</v>
      </c>
      <c r="J318" s="22" t="s">
        <v>98</v>
      </c>
      <c r="K318" s="22" t="s">
        <v>493</v>
      </c>
      <c r="L318" s="2" t="s">
        <v>53</v>
      </c>
      <c r="M318" s="159" t="s">
        <v>595</v>
      </c>
      <c r="N318" s="85" t="s">
        <v>49</v>
      </c>
      <c r="O318" s="86">
        <v>43997</v>
      </c>
      <c r="P318" s="78">
        <v>44007</v>
      </c>
      <c r="Q318" s="87" t="s">
        <v>368</v>
      </c>
      <c r="R318" s="88" t="s">
        <v>596</v>
      </c>
      <c r="S318" s="130" t="s">
        <v>597</v>
      </c>
      <c r="T318" s="82" t="str">
        <f t="shared" ref="T318:U333" si="61">IF(Q318="","",IF(NOT(ISERROR(Q318*1)),ROUNDDOWN(Q318*1,2-INT(LOG(ABS(Q318*1)))),IFERROR("&lt;"&amp;ROUNDDOWN(IF(SUBSTITUTE(Q318,"&lt;","")*1&lt;=50,SUBSTITUTE(Q318,"&lt;","")*1,""),2-INT(LOG(ABS(SUBSTITUTE(Q318,"&lt;","")*1)))),IF(Q318="-",Q318,"入力形式が間違っています"))))</f>
        <v>&lt;5</v>
      </c>
      <c r="U318" s="82" t="str">
        <f t="shared" si="61"/>
        <v>&lt;4.7</v>
      </c>
      <c r="V318" s="83" t="str">
        <f t="shared" si="58"/>
        <v>&lt;9.7</v>
      </c>
      <c r="W318" s="84" t="str">
        <f t="shared" si="60"/>
        <v/>
      </c>
    </row>
    <row r="319" spans="1:23" s="70" customFormat="1" x14ac:dyDescent="0.45">
      <c r="A319" s="22">
        <f t="shared" si="55"/>
        <v>313</v>
      </c>
      <c r="B319" s="22" t="s">
        <v>578</v>
      </c>
      <c r="C319" s="38" t="s">
        <v>579</v>
      </c>
      <c r="D319" s="21" t="s">
        <v>580</v>
      </c>
      <c r="E319" s="22" t="s">
        <v>598</v>
      </c>
      <c r="F319" s="38" t="s">
        <v>599</v>
      </c>
      <c r="G319" s="47" t="s">
        <v>35</v>
      </c>
      <c r="H319" s="7" t="s">
        <v>96</v>
      </c>
      <c r="I319" s="22" t="s">
        <v>594</v>
      </c>
      <c r="J319" s="22" t="s">
        <v>98</v>
      </c>
      <c r="K319" s="22" t="s">
        <v>493</v>
      </c>
      <c r="L319" s="2" t="s">
        <v>53</v>
      </c>
      <c r="M319" s="159" t="s">
        <v>595</v>
      </c>
      <c r="N319" s="85" t="s">
        <v>49</v>
      </c>
      <c r="O319" s="86">
        <v>44000</v>
      </c>
      <c r="P319" s="78">
        <v>44007</v>
      </c>
      <c r="Q319" s="87" t="s">
        <v>600</v>
      </c>
      <c r="R319" s="88" t="s">
        <v>601</v>
      </c>
      <c r="S319" s="130" t="s">
        <v>490</v>
      </c>
      <c r="T319" s="82" t="str">
        <f t="shared" si="61"/>
        <v>&lt;3.5</v>
      </c>
      <c r="U319" s="82" t="str">
        <f t="shared" si="61"/>
        <v>&lt;3.7</v>
      </c>
      <c r="V319" s="83" t="str">
        <f t="shared" si="58"/>
        <v>&lt;7.2</v>
      </c>
      <c r="W319" s="84" t="str">
        <f t="shared" si="60"/>
        <v/>
      </c>
    </row>
    <row r="320" spans="1:23" s="70" customFormat="1" x14ac:dyDescent="0.45">
      <c r="A320" s="22">
        <f t="shared" si="55"/>
        <v>314</v>
      </c>
      <c r="B320" s="22" t="s">
        <v>578</v>
      </c>
      <c r="C320" s="38" t="s">
        <v>579</v>
      </c>
      <c r="D320" s="21" t="s">
        <v>580</v>
      </c>
      <c r="E320" s="22" t="s">
        <v>602</v>
      </c>
      <c r="F320" s="38" t="s">
        <v>603</v>
      </c>
      <c r="G320" s="47" t="s">
        <v>35</v>
      </c>
      <c r="H320" s="7" t="s">
        <v>96</v>
      </c>
      <c r="I320" s="22" t="s">
        <v>604</v>
      </c>
      <c r="J320" s="22" t="s">
        <v>98</v>
      </c>
      <c r="K320" s="22" t="s">
        <v>493</v>
      </c>
      <c r="L320" s="2" t="s">
        <v>53</v>
      </c>
      <c r="M320" s="159" t="s">
        <v>595</v>
      </c>
      <c r="N320" s="85" t="s">
        <v>49</v>
      </c>
      <c r="O320" s="86">
        <v>43990</v>
      </c>
      <c r="P320" s="78">
        <v>44007</v>
      </c>
      <c r="Q320" s="87" t="s">
        <v>588</v>
      </c>
      <c r="R320" s="88" t="s">
        <v>407</v>
      </c>
      <c r="S320" s="151" t="s">
        <v>605</v>
      </c>
      <c r="T320" s="82" t="str">
        <f t="shared" si="61"/>
        <v>&lt;4.3</v>
      </c>
      <c r="U320" s="82" t="str">
        <f t="shared" si="61"/>
        <v>&lt;3.9</v>
      </c>
      <c r="V320" s="83" t="str">
        <f t="shared" si="58"/>
        <v>&lt;8.2</v>
      </c>
      <c r="W320" s="84" t="str">
        <f t="shared" si="60"/>
        <v/>
      </c>
    </row>
    <row r="321" spans="1:23" s="70" customFormat="1" x14ac:dyDescent="0.45">
      <c r="A321" s="22">
        <f t="shared" si="55"/>
        <v>315</v>
      </c>
      <c r="B321" s="22" t="s">
        <v>578</v>
      </c>
      <c r="C321" s="38" t="s">
        <v>579</v>
      </c>
      <c r="D321" s="21" t="s">
        <v>580</v>
      </c>
      <c r="E321" s="22" t="s">
        <v>592</v>
      </c>
      <c r="F321" s="38" t="s">
        <v>593</v>
      </c>
      <c r="G321" s="47" t="s">
        <v>35</v>
      </c>
      <c r="H321" s="7" t="s">
        <v>96</v>
      </c>
      <c r="I321" s="22" t="s">
        <v>606</v>
      </c>
      <c r="J321" s="22" t="s">
        <v>98</v>
      </c>
      <c r="K321" s="22" t="s">
        <v>493</v>
      </c>
      <c r="L321" s="2" t="s">
        <v>53</v>
      </c>
      <c r="M321" s="159" t="s">
        <v>595</v>
      </c>
      <c r="N321" s="85" t="s">
        <v>49</v>
      </c>
      <c r="O321" s="86">
        <v>43988</v>
      </c>
      <c r="P321" s="78">
        <v>44007</v>
      </c>
      <c r="Q321" s="87" t="s">
        <v>374</v>
      </c>
      <c r="R321" s="88" t="s">
        <v>600</v>
      </c>
      <c r="S321" s="151" t="s">
        <v>607</v>
      </c>
      <c r="T321" s="82" t="str">
        <f t="shared" si="61"/>
        <v>&lt;4.4</v>
      </c>
      <c r="U321" s="82" t="str">
        <f t="shared" si="61"/>
        <v>&lt;3.5</v>
      </c>
      <c r="V321" s="83" t="str">
        <f t="shared" si="58"/>
        <v>&lt;7.9</v>
      </c>
      <c r="W321" s="84" t="str">
        <f t="shared" si="60"/>
        <v/>
      </c>
    </row>
    <row r="322" spans="1:23" s="70" customFormat="1" x14ac:dyDescent="0.45">
      <c r="A322" s="22">
        <f t="shared" si="55"/>
        <v>316</v>
      </c>
      <c r="B322" s="22" t="s">
        <v>578</v>
      </c>
      <c r="C322" s="38" t="s">
        <v>579</v>
      </c>
      <c r="D322" s="21" t="s">
        <v>580</v>
      </c>
      <c r="E322" s="22" t="s">
        <v>608</v>
      </c>
      <c r="F322" s="38" t="s">
        <v>609</v>
      </c>
      <c r="G322" s="47" t="s">
        <v>35</v>
      </c>
      <c r="H322" s="7" t="s">
        <v>96</v>
      </c>
      <c r="I322" s="22" t="s">
        <v>610</v>
      </c>
      <c r="J322" s="22" t="s">
        <v>98</v>
      </c>
      <c r="K322" s="22" t="s">
        <v>493</v>
      </c>
      <c r="L322" s="2" t="s">
        <v>53</v>
      </c>
      <c r="M322" s="159" t="s">
        <v>595</v>
      </c>
      <c r="N322" s="85" t="s">
        <v>49</v>
      </c>
      <c r="O322" s="86">
        <v>43990</v>
      </c>
      <c r="P322" s="78">
        <v>44007</v>
      </c>
      <c r="Q322" s="87" t="s">
        <v>588</v>
      </c>
      <c r="R322" s="88" t="s">
        <v>611</v>
      </c>
      <c r="S322" s="151" t="s">
        <v>490</v>
      </c>
      <c r="T322" s="82" t="str">
        <f t="shared" si="61"/>
        <v>&lt;4.3</v>
      </c>
      <c r="U322" s="82" t="str">
        <f t="shared" si="61"/>
        <v>&lt;2.9</v>
      </c>
      <c r="V322" s="83" t="str">
        <f t="shared" si="58"/>
        <v>&lt;7.2</v>
      </c>
      <c r="W322" s="84" t="str">
        <f t="shared" si="60"/>
        <v/>
      </c>
    </row>
    <row r="323" spans="1:23" s="70" customFormat="1" x14ac:dyDescent="0.45">
      <c r="A323" s="22">
        <f t="shared" si="55"/>
        <v>317</v>
      </c>
      <c r="B323" s="22" t="s">
        <v>578</v>
      </c>
      <c r="C323" s="38" t="s">
        <v>579</v>
      </c>
      <c r="D323" s="21" t="s">
        <v>580</v>
      </c>
      <c r="E323" s="22" t="s">
        <v>608</v>
      </c>
      <c r="F323" s="38" t="s">
        <v>609</v>
      </c>
      <c r="G323" s="47" t="s">
        <v>35</v>
      </c>
      <c r="H323" s="7" t="s">
        <v>96</v>
      </c>
      <c r="I323" s="22" t="s">
        <v>612</v>
      </c>
      <c r="J323" s="22" t="s">
        <v>98</v>
      </c>
      <c r="K323" s="22" t="s">
        <v>493</v>
      </c>
      <c r="L323" s="2" t="s">
        <v>53</v>
      </c>
      <c r="M323" s="159" t="s">
        <v>595</v>
      </c>
      <c r="N323" s="85" t="s">
        <v>49</v>
      </c>
      <c r="O323" s="86">
        <v>44000</v>
      </c>
      <c r="P323" s="78">
        <v>44007</v>
      </c>
      <c r="Q323" s="87" t="s">
        <v>596</v>
      </c>
      <c r="R323" s="88" t="s">
        <v>410</v>
      </c>
      <c r="S323" s="151" t="s">
        <v>392</v>
      </c>
      <c r="T323" s="82" t="str">
        <f t="shared" si="61"/>
        <v>&lt;4.7</v>
      </c>
      <c r="U323" s="82" t="str">
        <f t="shared" si="61"/>
        <v>&lt;4.6</v>
      </c>
      <c r="V323" s="83" t="str">
        <f t="shared" si="58"/>
        <v>&lt;9.3</v>
      </c>
      <c r="W323" s="84" t="str">
        <f t="shared" si="60"/>
        <v/>
      </c>
    </row>
    <row r="324" spans="1:23" s="70" customFormat="1" x14ac:dyDescent="0.45">
      <c r="A324" s="22">
        <f t="shared" si="55"/>
        <v>318</v>
      </c>
      <c r="B324" s="22" t="s">
        <v>578</v>
      </c>
      <c r="C324" s="38" t="s">
        <v>579</v>
      </c>
      <c r="D324" s="21" t="s">
        <v>580</v>
      </c>
      <c r="E324" s="22" t="s">
        <v>613</v>
      </c>
      <c r="F324" s="38" t="s">
        <v>614</v>
      </c>
      <c r="G324" s="47" t="s">
        <v>35</v>
      </c>
      <c r="H324" s="7" t="s">
        <v>96</v>
      </c>
      <c r="I324" s="22" t="s">
        <v>615</v>
      </c>
      <c r="J324" s="22" t="s">
        <v>98</v>
      </c>
      <c r="K324" s="22" t="s">
        <v>493</v>
      </c>
      <c r="L324" s="2" t="s">
        <v>53</v>
      </c>
      <c r="M324" s="159" t="s">
        <v>595</v>
      </c>
      <c r="N324" s="85" t="s">
        <v>49</v>
      </c>
      <c r="O324" s="86">
        <v>43999</v>
      </c>
      <c r="P324" s="78">
        <v>44007</v>
      </c>
      <c r="Q324" s="87" t="s">
        <v>386</v>
      </c>
      <c r="R324" s="88" t="s">
        <v>407</v>
      </c>
      <c r="S324" s="151" t="s">
        <v>616</v>
      </c>
      <c r="T324" s="82" t="str">
        <f t="shared" si="61"/>
        <v>&lt;3.6</v>
      </c>
      <c r="U324" s="82" t="str">
        <f t="shared" si="61"/>
        <v>&lt;3.9</v>
      </c>
      <c r="V324" s="83" t="str">
        <f t="shared" si="58"/>
        <v>&lt;7.5</v>
      </c>
      <c r="W324" s="84" t="str">
        <f t="shared" si="60"/>
        <v/>
      </c>
    </row>
    <row r="325" spans="1:23" s="70" customFormat="1" x14ac:dyDescent="0.45">
      <c r="A325" s="22">
        <f t="shared" si="55"/>
        <v>319</v>
      </c>
      <c r="B325" s="22" t="s">
        <v>578</v>
      </c>
      <c r="C325" s="38" t="s">
        <v>579</v>
      </c>
      <c r="D325" s="21" t="s">
        <v>580</v>
      </c>
      <c r="E325" s="22" t="s">
        <v>613</v>
      </c>
      <c r="F325" s="38" t="s">
        <v>617</v>
      </c>
      <c r="G325" s="47" t="s">
        <v>35</v>
      </c>
      <c r="H325" s="7" t="s">
        <v>96</v>
      </c>
      <c r="I325" s="22" t="s">
        <v>618</v>
      </c>
      <c r="J325" s="22" t="s">
        <v>98</v>
      </c>
      <c r="K325" s="22" t="s">
        <v>493</v>
      </c>
      <c r="L325" s="2" t="s">
        <v>53</v>
      </c>
      <c r="M325" s="159" t="s">
        <v>595</v>
      </c>
      <c r="N325" s="85" t="s">
        <v>49</v>
      </c>
      <c r="O325" s="86">
        <v>43987</v>
      </c>
      <c r="P325" s="78">
        <v>44007</v>
      </c>
      <c r="Q325" s="87" t="s">
        <v>374</v>
      </c>
      <c r="R325" s="88" t="s">
        <v>601</v>
      </c>
      <c r="S325" s="151" t="s">
        <v>408</v>
      </c>
      <c r="T325" s="82" t="str">
        <f t="shared" si="61"/>
        <v>&lt;4.4</v>
      </c>
      <c r="U325" s="82" t="str">
        <f t="shared" si="61"/>
        <v>&lt;3.7</v>
      </c>
      <c r="V325" s="83" t="str">
        <f t="shared" si="58"/>
        <v>&lt;8.1</v>
      </c>
      <c r="W325" s="84" t="str">
        <f t="shared" si="60"/>
        <v/>
      </c>
    </row>
    <row r="326" spans="1:23" s="70" customFormat="1" x14ac:dyDescent="0.45">
      <c r="A326" s="22">
        <f t="shared" si="55"/>
        <v>320</v>
      </c>
      <c r="B326" s="8" t="s">
        <v>619</v>
      </c>
      <c r="C326" s="19" t="s">
        <v>619</v>
      </c>
      <c r="D326" s="7" t="s">
        <v>619</v>
      </c>
      <c r="E326" s="22" t="s">
        <v>620</v>
      </c>
      <c r="F326" s="38" t="s">
        <v>621</v>
      </c>
      <c r="G326" s="47" t="s">
        <v>244</v>
      </c>
      <c r="H326" s="21" t="s">
        <v>96</v>
      </c>
      <c r="I326" s="22" t="s">
        <v>622</v>
      </c>
      <c r="J326" s="62" t="s">
        <v>98</v>
      </c>
      <c r="K326" s="62" t="s">
        <v>242</v>
      </c>
      <c r="L326" s="62" t="s">
        <v>53</v>
      </c>
      <c r="M326" s="49" t="s">
        <v>623</v>
      </c>
      <c r="N326" s="85" t="s">
        <v>42</v>
      </c>
      <c r="O326" s="86">
        <v>44007</v>
      </c>
      <c r="P326" s="89">
        <v>44007</v>
      </c>
      <c r="Q326" s="79" t="s">
        <v>34</v>
      </c>
      <c r="R326" s="80" t="s">
        <v>34</v>
      </c>
      <c r="S326" s="81" t="s">
        <v>624</v>
      </c>
      <c r="T326" s="82" t="str">
        <f t="shared" si="61"/>
        <v>-</v>
      </c>
      <c r="U326" s="82" t="str">
        <f t="shared" si="61"/>
        <v>-</v>
      </c>
      <c r="V326" s="83" t="str">
        <f t="shared" si="58"/>
        <v>&lt;25</v>
      </c>
      <c r="W326" s="84" t="str">
        <f t="shared" si="60"/>
        <v/>
      </c>
    </row>
    <row r="327" spans="1:23" s="70" customFormat="1" x14ac:dyDescent="0.45">
      <c r="A327" s="22">
        <f t="shared" si="55"/>
        <v>321</v>
      </c>
      <c r="B327" s="22" t="s">
        <v>619</v>
      </c>
      <c r="C327" s="38" t="s">
        <v>619</v>
      </c>
      <c r="D327" s="21" t="s">
        <v>619</v>
      </c>
      <c r="E327" s="22" t="s">
        <v>625</v>
      </c>
      <c r="F327" s="38" t="s">
        <v>626</v>
      </c>
      <c r="G327" s="47" t="s">
        <v>244</v>
      </c>
      <c r="H327" s="21" t="s">
        <v>96</v>
      </c>
      <c r="I327" s="22" t="s">
        <v>627</v>
      </c>
      <c r="J327" s="62" t="s">
        <v>98</v>
      </c>
      <c r="K327" s="62" t="s">
        <v>242</v>
      </c>
      <c r="L327" s="62" t="s">
        <v>53</v>
      </c>
      <c r="M327" s="49" t="s">
        <v>623</v>
      </c>
      <c r="N327" s="85" t="s">
        <v>42</v>
      </c>
      <c r="O327" s="86">
        <v>44007</v>
      </c>
      <c r="P327" s="89">
        <v>44007</v>
      </c>
      <c r="Q327" s="79" t="s">
        <v>34</v>
      </c>
      <c r="R327" s="80" t="s">
        <v>34</v>
      </c>
      <c r="S327" s="81" t="s">
        <v>624</v>
      </c>
      <c r="T327" s="82" t="str">
        <f t="shared" si="61"/>
        <v>-</v>
      </c>
      <c r="U327" s="82" t="str">
        <f t="shared" si="61"/>
        <v>-</v>
      </c>
      <c r="V327" s="83" t="str">
        <f t="shared" si="58"/>
        <v>&lt;25</v>
      </c>
      <c r="W327" s="84" t="str">
        <f t="shared" si="60"/>
        <v/>
      </c>
    </row>
    <row r="328" spans="1:23" s="70" customFormat="1" x14ac:dyDescent="0.45">
      <c r="A328" s="22">
        <f t="shared" si="55"/>
        <v>322</v>
      </c>
      <c r="B328" s="22" t="s">
        <v>619</v>
      </c>
      <c r="C328" s="38" t="s">
        <v>619</v>
      </c>
      <c r="D328" s="21" t="s">
        <v>619</v>
      </c>
      <c r="E328" s="22" t="s">
        <v>625</v>
      </c>
      <c r="F328" s="38" t="s">
        <v>626</v>
      </c>
      <c r="G328" s="47" t="s">
        <v>244</v>
      </c>
      <c r="H328" s="21" t="s">
        <v>96</v>
      </c>
      <c r="I328" s="22" t="s">
        <v>628</v>
      </c>
      <c r="J328" s="62" t="s">
        <v>98</v>
      </c>
      <c r="K328" s="62" t="s">
        <v>242</v>
      </c>
      <c r="L328" s="62" t="s">
        <v>53</v>
      </c>
      <c r="M328" s="49" t="s">
        <v>623</v>
      </c>
      <c r="N328" s="85" t="s">
        <v>42</v>
      </c>
      <c r="O328" s="86">
        <v>44007</v>
      </c>
      <c r="P328" s="89">
        <v>44007</v>
      </c>
      <c r="Q328" s="79" t="s">
        <v>34</v>
      </c>
      <c r="R328" s="80" t="s">
        <v>34</v>
      </c>
      <c r="S328" s="81" t="s">
        <v>624</v>
      </c>
      <c r="T328" s="82" t="str">
        <f t="shared" si="61"/>
        <v>-</v>
      </c>
      <c r="U328" s="82" t="str">
        <f t="shared" si="61"/>
        <v>-</v>
      </c>
      <c r="V328" s="83" t="str">
        <f t="shared" si="58"/>
        <v>&lt;25</v>
      </c>
      <c r="W328" s="84" t="str">
        <f t="shared" si="60"/>
        <v/>
      </c>
    </row>
    <row r="329" spans="1:23" s="70" customFormat="1" x14ac:dyDescent="0.45">
      <c r="A329" s="22">
        <f t="shared" ref="A329:A392" si="62">A328+1</f>
        <v>323</v>
      </c>
      <c r="B329" s="22" t="s">
        <v>619</v>
      </c>
      <c r="C329" s="38" t="s">
        <v>619</v>
      </c>
      <c r="D329" s="7" t="s">
        <v>619</v>
      </c>
      <c r="E329" s="8" t="s">
        <v>629</v>
      </c>
      <c r="F329" s="19" t="s">
        <v>630</v>
      </c>
      <c r="G329" s="47" t="s">
        <v>244</v>
      </c>
      <c r="H329" s="21" t="s">
        <v>96</v>
      </c>
      <c r="I329" s="8" t="s">
        <v>631</v>
      </c>
      <c r="J329" s="62" t="s">
        <v>221</v>
      </c>
      <c r="K329" s="62" t="s">
        <v>242</v>
      </c>
      <c r="L329" s="62" t="s">
        <v>53</v>
      </c>
      <c r="M329" s="49" t="s">
        <v>623</v>
      </c>
      <c r="N329" s="76" t="s">
        <v>42</v>
      </c>
      <c r="O329" s="86">
        <v>44007</v>
      </c>
      <c r="P329" s="89">
        <v>44007</v>
      </c>
      <c r="Q329" s="79" t="s">
        <v>34</v>
      </c>
      <c r="R329" s="80" t="s">
        <v>34</v>
      </c>
      <c r="S329" s="81" t="s">
        <v>624</v>
      </c>
      <c r="T329" s="82" t="str">
        <f t="shared" si="61"/>
        <v>-</v>
      </c>
      <c r="U329" s="82" t="str">
        <f t="shared" si="61"/>
        <v>-</v>
      </c>
      <c r="V329" s="83" t="str">
        <f t="shared" si="58"/>
        <v>&lt;25</v>
      </c>
      <c r="W329" s="84" t="str">
        <f t="shared" si="60"/>
        <v/>
      </c>
    </row>
    <row r="330" spans="1:23" s="70" customFormat="1" x14ac:dyDescent="0.45">
      <c r="A330" s="22">
        <f t="shared" si="62"/>
        <v>324</v>
      </c>
      <c r="B330" s="8" t="s">
        <v>632</v>
      </c>
      <c r="C330" s="19" t="s">
        <v>632</v>
      </c>
      <c r="D330" s="7" t="s">
        <v>287</v>
      </c>
      <c r="E330" s="8" t="s">
        <v>633</v>
      </c>
      <c r="F330" s="19" t="s">
        <v>634</v>
      </c>
      <c r="G330" s="47" t="s">
        <v>35</v>
      </c>
      <c r="H330" s="21" t="s">
        <v>36</v>
      </c>
      <c r="I330" s="8" t="s">
        <v>635</v>
      </c>
      <c r="J330" s="8" t="s">
        <v>634</v>
      </c>
      <c r="K330" s="8" t="s">
        <v>636</v>
      </c>
      <c r="L330" s="2" t="s">
        <v>53</v>
      </c>
      <c r="M330" s="48" t="s">
        <v>632</v>
      </c>
      <c r="N330" s="76" t="s">
        <v>49</v>
      </c>
      <c r="O330" s="77">
        <v>43993</v>
      </c>
      <c r="P330" s="78">
        <v>43998</v>
      </c>
      <c r="Q330" s="79" t="s">
        <v>637</v>
      </c>
      <c r="R330" s="80" t="s">
        <v>638</v>
      </c>
      <c r="S330" s="81" t="s">
        <v>591</v>
      </c>
      <c r="T330" s="82" t="str">
        <f t="shared" si="61"/>
        <v>&lt;4.97</v>
      </c>
      <c r="U330" s="82" t="str">
        <f t="shared" si="61"/>
        <v>&lt;4.11</v>
      </c>
      <c r="V330" s="83" t="str">
        <f t="shared" si="58"/>
        <v>&lt;9.1</v>
      </c>
      <c r="W330" s="84" t="str">
        <f t="shared" si="60"/>
        <v/>
      </c>
    </row>
    <row r="331" spans="1:23" s="70" customFormat="1" x14ac:dyDescent="0.45">
      <c r="A331" s="22">
        <f t="shared" si="62"/>
        <v>325</v>
      </c>
      <c r="B331" s="22" t="s">
        <v>632</v>
      </c>
      <c r="C331" s="38" t="s">
        <v>632</v>
      </c>
      <c r="D331" s="21" t="s">
        <v>287</v>
      </c>
      <c r="E331" s="22" t="s">
        <v>633</v>
      </c>
      <c r="F331" s="38" t="s">
        <v>634</v>
      </c>
      <c r="G331" s="47" t="s">
        <v>35</v>
      </c>
      <c r="H331" s="21" t="s">
        <v>36</v>
      </c>
      <c r="I331" s="22" t="s">
        <v>639</v>
      </c>
      <c r="J331" s="22" t="s">
        <v>634</v>
      </c>
      <c r="K331" s="8" t="s">
        <v>636</v>
      </c>
      <c r="L331" s="2" t="s">
        <v>53</v>
      </c>
      <c r="M331" s="49" t="s">
        <v>632</v>
      </c>
      <c r="N331" s="85" t="s">
        <v>49</v>
      </c>
      <c r="O331" s="86">
        <v>43993</v>
      </c>
      <c r="P331" s="89">
        <v>43999</v>
      </c>
      <c r="Q331" s="87" t="s">
        <v>640</v>
      </c>
      <c r="R331" s="88" t="s">
        <v>641</v>
      </c>
      <c r="S331" s="81" t="s">
        <v>642</v>
      </c>
      <c r="T331" s="82" t="str">
        <f t="shared" si="61"/>
        <v>&lt;4.83</v>
      </c>
      <c r="U331" s="82" t="str">
        <f t="shared" si="61"/>
        <v>&lt;5.03</v>
      </c>
      <c r="V331" s="83" t="str">
        <f t="shared" si="58"/>
        <v>&lt;9.9</v>
      </c>
      <c r="W331" s="84" t="str">
        <f t="shared" si="60"/>
        <v/>
      </c>
    </row>
    <row r="332" spans="1:23" s="70" customFormat="1" x14ac:dyDescent="0.45">
      <c r="A332" s="22">
        <f t="shared" si="62"/>
        <v>326</v>
      </c>
      <c r="B332" s="22" t="s">
        <v>632</v>
      </c>
      <c r="C332" s="38" t="s">
        <v>632</v>
      </c>
      <c r="D332" s="21" t="s">
        <v>287</v>
      </c>
      <c r="E332" s="22" t="s">
        <v>643</v>
      </c>
      <c r="F332" s="38" t="s">
        <v>634</v>
      </c>
      <c r="G332" s="47" t="s">
        <v>35</v>
      </c>
      <c r="H332" s="21" t="s">
        <v>36</v>
      </c>
      <c r="I332" s="22" t="s">
        <v>635</v>
      </c>
      <c r="J332" s="22" t="s">
        <v>634</v>
      </c>
      <c r="K332" s="8" t="s">
        <v>636</v>
      </c>
      <c r="L332" s="2" t="s">
        <v>53</v>
      </c>
      <c r="M332" s="49" t="s">
        <v>632</v>
      </c>
      <c r="N332" s="85" t="s">
        <v>49</v>
      </c>
      <c r="O332" s="86">
        <v>43993</v>
      </c>
      <c r="P332" s="89">
        <v>43999</v>
      </c>
      <c r="Q332" s="87" t="s">
        <v>644</v>
      </c>
      <c r="R332" s="88" t="s">
        <v>645</v>
      </c>
      <c r="S332" s="81" t="s">
        <v>369</v>
      </c>
      <c r="T332" s="82" t="str">
        <f t="shared" si="61"/>
        <v>&lt;5.08</v>
      </c>
      <c r="U332" s="82" t="str">
        <f t="shared" si="61"/>
        <v>&lt;5.12</v>
      </c>
      <c r="V332" s="83" t="str">
        <f t="shared" si="58"/>
        <v>&lt;10</v>
      </c>
      <c r="W332" s="84" t="str">
        <f t="shared" si="60"/>
        <v/>
      </c>
    </row>
    <row r="333" spans="1:23" s="70" customFormat="1" x14ac:dyDescent="0.45">
      <c r="A333" s="22">
        <f t="shared" si="62"/>
        <v>327</v>
      </c>
      <c r="B333" s="22" t="s">
        <v>632</v>
      </c>
      <c r="C333" s="38" t="s">
        <v>632</v>
      </c>
      <c r="D333" s="21" t="s">
        <v>287</v>
      </c>
      <c r="E333" s="22" t="s">
        <v>643</v>
      </c>
      <c r="F333" s="38" t="s">
        <v>634</v>
      </c>
      <c r="G333" s="47" t="s">
        <v>35</v>
      </c>
      <c r="H333" s="7" t="s">
        <v>36</v>
      </c>
      <c r="I333" s="22" t="s">
        <v>646</v>
      </c>
      <c r="J333" s="22" t="s">
        <v>634</v>
      </c>
      <c r="K333" s="8" t="s">
        <v>647</v>
      </c>
      <c r="L333" s="2" t="s">
        <v>53</v>
      </c>
      <c r="M333" s="49" t="s">
        <v>632</v>
      </c>
      <c r="N333" s="85" t="s">
        <v>49</v>
      </c>
      <c r="O333" s="86">
        <v>43993</v>
      </c>
      <c r="P333" s="89">
        <v>43999</v>
      </c>
      <c r="Q333" s="87" t="s">
        <v>648</v>
      </c>
      <c r="R333" s="88" t="s">
        <v>649</v>
      </c>
      <c r="S333" s="130" t="s">
        <v>642</v>
      </c>
      <c r="T333" s="82" t="str">
        <f t="shared" si="61"/>
        <v>&lt;4.8</v>
      </c>
      <c r="U333" s="82" t="str">
        <f t="shared" si="61"/>
        <v>&lt;5.05</v>
      </c>
      <c r="V333" s="83" t="str">
        <f t="shared" si="58"/>
        <v>&lt;9.9</v>
      </c>
      <c r="W333" s="84" t="str">
        <f t="shared" si="60"/>
        <v/>
      </c>
    </row>
    <row r="334" spans="1:23" s="70" customFormat="1" x14ac:dyDescent="0.45">
      <c r="A334" s="22">
        <f t="shared" si="62"/>
        <v>328</v>
      </c>
      <c r="B334" s="22" t="s">
        <v>632</v>
      </c>
      <c r="C334" s="38" t="s">
        <v>632</v>
      </c>
      <c r="D334" s="21" t="s">
        <v>287</v>
      </c>
      <c r="E334" s="22" t="s">
        <v>643</v>
      </c>
      <c r="F334" s="38" t="s">
        <v>634</v>
      </c>
      <c r="G334" s="47" t="s">
        <v>35</v>
      </c>
      <c r="H334" s="21" t="s">
        <v>36</v>
      </c>
      <c r="I334" s="22" t="s">
        <v>650</v>
      </c>
      <c r="J334" s="22" t="s">
        <v>634</v>
      </c>
      <c r="K334" s="8" t="s">
        <v>636</v>
      </c>
      <c r="L334" s="2" t="s">
        <v>53</v>
      </c>
      <c r="M334" s="49" t="s">
        <v>632</v>
      </c>
      <c r="N334" s="85" t="s">
        <v>49</v>
      </c>
      <c r="O334" s="86">
        <v>43993</v>
      </c>
      <c r="P334" s="89">
        <v>43999</v>
      </c>
      <c r="Q334" s="87" t="s">
        <v>651</v>
      </c>
      <c r="R334" s="88" t="s">
        <v>652</v>
      </c>
      <c r="S334" s="130" t="s">
        <v>597</v>
      </c>
      <c r="T334" s="82" t="str">
        <f t="shared" ref="T334:U349" si="63">IF(Q334="","",IF(NOT(ISERROR(Q334*1)),ROUNDDOWN(Q334*1,2-INT(LOG(ABS(Q334*1)))),IFERROR("&lt;"&amp;ROUNDDOWN(IF(SUBSTITUTE(Q334,"&lt;","")*1&lt;=50,SUBSTITUTE(Q334,"&lt;","")*1,""),2-INT(LOG(ABS(SUBSTITUTE(Q334,"&lt;","")*1)))),IF(Q334="-",Q334,"入力形式が間違っています"))))</f>
        <v>&lt;4.42</v>
      </c>
      <c r="U334" s="82" t="str">
        <f t="shared" si="63"/>
        <v>&lt;5.29</v>
      </c>
      <c r="V334" s="83" t="str">
        <f t="shared" si="58"/>
        <v>&lt;9.7</v>
      </c>
      <c r="W334" s="84" t="s">
        <v>653</v>
      </c>
    </row>
    <row r="335" spans="1:23" s="70" customFormat="1" x14ac:dyDescent="0.45">
      <c r="A335" s="22">
        <f t="shared" si="62"/>
        <v>329</v>
      </c>
      <c r="B335" s="22" t="s">
        <v>287</v>
      </c>
      <c r="C335" s="38" t="s">
        <v>287</v>
      </c>
      <c r="D335" s="21" t="s">
        <v>287</v>
      </c>
      <c r="E335" s="22" t="s">
        <v>643</v>
      </c>
      <c r="F335" s="38" t="s">
        <v>634</v>
      </c>
      <c r="G335" s="47" t="s">
        <v>654</v>
      </c>
      <c r="H335" s="21" t="s">
        <v>36</v>
      </c>
      <c r="I335" s="22" t="s">
        <v>655</v>
      </c>
      <c r="J335" s="22" t="s">
        <v>634</v>
      </c>
      <c r="K335" s="8" t="s">
        <v>636</v>
      </c>
      <c r="L335" s="2" t="s">
        <v>53</v>
      </c>
      <c r="M335" s="49" t="s">
        <v>632</v>
      </c>
      <c r="N335" s="85" t="s">
        <v>49</v>
      </c>
      <c r="O335" s="86">
        <v>43993</v>
      </c>
      <c r="P335" s="89">
        <v>43999</v>
      </c>
      <c r="Q335" s="87" t="s">
        <v>656</v>
      </c>
      <c r="R335" s="88" t="s">
        <v>657</v>
      </c>
      <c r="S335" s="151" t="s">
        <v>369</v>
      </c>
      <c r="T335" s="82" t="str">
        <f t="shared" si="63"/>
        <v>&lt;5.32</v>
      </c>
      <c r="U335" s="82" t="str">
        <f t="shared" si="63"/>
        <v>&lt;4.79</v>
      </c>
      <c r="V335" s="83" t="str">
        <f t="shared" si="58"/>
        <v>&lt;10</v>
      </c>
      <c r="W335" s="84" t="str">
        <f t="shared" si="60"/>
        <v/>
      </c>
    </row>
    <row r="336" spans="1:23" s="70" customFormat="1" x14ac:dyDescent="0.45">
      <c r="A336" s="22">
        <f t="shared" si="62"/>
        <v>330</v>
      </c>
      <c r="B336" s="22" t="s">
        <v>287</v>
      </c>
      <c r="C336" s="38" t="s">
        <v>287</v>
      </c>
      <c r="D336" s="21" t="s">
        <v>287</v>
      </c>
      <c r="E336" s="22" t="s">
        <v>643</v>
      </c>
      <c r="F336" s="38" t="s">
        <v>634</v>
      </c>
      <c r="G336" s="6" t="s">
        <v>654</v>
      </c>
      <c r="H336" s="7" t="s">
        <v>36</v>
      </c>
      <c r="I336" s="22" t="s">
        <v>535</v>
      </c>
      <c r="J336" s="22" t="s">
        <v>634</v>
      </c>
      <c r="K336" s="8" t="s">
        <v>636</v>
      </c>
      <c r="L336" s="2" t="s">
        <v>53</v>
      </c>
      <c r="M336" s="49" t="s">
        <v>632</v>
      </c>
      <c r="N336" s="85" t="s">
        <v>49</v>
      </c>
      <c r="O336" s="86">
        <v>43993</v>
      </c>
      <c r="P336" s="89">
        <v>43999</v>
      </c>
      <c r="Q336" s="87" t="s">
        <v>658</v>
      </c>
      <c r="R336" s="88" t="s">
        <v>659</v>
      </c>
      <c r="S336" s="151" t="s">
        <v>660</v>
      </c>
      <c r="T336" s="82" t="str">
        <f t="shared" si="63"/>
        <v>&lt;5.09</v>
      </c>
      <c r="U336" s="82" t="str">
        <f t="shared" si="63"/>
        <v>&lt;5.83</v>
      </c>
      <c r="V336" s="83" t="str">
        <f t="shared" si="58"/>
        <v>&lt;11</v>
      </c>
      <c r="W336" s="84" t="str">
        <f t="shared" si="60"/>
        <v/>
      </c>
    </row>
    <row r="337" spans="1:23" s="70" customFormat="1" x14ac:dyDescent="0.45">
      <c r="A337" s="22">
        <f t="shared" si="62"/>
        <v>331</v>
      </c>
      <c r="B337" s="22" t="s">
        <v>287</v>
      </c>
      <c r="C337" s="38" t="s">
        <v>287</v>
      </c>
      <c r="D337" s="21" t="s">
        <v>287</v>
      </c>
      <c r="E337" s="22" t="s">
        <v>643</v>
      </c>
      <c r="F337" s="38" t="s">
        <v>634</v>
      </c>
      <c r="G337" s="20" t="s">
        <v>654</v>
      </c>
      <c r="H337" s="21" t="s">
        <v>36</v>
      </c>
      <c r="I337" s="22" t="s">
        <v>661</v>
      </c>
      <c r="J337" s="22" t="s">
        <v>634</v>
      </c>
      <c r="K337" s="8" t="s">
        <v>636</v>
      </c>
      <c r="L337" s="2" t="s">
        <v>53</v>
      </c>
      <c r="M337" s="49" t="s">
        <v>632</v>
      </c>
      <c r="N337" s="85" t="s">
        <v>49</v>
      </c>
      <c r="O337" s="86">
        <v>43993</v>
      </c>
      <c r="P337" s="89">
        <v>43999</v>
      </c>
      <c r="Q337" s="87" t="s">
        <v>662</v>
      </c>
      <c r="R337" s="88" t="s">
        <v>663</v>
      </c>
      <c r="S337" s="151" t="s">
        <v>408</v>
      </c>
      <c r="T337" s="82" t="str">
        <f t="shared" si="63"/>
        <v>&lt;4.37</v>
      </c>
      <c r="U337" s="82" t="str">
        <f t="shared" si="63"/>
        <v>&lt;3.76</v>
      </c>
      <c r="V337" s="83" t="str">
        <f t="shared" si="58"/>
        <v>&lt;8.1</v>
      </c>
      <c r="W337" s="84" t="str">
        <f t="shared" si="60"/>
        <v/>
      </c>
    </row>
    <row r="338" spans="1:23" s="70" customFormat="1" x14ac:dyDescent="0.45">
      <c r="A338" s="22">
        <f t="shared" si="62"/>
        <v>332</v>
      </c>
      <c r="B338" s="22" t="s">
        <v>287</v>
      </c>
      <c r="C338" s="38" t="s">
        <v>287</v>
      </c>
      <c r="D338" s="21" t="s">
        <v>287</v>
      </c>
      <c r="E338" s="22" t="s">
        <v>664</v>
      </c>
      <c r="F338" s="38" t="s">
        <v>634</v>
      </c>
      <c r="G338" s="47" t="s">
        <v>654</v>
      </c>
      <c r="H338" s="21" t="s">
        <v>36</v>
      </c>
      <c r="I338" s="22" t="s">
        <v>665</v>
      </c>
      <c r="J338" s="22" t="s">
        <v>634</v>
      </c>
      <c r="K338" s="8" t="s">
        <v>647</v>
      </c>
      <c r="L338" s="2" t="s">
        <v>53</v>
      </c>
      <c r="M338" s="49" t="s">
        <v>632</v>
      </c>
      <c r="N338" s="85" t="s">
        <v>49</v>
      </c>
      <c r="O338" s="86">
        <v>43993</v>
      </c>
      <c r="P338" s="89">
        <v>43999</v>
      </c>
      <c r="Q338" s="87" t="s">
        <v>666</v>
      </c>
      <c r="R338" s="88" t="s">
        <v>667</v>
      </c>
      <c r="S338" s="151" t="s">
        <v>668</v>
      </c>
      <c r="T338" s="82" t="str">
        <f t="shared" si="63"/>
        <v>&lt;4.87</v>
      </c>
      <c r="U338" s="82" t="str">
        <f t="shared" si="63"/>
        <v>&lt;4.49</v>
      </c>
      <c r="V338" s="83" t="str">
        <f t="shared" si="58"/>
        <v>&lt;9.4</v>
      </c>
      <c r="W338" s="84" t="str">
        <f t="shared" si="60"/>
        <v/>
      </c>
    </row>
    <row r="339" spans="1:23" s="70" customFormat="1" x14ac:dyDescent="0.45">
      <c r="A339" s="22">
        <f t="shared" si="62"/>
        <v>333</v>
      </c>
      <c r="B339" s="22" t="s">
        <v>287</v>
      </c>
      <c r="C339" s="38" t="s">
        <v>287</v>
      </c>
      <c r="D339" s="21" t="s">
        <v>287</v>
      </c>
      <c r="E339" s="22" t="s">
        <v>664</v>
      </c>
      <c r="F339" s="38" t="s">
        <v>634</v>
      </c>
      <c r="G339" s="20" t="s">
        <v>654</v>
      </c>
      <c r="H339" s="7" t="s">
        <v>36</v>
      </c>
      <c r="I339" s="22" t="s">
        <v>635</v>
      </c>
      <c r="J339" s="22" t="s">
        <v>634</v>
      </c>
      <c r="K339" s="8" t="s">
        <v>636</v>
      </c>
      <c r="L339" s="2" t="s">
        <v>53</v>
      </c>
      <c r="M339" s="49" t="s">
        <v>632</v>
      </c>
      <c r="N339" s="85" t="s">
        <v>49</v>
      </c>
      <c r="O339" s="86">
        <v>43993</v>
      </c>
      <c r="P339" s="89">
        <v>43999</v>
      </c>
      <c r="Q339" s="87" t="s">
        <v>669</v>
      </c>
      <c r="R339" s="88" t="s">
        <v>670</v>
      </c>
      <c r="S339" s="151" t="s">
        <v>392</v>
      </c>
      <c r="T339" s="82" t="str">
        <f t="shared" si="63"/>
        <v>&lt;4.95</v>
      </c>
      <c r="U339" s="82" t="str">
        <f t="shared" si="63"/>
        <v>&lt;4.35</v>
      </c>
      <c r="V339" s="83" t="str">
        <f t="shared" si="58"/>
        <v>&lt;9.3</v>
      </c>
      <c r="W339" s="84" t="str">
        <f t="shared" si="60"/>
        <v/>
      </c>
    </row>
    <row r="340" spans="1:23" s="70" customFormat="1" x14ac:dyDescent="0.45">
      <c r="A340" s="22">
        <f t="shared" si="62"/>
        <v>334</v>
      </c>
      <c r="B340" s="22" t="s">
        <v>287</v>
      </c>
      <c r="C340" s="38" t="s">
        <v>287</v>
      </c>
      <c r="D340" s="21" t="s">
        <v>287</v>
      </c>
      <c r="E340" s="22" t="s">
        <v>664</v>
      </c>
      <c r="F340" s="38" t="s">
        <v>634</v>
      </c>
      <c r="G340" s="20" t="s">
        <v>654</v>
      </c>
      <c r="H340" s="21" t="s">
        <v>36</v>
      </c>
      <c r="I340" s="22" t="s">
        <v>671</v>
      </c>
      <c r="J340" s="22" t="s">
        <v>634</v>
      </c>
      <c r="K340" s="8" t="s">
        <v>636</v>
      </c>
      <c r="L340" s="2" t="s">
        <v>53</v>
      </c>
      <c r="M340" s="49" t="s">
        <v>632</v>
      </c>
      <c r="N340" s="85" t="s">
        <v>49</v>
      </c>
      <c r="O340" s="86">
        <v>43993</v>
      </c>
      <c r="P340" s="89">
        <v>43999</v>
      </c>
      <c r="Q340" s="87" t="s">
        <v>672</v>
      </c>
      <c r="R340" s="88" t="s">
        <v>673</v>
      </c>
      <c r="S340" s="151" t="s">
        <v>369</v>
      </c>
      <c r="T340" s="82" t="str">
        <f t="shared" si="63"/>
        <v>&lt;5.47</v>
      </c>
      <c r="U340" s="82" t="str">
        <f t="shared" si="63"/>
        <v>&lt;4.85</v>
      </c>
      <c r="V340" s="83" t="str">
        <f t="shared" si="58"/>
        <v>&lt;10</v>
      </c>
      <c r="W340" s="84" t="str">
        <f t="shared" si="60"/>
        <v/>
      </c>
    </row>
    <row r="341" spans="1:23" s="70" customFormat="1" x14ac:dyDescent="0.45">
      <c r="A341" s="22">
        <f t="shared" si="62"/>
        <v>335</v>
      </c>
      <c r="B341" s="22" t="s">
        <v>287</v>
      </c>
      <c r="C341" s="38" t="s">
        <v>287</v>
      </c>
      <c r="D341" s="21" t="s">
        <v>287</v>
      </c>
      <c r="E341" s="22" t="s">
        <v>674</v>
      </c>
      <c r="F341" s="38" t="s">
        <v>634</v>
      </c>
      <c r="G341" s="47" t="s">
        <v>654</v>
      </c>
      <c r="H341" s="7" t="s">
        <v>36</v>
      </c>
      <c r="I341" s="22" t="s">
        <v>671</v>
      </c>
      <c r="J341" s="22" t="s">
        <v>634</v>
      </c>
      <c r="K341" s="8" t="s">
        <v>636</v>
      </c>
      <c r="L341" s="2" t="s">
        <v>53</v>
      </c>
      <c r="M341" s="49" t="s">
        <v>632</v>
      </c>
      <c r="N341" s="85" t="s">
        <v>49</v>
      </c>
      <c r="O341" s="86">
        <v>43990</v>
      </c>
      <c r="P341" s="89">
        <v>43997</v>
      </c>
      <c r="Q341" s="87" t="s">
        <v>675</v>
      </c>
      <c r="R341" s="88" t="s">
        <v>676</v>
      </c>
      <c r="S341" s="151" t="s">
        <v>597</v>
      </c>
      <c r="T341" s="82" t="str">
        <f t="shared" si="63"/>
        <v>&lt;4.15</v>
      </c>
      <c r="U341" s="82" t="str">
        <f t="shared" si="63"/>
        <v>&lt;5.51</v>
      </c>
      <c r="V341" s="83" t="str">
        <f t="shared" si="58"/>
        <v>&lt;9.7</v>
      </c>
      <c r="W341" s="84" t="str">
        <f t="shared" si="60"/>
        <v/>
      </c>
    </row>
    <row r="342" spans="1:23" s="70" customFormat="1" x14ac:dyDescent="0.45">
      <c r="A342" s="22">
        <f t="shared" si="62"/>
        <v>336</v>
      </c>
      <c r="B342" s="22" t="s">
        <v>287</v>
      </c>
      <c r="C342" s="38" t="s">
        <v>287</v>
      </c>
      <c r="D342" s="54" t="s">
        <v>287</v>
      </c>
      <c r="E342" s="52" t="s">
        <v>674</v>
      </c>
      <c r="F342" s="38" t="s">
        <v>634</v>
      </c>
      <c r="G342" s="152" t="s">
        <v>654</v>
      </c>
      <c r="H342" s="7" t="s">
        <v>36</v>
      </c>
      <c r="I342" s="52" t="s">
        <v>677</v>
      </c>
      <c r="J342" s="52" t="s">
        <v>634</v>
      </c>
      <c r="K342" s="8" t="s">
        <v>636</v>
      </c>
      <c r="L342" s="2" t="s">
        <v>53</v>
      </c>
      <c r="M342" s="53" t="s">
        <v>632</v>
      </c>
      <c r="N342" s="154" t="s">
        <v>49</v>
      </c>
      <c r="O342" s="155">
        <v>43989</v>
      </c>
      <c r="P342" s="156">
        <v>43997</v>
      </c>
      <c r="Q342" s="87" t="s">
        <v>678</v>
      </c>
      <c r="R342" s="157" t="s">
        <v>679</v>
      </c>
      <c r="S342" s="158" t="s">
        <v>680</v>
      </c>
      <c r="T342" s="82" t="str">
        <f t="shared" si="63"/>
        <v>&lt;4.64</v>
      </c>
      <c r="U342" s="82" t="str">
        <f t="shared" si="63"/>
        <v>&lt;4.9</v>
      </c>
      <c r="V342" s="83" t="str">
        <f t="shared" si="58"/>
        <v>&lt;9.5</v>
      </c>
      <c r="W342" s="84" t="str">
        <f t="shared" si="60"/>
        <v/>
      </c>
    </row>
    <row r="343" spans="1:23" s="70" customFormat="1" x14ac:dyDescent="0.45">
      <c r="A343" s="22">
        <f t="shared" si="62"/>
        <v>337</v>
      </c>
      <c r="B343" s="22" t="s">
        <v>287</v>
      </c>
      <c r="C343" s="38" t="s">
        <v>287</v>
      </c>
      <c r="D343" s="54" t="s">
        <v>287</v>
      </c>
      <c r="E343" s="52" t="s">
        <v>674</v>
      </c>
      <c r="F343" s="38" t="s">
        <v>634</v>
      </c>
      <c r="G343" s="152" t="s">
        <v>654</v>
      </c>
      <c r="H343" s="21" t="s">
        <v>36</v>
      </c>
      <c r="I343" s="52" t="s">
        <v>681</v>
      </c>
      <c r="J343" s="52" t="s">
        <v>634</v>
      </c>
      <c r="K343" s="8" t="s">
        <v>647</v>
      </c>
      <c r="L343" s="2" t="s">
        <v>53</v>
      </c>
      <c r="M343" s="53" t="s">
        <v>632</v>
      </c>
      <c r="N343" s="154" t="s">
        <v>49</v>
      </c>
      <c r="O343" s="155">
        <v>43990</v>
      </c>
      <c r="P343" s="156">
        <v>43997</v>
      </c>
      <c r="Q343" s="87" t="s">
        <v>682</v>
      </c>
      <c r="R343" s="88" t="s">
        <v>683</v>
      </c>
      <c r="S343" s="158" t="s">
        <v>680</v>
      </c>
      <c r="T343" s="82" t="str">
        <f t="shared" si="63"/>
        <v>&lt;3.89</v>
      </c>
      <c r="U343" s="82" t="str">
        <f t="shared" si="63"/>
        <v>&lt;5.56</v>
      </c>
      <c r="V343" s="83" t="str">
        <f t="shared" si="58"/>
        <v>&lt;9.5</v>
      </c>
      <c r="W343" s="84" t="str">
        <f t="shared" si="60"/>
        <v/>
      </c>
    </row>
    <row r="344" spans="1:23" s="70" customFormat="1" x14ac:dyDescent="0.45">
      <c r="A344" s="22">
        <f t="shared" si="62"/>
        <v>338</v>
      </c>
      <c r="B344" s="22" t="s">
        <v>287</v>
      </c>
      <c r="C344" s="38" t="s">
        <v>287</v>
      </c>
      <c r="D344" s="54" t="s">
        <v>287</v>
      </c>
      <c r="E344" s="52" t="s">
        <v>684</v>
      </c>
      <c r="F344" s="38" t="s">
        <v>634</v>
      </c>
      <c r="G344" s="152" t="s">
        <v>654</v>
      </c>
      <c r="H344" s="21" t="s">
        <v>36</v>
      </c>
      <c r="I344" s="52" t="s">
        <v>671</v>
      </c>
      <c r="J344" s="52" t="s">
        <v>634</v>
      </c>
      <c r="K344" s="8" t="s">
        <v>636</v>
      </c>
      <c r="L344" s="2" t="s">
        <v>53</v>
      </c>
      <c r="M344" s="53" t="s">
        <v>632</v>
      </c>
      <c r="N344" s="154" t="s">
        <v>49</v>
      </c>
      <c r="O344" s="155">
        <v>43991</v>
      </c>
      <c r="P344" s="156">
        <v>43997</v>
      </c>
      <c r="Q344" s="87" t="s">
        <v>685</v>
      </c>
      <c r="R344" s="88" t="s">
        <v>686</v>
      </c>
      <c r="S344" s="158" t="s">
        <v>642</v>
      </c>
      <c r="T344" s="82" t="str">
        <f t="shared" si="63"/>
        <v>&lt;4.18</v>
      </c>
      <c r="U344" s="82" t="str">
        <f t="shared" si="63"/>
        <v>&lt;5.72</v>
      </c>
      <c r="V344" s="83" t="str">
        <f t="shared" si="58"/>
        <v>&lt;9.9</v>
      </c>
      <c r="W344" s="84" t="str">
        <f t="shared" si="60"/>
        <v/>
      </c>
    </row>
    <row r="345" spans="1:23" s="70" customFormat="1" x14ac:dyDescent="0.45">
      <c r="A345" s="22">
        <f t="shared" si="62"/>
        <v>339</v>
      </c>
      <c r="B345" s="22" t="s">
        <v>287</v>
      </c>
      <c r="C345" s="38" t="s">
        <v>287</v>
      </c>
      <c r="D345" s="54" t="s">
        <v>287</v>
      </c>
      <c r="E345" s="52" t="s">
        <v>684</v>
      </c>
      <c r="F345" s="38" t="s">
        <v>634</v>
      </c>
      <c r="G345" s="152" t="s">
        <v>654</v>
      </c>
      <c r="H345" s="7" t="s">
        <v>36</v>
      </c>
      <c r="I345" s="52" t="s">
        <v>347</v>
      </c>
      <c r="J345" s="52" t="s">
        <v>634</v>
      </c>
      <c r="K345" s="8" t="s">
        <v>647</v>
      </c>
      <c r="L345" s="2" t="s">
        <v>53</v>
      </c>
      <c r="M345" s="53" t="s">
        <v>632</v>
      </c>
      <c r="N345" s="154" t="s">
        <v>49</v>
      </c>
      <c r="O345" s="155">
        <v>43991</v>
      </c>
      <c r="P345" s="156">
        <v>43997</v>
      </c>
      <c r="Q345" s="87" t="s">
        <v>687</v>
      </c>
      <c r="R345" s="88" t="s">
        <v>688</v>
      </c>
      <c r="S345" s="158" t="s">
        <v>689</v>
      </c>
      <c r="T345" s="82" t="str">
        <f t="shared" si="63"/>
        <v>&lt;4.31</v>
      </c>
      <c r="U345" s="82" t="str">
        <f t="shared" si="63"/>
        <v>&lt;5.52</v>
      </c>
      <c r="V345" s="83" t="str">
        <f t="shared" si="58"/>
        <v>&lt;9.8</v>
      </c>
      <c r="W345" s="84" t="str">
        <f t="shared" si="60"/>
        <v/>
      </c>
    </row>
    <row r="346" spans="1:23" s="70" customFormat="1" x14ac:dyDescent="0.45">
      <c r="A346" s="22">
        <f t="shared" si="62"/>
        <v>340</v>
      </c>
      <c r="B346" s="22" t="s">
        <v>287</v>
      </c>
      <c r="C346" s="38" t="s">
        <v>287</v>
      </c>
      <c r="D346" s="54" t="s">
        <v>287</v>
      </c>
      <c r="E346" s="52" t="s">
        <v>684</v>
      </c>
      <c r="F346" s="38" t="s">
        <v>634</v>
      </c>
      <c r="G346" s="152" t="s">
        <v>654</v>
      </c>
      <c r="H346" s="21" t="s">
        <v>36</v>
      </c>
      <c r="I346" s="52" t="s">
        <v>690</v>
      </c>
      <c r="J346" s="52" t="s">
        <v>634</v>
      </c>
      <c r="K346" s="8" t="s">
        <v>636</v>
      </c>
      <c r="L346" s="2" t="s">
        <v>53</v>
      </c>
      <c r="M346" s="53" t="s">
        <v>632</v>
      </c>
      <c r="N346" s="154" t="s">
        <v>49</v>
      </c>
      <c r="O346" s="155">
        <v>43991</v>
      </c>
      <c r="P346" s="156">
        <v>43997</v>
      </c>
      <c r="Q346" s="87" t="s">
        <v>691</v>
      </c>
      <c r="R346" s="88" t="s">
        <v>688</v>
      </c>
      <c r="S346" s="158" t="s">
        <v>369</v>
      </c>
      <c r="T346" s="82" t="str">
        <f t="shared" si="63"/>
        <v>&lt;4.54</v>
      </c>
      <c r="U346" s="82" t="str">
        <f t="shared" si="63"/>
        <v>&lt;5.52</v>
      </c>
      <c r="V346" s="83" t="str">
        <f t="shared" si="58"/>
        <v>&lt;10</v>
      </c>
      <c r="W346" s="84" t="str">
        <f t="shared" si="60"/>
        <v/>
      </c>
    </row>
    <row r="347" spans="1:23" s="70" customFormat="1" x14ac:dyDescent="0.45">
      <c r="A347" s="22">
        <f t="shared" si="62"/>
        <v>341</v>
      </c>
      <c r="B347" s="22" t="s">
        <v>287</v>
      </c>
      <c r="C347" s="38" t="s">
        <v>287</v>
      </c>
      <c r="D347" s="54" t="s">
        <v>287</v>
      </c>
      <c r="E347" s="52" t="s">
        <v>692</v>
      </c>
      <c r="F347" s="38" t="s">
        <v>634</v>
      </c>
      <c r="G347" s="152" t="s">
        <v>654</v>
      </c>
      <c r="H347" s="21" t="s">
        <v>36</v>
      </c>
      <c r="I347" s="52" t="s">
        <v>681</v>
      </c>
      <c r="J347" s="52" t="s">
        <v>634</v>
      </c>
      <c r="K347" s="8" t="s">
        <v>636</v>
      </c>
      <c r="L347" s="2" t="s">
        <v>53</v>
      </c>
      <c r="M347" s="53" t="s">
        <v>632</v>
      </c>
      <c r="N347" s="154" t="s">
        <v>49</v>
      </c>
      <c r="O347" s="155">
        <v>43990</v>
      </c>
      <c r="P347" s="156">
        <v>43998</v>
      </c>
      <c r="Q347" s="87" t="s">
        <v>693</v>
      </c>
      <c r="R347" s="88" t="s">
        <v>694</v>
      </c>
      <c r="S347" s="158" t="s">
        <v>377</v>
      </c>
      <c r="T347" s="82" t="str">
        <f t="shared" si="63"/>
        <v>&lt;4.08</v>
      </c>
      <c r="U347" s="82" t="str">
        <f t="shared" si="63"/>
        <v>&lt;5.55</v>
      </c>
      <c r="V347" s="83" t="str">
        <f t="shared" si="58"/>
        <v>&lt;9.6</v>
      </c>
      <c r="W347" s="84" t="str">
        <f t="shared" si="60"/>
        <v/>
      </c>
    </row>
    <row r="348" spans="1:23" s="70" customFormat="1" x14ac:dyDescent="0.45">
      <c r="A348" s="22">
        <f t="shared" si="62"/>
        <v>342</v>
      </c>
      <c r="B348" s="22" t="s">
        <v>287</v>
      </c>
      <c r="C348" s="38" t="s">
        <v>287</v>
      </c>
      <c r="D348" s="54" t="s">
        <v>287</v>
      </c>
      <c r="E348" s="52" t="s">
        <v>692</v>
      </c>
      <c r="F348" s="38" t="s">
        <v>634</v>
      </c>
      <c r="G348" s="152" t="s">
        <v>654</v>
      </c>
      <c r="H348" s="54" t="s">
        <v>36</v>
      </c>
      <c r="I348" s="52" t="s">
        <v>671</v>
      </c>
      <c r="J348" s="52" t="s">
        <v>634</v>
      </c>
      <c r="K348" s="8" t="s">
        <v>636</v>
      </c>
      <c r="L348" s="2" t="s">
        <v>53</v>
      </c>
      <c r="M348" s="53" t="s">
        <v>632</v>
      </c>
      <c r="N348" s="154" t="s">
        <v>49</v>
      </c>
      <c r="O348" s="155">
        <v>43990</v>
      </c>
      <c r="P348" s="156">
        <v>43998</v>
      </c>
      <c r="Q348" s="87" t="s">
        <v>695</v>
      </c>
      <c r="R348" s="88" t="s">
        <v>696</v>
      </c>
      <c r="S348" s="158" t="s">
        <v>605</v>
      </c>
      <c r="T348" s="82" t="str">
        <f t="shared" si="63"/>
        <v>&lt;4.3</v>
      </c>
      <c r="U348" s="82" t="str">
        <f t="shared" si="63"/>
        <v>&lt;3.88</v>
      </c>
      <c r="V348" s="83" t="str">
        <f t="shared" si="58"/>
        <v>&lt;8.2</v>
      </c>
      <c r="W348" s="84" t="str">
        <f t="shared" si="60"/>
        <v/>
      </c>
    </row>
    <row r="349" spans="1:23" s="70" customFormat="1" x14ac:dyDescent="0.45">
      <c r="A349" s="22">
        <f t="shared" si="62"/>
        <v>343</v>
      </c>
      <c r="B349" s="22" t="s">
        <v>287</v>
      </c>
      <c r="C349" s="38" t="s">
        <v>287</v>
      </c>
      <c r="D349" s="21" t="s">
        <v>287</v>
      </c>
      <c r="E349" s="22" t="s">
        <v>692</v>
      </c>
      <c r="F349" s="38" t="s">
        <v>634</v>
      </c>
      <c r="G349" s="152" t="s">
        <v>654</v>
      </c>
      <c r="H349" s="21" t="s">
        <v>36</v>
      </c>
      <c r="I349" s="22" t="s">
        <v>697</v>
      </c>
      <c r="J349" s="22" t="s">
        <v>634</v>
      </c>
      <c r="K349" s="8" t="s">
        <v>647</v>
      </c>
      <c r="L349" s="2" t="s">
        <v>53</v>
      </c>
      <c r="M349" s="49" t="s">
        <v>632</v>
      </c>
      <c r="N349" s="85" t="s">
        <v>49</v>
      </c>
      <c r="O349" s="86">
        <v>43989</v>
      </c>
      <c r="P349" s="89">
        <v>43998</v>
      </c>
      <c r="Q349" s="87" t="s">
        <v>698</v>
      </c>
      <c r="R349" s="88" t="s">
        <v>699</v>
      </c>
      <c r="S349" s="151" t="s">
        <v>585</v>
      </c>
      <c r="T349" s="82" t="str">
        <f t="shared" si="63"/>
        <v>&lt;3.86</v>
      </c>
      <c r="U349" s="82" t="str">
        <f t="shared" si="63"/>
        <v>&lt;4.99</v>
      </c>
      <c r="V349" s="83" t="str">
        <f t="shared" ref="V349:V419" si="64">IFERROR(IF(AND(T349="",U349=""),"",IF(AND(T349="-",U349="-"),IF(S349="","Cs合計を入力してください",S349),IF(NOT(ISERROR(T349*1+U349*1)),ROUND(T349+U349, 1-INT(LOG(ABS(T349+U349)))),IF(NOT(ISERROR(T349*1)),ROUND(T349, 1-INT(LOG(ABS(T349)))),IF(NOT(ISERROR(U349*1)),ROUND(U349, 1-INT(LOG(ABS(U349)))),IF(ISERROR(T349*1+U349*1),"&lt;"&amp;ROUND(IF(T349="-",0,SUBSTITUTE(T349,"&lt;",""))*1+IF(U349="-",0,SUBSTITUTE(U349,"&lt;",""))*1,1-INT(LOG(ABS(IF(T349="-",0,SUBSTITUTE(T349,"&lt;",""))*1+IF(U349="-",0,SUBSTITUTE(U349,"&lt;",""))*1)))))))))),"入力形式が間違っています")</f>
        <v>&lt;8.9</v>
      </c>
      <c r="W349" s="84" t="str">
        <f t="shared" si="60"/>
        <v/>
      </c>
    </row>
    <row r="350" spans="1:23" s="70" customFormat="1" x14ac:dyDescent="0.45">
      <c r="A350" s="22">
        <f t="shared" si="62"/>
        <v>344</v>
      </c>
      <c r="B350" s="22" t="s">
        <v>287</v>
      </c>
      <c r="C350" s="38" t="s">
        <v>287</v>
      </c>
      <c r="D350" s="21" t="s">
        <v>287</v>
      </c>
      <c r="E350" s="22" t="s">
        <v>692</v>
      </c>
      <c r="F350" s="38" t="s">
        <v>634</v>
      </c>
      <c r="G350" s="152" t="s">
        <v>654</v>
      </c>
      <c r="H350" s="21" t="s">
        <v>36</v>
      </c>
      <c r="I350" s="22" t="s">
        <v>347</v>
      </c>
      <c r="J350" s="22" t="s">
        <v>634</v>
      </c>
      <c r="K350" s="8" t="s">
        <v>647</v>
      </c>
      <c r="L350" s="2" t="s">
        <v>53</v>
      </c>
      <c r="M350" s="49" t="s">
        <v>632</v>
      </c>
      <c r="N350" s="85" t="s">
        <v>49</v>
      </c>
      <c r="O350" s="86">
        <v>43992</v>
      </c>
      <c r="P350" s="89">
        <v>43998</v>
      </c>
      <c r="Q350" s="87" t="s">
        <v>700</v>
      </c>
      <c r="R350" s="88" t="s">
        <v>640</v>
      </c>
      <c r="S350" s="151" t="s">
        <v>701</v>
      </c>
      <c r="T350" s="82" t="str">
        <f t="shared" ref="T350:U383" si="65">IF(Q350="","",IF(NOT(ISERROR(Q350*1)),ROUNDDOWN(Q350*1,2-INT(LOG(ABS(Q350*1)))),IFERROR("&lt;"&amp;ROUNDDOWN(IF(SUBSTITUTE(Q350,"&lt;","")*1&lt;=50,SUBSTITUTE(Q350,"&lt;","")*1,""),2-INT(LOG(ABS(SUBSTITUTE(Q350,"&lt;","")*1)))),IF(Q350="-",Q350,"入力形式が間違っています"))))</f>
        <v>&lt;3.96</v>
      </c>
      <c r="U350" s="82" t="str">
        <f t="shared" si="65"/>
        <v>&lt;4.83</v>
      </c>
      <c r="V350" s="83" t="str">
        <f t="shared" si="64"/>
        <v>&lt;8.8</v>
      </c>
      <c r="W350" s="92"/>
    </row>
    <row r="351" spans="1:23" s="70" customFormat="1" x14ac:dyDescent="0.45">
      <c r="A351" s="22">
        <f t="shared" si="62"/>
        <v>345</v>
      </c>
      <c r="B351" s="22" t="s">
        <v>287</v>
      </c>
      <c r="C351" s="38" t="s">
        <v>287</v>
      </c>
      <c r="D351" s="21" t="s">
        <v>287</v>
      </c>
      <c r="E351" s="22" t="s">
        <v>692</v>
      </c>
      <c r="F351" s="38" t="s">
        <v>634</v>
      </c>
      <c r="G351" s="152" t="s">
        <v>654</v>
      </c>
      <c r="H351" s="21" t="s">
        <v>36</v>
      </c>
      <c r="I351" s="22" t="s">
        <v>702</v>
      </c>
      <c r="J351" s="22" t="s">
        <v>634</v>
      </c>
      <c r="K351" s="8" t="s">
        <v>636</v>
      </c>
      <c r="L351" s="2" t="s">
        <v>53</v>
      </c>
      <c r="M351" s="49" t="s">
        <v>632</v>
      </c>
      <c r="N351" s="85" t="s">
        <v>49</v>
      </c>
      <c r="O351" s="86">
        <v>43992</v>
      </c>
      <c r="P351" s="89">
        <v>43998</v>
      </c>
      <c r="Q351" s="87" t="s">
        <v>693</v>
      </c>
      <c r="R351" s="88" t="s">
        <v>703</v>
      </c>
      <c r="S351" s="151" t="s">
        <v>392</v>
      </c>
      <c r="T351" s="82" t="str">
        <f t="shared" si="65"/>
        <v>&lt;4.08</v>
      </c>
      <c r="U351" s="82" t="str">
        <f t="shared" si="65"/>
        <v>&lt;5.18</v>
      </c>
      <c r="V351" s="83" t="str">
        <f t="shared" si="64"/>
        <v>&lt;9.3</v>
      </c>
      <c r="W351" s="92"/>
    </row>
    <row r="352" spans="1:23" s="70" customFormat="1" x14ac:dyDescent="0.45">
      <c r="A352" s="22">
        <f t="shared" si="62"/>
        <v>346</v>
      </c>
      <c r="B352" s="22" t="s">
        <v>287</v>
      </c>
      <c r="C352" s="38" t="s">
        <v>287</v>
      </c>
      <c r="D352" s="21" t="s">
        <v>287</v>
      </c>
      <c r="E352" s="22" t="s">
        <v>692</v>
      </c>
      <c r="F352" s="38" t="s">
        <v>634</v>
      </c>
      <c r="G352" s="152" t="s">
        <v>654</v>
      </c>
      <c r="H352" s="21" t="s">
        <v>36</v>
      </c>
      <c r="I352" s="22" t="s">
        <v>704</v>
      </c>
      <c r="J352" s="22" t="s">
        <v>634</v>
      </c>
      <c r="K352" s="8" t="s">
        <v>647</v>
      </c>
      <c r="L352" s="2" t="s">
        <v>53</v>
      </c>
      <c r="M352" s="49" t="s">
        <v>632</v>
      </c>
      <c r="N352" s="85" t="s">
        <v>49</v>
      </c>
      <c r="O352" s="86">
        <v>43992</v>
      </c>
      <c r="P352" s="89">
        <v>43998</v>
      </c>
      <c r="Q352" s="87" t="s">
        <v>705</v>
      </c>
      <c r="R352" s="88" t="s">
        <v>652</v>
      </c>
      <c r="S352" s="151" t="s">
        <v>369</v>
      </c>
      <c r="T352" s="82" t="str">
        <f t="shared" si="65"/>
        <v>&lt;5.07</v>
      </c>
      <c r="U352" s="82" t="str">
        <f t="shared" si="65"/>
        <v>&lt;5.29</v>
      </c>
      <c r="V352" s="83" t="str">
        <f t="shared" si="64"/>
        <v>&lt;10</v>
      </c>
      <c r="W352" s="92"/>
    </row>
    <row r="353" spans="1:23" s="70" customFormat="1" x14ac:dyDescent="0.45">
      <c r="A353" s="22">
        <f t="shared" si="62"/>
        <v>347</v>
      </c>
      <c r="B353" s="22" t="s">
        <v>287</v>
      </c>
      <c r="C353" s="38" t="s">
        <v>287</v>
      </c>
      <c r="D353" s="21" t="s">
        <v>287</v>
      </c>
      <c r="E353" s="22" t="s">
        <v>692</v>
      </c>
      <c r="F353" s="38" t="s">
        <v>634</v>
      </c>
      <c r="G353" s="152" t="s">
        <v>654</v>
      </c>
      <c r="H353" s="21" t="s">
        <v>36</v>
      </c>
      <c r="I353" s="22" t="s">
        <v>519</v>
      </c>
      <c r="J353" s="22" t="s">
        <v>634</v>
      </c>
      <c r="K353" s="8" t="s">
        <v>647</v>
      </c>
      <c r="L353" s="2" t="s">
        <v>53</v>
      </c>
      <c r="M353" s="49" t="s">
        <v>632</v>
      </c>
      <c r="N353" s="85" t="s">
        <v>49</v>
      </c>
      <c r="O353" s="86">
        <v>43992</v>
      </c>
      <c r="P353" s="89">
        <v>43998</v>
      </c>
      <c r="Q353" s="87" t="s">
        <v>706</v>
      </c>
      <c r="R353" s="88" t="s">
        <v>707</v>
      </c>
      <c r="S353" s="151" t="s">
        <v>369</v>
      </c>
      <c r="T353" s="82" t="str">
        <f t="shared" si="65"/>
        <v>&lt;5.73</v>
      </c>
      <c r="U353" s="82" t="str">
        <f t="shared" si="65"/>
        <v>&lt;4.58</v>
      </c>
      <c r="V353" s="83" t="str">
        <f t="shared" si="64"/>
        <v>&lt;10</v>
      </c>
      <c r="W353" s="92"/>
    </row>
    <row r="354" spans="1:23" s="70" customFormat="1" x14ac:dyDescent="0.45">
      <c r="A354" s="22">
        <f t="shared" si="62"/>
        <v>348</v>
      </c>
      <c r="B354" s="22" t="s">
        <v>287</v>
      </c>
      <c r="C354" s="38" t="s">
        <v>287</v>
      </c>
      <c r="D354" s="21" t="s">
        <v>287</v>
      </c>
      <c r="E354" s="22" t="s">
        <v>684</v>
      </c>
      <c r="F354" s="38" t="s">
        <v>634</v>
      </c>
      <c r="G354" s="152" t="s">
        <v>654</v>
      </c>
      <c r="H354" s="21" t="s">
        <v>36</v>
      </c>
      <c r="I354" s="22" t="s">
        <v>347</v>
      </c>
      <c r="J354" s="22" t="s">
        <v>634</v>
      </c>
      <c r="K354" s="8" t="s">
        <v>647</v>
      </c>
      <c r="L354" s="2" t="s">
        <v>53</v>
      </c>
      <c r="M354" s="49" t="s">
        <v>632</v>
      </c>
      <c r="N354" s="85" t="s">
        <v>49</v>
      </c>
      <c r="O354" s="86">
        <v>43992</v>
      </c>
      <c r="P354" s="89">
        <v>43998</v>
      </c>
      <c r="Q354" s="87" t="s">
        <v>708</v>
      </c>
      <c r="R354" s="88" t="s">
        <v>709</v>
      </c>
      <c r="S354" s="151" t="s">
        <v>387</v>
      </c>
      <c r="T354" s="82" t="str">
        <f t="shared" si="65"/>
        <v>&lt;4.62</v>
      </c>
      <c r="U354" s="82" t="str">
        <f t="shared" si="65"/>
        <v>&lt;3.42</v>
      </c>
      <c r="V354" s="83" t="str">
        <f t="shared" si="64"/>
        <v>&lt;8</v>
      </c>
      <c r="W354" s="92"/>
    </row>
    <row r="355" spans="1:23" s="70" customFormat="1" x14ac:dyDescent="0.45">
      <c r="A355" s="22">
        <f t="shared" si="62"/>
        <v>349</v>
      </c>
      <c r="B355" s="22" t="s">
        <v>287</v>
      </c>
      <c r="C355" s="38" t="s">
        <v>287</v>
      </c>
      <c r="D355" s="21" t="s">
        <v>287</v>
      </c>
      <c r="E355" s="22" t="s">
        <v>684</v>
      </c>
      <c r="F355" s="38" t="s">
        <v>634</v>
      </c>
      <c r="G355" s="152" t="s">
        <v>654</v>
      </c>
      <c r="H355" s="21" t="s">
        <v>36</v>
      </c>
      <c r="I355" s="22" t="s">
        <v>529</v>
      </c>
      <c r="J355" s="22" t="s">
        <v>634</v>
      </c>
      <c r="K355" s="8" t="s">
        <v>647</v>
      </c>
      <c r="L355" s="2" t="s">
        <v>53</v>
      </c>
      <c r="M355" s="49" t="s">
        <v>632</v>
      </c>
      <c r="N355" s="85" t="s">
        <v>49</v>
      </c>
      <c r="O355" s="86">
        <v>43992</v>
      </c>
      <c r="P355" s="89">
        <v>43998</v>
      </c>
      <c r="Q355" s="87" t="s">
        <v>710</v>
      </c>
      <c r="R355" s="88" t="s">
        <v>711</v>
      </c>
      <c r="S355" s="151" t="s">
        <v>668</v>
      </c>
      <c r="T355" s="82" t="str">
        <f t="shared" si="65"/>
        <v>&lt;5.06</v>
      </c>
      <c r="U355" s="82" t="str">
        <f t="shared" si="65"/>
        <v>&lt;4.36</v>
      </c>
      <c r="V355" s="83" t="str">
        <f t="shared" si="64"/>
        <v>&lt;9.4</v>
      </c>
      <c r="W355" s="92"/>
    </row>
    <row r="356" spans="1:23" s="70" customFormat="1" x14ac:dyDescent="0.45">
      <c r="A356" s="22">
        <f t="shared" si="62"/>
        <v>350</v>
      </c>
      <c r="B356" s="22" t="s">
        <v>287</v>
      </c>
      <c r="C356" s="38" t="s">
        <v>287</v>
      </c>
      <c r="D356" s="21" t="s">
        <v>287</v>
      </c>
      <c r="E356" s="22" t="s">
        <v>712</v>
      </c>
      <c r="F356" s="38" t="s">
        <v>634</v>
      </c>
      <c r="G356" s="152" t="s">
        <v>654</v>
      </c>
      <c r="H356" s="21" t="s">
        <v>36</v>
      </c>
      <c r="I356" s="22" t="s">
        <v>713</v>
      </c>
      <c r="J356" s="22" t="s">
        <v>634</v>
      </c>
      <c r="K356" s="8" t="s">
        <v>647</v>
      </c>
      <c r="L356" s="2" t="s">
        <v>53</v>
      </c>
      <c r="M356" s="49" t="s">
        <v>632</v>
      </c>
      <c r="N356" s="85" t="s">
        <v>49</v>
      </c>
      <c r="O356" s="86">
        <v>43992</v>
      </c>
      <c r="P356" s="89">
        <v>43997</v>
      </c>
      <c r="Q356" s="87" t="s">
        <v>714</v>
      </c>
      <c r="R356" s="88" t="s">
        <v>715</v>
      </c>
      <c r="S356" s="151" t="s">
        <v>369</v>
      </c>
      <c r="T356" s="82" t="str">
        <f t="shared" si="65"/>
        <v>&lt;5.37</v>
      </c>
      <c r="U356" s="82" t="str">
        <f t="shared" si="65"/>
        <v>&lt;4.59</v>
      </c>
      <c r="V356" s="83" t="str">
        <f t="shared" si="64"/>
        <v>&lt;10</v>
      </c>
      <c r="W356" s="92"/>
    </row>
    <row r="357" spans="1:23" s="70" customFormat="1" x14ac:dyDescent="0.45">
      <c r="A357" s="22">
        <f t="shared" si="62"/>
        <v>351</v>
      </c>
      <c r="B357" s="22" t="s">
        <v>287</v>
      </c>
      <c r="C357" s="38" t="s">
        <v>287</v>
      </c>
      <c r="D357" s="21" t="s">
        <v>287</v>
      </c>
      <c r="E357" s="22" t="s">
        <v>712</v>
      </c>
      <c r="F357" s="38" t="s">
        <v>634</v>
      </c>
      <c r="G357" s="152" t="s">
        <v>654</v>
      </c>
      <c r="H357" s="21" t="s">
        <v>36</v>
      </c>
      <c r="I357" s="22" t="s">
        <v>661</v>
      </c>
      <c r="J357" s="22" t="s">
        <v>634</v>
      </c>
      <c r="K357" s="8" t="s">
        <v>636</v>
      </c>
      <c r="L357" s="2" t="s">
        <v>53</v>
      </c>
      <c r="M357" s="49" t="s">
        <v>632</v>
      </c>
      <c r="N357" s="85" t="s">
        <v>49</v>
      </c>
      <c r="O357" s="86">
        <v>43992</v>
      </c>
      <c r="P357" s="89">
        <v>43997</v>
      </c>
      <c r="Q357" s="87" t="s">
        <v>716</v>
      </c>
      <c r="R357" s="88" t="s">
        <v>695</v>
      </c>
      <c r="S357" s="151" t="s">
        <v>717</v>
      </c>
      <c r="T357" s="82" t="str">
        <f t="shared" si="65"/>
        <v>&lt;4.14</v>
      </c>
      <c r="U357" s="82" t="str">
        <f t="shared" si="65"/>
        <v>&lt;4.3</v>
      </c>
      <c r="V357" s="83" t="str">
        <f t="shared" si="64"/>
        <v>&lt;8.4</v>
      </c>
      <c r="W357" s="92"/>
    </row>
    <row r="358" spans="1:23" s="70" customFormat="1" x14ac:dyDescent="0.45">
      <c r="A358" s="22">
        <f t="shared" si="62"/>
        <v>352</v>
      </c>
      <c r="B358" s="22" t="s">
        <v>287</v>
      </c>
      <c r="C358" s="38" t="s">
        <v>287</v>
      </c>
      <c r="D358" s="21" t="s">
        <v>287</v>
      </c>
      <c r="E358" s="22" t="s">
        <v>712</v>
      </c>
      <c r="F358" s="38" t="s">
        <v>634</v>
      </c>
      <c r="G358" s="152" t="s">
        <v>654</v>
      </c>
      <c r="H358" s="21" t="s">
        <v>36</v>
      </c>
      <c r="I358" s="22" t="s">
        <v>646</v>
      </c>
      <c r="J358" s="22" t="s">
        <v>634</v>
      </c>
      <c r="K358" s="8" t="s">
        <v>647</v>
      </c>
      <c r="L358" s="2" t="s">
        <v>53</v>
      </c>
      <c r="M358" s="49" t="s">
        <v>632</v>
      </c>
      <c r="N358" s="85" t="s">
        <v>49</v>
      </c>
      <c r="O358" s="86">
        <v>43990</v>
      </c>
      <c r="P358" s="89">
        <v>43997</v>
      </c>
      <c r="Q358" s="87" t="s">
        <v>718</v>
      </c>
      <c r="R358" s="88" t="s">
        <v>719</v>
      </c>
      <c r="S358" s="151" t="s">
        <v>720</v>
      </c>
      <c r="T358" s="82" t="str">
        <f t="shared" si="65"/>
        <v>&lt;5.48</v>
      </c>
      <c r="U358" s="82" t="str">
        <f t="shared" si="65"/>
        <v>&lt;6.11</v>
      </c>
      <c r="V358" s="83" t="str">
        <f t="shared" si="64"/>
        <v>&lt;12</v>
      </c>
      <c r="W358" s="92"/>
    </row>
    <row r="359" spans="1:23" s="70" customFormat="1" x14ac:dyDescent="0.45">
      <c r="A359" s="22">
        <f t="shared" si="62"/>
        <v>353</v>
      </c>
      <c r="B359" s="22" t="s">
        <v>721</v>
      </c>
      <c r="C359" s="38" t="s">
        <v>721</v>
      </c>
      <c r="D359" s="21" t="s">
        <v>721</v>
      </c>
      <c r="E359" s="22" t="s">
        <v>722</v>
      </c>
      <c r="F359" s="38" t="s">
        <v>634</v>
      </c>
      <c r="G359" s="152" t="s">
        <v>654</v>
      </c>
      <c r="H359" s="21" t="s">
        <v>36</v>
      </c>
      <c r="I359" s="22" t="s">
        <v>723</v>
      </c>
      <c r="J359" s="22" t="s">
        <v>634</v>
      </c>
      <c r="K359" s="8" t="s">
        <v>636</v>
      </c>
      <c r="L359" s="2" t="s">
        <v>53</v>
      </c>
      <c r="M359" s="49" t="s">
        <v>632</v>
      </c>
      <c r="N359" s="85" t="s">
        <v>49</v>
      </c>
      <c r="O359" s="86">
        <v>43991</v>
      </c>
      <c r="P359" s="89">
        <v>43997</v>
      </c>
      <c r="Q359" s="87" t="s">
        <v>724</v>
      </c>
      <c r="R359" s="88" t="s">
        <v>725</v>
      </c>
      <c r="S359" s="151" t="s">
        <v>585</v>
      </c>
      <c r="T359" s="82" t="str">
        <f t="shared" si="65"/>
        <v>&lt;3.73</v>
      </c>
      <c r="U359" s="82" t="str">
        <f t="shared" si="65"/>
        <v>&lt;5.21</v>
      </c>
      <c r="V359" s="83" t="str">
        <f t="shared" si="64"/>
        <v>&lt;8.9</v>
      </c>
      <c r="W359" s="92"/>
    </row>
    <row r="360" spans="1:23" s="70" customFormat="1" x14ac:dyDescent="0.45">
      <c r="A360" s="22">
        <f t="shared" si="62"/>
        <v>354</v>
      </c>
      <c r="B360" s="22" t="s">
        <v>721</v>
      </c>
      <c r="C360" s="38" t="s">
        <v>721</v>
      </c>
      <c r="D360" s="21" t="s">
        <v>721</v>
      </c>
      <c r="E360" s="22" t="s">
        <v>726</v>
      </c>
      <c r="F360" s="38" t="s">
        <v>634</v>
      </c>
      <c r="G360" s="152" t="s">
        <v>654</v>
      </c>
      <c r="H360" s="21" t="s">
        <v>36</v>
      </c>
      <c r="I360" s="22" t="s">
        <v>690</v>
      </c>
      <c r="J360" s="22" t="s">
        <v>634</v>
      </c>
      <c r="K360" s="8" t="s">
        <v>636</v>
      </c>
      <c r="L360" s="2" t="s">
        <v>53</v>
      </c>
      <c r="M360" s="49" t="s">
        <v>632</v>
      </c>
      <c r="N360" s="85" t="s">
        <v>49</v>
      </c>
      <c r="O360" s="86">
        <v>43997</v>
      </c>
      <c r="P360" s="89">
        <v>44000</v>
      </c>
      <c r="Q360" s="87" t="s">
        <v>727</v>
      </c>
      <c r="R360" s="88" t="s">
        <v>724</v>
      </c>
      <c r="S360" s="151" t="s">
        <v>387</v>
      </c>
      <c r="T360" s="82" t="str">
        <f t="shared" si="65"/>
        <v>&lt;4.26</v>
      </c>
      <c r="U360" s="82" t="str">
        <f t="shared" si="65"/>
        <v>&lt;3.73</v>
      </c>
      <c r="V360" s="83" t="str">
        <f t="shared" si="64"/>
        <v>&lt;8</v>
      </c>
      <c r="W360" s="92"/>
    </row>
    <row r="361" spans="1:23" s="70" customFormat="1" x14ac:dyDescent="0.45">
      <c r="A361" s="22">
        <f t="shared" si="62"/>
        <v>355</v>
      </c>
      <c r="B361" s="22" t="s">
        <v>721</v>
      </c>
      <c r="C361" s="38" t="s">
        <v>721</v>
      </c>
      <c r="D361" s="21" t="s">
        <v>721</v>
      </c>
      <c r="E361" s="22" t="s">
        <v>726</v>
      </c>
      <c r="F361" s="38" t="s">
        <v>634</v>
      </c>
      <c r="G361" s="152" t="s">
        <v>654</v>
      </c>
      <c r="H361" s="21" t="s">
        <v>36</v>
      </c>
      <c r="I361" s="22" t="s">
        <v>661</v>
      </c>
      <c r="J361" s="22" t="s">
        <v>634</v>
      </c>
      <c r="K361" s="8" t="s">
        <v>636</v>
      </c>
      <c r="L361" s="2" t="s">
        <v>53</v>
      </c>
      <c r="M361" s="49" t="s">
        <v>632</v>
      </c>
      <c r="N361" s="85" t="s">
        <v>49</v>
      </c>
      <c r="O361" s="86">
        <v>43996</v>
      </c>
      <c r="P361" s="89">
        <v>44000</v>
      </c>
      <c r="Q361" s="87" t="s">
        <v>728</v>
      </c>
      <c r="R361" s="88" t="s">
        <v>679</v>
      </c>
      <c r="S361" s="151" t="s">
        <v>591</v>
      </c>
      <c r="T361" s="82" t="str">
        <f t="shared" si="65"/>
        <v>&lt;4.16</v>
      </c>
      <c r="U361" s="82" t="str">
        <f t="shared" si="65"/>
        <v>&lt;4.9</v>
      </c>
      <c r="V361" s="83" t="str">
        <f t="shared" si="64"/>
        <v>&lt;9.1</v>
      </c>
      <c r="W361" s="92"/>
    </row>
    <row r="362" spans="1:23" s="70" customFormat="1" x14ac:dyDescent="0.45">
      <c r="A362" s="22">
        <f t="shared" si="62"/>
        <v>356</v>
      </c>
      <c r="B362" s="22" t="s">
        <v>721</v>
      </c>
      <c r="C362" s="38" t="s">
        <v>721</v>
      </c>
      <c r="D362" s="21" t="s">
        <v>721</v>
      </c>
      <c r="E362" s="22" t="s">
        <v>726</v>
      </c>
      <c r="F362" s="38" t="s">
        <v>634</v>
      </c>
      <c r="G362" s="152" t="s">
        <v>654</v>
      </c>
      <c r="H362" s="21" t="s">
        <v>36</v>
      </c>
      <c r="I362" s="22" t="s">
        <v>729</v>
      </c>
      <c r="J362" s="22" t="s">
        <v>634</v>
      </c>
      <c r="K362" s="8" t="s">
        <v>647</v>
      </c>
      <c r="L362" s="2" t="s">
        <v>53</v>
      </c>
      <c r="M362" s="49" t="s">
        <v>632</v>
      </c>
      <c r="N362" s="85" t="s">
        <v>49</v>
      </c>
      <c r="O362" s="86">
        <v>43996</v>
      </c>
      <c r="P362" s="89">
        <v>44000</v>
      </c>
      <c r="Q362" s="87" t="s">
        <v>730</v>
      </c>
      <c r="R362" s="88" t="s">
        <v>731</v>
      </c>
      <c r="S362" s="151" t="s">
        <v>591</v>
      </c>
      <c r="T362" s="82" t="str">
        <f t="shared" si="65"/>
        <v>&lt;4.44</v>
      </c>
      <c r="U362" s="82" t="str">
        <f t="shared" si="65"/>
        <v>&lt;4.63</v>
      </c>
      <c r="V362" s="83" t="str">
        <f t="shared" si="64"/>
        <v>&lt;9.1</v>
      </c>
      <c r="W362" s="92"/>
    </row>
    <row r="363" spans="1:23" s="70" customFormat="1" x14ac:dyDescent="0.45">
      <c r="A363" s="22">
        <f t="shared" si="62"/>
        <v>357</v>
      </c>
      <c r="B363" s="22" t="s">
        <v>721</v>
      </c>
      <c r="C363" s="38" t="s">
        <v>721</v>
      </c>
      <c r="D363" s="21" t="s">
        <v>721</v>
      </c>
      <c r="E363" s="22" t="s">
        <v>732</v>
      </c>
      <c r="F363" s="38" t="s">
        <v>634</v>
      </c>
      <c r="G363" s="152" t="s">
        <v>654</v>
      </c>
      <c r="H363" s="21" t="s">
        <v>36</v>
      </c>
      <c r="I363" s="22" t="s">
        <v>347</v>
      </c>
      <c r="J363" s="22" t="s">
        <v>634</v>
      </c>
      <c r="K363" s="8" t="s">
        <v>647</v>
      </c>
      <c r="L363" s="2" t="s">
        <v>53</v>
      </c>
      <c r="M363" s="49" t="s">
        <v>632</v>
      </c>
      <c r="N363" s="85" t="s">
        <v>49</v>
      </c>
      <c r="O363" s="86">
        <v>43998</v>
      </c>
      <c r="P363" s="89">
        <v>44000</v>
      </c>
      <c r="Q363" s="87" t="s">
        <v>733</v>
      </c>
      <c r="R363" s="88" t="s">
        <v>707</v>
      </c>
      <c r="S363" s="151" t="s">
        <v>701</v>
      </c>
      <c r="T363" s="82" t="str">
        <f t="shared" si="65"/>
        <v>&lt;4.17</v>
      </c>
      <c r="U363" s="82" t="str">
        <f t="shared" si="65"/>
        <v>&lt;4.58</v>
      </c>
      <c r="V363" s="83" t="str">
        <f t="shared" si="64"/>
        <v>&lt;8.8</v>
      </c>
      <c r="W363" s="92"/>
    </row>
    <row r="364" spans="1:23" s="70" customFormat="1" x14ac:dyDescent="0.45">
      <c r="A364" s="22">
        <f t="shared" si="62"/>
        <v>358</v>
      </c>
      <c r="B364" s="22" t="s">
        <v>721</v>
      </c>
      <c r="C364" s="38" t="s">
        <v>721</v>
      </c>
      <c r="D364" s="21" t="s">
        <v>721</v>
      </c>
      <c r="E364" s="22" t="s">
        <v>732</v>
      </c>
      <c r="F364" s="38" t="s">
        <v>634</v>
      </c>
      <c r="G364" s="152" t="s">
        <v>654</v>
      </c>
      <c r="H364" s="21" t="s">
        <v>36</v>
      </c>
      <c r="I364" s="22" t="s">
        <v>671</v>
      </c>
      <c r="J364" s="22" t="s">
        <v>634</v>
      </c>
      <c r="K364" s="8" t="s">
        <v>636</v>
      </c>
      <c r="L364" s="2" t="s">
        <v>53</v>
      </c>
      <c r="M364" s="49" t="s">
        <v>632</v>
      </c>
      <c r="N364" s="85" t="s">
        <v>49</v>
      </c>
      <c r="O364" s="86">
        <v>43998</v>
      </c>
      <c r="P364" s="89">
        <v>44000</v>
      </c>
      <c r="Q364" s="87" t="s">
        <v>734</v>
      </c>
      <c r="R364" s="88" t="s">
        <v>735</v>
      </c>
      <c r="S364" s="151" t="s">
        <v>660</v>
      </c>
      <c r="T364" s="82" t="str">
        <f t="shared" si="65"/>
        <v>&lt;4.86</v>
      </c>
      <c r="U364" s="82" t="str">
        <f t="shared" si="65"/>
        <v>&lt;5.98</v>
      </c>
      <c r="V364" s="83" t="str">
        <f t="shared" si="64"/>
        <v>&lt;11</v>
      </c>
      <c r="W364" s="92"/>
    </row>
    <row r="365" spans="1:23" s="70" customFormat="1" x14ac:dyDescent="0.45">
      <c r="A365" s="22">
        <f t="shared" si="62"/>
        <v>359</v>
      </c>
      <c r="B365" s="22" t="s">
        <v>721</v>
      </c>
      <c r="C365" s="38" t="s">
        <v>721</v>
      </c>
      <c r="D365" s="21" t="s">
        <v>721</v>
      </c>
      <c r="E365" s="22" t="s">
        <v>732</v>
      </c>
      <c r="F365" s="38" t="s">
        <v>634</v>
      </c>
      <c r="G365" s="152" t="s">
        <v>654</v>
      </c>
      <c r="H365" s="21" t="s">
        <v>36</v>
      </c>
      <c r="I365" s="22" t="s">
        <v>536</v>
      </c>
      <c r="J365" s="22" t="s">
        <v>634</v>
      </c>
      <c r="K365" s="8" t="s">
        <v>636</v>
      </c>
      <c r="L365" s="2" t="s">
        <v>53</v>
      </c>
      <c r="M365" s="49" t="s">
        <v>632</v>
      </c>
      <c r="N365" s="85" t="s">
        <v>49</v>
      </c>
      <c r="O365" s="86">
        <v>43998</v>
      </c>
      <c r="P365" s="89">
        <v>44000</v>
      </c>
      <c r="Q365" s="87" t="s">
        <v>736</v>
      </c>
      <c r="R365" s="88" t="s">
        <v>640</v>
      </c>
      <c r="S365" s="151" t="s">
        <v>737</v>
      </c>
      <c r="T365" s="82" t="str">
        <f t="shared" si="65"/>
        <v>&lt;4.21</v>
      </c>
      <c r="U365" s="82" t="str">
        <f t="shared" si="65"/>
        <v>&lt;4.83</v>
      </c>
      <c r="V365" s="83" t="str">
        <f t="shared" si="64"/>
        <v>&lt;9</v>
      </c>
      <c r="W365" s="92"/>
    </row>
    <row r="366" spans="1:23" s="70" customFormat="1" x14ac:dyDescent="0.45">
      <c r="A366" s="22">
        <f t="shared" si="62"/>
        <v>360</v>
      </c>
      <c r="B366" s="22" t="s">
        <v>721</v>
      </c>
      <c r="C366" s="38" t="s">
        <v>721</v>
      </c>
      <c r="D366" s="21" t="s">
        <v>721</v>
      </c>
      <c r="E366" s="22" t="s">
        <v>732</v>
      </c>
      <c r="F366" s="38" t="s">
        <v>634</v>
      </c>
      <c r="G366" s="152" t="s">
        <v>654</v>
      </c>
      <c r="H366" s="21" t="s">
        <v>36</v>
      </c>
      <c r="I366" s="22" t="s">
        <v>650</v>
      </c>
      <c r="J366" s="22" t="s">
        <v>634</v>
      </c>
      <c r="K366" s="8" t="s">
        <v>636</v>
      </c>
      <c r="L366" s="2" t="s">
        <v>53</v>
      </c>
      <c r="M366" s="49" t="s">
        <v>632</v>
      </c>
      <c r="N366" s="85" t="s">
        <v>49</v>
      </c>
      <c r="O366" s="86">
        <v>43998</v>
      </c>
      <c r="P366" s="89">
        <v>44000</v>
      </c>
      <c r="Q366" s="87" t="s">
        <v>666</v>
      </c>
      <c r="R366" s="88" t="s">
        <v>656</v>
      </c>
      <c r="S366" s="151" t="s">
        <v>369</v>
      </c>
      <c r="T366" s="82" t="str">
        <f t="shared" si="65"/>
        <v>&lt;4.87</v>
      </c>
      <c r="U366" s="82" t="str">
        <f t="shared" si="65"/>
        <v>&lt;5.32</v>
      </c>
      <c r="V366" s="83" t="str">
        <f t="shared" si="64"/>
        <v>&lt;10</v>
      </c>
      <c r="W366" s="92"/>
    </row>
    <row r="367" spans="1:23" s="70" customFormat="1" x14ac:dyDescent="0.45">
      <c r="A367" s="22">
        <f t="shared" si="62"/>
        <v>361</v>
      </c>
      <c r="B367" s="22" t="s">
        <v>738</v>
      </c>
      <c r="C367" s="38" t="s">
        <v>738</v>
      </c>
      <c r="D367" s="21" t="s">
        <v>721</v>
      </c>
      <c r="E367" s="22" t="s">
        <v>739</v>
      </c>
      <c r="F367" s="38" t="s">
        <v>740</v>
      </c>
      <c r="G367" s="152" t="s">
        <v>741</v>
      </c>
      <c r="H367" s="21" t="s">
        <v>742</v>
      </c>
      <c r="I367" s="22" t="s">
        <v>743</v>
      </c>
      <c r="J367" s="22" t="s">
        <v>634</v>
      </c>
      <c r="K367" s="19" t="s">
        <v>634</v>
      </c>
      <c r="L367" s="2" t="s">
        <v>744</v>
      </c>
      <c r="M367" s="49" t="s">
        <v>745</v>
      </c>
      <c r="N367" s="85" t="s">
        <v>49</v>
      </c>
      <c r="O367" s="86">
        <v>44000</v>
      </c>
      <c r="P367" s="89">
        <v>44000</v>
      </c>
      <c r="Q367" s="87" t="s">
        <v>746</v>
      </c>
      <c r="R367" s="88" t="s">
        <v>747</v>
      </c>
      <c r="S367" s="151" t="s">
        <v>748</v>
      </c>
      <c r="T367" s="82" t="str">
        <f t="shared" si="65"/>
        <v>&lt;0.778</v>
      </c>
      <c r="U367" s="82" t="str">
        <f t="shared" si="65"/>
        <v>&lt;1.05</v>
      </c>
      <c r="V367" s="83" t="str">
        <f t="shared" si="64"/>
        <v>&lt;1.8</v>
      </c>
      <c r="W367" s="92"/>
    </row>
    <row r="368" spans="1:23" s="70" customFormat="1" x14ac:dyDescent="0.45">
      <c r="A368" s="22">
        <f t="shared" si="62"/>
        <v>362</v>
      </c>
      <c r="B368" s="22" t="s">
        <v>738</v>
      </c>
      <c r="C368" s="38" t="s">
        <v>738</v>
      </c>
      <c r="D368" s="21" t="s">
        <v>721</v>
      </c>
      <c r="E368" s="22" t="s">
        <v>749</v>
      </c>
      <c r="F368" s="38" t="s">
        <v>750</v>
      </c>
      <c r="G368" s="152" t="s">
        <v>741</v>
      </c>
      <c r="H368" s="21" t="s">
        <v>742</v>
      </c>
      <c r="I368" s="22" t="s">
        <v>743</v>
      </c>
      <c r="J368" s="22" t="s">
        <v>634</v>
      </c>
      <c r="K368" s="19" t="s">
        <v>634</v>
      </c>
      <c r="L368" s="2" t="s">
        <v>744</v>
      </c>
      <c r="M368" s="49" t="s">
        <v>745</v>
      </c>
      <c r="N368" s="85" t="s">
        <v>49</v>
      </c>
      <c r="O368" s="86">
        <v>44000</v>
      </c>
      <c r="P368" s="89">
        <v>44000</v>
      </c>
      <c r="Q368" s="87" t="s">
        <v>751</v>
      </c>
      <c r="R368" s="88" t="s">
        <v>752</v>
      </c>
      <c r="S368" s="151" t="s">
        <v>748</v>
      </c>
      <c r="T368" s="82" t="str">
        <f t="shared" si="65"/>
        <v>&lt;0.91</v>
      </c>
      <c r="U368" s="82" t="str">
        <f t="shared" si="65"/>
        <v>&lt;0.932</v>
      </c>
      <c r="V368" s="83" t="str">
        <f t="shared" si="64"/>
        <v>&lt;1.8</v>
      </c>
      <c r="W368" s="92"/>
    </row>
    <row r="369" spans="1:23" s="70" customFormat="1" x14ac:dyDescent="0.45">
      <c r="A369" s="22">
        <f t="shared" si="62"/>
        <v>363</v>
      </c>
      <c r="B369" s="22" t="s">
        <v>738</v>
      </c>
      <c r="C369" s="38" t="s">
        <v>738</v>
      </c>
      <c r="D369" s="21" t="s">
        <v>721</v>
      </c>
      <c r="E369" s="22" t="s">
        <v>753</v>
      </c>
      <c r="F369" s="38" t="s">
        <v>754</v>
      </c>
      <c r="G369" s="152" t="s">
        <v>741</v>
      </c>
      <c r="H369" s="21" t="s">
        <v>742</v>
      </c>
      <c r="I369" s="22" t="s">
        <v>743</v>
      </c>
      <c r="J369" s="22" t="s">
        <v>634</v>
      </c>
      <c r="K369" s="19" t="s">
        <v>634</v>
      </c>
      <c r="L369" s="2" t="s">
        <v>744</v>
      </c>
      <c r="M369" s="49" t="s">
        <v>745</v>
      </c>
      <c r="N369" s="85" t="s">
        <v>49</v>
      </c>
      <c r="O369" s="86">
        <v>44000</v>
      </c>
      <c r="P369" s="89">
        <v>44000</v>
      </c>
      <c r="Q369" s="87" t="s">
        <v>755</v>
      </c>
      <c r="R369" s="88" t="s">
        <v>756</v>
      </c>
      <c r="S369" s="151" t="s">
        <v>757</v>
      </c>
      <c r="T369" s="82" t="str">
        <f t="shared" si="65"/>
        <v>&lt;0.805</v>
      </c>
      <c r="U369" s="82" t="str">
        <f t="shared" si="65"/>
        <v>&lt;0.899</v>
      </c>
      <c r="V369" s="83" t="str">
        <f t="shared" si="64"/>
        <v>&lt;1.7</v>
      </c>
      <c r="W369" s="92"/>
    </row>
    <row r="370" spans="1:23" s="70" customFormat="1" x14ac:dyDescent="0.45">
      <c r="A370" s="22">
        <f t="shared" si="62"/>
        <v>364</v>
      </c>
      <c r="B370" s="22" t="s">
        <v>738</v>
      </c>
      <c r="C370" s="38" t="s">
        <v>738</v>
      </c>
      <c r="D370" s="21" t="s">
        <v>721</v>
      </c>
      <c r="E370" s="22" t="s">
        <v>758</v>
      </c>
      <c r="F370" s="38" t="s">
        <v>759</v>
      </c>
      <c r="G370" s="152" t="s">
        <v>741</v>
      </c>
      <c r="H370" s="21" t="s">
        <v>742</v>
      </c>
      <c r="I370" s="22" t="s">
        <v>743</v>
      </c>
      <c r="J370" s="22" t="s">
        <v>634</v>
      </c>
      <c r="K370" s="19" t="s">
        <v>634</v>
      </c>
      <c r="L370" s="2" t="s">
        <v>744</v>
      </c>
      <c r="M370" s="49" t="s">
        <v>745</v>
      </c>
      <c r="N370" s="85" t="s">
        <v>49</v>
      </c>
      <c r="O370" s="86">
        <v>44000</v>
      </c>
      <c r="P370" s="89">
        <v>44000</v>
      </c>
      <c r="Q370" s="87" t="s">
        <v>760</v>
      </c>
      <c r="R370" s="88" t="s">
        <v>761</v>
      </c>
      <c r="S370" s="151" t="s">
        <v>577</v>
      </c>
      <c r="T370" s="82" t="str">
        <f t="shared" si="65"/>
        <v>&lt;0.847</v>
      </c>
      <c r="U370" s="82" t="str">
        <f t="shared" si="65"/>
        <v>&lt;0.718</v>
      </c>
      <c r="V370" s="83" t="str">
        <f t="shared" si="64"/>
        <v>&lt;1.6</v>
      </c>
      <c r="W370" s="92"/>
    </row>
    <row r="371" spans="1:23" s="70" customFormat="1" x14ac:dyDescent="0.45">
      <c r="A371" s="22">
        <f t="shared" si="62"/>
        <v>365</v>
      </c>
      <c r="B371" s="22" t="s">
        <v>738</v>
      </c>
      <c r="C371" s="38" t="s">
        <v>738</v>
      </c>
      <c r="D371" s="21" t="s">
        <v>721</v>
      </c>
      <c r="E371" s="22" t="s">
        <v>749</v>
      </c>
      <c r="F371" s="38" t="s">
        <v>762</v>
      </c>
      <c r="G371" s="152" t="s">
        <v>741</v>
      </c>
      <c r="H371" s="21" t="s">
        <v>742</v>
      </c>
      <c r="I371" s="22" t="s">
        <v>743</v>
      </c>
      <c r="J371" s="22" t="s">
        <v>634</v>
      </c>
      <c r="K371" s="19" t="s">
        <v>634</v>
      </c>
      <c r="L371" s="2" t="s">
        <v>744</v>
      </c>
      <c r="M371" s="49" t="s">
        <v>745</v>
      </c>
      <c r="N371" s="85" t="s">
        <v>49</v>
      </c>
      <c r="O371" s="86">
        <v>44000</v>
      </c>
      <c r="P371" s="89">
        <v>44000</v>
      </c>
      <c r="Q371" s="87" t="s">
        <v>763</v>
      </c>
      <c r="R371" s="88" t="s">
        <v>764</v>
      </c>
      <c r="S371" s="151" t="s">
        <v>577</v>
      </c>
      <c r="T371" s="82" t="str">
        <f t="shared" si="65"/>
        <v>&lt;0.943</v>
      </c>
      <c r="U371" s="82" t="str">
        <f t="shared" si="65"/>
        <v>&lt;0.612</v>
      </c>
      <c r="V371" s="83" t="str">
        <f t="shared" si="64"/>
        <v>&lt;1.6</v>
      </c>
      <c r="W371" s="92"/>
    </row>
    <row r="372" spans="1:23" s="70" customFormat="1" x14ac:dyDescent="0.45">
      <c r="A372" s="22">
        <f t="shared" si="62"/>
        <v>366</v>
      </c>
      <c r="B372" s="22" t="s">
        <v>721</v>
      </c>
      <c r="C372" s="38" t="s">
        <v>721</v>
      </c>
      <c r="D372" s="21" t="s">
        <v>721</v>
      </c>
      <c r="E372" s="22" t="s">
        <v>765</v>
      </c>
      <c r="F372" s="38" t="s">
        <v>634</v>
      </c>
      <c r="G372" s="152" t="s">
        <v>766</v>
      </c>
      <c r="H372" s="21" t="s">
        <v>36</v>
      </c>
      <c r="I372" s="22" t="s">
        <v>767</v>
      </c>
      <c r="J372" s="22" t="s">
        <v>768</v>
      </c>
      <c r="K372" s="38" t="s">
        <v>634</v>
      </c>
      <c r="L372" s="2" t="s">
        <v>769</v>
      </c>
      <c r="M372" s="49" t="s">
        <v>770</v>
      </c>
      <c r="N372" s="85" t="s">
        <v>49</v>
      </c>
      <c r="O372" s="86">
        <v>43995</v>
      </c>
      <c r="P372" s="89">
        <v>43999</v>
      </c>
      <c r="Q372" s="87" t="s">
        <v>771</v>
      </c>
      <c r="R372" s="88">
        <v>21.7</v>
      </c>
      <c r="S372" s="151">
        <v>22</v>
      </c>
      <c r="T372" s="82" t="str">
        <f t="shared" si="65"/>
        <v>&lt;4.61</v>
      </c>
      <c r="U372" s="82">
        <f t="shared" si="65"/>
        <v>21.7</v>
      </c>
      <c r="V372" s="83">
        <f t="shared" si="64"/>
        <v>22</v>
      </c>
      <c r="W372" s="92"/>
    </row>
    <row r="373" spans="1:23" s="70" customFormat="1" x14ac:dyDescent="0.45">
      <c r="A373" s="22">
        <f t="shared" si="62"/>
        <v>367</v>
      </c>
      <c r="B373" s="22" t="s">
        <v>721</v>
      </c>
      <c r="C373" s="38" t="s">
        <v>721</v>
      </c>
      <c r="D373" s="21" t="s">
        <v>721</v>
      </c>
      <c r="E373" s="22" t="s">
        <v>765</v>
      </c>
      <c r="F373" s="38" t="s">
        <v>634</v>
      </c>
      <c r="G373" s="152" t="s">
        <v>766</v>
      </c>
      <c r="H373" s="21" t="s">
        <v>36</v>
      </c>
      <c r="I373" s="22" t="s">
        <v>767</v>
      </c>
      <c r="J373" s="22" t="s">
        <v>768</v>
      </c>
      <c r="K373" s="22" t="s">
        <v>634</v>
      </c>
      <c r="L373" s="2" t="s">
        <v>769</v>
      </c>
      <c r="M373" s="49" t="s">
        <v>770</v>
      </c>
      <c r="N373" s="85" t="s">
        <v>49</v>
      </c>
      <c r="O373" s="86">
        <v>43997</v>
      </c>
      <c r="P373" s="89">
        <v>43999</v>
      </c>
      <c r="Q373" s="87" t="s">
        <v>772</v>
      </c>
      <c r="R373" s="88">
        <v>7.38</v>
      </c>
      <c r="S373" s="151">
        <v>7.4</v>
      </c>
      <c r="T373" s="82" t="str">
        <f t="shared" si="65"/>
        <v>&lt;4.04</v>
      </c>
      <c r="U373" s="82">
        <f t="shared" si="65"/>
        <v>7.38</v>
      </c>
      <c r="V373" s="83">
        <f t="shared" si="64"/>
        <v>7.4</v>
      </c>
      <c r="W373" s="92"/>
    </row>
    <row r="374" spans="1:23" s="70" customFormat="1" x14ac:dyDescent="0.45">
      <c r="A374" s="22">
        <f t="shared" si="62"/>
        <v>368</v>
      </c>
      <c r="B374" s="22" t="s">
        <v>721</v>
      </c>
      <c r="C374" s="38" t="s">
        <v>721</v>
      </c>
      <c r="D374" s="21" t="s">
        <v>721</v>
      </c>
      <c r="E374" s="22" t="s">
        <v>773</v>
      </c>
      <c r="F374" s="38" t="s">
        <v>634</v>
      </c>
      <c r="G374" s="152" t="s">
        <v>766</v>
      </c>
      <c r="H374" s="21" t="s">
        <v>36</v>
      </c>
      <c r="I374" s="22" t="s">
        <v>774</v>
      </c>
      <c r="J374" s="22" t="s">
        <v>768</v>
      </c>
      <c r="K374" s="38" t="s">
        <v>634</v>
      </c>
      <c r="L374" s="2" t="s">
        <v>260</v>
      </c>
      <c r="M374" s="49" t="s">
        <v>775</v>
      </c>
      <c r="N374" s="85" t="s">
        <v>49</v>
      </c>
      <c r="O374" s="86">
        <v>43995</v>
      </c>
      <c r="P374" s="89">
        <v>44000</v>
      </c>
      <c r="Q374" s="87" t="s">
        <v>776</v>
      </c>
      <c r="R374" s="88" t="s">
        <v>777</v>
      </c>
      <c r="S374" s="151" t="s">
        <v>442</v>
      </c>
      <c r="T374" s="82" t="str">
        <f t="shared" si="65"/>
        <v>&lt;9</v>
      </c>
      <c r="U374" s="82" t="str">
        <f t="shared" si="65"/>
        <v>&lt;8.56</v>
      </c>
      <c r="V374" s="83" t="str">
        <f t="shared" si="64"/>
        <v>&lt;18</v>
      </c>
      <c r="W374" s="92"/>
    </row>
    <row r="375" spans="1:23" s="70" customFormat="1" x14ac:dyDescent="0.45">
      <c r="A375" s="22">
        <f t="shared" si="62"/>
        <v>369</v>
      </c>
      <c r="B375" s="22" t="s">
        <v>721</v>
      </c>
      <c r="C375" s="38" t="s">
        <v>721</v>
      </c>
      <c r="D375" s="21" t="s">
        <v>721</v>
      </c>
      <c r="E375" s="22" t="s">
        <v>773</v>
      </c>
      <c r="F375" s="38" t="s">
        <v>634</v>
      </c>
      <c r="G375" s="152" t="s">
        <v>766</v>
      </c>
      <c r="H375" s="21" t="s">
        <v>36</v>
      </c>
      <c r="I375" s="22" t="s">
        <v>774</v>
      </c>
      <c r="J375" s="22" t="s">
        <v>768</v>
      </c>
      <c r="K375" s="22" t="s">
        <v>634</v>
      </c>
      <c r="L375" s="2" t="s">
        <v>260</v>
      </c>
      <c r="M375" s="49" t="s">
        <v>775</v>
      </c>
      <c r="N375" s="85" t="s">
        <v>49</v>
      </c>
      <c r="O375" s="86">
        <v>43994</v>
      </c>
      <c r="P375" s="89">
        <v>44000</v>
      </c>
      <c r="Q375" s="87" t="s">
        <v>778</v>
      </c>
      <c r="R375" s="160" t="s">
        <v>779</v>
      </c>
      <c r="S375" s="151" t="s">
        <v>780</v>
      </c>
      <c r="T375" s="82" t="str">
        <f t="shared" si="65"/>
        <v>&lt;9.99</v>
      </c>
      <c r="U375" s="82" t="str">
        <f t="shared" si="65"/>
        <v>&lt;9.83</v>
      </c>
      <c r="V375" s="83" t="str">
        <f t="shared" si="64"/>
        <v>&lt;20</v>
      </c>
      <c r="W375" s="92"/>
    </row>
    <row r="376" spans="1:23" s="70" customFormat="1" x14ac:dyDescent="0.45">
      <c r="A376" s="22">
        <f t="shared" si="62"/>
        <v>370</v>
      </c>
      <c r="B376" s="22" t="s">
        <v>721</v>
      </c>
      <c r="C376" s="38" t="s">
        <v>721</v>
      </c>
      <c r="D376" s="21" t="s">
        <v>721</v>
      </c>
      <c r="E376" s="22" t="s">
        <v>773</v>
      </c>
      <c r="F376" s="38" t="s">
        <v>634</v>
      </c>
      <c r="G376" s="152" t="s">
        <v>766</v>
      </c>
      <c r="H376" s="21" t="s">
        <v>36</v>
      </c>
      <c r="I376" s="22" t="s">
        <v>774</v>
      </c>
      <c r="J376" s="22" t="s">
        <v>768</v>
      </c>
      <c r="K376" s="38" t="s">
        <v>634</v>
      </c>
      <c r="L376" s="2" t="s">
        <v>260</v>
      </c>
      <c r="M376" s="49" t="s">
        <v>775</v>
      </c>
      <c r="N376" s="85" t="s">
        <v>49</v>
      </c>
      <c r="O376" s="86">
        <v>43996</v>
      </c>
      <c r="P376" s="89">
        <v>44000</v>
      </c>
      <c r="Q376" s="87" t="s">
        <v>420</v>
      </c>
      <c r="R376" s="88" t="s">
        <v>781</v>
      </c>
      <c r="S376" s="151" t="s">
        <v>439</v>
      </c>
      <c r="T376" s="82" t="str">
        <f t="shared" si="65"/>
        <v>&lt;9.38</v>
      </c>
      <c r="U376" s="82" t="str">
        <f t="shared" si="65"/>
        <v>&lt;9.14</v>
      </c>
      <c r="V376" s="83" t="str">
        <f t="shared" si="64"/>
        <v>&lt;19</v>
      </c>
      <c r="W376" s="92"/>
    </row>
    <row r="377" spans="1:23" s="70" customFormat="1" x14ac:dyDescent="0.45">
      <c r="A377" s="22">
        <f t="shared" si="62"/>
        <v>371</v>
      </c>
      <c r="B377" s="22" t="s">
        <v>721</v>
      </c>
      <c r="C377" s="38" t="s">
        <v>721</v>
      </c>
      <c r="D377" s="21" t="s">
        <v>721</v>
      </c>
      <c r="E377" s="22" t="s">
        <v>782</v>
      </c>
      <c r="F377" s="38" t="s">
        <v>634</v>
      </c>
      <c r="G377" s="152" t="s">
        <v>766</v>
      </c>
      <c r="H377" s="21" t="s">
        <v>36</v>
      </c>
      <c r="I377" s="22" t="s">
        <v>774</v>
      </c>
      <c r="J377" s="22" t="s">
        <v>768</v>
      </c>
      <c r="K377" s="38" t="s">
        <v>634</v>
      </c>
      <c r="L377" s="2" t="s">
        <v>783</v>
      </c>
      <c r="M377" s="49" t="s">
        <v>775</v>
      </c>
      <c r="N377" s="85" t="s">
        <v>49</v>
      </c>
      <c r="O377" s="86">
        <v>43999</v>
      </c>
      <c r="P377" s="89">
        <v>44000</v>
      </c>
      <c r="Q377" s="87" t="s">
        <v>784</v>
      </c>
      <c r="R377" s="160" t="s">
        <v>785</v>
      </c>
      <c r="S377" s="151" t="s">
        <v>780</v>
      </c>
      <c r="T377" s="82" t="str">
        <f t="shared" si="65"/>
        <v>&lt;9.98</v>
      </c>
      <c r="U377" s="82" t="str">
        <f t="shared" si="65"/>
        <v>&lt;9.9</v>
      </c>
      <c r="V377" s="83" t="str">
        <f t="shared" si="64"/>
        <v>&lt;20</v>
      </c>
      <c r="W377" s="92"/>
    </row>
    <row r="378" spans="1:23" s="70" customFormat="1" x14ac:dyDescent="0.45">
      <c r="A378" s="22">
        <f t="shared" si="62"/>
        <v>372</v>
      </c>
      <c r="B378" s="22" t="s">
        <v>721</v>
      </c>
      <c r="C378" s="38" t="s">
        <v>721</v>
      </c>
      <c r="D378" s="21" t="s">
        <v>721</v>
      </c>
      <c r="E378" s="22" t="s">
        <v>782</v>
      </c>
      <c r="F378" s="38" t="s">
        <v>634</v>
      </c>
      <c r="G378" s="152" t="s">
        <v>766</v>
      </c>
      <c r="H378" s="21" t="s">
        <v>36</v>
      </c>
      <c r="I378" s="22" t="s">
        <v>774</v>
      </c>
      <c r="J378" s="22" t="s">
        <v>768</v>
      </c>
      <c r="K378" s="22" t="s">
        <v>634</v>
      </c>
      <c r="L378" s="2" t="s">
        <v>783</v>
      </c>
      <c r="M378" s="49" t="s">
        <v>775</v>
      </c>
      <c r="N378" s="85" t="s">
        <v>49</v>
      </c>
      <c r="O378" s="86">
        <v>43999</v>
      </c>
      <c r="P378" s="89">
        <v>44000</v>
      </c>
      <c r="Q378" s="87" t="s">
        <v>440</v>
      </c>
      <c r="R378" s="88" t="s">
        <v>786</v>
      </c>
      <c r="S378" s="151" t="s">
        <v>439</v>
      </c>
      <c r="T378" s="82" t="str">
        <f t="shared" si="65"/>
        <v>&lt;9.55</v>
      </c>
      <c r="U378" s="82" t="str">
        <f t="shared" si="65"/>
        <v>&lt;9.34</v>
      </c>
      <c r="V378" s="83" t="str">
        <f t="shared" si="64"/>
        <v>&lt;19</v>
      </c>
      <c r="W378" s="92"/>
    </row>
    <row r="379" spans="1:23" s="70" customFormat="1" x14ac:dyDescent="0.45">
      <c r="A379" s="22">
        <f t="shared" si="62"/>
        <v>373</v>
      </c>
      <c r="B379" s="22" t="s">
        <v>721</v>
      </c>
      <c r="C379" s="38" t="s">
        <v>721</v>
      </c>
      <c r="D379" s="21" t="s">
        <v>721</v>
      </c>
      <c r="E379" s="22" t="s">
        <v>782</v>
      </c>
      <c r="F379" s="38" t="s">
        <v>634</v>
      </c>
      <c r="G379" s="152" t="s">
        <v>766</v>
      </c>
      <c r="H379" s="21" t="s">
        <v>36</v>
      </c>
      <c r="I379" s="22" t="s">
        <v>774</v>
      </c>
      <c r="J379" s="22" t="s">
        <v>768</v>
      </c>
      <c r="K379" s="38" t="s">
        <v>634</v>
      </c>
      <c r="L379" s="2" t="s">
        <v>783</v>
      </c>
      <c r="M379" s="49" t="s">
        <v>775</v>
      </c>
      <c r="N379" s="85" t="s">
        <v>49</v>
      </c>
      <c r="O379" s="86">
        <v>43999</v>
      </c>
      <c r="P379" s="89">
        <v>44000</v>
      </c>
      <c r="Q379" s="87" t="s">
        <v>787</v>
      </c>
      <c r="R379" s="88" t="s">
        <v>788</v>
      </c>
      <c r="S379" s="151" t="s">
        <v>439</v>
      </c>
      <c r="T379" s="82" t="str">
        <f t="shared" si="65"/>
        <v>&lt;9.6</v>
      </c>
      <c r="U379" s="82" t="str">
        <f t="shared" si="65"/>
        <v>&lt;9.77</v>
      </c>
      <c r="V379" s="83" t="str">
        <f t="shared" si="64"/>
        <v>&lt;19</v>
      </c>
      <c r="W379" s="92"/>
    </row>
    <row r="380" spans="1:23" s="70" customFormat="1" x14ac:dyDescent="0.45">
      <c r="A380" s="22">
        <f t="shared" si="62"/>
        <v>374</v>
      </c>
      <c r="B380" s="22" t="s">
        <v>721</v>
      </c>
      <c r="C380" s="38" t="s">
        <v>721</v>
      </c>
      <c r="D380" s="21" t="s">
        <v>721</v>
      </c>
      <c r="E380" s="22" t="s">
        <v>782</v>
      </c>
      <c r="F380" s="38" t="s">
        <v>634</v>
      </c>
      <c r="G380" s="152" t="s">
        <v>766</v>
      </c>
      <c r="H380" s="21" t="s">
        <v>36</v>
      </c>
      <c r="I380" s="22" t="s">
        <v>774</v>
      </c>
      <c r="J380" s="22" t="s">
        <v>768</v>
      </c>
      <c r="K380" s="22" t="s">
        <v>634</v>
      </c>
      <c r="L380" s="2" t="s">
        <v>783</v>
      </c>
      <c r="M380" s="49" t="s">
        <v>775</v>
      </c>
      <c r="N380" s="85" t="s">
        <v>49</v>
      </c>
      <c r="O380" s="86">
        <v>43999</v>
      </c>
      <c r="P380" s="89">
        <v>44000</v>
      </c>
      <c r="Q380" s="87" t="s">
        <v>438</v>
      </c>
      <c r="R380" s="88" t="s">
        <v>789</v>
      </c>
      <c r="S380" s="151" t="s">
        <v>442</v>
      </c>
      <c r="T380" s="82" t="str">
        <f t="shared" si="65"/>
        <v>&lt;9.28</v>
      </c>
      <c r="U380" s="82" t="str">
        <f t="shared" si="65"/>
        <v>&lt;8.82</v>
      </c>
      <c r="V380" s="83" t="str">
        <f t="shared" si="64"/>
        <v>&lt;18</v>
      </c>
      <c r="W380" s="92"/>
    </row>
    <row r="381" spans="1:23" s="70" customFormat="1" x14ac:dyDescent="0.45">
      <c r="A381" s="22">
        <f t="shared" si="62"/>
        <v>375</v>
      </c>
      <c r="B381" s="22" t="s">
        <v>721</v>
      </c>
      <c r="C381" s="38" t="s">
        <v>721</v>
      </c>
      <c r="D381" s="21" t="s">
        <v>721</v>
      </c>
      <c r="E381" s="22" t="s">
        <v>782</v>
      </c>
      <c r="F381" s="38" t="s">
        <v>634</v>
      </c>
      <c r="G381" s="152" t="s">
        <v>766</v>
      </c>
      <c r="H381" s="21" t="s">
        <v>36</v>
      </c>
      <c r="I381" s="22" t="s">
        <v>774</v>
      </c>
      <c r="J381" s="22" t="s">
        <v>768</v>
      </c>
      <c r="K381" s="38" t="s">
        <v>634</v>
      </c>
      <c r="L381" s="2" t="s">
        <v>783</v>
      </c>
      <c r="M381" s="49" t="s">
        <v>775</v>
      </c>
      <c r="N381" s="85" t="s">
        <v>49</v>
      </c>
      <c r="O381" s="86">
        <v>43999</v>
      </c>
      <c r="P381" s="89">
        <v>44000</v>
      </c>
      <c r="Q381" s="87" t="s">
        <v>790</v>
      </c>
      <c r="R381" s="88" t="s">
        <v>791</v>
      </c>
      <c r="S381" s="151" t="s">
        <v>439</v>
      </c>
      <c r="T381" s="82" t="str">
        <f t="shared" si="65"/>
        <v>&lt;9.12</v>
      </c>
      <c r="U381" s="82" t="str">
        <f t="shared" si="65"/>
        <v>&lt;9.95</v>
      </c>
      <c r="V381" s="83" t="str">
        <f t="shared" si="64"/>
        <v>&lt;19</v>
      </c>
      <c r="W381" s="92"/>
    </row>
    <row r="382" spans="1:23" s="70" customFormat="1" x14ac:dyDescent="0.45">
      <c r="A382" s="22">
        <f t="shared" si="62"/>
        <v>376</v>
      </c>
      <c r="B382" s="22" t="s">
        <v>721</v>
      </c>
      <c r="C382" s="38" t="s">
        <v>721</v>
      </c>
      <c r="D382" s="21" t="s">
        <v>721</v>
      </c>
      <c r="E382" s="22" t="s">
        <v>782</v>
      </c>
      <c r="F382" s="38" t="s">
        <v>634</v>
      </c>
      <c r="G382" s="152" t="s">
        <v>766</v>
      </c>
      <c r="H382" s="21" t="s">
        <v>36</v>
      </c>
      <c r="I382" s="22" t="s">
        <v>774</v>
      </c>
      <c r="J382" s="22" t="s">
        <v>768</v>
      </c>
      <c r="K382" s="38" t="s">
        <v>634</v>
      </c>
      <c r="L382" s="2" t="s">
        <v>783</v>
      </c>
      <c r="M382" s="49" t="s">
        <v>775</v>
      </c>
      <c r="N382" s="85" t="s">
        <v>49</v>
      </c>
      <c r="O382" s="86">
        <v>43999</v>
      </c>
      <c r="P382" s="89">
        <v>44000</v>
      </c>
      <c r="Q382" s="87" t="s">
        <v>792</v>
      </c>
      <c r="R382" s="160" t="s">
        <v>793</v>
      </c>
      <c r="S382" s="151" t="s">
        <v>442</v>
      </c>
      <c r="T382" s="82" t="str">
        <f t="shared" si="65"/>
        <v>&lt;9.81</v>
      </c>
      <c r="U382" s="82" t="str">
        <f t="shared" si="65"/>
        <v>&lt;7.94</v>
      </c>
      <c r="V382" s="83" t="str">
        <f t="shared" si="64"/>
        <v>&lt;18</v>
      </c>
      <c r="W382" s="92"/>
    </row>
    <row r="383" spans="1:23" s="70" customFormat="1" x14ac:dyDescent="0.45">
      <c r="A383" s="22">
        <f t="shared" si="62"/>
        <v>377</v>
      </c>
      <c r="B383" s="22" t="s">
        <v>721</v>
      </c>
      <c r="C383" s="38" t="s">
        <v>721</v>
      </c>
      <c r="D383" s="21" t="s">
        <v>721</v>
      </c>
      <c r="E383" s="22" t="s">
        <v>782</v>
      </c>
      <c r="F383" s="38" t="s">
        <v>634</v>
      </c>
      <c r="G383" s="152" t="s">
        <v>766</v>
      </c>
      <c r="H383" s="21" t="s">
        <v>36</v>
      </c>
      <c r="I383" s="22" t="s">
        <v>774</v>
      </c>
      <c r="J383" s="22" t="s">
        <v>768</v>
      </c>
      <c r="K383" s="22" t="s">
        <v>634</v>
      </c>
      <c r="L383" s="2" t="s">
        <v>783</v>
      </c>
      <c r="M383" s="49" t="s">
        <v>775</v>
      </c>
      <c r="N383" s="85" t="s">
        <v>49</v>
      </c>
      <c r="O383" s="86">
        <v>43999</v>
      </c>
      <c r="P383" s="89">
        <v>44000</v>
      </c>
      <c r="Q383" s="87" t="s">
        <v>794</v>
      </c>
      <c r="R383" s="88" t="s">
        <v>795</v>
      </c>
      <c r="S383" s="151" t="s">
        <v>442</v>
      </c>
      <c r="T383" s="82" t="str">
        <f t="shared" si="65"/>
        <v>&lt;8.14</v>
      </c>
      <c r="U383" s="82" t="str">
        <f t="shared" si="65"/>
        <v>&lt;9.82</v>
      </c>
      <c r="V383" s="83" t="str">
        <f t="shared" si="64"/>
        <v>&lt;18</v>
      </c>
      <c r="W383" s="92"/>
    </row>
    <row r="384" spans="1:23" s="70" customFormat="1" x14ac:dyDescent="0.45">
      <c r="A384" s="22">
        <f t="shared" si="62"/>
        <v>378</v>
      </c>
      <c r="B384" s="22" t="s">
        <v>721</v>
      </c>
      <c r="C384" s="38" t="s">
        <v>721</v>
      </c>
      <c r="D384" s="21" t="s">
        <v>721</v>
      </c>
      <c r="E384" s="22" t="s">
        <v>782</v>
      </c>
      <c r="F384" s="38" t="s">
        <v>634</v>
      </c>
      <c r="G384" s="152" t="s">
        <v>766</v>
      </c>
      <c r="H384" s="21" t="s">
        <v>36</v>
      </c>
      <c r="I384" s="22" t="s">
        <v>774</v>
      </c>
      <c r="J384" s="22" t="s">
        <v>768</v>
      </c>
      <c r="K384" s="38" t="s">
        <v>634</v>
      </c>
      <c r="L384" s="2" t="s">
        <v>783</v>
      </c>
      <c r="M384" s="49" t="s">
        <v>775</v>
      </c>
      <c r="N384" s="85" t="s">
        <v>49</v>
      </c>
      <c r="O384" s="86">
        <v>43999</v>
      </c>
      <c r="P384" s="89">
        <v>44000</v>
      </c>
      <c r="Q384" s="87" t="s">
        <v>796</v>
      </c>
      <c r="R384" s="88" t="s">
        <v>797</v>
      </c>
      <c r="S384" s="151" t="s">
        <v>439</v>
      </c>
      <c r="T384" s="82" t="str">
        <f t="shared" ref="T384:U417" si="66">IF(Q384="","",IF(NOT(ISERROR(Q384*1)),ROUNDDOWN(Q384*1,2-INT(LOG(ABS(Q384*1)))),IFERROR("&lt;"&amp;ROUNDDOWN(IF(SUBSTITUTE(Q384,"&lt;","")*1&lt;=50,SUBSTITUTE(Q384,"&lt;","")*1,""),2-INT(LOG(ABS(SUBSTITUTE(Q384,"&lt;","")*1)))),IF(Q384="-",Q384,"入力形式が間違っています"))))</f>
        <v>&lt;9.24</v>
      </c>
      <c r="U384" s="82" t="str">
        <f t="shared" si="66"/>
        <v>&lt;9.59</v>
      </c>
      <c r="V384" s="83" t="str">
        <f t="shared" si="64"/>
        <v>&lt;19</v>
      </c>
      <c r="W384" s="92"/>
    </row>
    <row r="385" spans="1:23" s="70" customFormat="1" x14ac:dyDescent="0.45">
      <c r="A385" s="22">
        <f t="shared" si="62"/>
        <v>379</v>
      </c>
      <c r="B385" s="22" t="s">
        <v>721</v>
      </c>
      <c r="C385" s="38" t="s">
        <v>721</v>
      </c>
      <c r="D385" s="21" t="s">
        <v>721</v>
      </c>
      <c r="E385" s="22" t="s">
        <v>782</v>
      </c>
      <c r="F385" s="38" t="s">
        <v>634</v>
      </c>
      <c r="G385" s="152" t="s">
        <v>766</v>
      </c>
      <c r="H385" s="21" t="s">
        <v>36</v>
      </c>
      <c r="I385" s="22" t="s">
        <v>774</v>
      </c>
      <c r="J385" s="22" t="s">
        <v>488</v>
      </c>
      <c r="K385" s="22" t="s">
        <v>634</v>
      </c>
      <c r="L385" s="2" t="s">
        <v>40</v>
      </c>
      <c r="M385" s="49" t="s">
        <v>775</v>
      </c>
      <c r="N385" s="85" t="s">
        <v>49</v>
      </c>
      <c r="O385" s="86">
        <v>43999</v>
      </c>
      <c r="P385" s="89">
        <v>44000</v>
      </c>
      <c r="Q385" s="87" t="s">
        <v>798</v>
      </c>
      <c r="R385" s="88" t="s">
        <v>799</v>
      </c>
      <c r="S385" s="151" t="s">
        <v>442</v>
      </c>
      <c r="T385" s="82" t="str">
        <f t="shared" si="66"/>
        <v>&lt;7.74</v>
      </c>
      <c r="U385" s="82" t="str">
        <f t="shared" si="66"/>
        <v>&lt;9.87</v>
      </c>
      <c r="V385" s="83" t="str">
        <f t="shared" si="64"/>
        <v>&lt;18</v>
      </c>
      <c r="W385" s="92"/>
    </row>
    <row r="386" spans="1:23" s="70" customFormat="1" x14ac:dyDescent="0.45">
      <c r="A386" s="22">
        <f t="shared" si="62"/>
        <v>380</v>
      </c>
      <c r="B386" s="22" t="s">
        <v>800</v>
      </c>
      <c r="C386" s="38" t="s">
        <v>255</v>
      </c>
      <c r="D386" s="21" t="s">
        <v>255</v>
      </c>
      <c r="E386" s="22" t="s">
        <v>634</v>
      </c>
      <c r="F386" s="38" t="s">
        <v>801</v>
      </c>
      <c r="G386" s="152" t="s">
        <v>415</v>
      </c>
      <c r="H386" s="21" t="s">
        <v>450</v>
      </c>
      <c r="I386" s="22" t="s">
        <v>802</v>
      </c>
      <c r="J386" s="22" t="s">
        <v>452</v>
      </c>
      <c r="K386" s="38" t="s">
        <v>414</v>
      </c>
      <c r="L386" s="2" t="s">
        <v>744</v>
      </c>
      <c r="M386" s="49" t="s">
        <v>803</v>
      </c>
      <c r="N386" s="85" t="s">
        <v>49</v>
      </c>
      <c r="O386" s="86">
        <v>43991</v>
      </c>
      <c r="P386" s="89">
        <v>43997</v>
      </c>
      <c r="Q386" s="87" t="s">
        <v>804</v>
      </c>
      <c r="R386" s="88" t="s">
        <v>805</v>
      </c>
      <c r="S386" s="151" t="s">
        <v>806</v>
      </c>
      <c r="T386" s="82" t="str">
        <f t="shared" si="66"/>
        <v>&lt;0.469</v>
      </c>
      <c r="U386" s="82" t="str">
        <f t="shared" si="66"/>
        <v>&lt;0.508</v>
      </c>
      <c r="V386" s="83" t="str">
        <f t="shared" si="64"/>
        <v>&lt;0.98</v>
      </c>
      <c r="W386" s="92"/>
    </row>
    <row r="387" spans="1:23" s="70" customFormat="1" x14ac:dyDescent="0.45">
      <c r="A387" s="22">
        <f t="shared" si="62"/>
        <v>381</v>
      </c>
      <c r="B387" s="22" t="s">
        <v>800</v>
      </c>
      <c r="C387" s="38" t="s">
        <v>255</v>
      </c>
      <c r="D387" s="21" t="s">
        <v>255</v>
      </c>
      <c r="E387" s="22" t="s">
        <v>634</v>
      </c>
      <c r="F387" s="38" t="s">
        <v>801</v>
      </c>
      <c r="G387" s="152" t="s">
        <v>415</v>
      </c>
      <c r="H387" s="21" t="s">
        <v>450</v>
      </c>
      <c r="I387" s="22" t="s">
        <v>807</v>
      </c>
      <c r="J387" s="22" t="s">
        <v>452</v>
      </c>
      <c r="K387" s="38" t="s">
        <v>414</v>
      </c>
      <c r="L387" s="2" t="s">
        <v>744</v>
      </c>
      <c r="M387" s="49" t="s">
        <v>803</v>
      </c>
      <c r="N387" s="85" t="s">
        <v>49</v>
      </c>
      <c r="O387" s="86">
        <v>43991</v>
      </c>
      <c r="P387" s="89">
        <v>43997</v>
      </c>
      <c r="Q387" s="87" t="s">
        <v>808</v>
      </c>
      <c r="R387" s="160" t="s">
        <v>809</v>
      </c>
      <c r="S387" s="151" t="s">
        <v>810</v>
      </c>
      <c r="T387" s="82" t="str">
        <f t="shared" si="66"/>
        <v>&lt;0.414</v>
      </c>
      <c r="U387" s="82" t="str">
        <f t="shared" si="66"/>
        <v>&lt;0.591</v>
      </c>
      <c r="V387" s="83" t="str">
        <f t="shared" si="64"/>
        <v>&lt;1</v>
      </c>
      <c r="W387" s="92"/>
    </row>
    <row r="388" spans="1:23" s="70" customFormat="1" x14ac:dyDescent="0.45">
      <c r="A388" s="22">
        <f t="shared" si="62"/>
        <v>382</v>
      </c>
      <c r="B388" s="22" t="s">
        <v>800</v>
      </c>
      <c r="C388" s="38" t="s">
        <v>255</v>
      </c>
      <c r="D388" s="21" t="s">
        <v>255</v>
      </c>
      <c r="E388" s="22" t="s">
        <v>634</v>
      </c>
      <c r="F388" s="38" t="s">
        <v>801</v>
      </c>
      <c r="G388" s="152" t="s">
        <v>415</v>
      </c>
      <c r="H388" s="21" t="s">
        <v>450</v>
      </c>
      <c r="I388" s="22" t="s">
        <v>202</v>
      </c>
      <c r="J388" s="22" t="s">
        <v>452</v>
      </c>
      <c r="K388" s="38" t="s">
        <v>414</v>
      </c>
      <c r="L388" s="2" t="s">
        <v>744</v>
      </c>
      <c r="M388" s="49" t="s">
        <v>803</v>
      </c>
      <c r="N388" s="85" t="s">
        <v>49</v>
      </c>
      <c r="O388" s="86">
        <v>43991</v>
      </c>
      <c r="P388" s="89">
        <v>43997</v>
      </c>
      <c r="Q388" s="87" t="s">
        <v>804</v>
      </c>
      <c r="R388" s="160" t="s">
        <v>811</v>
      </c>
      <c r="S388" s="151" t="s">
        <v>225</v>
      </c>
      <c r="T388" s="82" t="str">
        <f t="shared" si="66"/>
        <v>&lt;0.469</v>
      </c>
      <c r="U388" s="82" t="str">
        <f t="shared" si="66"/>
        <v>&lt;0.465</v>
      </c>
      <c r="V388" s="83" t="str">
        <f t="shared" si="64"/>
        <v>&lt;0.93</v>
      </c>
      <c r="W388" s="92"/>
    </row>
    <row r="389" spans="1:23" s="70" customFormat="1" x14ac:dyDescent="0.45">
      <c r="A389" s="22">
        <f t="shared" si="62"/>
        <v>383</v>
      </c>
      <c r="B389" s="22" t="s">
        <v>800</v>
      </c>
      <c r="C389" s="38" t="s">
        <v>255</v>
      </c>
      <c r="D389" s="21" t="s">
        <v>255</v>
      </c>
      <c r="E389" s="22" t="s">
        <v>634</v>
      </c>
      <c r="F389" s="38" t="s">
        <v>801</v>
      </c>
      <c r="G389" s="152" t="s">
        <v>415</v>
      </c>
      <c r="H389" s="21" t="s">
        <v>450</v>
      </c>
      <c r="I389" s="22" t="s">
        <v>130</v>
      </c>
      <c r="J389" s="22" t="s">
        <v>452</v>
      </c>
      <c r="K389" s="38" t="s">
        <v>414</v>
      </c>
      <c r="L389" s="2" t="s">
        <v>744</v>
      </c>
      <c r="M389" s="49" t="s">
        <v>812</v>
      </c>
      <c r="N389" s="85" t="s">
        <v>49</v>
      </c>
      <c r="O389" s="86">
        <v>43994</v>
      </c>
      <c r="P389" s="89">
        <v>43997</v>
      </c>
      <c r="Q389" s="87" t="s">
        <v>200</v>
      </c>
      <c r="R389" s="88" t="s">
        <v>813</v>
      </c>
      <c r="S389" s="151" t="s">
        <v>814</v>
      </c>
      <c r="T389" s="82" t="str">
        <f t="shared" si="66"/>
        <v>&lt;3.52</v>
      </c>
      <c r="U389" s="82" t="str">
        <f t="shared" si="66"/>
        <v>&lt;4.35</v>
      </c>
      <c r="V389" s="83" t="str">
        <f t="shared" si="64"/>
        <v>&lt;7.9</v>
      </c>
      <c r="W389" s="92" t="s">
        <v>815</v>
      </c>
    </row>
    <row r="390" spans="1:23" s="70" customFormat="1" x14ac:dyDescent="0.45">
      <c r="A390" s="22">
        <f t="shared" si="62"/>
        <v>384</v>
      </c>
      <c r="B390" s="22" t="s">
        <v>800</v>
      </c>
      <c r="C390" s="38" t="s">
        <v>255</v>
      </c>
      <c r="D390" s="21" t="s">
        <v>255</v>
      </c>
      <c r="E390" s="22" t="s">
        <v>634</v>
      </c>
      <c r="F390" s="38" t="s">
        <v>801</v>
      </c>
      <c r="G390" s="152" t="s">
        <v>415</v>
      </c>
      <c r="H390" s="21" t="s">
        <v>450</v>
      </c>
      <c r="I390" s="22" t="s">
        <v>126</v>
      </c>
      <c r="J390" s="22" t="s">
        <v>452</v>
      </c>
      <c r="K390" s="38" t="s">
        <v>414</v>
      </c>
      <c r="L390" s="2" t="s">
        <v>744</v>
      </c>
      <c r="M390" s="49" t="s">
        <v>812</v>
      </c>
      <c r="N390" s="85" t="s">
        <v>49</v>
      </c>
      <c r="O390" s="86">
        <v>43994</v>
      </c>
      <c r="P390" s="89">
        <v>43997</v>
      </c>
      <c r="Q390" s="87" t="s">
        <v>816</v>
      </c>
      <c r="R390" s="88" t="s">
        <v>817</v>
      </c>
      <c r="S390" s="151" t="s">
        <v>818</v>
      </c>
      <c r="T390" s="82" t="str">
        <f t="shared" si="66"/>
        <v>&lt;4.06</v>
      </c>
      <c r="U390" s="82" t="str">
        <f t="shared" si="66"/>
        <v>&lt;3.64</v>
      </c>
      <c r="V390" s="83" t="str">
        <f t="shared" si="64"/>
        <v>&lt;7.7</v>
      </c>
      <c r="W390" s="92" t="s">
        <v>815</v>
      </c>
    </row>
    <row r="391" spans="1:23" s="70" customFormat="1" x14ac:dyDescent="0.45">
      <c r="A391" s="22">
        <f t="shared" si="62"/>
        <v>385</v>
      </c>
      <c r="B391" s="22" t="s">
        <v>800</v>
      </c>
      <c r="C391" s="38" t="s">
        <v>255</v>
      </c>
      <c r="D391" s="21" t="s">
        <v>255</v>
      </c>
      <c r="E391" s="22" t="s">
        <v>634</v>
      </c>
      <c r="F391" s="38" t="s">
        <v>801</v>
      </c>
      <c r="G391" s="152" t="s">
        <v>415</v>
      </c>
      <c r="H391" s="21" t="s">
        <v>450</v>
      </c>
      <c r="I391" s="22" t="s">
        <v>819</v>
      </c>
      <c r="J391" s="22" t="s">
        <v>452</v>
      </c>
      <c r="K391" s="38" t="s">
        <v>414</v>
      </c>
      <c r="L391" s="2" t="s">
        <v>744</v>
      </c>
      <c r="M391" s="49" t="s">
        <v>812</v>
      </c>
      <c r="N391" s="85" t="s">
        <v>49</v>
      </c>
      <c r="O391" s="86">
        <v>43996</v>
      </c>
      <c r="P391" s="89">
        <v>43997</v>
      </c>
      <c r="Q391" s="87" t="s">
        <v>820</v>
      </c>
      <c r="R391" s="88" t="s">
        <v>135</v>
      </c>
      <c r="S391" s="151" t="s">
        <v>821</v>
      </c>
      <c r="T391" s="82" t="str">
        <f t="shared" si="66"/>
        <v>&lt;3.33</v>
      </c>
      <c r="U391" s="82" t="str">
        <f t="shared" si="66"/>
        <v>&lt;3.55</v>
      </c>
      <c r="V391" s="83" t="str">
        <f t="shared" si="64"/>
        <v>&lt;6.9</v>
      </c>
      <c r="W391" s="92"/>
    </row>
    <row r="392" spans="1:23" s="70" customFormat="1" x14ac:dyDescent="0.45">
      <c r="A392" s="22">
        <f t="shared" si="62"/>
        <v>386</v>
      </c>
      <c r="B392" s="22" t="s">
        <v>800</v>
      </c>
      <c r="C392" s="38" t="s">
        <v>255</v>
      </c>
      <c r="D392" s="21" t="s">
        <v>255</v>
      </c>
      <c r="E392" s="22" t="s">
        <v>634</v>
      </c>
      <c r="F392" s="38" t="s">
        <v>801</v>
      </c>
      <c r="G392" s="152" t="s">
        <v>415</v>
      </c>
      <c r="H392" s="21" t="s">
        <v>450</v>
      </c>
      <c r="I392" s="22" t="s">
        <v>822</v>
      </c>
      <c r="J392" s="22" t="s">
        <v>452</v>
      </c>
      <c r="K392" s="38" t="s">
        <v>414</v>
      </c>
      <c r="L392" s="2" t="s">
        <v>744</v>
      </c>
      <c r="M392" s="49" t="s">
        <v>812</v>
      </c>
      <c r="N392" s="85" t="s">
        <v>49</v>
      </c>
      <c r="O392" s="86">
        <v>43996</v>
      </c>
      <c r="P392" s="89">
        <v>43997</v>
      </c>
      <c r="Q392" s="87" t="s">
        <v>142</v>
      </c>
      <c r="R392" s="88" t="s">
        <v>772</v>
      </c>
      <c r="S392" s="151" t="s">
        <v>823</v>
      </c>
      <c r="T392" s="82" t="str">
        <f t="shared" si="66"/>
        <v>&lt;3.97</v>
      </c>
      <c r="U392" s="82" t="str">
        <f t="shared" si="66"/>
        <v>&lt;4.04</v>
      </c>
      <c r="V392" s="83" t="str">
        <f t="shared" si="64"/>
        <v>&lt;8</v>
      </c>
      <c r="W392" s="92"/>
    </row>
    <row r="393" spans="1:23" s="70" customFormat="1" x14ac:dyDescent="0.45">
      <c r="A393" s="22">
        <f t="shared" ref="A393:A450" si="67">A392+1</f>
        <v>387</v>
      </c>
      <c r="B393" s="22" t="s">
        <v>800</v>
      </c>
      <c r="C393" s="38" t="s">
        <v>255</v>
      </c>
      <c r="D393" s="21" t="s">
        <v>255</v>
      </c>
      <c r="E393" s="22" t="s">
        <v>634</v>
      </c>
      <c r="F393" s="38" t="s">
        <v>824</v>
      </c>
      <c r="G393" s="152" t="s">
        <v>415</v>
      </c>
      <c r="H393" s="21" t="s">
        <v>450</v>
      </c>
      <c r="I393" s="22" t="s">
        <v>825</v>
      </c>
      <c r="J393" s="22" t="s">
        <v>826</v>
      </c>
      <c r="K393" s="38" t="s">
        <v>414</v>
      </c>
      <c r="L393" s="2" t="s">
        <v>744</v>
      </c>
      <c r="M393" s="49" t="s">
        <v>812</v>
      </c>
      <c r="N393" s="85" t="s">
        <v>49</v>
      </c>
      <c r="O393" s="86">
        <v>43996</v>
      </c>
      <c r="P393" s="89">
        <v>43997</v>
      </c>
      <c r="Q393" s="87" t="s">
        <v>319</v>
      </c>
      <c r="R393" s="88" t="s">
        <v>827</v>
      </c>
      <c r="S393" s="151" t="s">
        <v>121</v>
      </c>
      <c r="T393" s="82" t="str">
        <f t="shared" si="66"/>
        <v>&lt;3.28</v>
      </c>
      <c r="U393" s="82" t="str">
        <f t="shared" si="66"/>
        <v>&lt;3.07</v>
      </c>
      <c r="V393" s="83" t="str">
        <f t="shared" si="64"/>
        <v>&lt;6.4</v>
      </c>
      <c r="W393" s="92"/>
    </row>
    <row r="394" spans="1:23" s="70" customFormat="1" x14ac:dyDescent="0.45">
      <c r="A394" s="22">
        <f t="shared" si="67"/>
        <v>388</v>
      </c>
      <c r="B394" s="22" t="s">
        <v>800</v>
      </c>
      <c r="C394" s="38" t="s">
        <v>828</v>
      </c>
      <c r="D394" s="21" t="s">
        <v>255</v>
      </c>
      <c r="E394" s="22" t="s">
        <v>634</v>
      </c>
      <c r="F394" s="38" t="s">
        <v>829</v>
      </c>
      <c r="G394" s="152" t="s">
        <v>415</v>
      </c>
      <c r="H394" s="21" t="s">
        <v>450</v>
      </c>
      <c r="I394" s="22" t="s">
        <v>830</v>
      </c>
      <c r="J394" s="22" t="s">
        <v>826</v>
      </c>
      <c r="K394" s="38" t="s">
        <v>414</v>
      </c>
      <c r="L394" s="2" t="s">
        <v>744</v>
      </c>
      <c r="M394" s="49" t="s">
        <v>745</v>
      </c>
      <c r="N394" s="85" t="s">
        <v>49</v>
      </c>
      <c r="O394" s="86">
        <v>43993</v>
      </c>
      <c r="P394" s="89">
        <v>43997</v>
      </c>
      <c r="Q394" s="87" t="s">
        <v>57</v>
      </c>
      <c r="R394" s="160" t="s">
        <v>57</v>
      </c>
      <c r="S394" s="151" t="s">
        <v>780</v>
      </c>
      <c r="T394" s="82" t="str">
        <f t="shared" si="66"/>
        <v>&lt;10</v>
      </c>
      <c r="U394" s="82" t="str">
        <f t="shared" si="66"/>
        <v>&lt;10</v>
      </c>
      <c r="V394" s="83" t="str">
        <f t="shared" si="64"/>
        <v>&lt;20</v>
      </c>
      <c r="W394" s="92"/>
    </row>
    <row r="395" spans="1:23" s="70" customFormat="1" x14ac:dyDescent="0.45">
      <c r="A395" s="22">
        <f t="shared" si="67"/>
        <v>389</v>
      </c>
      <c r="B395" s="22" t="s">
        <v>800</v>
      </c>
      <c r="C395" s="38" t="s">
        <v>828</v>
      </c>
      <c r="D395" s="21" t="s">
        <v>255</v>
      </c>
      <c r="E395" s="22" t="s">
        <v>634</v>
      </c>
      <c r="F395" s="38" t="s">
        <v>824</v>
      </c>
      <c r="G395" s="152" t="s">
        <v>415</v>
      </c>
      <c r="H395" s="21" t="s">
        <v>450</v>
      </c>
      <c r="I395" s="22" t="s">
        <v>830</v>
      </c>
      <c r="J395" s="22" t="s">
        <v>826</v>
      </c>
      <c r="K395" s="38" t="s">
        <v>414</v>
      </c>
      <c r="L395" s="2" t="s">
        <v>744</v>
      </c>
      <c r="M395" s="49" t="s">
        <v>745</v>
      </c>
      <c r="N395" s="85" t="s">
        <v>49</v>
      </c>
      <c r="O395" s="86">
        <v>43993</v>
      </c>
      <c r="P395" s="89">
        <v>43997</v>
      </c>
      <c r="Q395" s="87" t="s">
        <v>57</v>
      </c>
      <c r="R395" s="88" t="s">
        <v>57</v>
      </c>
      <c r="S395" s="151" t="s">
        <v>780</v>
      </c>
      <c r="T395" s="82" t="str">
        <f t="shared" si="66"/>
        <v>&lt;10</v>
      </c>
      <c r="U395" s="82" t="str">
        <f t="shared" si="66"/>
        <v>&lt;10</v>
      </c>
      <c r="V395" s="83" t="str">
        <f t="shared" si="64"/>
        <v>&lt;20</v>
      </c>
      <c r="W395" s="92"/>
    </row>
    <row r="396" spans="1:23" s="70" customFormat="1" x14ac:dyDescent="0.45">
      <c r="A396" s="22">
        <f t="shared" si="67"/>
        <v>390</v>
      </c>
      <c r="B396" s="22" t="s">
        <v>800</v>
      </c>
      <c r="C396" s="38" t="s">
        <v>255</v>
      </c>
      <c r="D396" s="21" t="s">
        <v>255</v>
      </c>
      <c r="E396" s="22" t="s">
        <v>634</v>
      </c>
      <c r="F396" s="38" t="s">
        <v>831</v>
      </c>
      <c r="G396" s="152" t="s">
        <v>415</v>
      </c>
      <c r="H396" s="21" t="s">
        <v>450</v>
      </c>
      <c r="I396" s="22" t="s">
        <v>451</v>
      </c>
      <c r="J396" s="22" t="s">
        <v>452</v>
      </c>
      <c r="K396" s="38" t="s">
        <v>414</v>
      </c>
      <c r="L396" s="2" t="s">
        <v>744</v>
      </c>
      <c r="M396" s="49" t="s">
        <v>832</v>
      </c>
      <c r="N396" s="85" t="s">
        <v>49</v>
      </c>
      <c r="O396" s="86">
        <v>43993</v>
      </c>
      <c r="P396" s="89">
        <v>43999</v>
      </c>
      <c r="Q396" s="87" t="s">
        <v>816</v>
      </c>
      <c r="R396" s="88" t="s">
        <v>833</v>
      </c>
      <c r="S396" s="151" t="s">
        <v>814</v>
      </c>
      <c r="T396" s="82" t="str">
        <f t="shared" si="66"/>
        <v>&lt;4.06</v>
      </c>
      <c r="U396" s="82" t="str">
        <f t="shared" si="66"/>
        <v>&lt;3.81</v>
      </c>
      <c r="V396" s="83" t="str">
        <f t="shared" si="64"/>
        <v>&lt;7.9</v>
      </c>
      <c r="W396" s="92"/>
    </row>
    <row r="397" spans="1:23" s="70" customFormat="1" x14ac:dyDescent="0.45">
      <c r="A397" s="22">
        <f t="shared" si="67"/>
        <v>391</v>
      </c>
      <c r="B397" s="22" t="s">
        <v>800</v>
      </c>
      <c r="C397" s="38" t="s">
        <v>255</v>
      </c>
      <c r="D397" s="21" t="s">
        <v>255</v>
      </c>
      <c r="E397" s="22" t="s">
        <v>634</v>
      </c>
      <c r="F397" s="38" t="s">
        <v>834</v>
      </c>
      <c r="G397" s="152" t="s">
        <v>835</v>
      </c>
      <c r="H397" s="21" t="s">
        <v>450</v>
      </c>
      <c r="I397" s="22" t="s">
        <v>836</v>
      </c>
      <c r="J397" s="22" t="s">
        <v>452</v>
      </c>
      <c r="K397" s="38" t="s">
        <v>414</v>
      </c>
      <c r="L397" s="2" t="s">
        <v>837</v>
      </c>
      <c r="M397" s="49" t="s">
        <v>832</v>
      </c>
      <c r="N397" s="85" t="s">
        <v>49</v>
      </c>
      <c r="O397" s="86">
        <v>43994</v>
      </c>
      <c r="P397" s="89">
        <v>43999</v>
      </c>
      <c r="Q397" s="87" t="s">
        <v>838</v>
      </c>
      <c r="R397" s="88">
        <v>5.92</v>
      </c>
      <c r="S397" s="151">
        <v>5.9</v>
      </c>
      <c r="T397" s="82" t="str">
        <f t="shared" si="66"/>
        <v>&lt;4.37</v>
      </c>
      <c r="U397" s="82">
        <f t="shared" si="66"/>
        <v>5.92</v>
      </c>
      <c r="V397" s="83">
        <f t="shared" si="64"/>
        <v>5.9</v>
      </c>
      <c r="W397" s="92"/>
    </row>
    <row r="398" spans="1:23" s="70" customFormat="1" x14ac:dyDescent="0.45">
      <c r="A398" s="22">
        <f t="shared" si="67"/>
        <v>392</v>
      </c>
      <c r="B398" s="22" t="s">
        <v>800</v>
      </c>
      <c r="C398" s="38" t="s">
        <v>255</v>
      </c>
      <c r="D398" s="21" t="s">
        <v>255</v>
      </c>
      <c r="E398" s="22" t="s">
        <v>634</v>
      </c>
      <c r="F398" s="38" t="s">
        <v>834</v>
      </c>
      <c r="G398" s="152" t="s">
        <v>835</v>
      </c>
      <c r="H398" s="21" t="s">
        <v>450</v>
      </c>
      <c r="I398" s="22" t="s">
        <v>836</v>
      </c>
      <c r="J398" s="22" t="s">
        <v>452</v>
      </c>
      <c r="K398" s="38" t="s">
        <v>414</v>
      </c>
      <c r="L398" s="2" t="s">
        <v>837</v>
      </c>
      <c r="M398" s="49" t="s">
        <v>832</v>
      </c>
      <c r="N398" s="85" t="s">
        <v>49</v>
      </c>
      <c r="O398" s="86">
        <v>43994</v>
      </c>
      <c r="P398" s="89">
        <v>43999</v>
      </c>
      <c r="Q398" s="87" t="s">
        <v>839</v>
      </c>
      <c r="R398" s="88">
        <v>10.7</v>
      </c>
      <c r="S398" s="151">
        <v>11</v>
      </c>
      <c r="T398" s="82" t="str">
        <f t="shared" si="66"/>
        <v>&lt;4.65</v>
      </c>
      <c r="U398" s="82">
        <f t="shared" si="66"/>
        <v>10.7</v>
      </c>
      <c r="V398" s="83">
        <f t="shared" si="64"/>
        <v>11</v>
      </c>
      <c r="W398" s="92"/>
    </row>
    <row r="399" spans="1:23" s="70" customFormat="1" x14ac:dyDescent="0.45">
      <c r="A399" s="22">
        <f t="shared" si="67"/>
        <v>393</v>
      </c>
      <c r="B399" s="22" t="s">
        <v>800</v>
      </c>
      <c r="C399" s="38" t="s">
        <v>255</v>
      </c>
      <c r="D399" s="21" t="s">
        <v>255</v>
      </c>
      <c r="E399" s="22" t="s">
        <v>634</v>
      </c>
      <c r="F399" s="38" t="s">
        <v>801</v>
      </c>
      <c r="G399" s="152" t="s">
        <v>415</v>
      </c>
      <c r="H399" s="21" t="s">
        <v>450</v>
      </c>
      <c r="I399" s="22" t="s">
        <v>126</v>
      </c>
      <c r="J399" s="22" t="s">
        <v>452</v>
      </c>
      <c r="K399" s="38" t="s">
        <v>414</v>
      </c>
      <c r="L399" s="2" t="s">
        <v>744</v>
      </c>
      <c r="M399" s="49" t="s">
        <v>812</v>
      </c>
      <c r="N399" s="85" t="s">
        <v>49</v>
      </c>
      <c r="O399" s="86">
        <v>43997</v>
      </c>
      <c r="P399" s="89">
        <v>43999</v>
      </c>
      <c r="Q399" s="87" t="s">
        <v>840</v>
      </c>
      <c r="R399" s="88" t="s">
        <v>841</v>
      </c>
      <c r="S399" s="151" t="s">
        <v>113</v>
      </c>
      <c r="T399" s="82" t="str">
        <f t="shared" si="66"/>
        <v>&lt;3.99</v>
      </c>
      <c r="U399" s="82" t="str">
        <f t="shared" si="66"/>
        <v>&lt;4.11</v>
      </c>
      <c r="V399" s="83" t="str">
        <f t="shared" si="64"/>
        <v>&lt;8.1</v>
      </c>
      <c r="W399" s="92"/>
    </row>
    <row r="400" spans="1:23" s="70" customFormat="1" x14ac:dyDescent="0.45">
      <c r="A400" s="22">
        <f t="shared" si="67"/>
        <v>394</v>
      </c>
      <c r="B400" s="22" t="s">
        <v>800</v>
      </c>
      <c r="C400" s="38" t="s">
        <v>255</v>
      </c>
      <c r="D400" s="21" t="s">
        <v>255</v>
      </c>
      <c r="E400" s="22" t="s">
        <v>634</v>
      </c>
      <c r="F400" s="38" t="s">
        <v>801</v>
      </c>
      <c r="G400" s="152" t="s">
        <v>415</v>
      </c>
      <c r="H400" s="21" t="s">
        <v>450</v>
      </c>
      <c r="I400" s="22" t="s">
        <v>842</v>
      </c>
      <c r="J400" s="22" t="s">
        <v>452</v>
      </c>
      <c r="K400" s="38" t="s">
        <v>414</v>
      </c>
      <c r="L400" s="2" t="s">
        <v>744</v>
      </c>
      <c r="M400" s="49" t="s">
        <v>812</v>
      </c>
      <c r="N400" s="85" t="s">
        <v>49</v>
      </c>
      <c r="O400" s="86">
        <v>43997</v>
      </c>
      <c r="P400" s="89">
        <v>43999</v>
      </c>
      <c r="Q400" s="87" t="s">
        <v>843</v>
      </c>
      <c r="R400" s="88" t="s">
        <v>844</v>
      </c>
      <c r="S400" s="151" t="s">
        <v>144</v>
      </c>
      <c r="T400" s="82" t="str">
        <f t="shared" si="66"/>
        <v>&lt;3.29</v>
      </c>
      <c r="U400" s="82" t="str">
        <f t="shared" si="66"/>
        <v>&lt;3.92</v>
      </c>
      <c r="V400" s="83" t="str">
        <f t="shared" si="64"/>
        <v>&lt;7.2</v>
      </c>
      <c r="W400" s="92"/>
    </row>
    <row r="401" spans="1:23" s="70" customFormat="1" x14ac:dyDescent="0.45">
      <c r="A401" s="22">
        <f t="shared" si="67"/>
        <v>395</v>
      </c>
      <c r="B401" s="22" t="s">
        <v>800</v>
      </c>
      <c r="C401" s="38" t="s">
        <v>255</v>
      </c>
      <c r="D401" s="21" t="s">
        <v>255</v>
      </c>
      <c r="E401" s="22" t="s">
        <v>634</v>
      </c>
      <c r="F401" s="38" t="s">
        <v>801</v>
      </c>
      <c r="G401" s="152" t="s">
        <v>415</v>
      </c>
      <c r="H401" s="21" t="s">
        <v>450</v>
      </c>
      <c r="I401" s="22" t="s">
        <v>845</v>
      </c>
      <c r="J401" s="22" t="s">
        <v>452</v>
      </c>
      <c r="K401" s="38" t="s">
        <v>414</v>
      </c>
      <c r="L401" s="2" t="s">
        <v>744</v>
      </c>
      <c r="M401" s="49" t="s">
        <v>812</v>
      </c>
      <c r="N401" s="85" t="s">
        <v>49</v>
      </c>
      <c r="O401" s="86">
        <v>43997</v>
      </c>
      <c r="P401" s="89">
        <v>43999</v>
      </c>
      <c r="Q401" s="87" t="s">
        <v>846</v>
      </c>
      <c r="R401" s="88" t="s">
        <v>847</v>
      </c>
      <c r="S401" s="151" t="s">
        <v>201</v>
      </c>
      <c r="T401" s="82" t="str">
        <f t="shared" si="66"/>
        <v>&lt;3.77</v>
      </c>
      <c r="U401" s="82" t="str">
        <f t="shared" si="66"/>
        <v>&lt;4.45</v>
      </c>
      <c r="V401" s="83" t="str">
        <f t="shared" si="64"/>
        <v>&lt;8.2</v>
      </c>
      <c r="W401" s="92"/>
    </row>
    <row r="402" spans="1:23" s="70" customFormat="1" x14ac:dyDescent="0.45">
      <c r="A402" s="22">
        <f t="shared" si="67"/>
        <v>396</v>
      </c>
      <c r="B402" s="22" t="s">
        <v>800</v>
      </c>
      <c r="C402" s="38" t="s">
        <v>255</v>
      </c>
      <c r="D402" s="21" t="s">
        <v>255</v>
      </c>
      <c r="E402" s="22" t="s">
        <v>634</v>
      </c>
      <c r="F402" s="38" t="s">
        <v>801</v>
      </c>
      <c r="G402" s="152" t="s">
        <v>415</v>
      </c>
      <c r="H402" s="21" t="s">
        <v>450</v>
      </c>
      <c r="I402" s="22" t="s">
        <v>198</v>
      </c>
      <c r="J402" s="22" t="s">
        <v>452</v>
      </c>
      <c r="K402" s="38" t="s">
        <v>414</v>
      </c>
      <c r="L402" s="2" t="s">
        <v>744</v>
      </c>
      <c r="M402" s="49" t="s">
        <v>812</v>
      </c>
      <c r="N402" s="85" t="s">
        <v>49</v>
      </c>
      <c r="O402" s="86">
        <v>43998</v>
      </c>
      <c r="P402" s="89">
        <v>43999</v>
      </c>
      <c r="Q402" s="87" t="s">
        <v>848</v>
      </c>
      <c r="R402" s="88" t="s">
        <v>154</v>
      </c>
      <c r="S402" s="151" t="s">
        <v>849</v>
      </c>
      <c r="T402" s="82" t="str">
        <f t="shared" si="66"/>
        <v>&lt;3.43</v>
      </c>
      <c r="U402" s="82" t="str">
        <f t="shared" si="66"/>
        <v>&lt;4.02</v>
      </c>
      <c r="V402" s="83" t="str">
        <f t="shared" si="64"/>
        <v>&lt;7.5</v>
      </c>
      <c r="W402" s="92"/>
    </row>
    <row r="403" spans="1:23" s="70" customFormat="1" x14ac:dyDescent="0.45">
      <c r="A403" s="22">
        <f t="shared" si="67"/>
        <v>397</v>
      </c>
      <c r="B403" s="22" t="s">
        <v>800</v>
      </c>
      <c r="C403" s="38" t="s">
        <v>255</v>
      </c>
      <c r="D403" s="21" t="s">
        <v>255</v>
      </c>
      <c r="E403" s="22" t="s">
        <v>634</v>
      </c>
      <c r="F403" s="38" t="s">
        <v>801</v>
      </c>
      <c r="G403" s="152" t="s">
        <v>415</v>
      </c>
      <c r="H403" s="21" t="s">
        <v>450</v>
      </c>
      <c r="I403" s="22" t="s">
        <v>850</v>
      </c>
      <c r="J403" s="22" t="s">
        <v>452</v>
      </c>
      <c r="K403" s="38" t="s">
        <v>414</v>
      </c>
      <c r="L403" s="2" t="s">
        <v>744</v>
      </c>
      <c r="M403" s="49" t="s">
        <v>812</v>
      </c>
      <c r="N403" s="85" t="s">
        <v>49</v>
      </c>
      <c r="O403" s="86">
        <v>43998</v>
      </c>
      <c r="P403" s="89">
        <v>43999</v>
      </c>
      <c r="Q403" s="87" t="s">
        <v>851</v>
      </c>
      <c r="R403" s="88" t="s">
        <v>852</v>
      </c>
      <c r="S403" s="151" t="s">
        <v>321</v>
      </c>
      <c r="T403" s="82" t="str">
        <f t="shared" si="66"/>
        <v>&lt;3.17</v>
      </c>
      <c r="U403" s="82" t="str">
        <f t="shared" si="66"/>
        <v>&lt;3.45</v>
      </c>
      <c r="V403" s="83" t="str">
        <f t="shared" si="64"/>
        <v>&lt;6.6</v>
      </c>
      <c r="W403" s="92" t="s">
        <v>815</v>
      </c>
    </row>
    <row r="404" spans="1:23" s="70" customFormat="1" x14ac:dyDescent="0.45">
      <c r="A404" s="22">
        <f t="shared" si="67"/>
        <v>398</v>
      </c>
      <c r="B404" s="22" t="s">
        <v>800</v>
      </c>
      <c r="C404" s="38" t="s">
        <v>255</v>
      </c>
      <c r="D404" s="21" t="s">
        <v>255</v>
      </c>
      <c r="E404" s="22" t="s">
        <v>634</v>
      </c>
      <c r="F404" s="38" t="s">
        <v>853</v>
      </c>
      <c r="G404" s="152" t="s">
        <v>415</v>
      </c>
      <c r="H404" s="21" t="s">
        <v>450</v>
      </c>
      <c r="I404" s="22" t="s">
        <v>854</v>
      </c>
      <c r="J404" s="22" t="s">
        <v>452</v>
      </c>
      <c r="K404" s="38" t="s">
        <v>414</v>
      </c>
      <c r="L404" s="2" t="s">
        <v>744</v>
      </c>
      <c r="M404" s="49" t="s">
        <v>855</v>
      </c>
      <c r="N404" s="85" t="s">
        <v>49</v>
      </c>
      <c r="O404" s="86">
        <v>43995</v>
      </c>
      <c r="P404" s="89">
        <v>44000</v>
      </c>
      <c r="Q404" s="87" t="s">
        <v>856</v>
      </c>
      <c r="R404" s="88" t="s">
        <v>817</v>
      </c>
      <c r="S404" s="151" t="s">
        <v>201</v>
      </c>
      <c r="T404" s="82" t="str">
        <f t="shared" si="66"/>
        <v>&lt;4.56</v>
      </c>
      <c r="U404" s="82" t="str">
        <f t="shared" si="66"/>
        <v>&lt;3.64</v>
      </c>
      <c r="V404" s="83" t="str">
        <f t="shared" si="64"/>
        <v>&lt;8.2</v>
      </c>
      <c r="W404" s="92"/>
    </row>
    <row r="405" spans="1:23" s="70" customFormat="1" x14ac:dyDescent="0.45">
      <c r="A405" s="22">
        <f t="shared" si="67"/>
        <v>399</v>
      </c>
      <c r="B405" s="22" t="s">
        <v>800</v>
      </c>
      <c r="C405" s="38" t="s">
        <v>255</v>
      </c>
      <c r="D405" s="21" t="s">
        <v>255</v>
      </c>
      <c r="E405" s="22" t="s">
        <v>634</v>
      </c>
      <c r="F405" s="38" t="s">
        <v>801</v>
      </c>
      <c r="G405" s="152" t="s">
        <v>415</v>
      </c>
      <c r="H405" s="21" t="s">
        <v>450</v>
      </c>
      <c r="I405" s="22" t="s">
        <v>857</v>
      </c>
      <c r="J405" s="22" t="s">
        <v>452</v>
      </c>
      <c r="K405" s="38" t="s">
        <v>414</v>
      </c>
      <c r="L405" s="2" t="s">
        <v>744</v>
      </c>
      <c r="M405" s="49" t="s">
        <v>812</v>
      </c>
      <c r="N405" s="85" t="s">
        <v>49</v>
      </c>
      <c r="O405" s="86">
        <v>43999</v>
      </c>
      <c r="P405" s="89">
        <v>44000</v>
      </c>
      <c r="Q405" s="87" t="s">
        <v>858</v>
      </c>
      <c r="R405" s="160" t="s">
        <v>859</v>
      </c>
      <c r="S405" s="151" t="s">
        <v>214</v>
      </c>
      <c r="T405" s="82" t="str">
        <f t="shared" si="66"/>
        <v>&lt;4.2</v>
      </c>
      <c r="U405" s="82" t="str">
        <f t="shared" si="66"/>
        <v>&lt;3.2</v>
      </c>
      <c r="V405" s="83" t="str">
        <f t="shared" si="64"/>
        <v>&lt;7.4</v>
      </c>
      <c r="W405" s="92"/>
    </row>
    <row r="406" spans="1:23" s="70" customFormat="1" x14ac:dyDescent="0.45">
      <c r="A406" s="22">
        <f t="shared" si="67"/>
        <v>400</v>
      </c>
      <c r="B406" s="22" t="s">
        <v>800</v>
      </c>
      <c r="C406" s="38" t="s">
        <v>255</v>
      </c>
      <c r="D406" s="21" t="s">
        <v>255</v>
      </c>
      <c r="E406" s="22" t="s">
        <v>634</v>
      </c>
      <c r="F406" s="38" t="s">
        <v>860</v>
      </c>
      <c r="G406" s="152" t="s">
        <v>415</v>
      </c>
      <c r="H406" s="21" t="s">
        <v>450</v>
      </c>
      <c r="I406" s="22" t="s">
        <v>161</v>
      </c>
      <c r="J406" s="22" t="s">
        <v>452</v>
      </c>
      <c r="K406" s="38" t="s">
        <v>414</v>
      </c>
      <c r="L406" s="2" t="s">
        <v>744</v>
      </c>
      <c r="M406" s="49" t="s">
        <v>812</v>
      </c>
      <c r="N406" s="85" t="s">
        <v>49</v>
      </c>
      <c r="O406" s="86">
        <v>43999</v>
      </c>
      <c r="P406" s="89">
        <v>44000</v>
      </c>
      <c r="Q406" s="87" t="s">
        <v>861</v>
      </c>
      <c r="R406" s="88" t="s">
        <v>862</v>
      </c>
      <c r="S406" s="151" t="s">
        <v>849</v>
      </c>
      <c r="T406" s="82" t="str">
        <f t="shared" si="66"/>
        <v>&lt;3.22</v>
      </c>
      <c r="U406" s="82" t="str">
        <f t="shared" si="66"/>
        <v>&lt;4.29</v>
      </c>
      <c r="V406" s="83" t="str">
        <f t="shared" si="64"/>
        <v>&lt;7.5</v>
      </c>
      <c r="W406" s="92"/>
    </row>
    <row r="407" spans="1:23" s="70" customFormat="1" x14ac:dyDescent="0.45">
      <c r="A407" s="22">
        <f t="shared" si="67"/>
        <v>401</v>
      </c>
      <c r="B407" s="22" t="s">
        <v>800</v>
      </c>
      <c r="C407" s="38" t="s">
        <v>255</v>
      </c>
      <c r="D407" s="21" t="s">
        <v>255</v>
      </c>
      <c r="E407" s="22" t="s">
        <v>634</v>
      </c>
      <c r="F407" s="38" t="s">
        <v>801</v>
      </c>
      <c r="G407" s="152" t="s">
        <v>415</v>
      </c>
      <c r="H407" s="21" t="s">
        <v>450</v>
      </c>
      <c r="I407" s="22" t="s">
        <v>863</v>
      </c>
      <c r="J407" s="22" t="s">
        <v>452</v>
      </c>
      <c r="K407" s="38" t="s">
        <v>414</v>
      </c>
      <c r="L407" s="2" t="s">
        <v>744</v>
      </c>
      <c r="M407" s="49" t="s">
        <v>812</v>
      </c>
      <c r="N407" s="85" t="s">
        <v>49</v>
      </c>
      <c r="O407" s="86">
        <v>43999</v>
      </c>
      <c r="P407" s="89">
        <v>44000</v>
      </c>
      <c r="Q407" s="87" t="s">
        <v>864</v>
      </c>
      <c r="R407" s="88" t="s">
        <v>865</v>
      </c>
      <c r="S407" s="151" t="s">
        <v>350</v>
      </c>
      <c r="T407" s="82" t="str">
        <f t="shared" si="66"/>
        <v>&lt;3.65</v>
      </c>
      <c r="U407" s="82" t="str">
        <f t="shared" si="66"/>
        <v>&lt;2.5</v>
      </c>
      <c r="V407" s="83" t="str">
        <f t="shared" si="64"/>
        <v>&lt;6.2</v>
      </c>
      <c r="W407" s="92"/>
    </row>
    <row r="408" spans="1:23" s="70" customFormat="1" x14ac:dyDescent="0.45">
      <c r="A408" s="22">
        <f t="shared" si="67"/>
        <v>402</v>
      </c>
      <c r="B408" s="22" t="s">
        <v>800</v>
      </c>
      <c r="C408" s="38" t="s">
        <v>255</v>
      </c>
      <c r="D408" s="21" t="s">
        <v>255</v>
      </c>
      <c r="E408" s="22" t="s">
        <v>634</v>
      </c>
      <c r="F408" s="38" t="s">
        <v>866</v>
      </c>
      <c r="G408" s="152" t="s">
        <v>415</v>
      </c>
      <c r="H408" s="21" t="s">
        <v>450</v>
      </c>
      <c r="I408" s="22" t="s">
        <v>451</v>
      </c>
      <c r="J408" s="22" t="s">
        <v>452</v>
      </c>
      <c r="K408" s="38" t="s">
        <v>414</v>
      </c>
      <c r="L408" s="2" t="s">
        <v>744</v>
      </c>
      <c r="M408" s="49" t="s">
        <v>867</v>
      </c>
      <c r="N408" s="85" t="s">
        <v>49</v>
      </c>
      <c r="O408" s="86">
        <v>43998</v>
      </c>
      <c r="P408" s="89">
        <v>44001</v>
      </c>
      <c r="Q408" s="87" t="s">
        <v>868</v>
      </c>
      <c r="R408" s="88" t="s">
        <v>869</v>
      </c>
      <c r="S408" s="151" t="s">
        <v>870</v>
      </c>
      <c r="T408" s="82" t="str">
        <f t="shared" si="66"/>
        <v>&lt;4.22</v>
      </c>
      <c r="U408" s="82" t="str">
        <f t="shared" si="66"/>
        <v>&lt;4.55</v>
      </c>
      <c r="V408" s="83" t="str">
        <f t="shared" si="64"/>
        <v>&lt;8.8</v>
      </c>
      <c r="W408" s="92"/>
    </row>
    <row r="409" spans="1:23" s="70" customFormat="1" x14ac:dyDescent="0.45">
      <c r="A409" s="22">
        <f t="shared" si="67"/>
        <v>403</v>
      </c>
      <c r="B409" s="22" t="s">
        <v>800</v>
      </c>
      <c r="C409" s="38" t="s">
        <v>255</v>
      </c>
      <c r="D409" s="21" t="s">
        <v>255</v>
      </c>
      <c r="E409" s="22" t="s">
        <v>634</v>
      </c>
      <c r="F409" s="38" t="s">
        <v>853</v>
      </c>
      <c r="G409" s="152" t="s">
        <v>415</v>
      </c>
      <c r="H409" s="21" t="s">
        <v>450</v>
      </c>
      <c r="I409" s="22" t="s">
        <v>130</v>
      </c>
      <c r="J409" s="22" t="s">
        <v>452</v>
      </c>
      <c r="K409" s="38" t="s">
        <v>414</v>
      </c>
      <c r="L409" s="2" t="s">
        <v>744</v>
      </c>
      <c r="M409" s="49" t="s">
        <v>867</v>
      </c>
      <c r="N409" s="85" t="s">
        <v>49</v>
      </c>
      <c r="O409" s="86">
        <v>43998</v>
      </c>
      <c r="P409" s="89">
        <v>44001</v>
      </c>
      <c r="Q409" s="87" t="s">
        <v>871</v>
      </c>
      <c r="R409" s="88" t="s">
        <v>872</v>
      </c>
      <c r="S409" s="151" t="s">
        <v>870</v>
      </c>
      <c r="T409" s="82" t="str">
        <f t="shared" si="66"/>
        <v>&lt;3.84</v>
      </c>
      <c r="U409" s="82" t="str">
        <f t="shared" si="66"/>
        <v>&lt;5</v>
      </c>
      <c r="V409" s="83" t="str">
        <f t="shared" si="64"/>
        <v>&lt;8.8</v>
      </c>
      <c r="W409" s="92"/>
    </row>
    <row r="410" spans="1:23" s="70" customFormat="1" x14ac:dyDescent="0.45">
      <c r="A410" s="22">
        <f t="shared" si="67"/>
        <v>404</v>
      </c>
      <c r="B410" s="22" t="s">
        <v>800</v>
      </c>
      <c r="C410" s="38" t="s">
        <v>255</v>
      </c>
      <c r="D410" s="21" t="s">
        <v>255</v>
      </c>
      <c r="E410" s="22" t="s">
        <v>634</v>
      </c>
      <c r="F410" s="38" t="s">
        <v>860</v>
      </c>
      <c r="G410" s="152" t="s">
        <v>415</v>
      </c>
      <c r="H410" s="21" t="s">
        <v>450</v>
      </c>
      <c r="I410" s="22" t="s">
        <v>161</v>
      </c>
      <c r="J410" s="22" t="s">
        <v>452</v>
      </c>
      <c r="K410" s="38" t="s">
        <v>414</v>
      </c>
      <c r="L410" s="2" t="s">
        <v>744</v>
      </c>
      <c r="M410" s="49" t="s">
        <v>867</v>
      </c>
      <c r="N410" s="85" t="s">
        <v>49</v>
      </c>
      <c r="O410" s="86">
        <v>43997</v>
      </c>
      <c r="P410" s="89">
        <v>44001</v>
      </c>
      <c r="Q410" s="87" t="s">
        <v>873</v>
      </c>
      <c r="R410" s="88" t="s">
        <v>874</v>
      </c>
      <c r="S410" s="151" t="s">
        <v>875</v>
      </c>
      <c r="T410" s="82" t="str">
        <f t="shared" si="66"/>
        <v>&lt;0.333</v>
      </c>
      <c r="U410" s="82" t="str">
        <f t="shared" si="66"/>
        <v>&lt;0.356</v>
      </c>
      <c r="V410" s="83" t="str">
        <f t="shared" si="64"/>
        <v>&lt;0.69</v>
      </c>
      <c r="W410" s="92"/>
    </row>
    <row r="411" spans="1:23" s="70" customFormat="1" x14ac:dyDescent="0.45">
      <c r="A411" s="22">
        <f t="shared" si="67"/>
        <v>405</v>
      </c>
      <c r="B411" s="22" t="s">
        <v>800</v>
      </c>
      <c r="C411" s="38" t="s">
        <v>255</v>
      </c>
      <c r="D411" s="21" t="s">
        <v>255</v>
      </c>
      <c r="E411" s="22" t="s">
        <v>634</v>
      </c>
      <c r="F411" s="38" t="s">
        <v>860</v>
      </c>
      <c r="G411" s="152" t="s">
        <v>415</v>
      </c>
      <c r="H411" s="21" t="s">
        <v>450</v>
      </c>
      <c r="I411" s="22" t="s">
        <v>161</v>
      </c>
      <c r="J411" s="22" t="s">
        <v>452</v>
      </c>
      <c r="K411" s="38" t="s">
        <v>414</v>
      </c>
      <c r="L411" s="2" t="s">
        <v>744</v>
      </c>
      <c r="M411" s="49" t="s">
        <v>867</v>
      </c>
      <c r="N411" s="85" t="s">
        <v>49</v>
      </c>
      <c r="O411" s="86">
        <v>43997</v>
      </c>
      <c r="P411" s="89">
        <v>44001</v>
      </c>
      <c r="Q411" s="87" t="s">
        <v>876</v>
      </c>
      <c r="R411" s="88" t="s">
        <v>877</v>
      </c>
      <c r="S411" s="151" t="s">
        <v>878</v>
      </c>
      <c r="T411" s="82" t="str">
        <f t="shared" si="66"/>
        <v>&lt;0.256</v>
      </c>
      <c r="U411" s="82" t="str">
        <f t="shared" si="66"/>
        <v>&lt;0.284</v>
      </c>
      <c r="V411" s="83" t="str">
        <f t="shared" si="64"/>
        <v>&lt;0.54</v>
      </c>
      <c r="W411" s="92"/>
    </row>
    <row r="412" spans="1:23" s="70" customFormat="1" x14ac:dyDescent="0.45">
      <c r="A412" s="22">
        <f t="shared" si="67"/>
        <v>406</v>
      </c>
      <c r="B412" s="22" t="s">
        <v>800</v>
      </c>
      <c r="C412" s="38" t="s">
        <v>828</v>
      </c>
      <c r="D412" s="21" t="s">
        <v>255</v>
      </c>
      <c r="E412" s="22" t="s">
        <v>634</v>
      </c>
      <c r="F412" s="38" t="s">
        <v>879</v>
      </c>
      <c r="G412" s="152" t="s">
        <v>415</v>
      </c>
      <c r="H412" s="21" t="s">
        <v>450</v>
      </c>
      <c r="I412" s="22" t="s">
        <v>880</v>
      </c>
      <c r="J412" s="22" t="s">
        <v>452</v>
      </c>
      <c r="K412" s="38" t="s">
        <v>414</v>
      </c>
      <c r="L412" s="2" t="s">
        <v>744</v>
      </c>
      <c r="M412" s="49" t="s">
        <v>745</v>
      </c>
      <c r="N412" s="85" t="s">
        <v>49</v>
      </c>
      <c r="O412" s="86">
        <v>43997</v>
      </c>
      <c r="P412" s="89">
        <v>43999</v>
      </c>
      <c r="Q412" s="87" t="s">
        <v>57</v>
      </c>
      <c r="R412" s="88" t="s">
        <v>57</v>
      </c>
      <c r="S412" s="151" t="s">
        <v>780</v>
      </c>
      <c r="T412" s="82" t="str">
        <f t="shared" si="66"/>
        <v>&lt;10</v>
      </c>
      <c r="U412" s="82" t="str">
        <f t="shared" si="66"/>
        <v>&lt;10</v>
      </c>
      <c r="V412" s="83" t="str">
        <f t="shared" si="64"/>
        <v>&lt;20</v>
      </c>
      <c r="W412" s="92"/>
    </row>
    <row r="413" spans="1:23" s="70" customFormat="1" x14ac:dyDescent="0.45">
      <c r="A413" s="22">
        <f t="shared" si="67"/>
        <v>407</v>
      </c>
      <c r="B413" s="22" t="s">
        <v>800</v>
      </c>
      <c r="C413" s="38" t="s">
        <v>828</v>
      </c>
      <c r="D413" s="21" t="s">
        <v>255</v>
      </c>
      <c r="E413" s="22" t="s">
        <v>634</v>
      </c>
      <c r="F413" s="38" t="s">
        <v>879</v>
      </c>
      <c r="G413" s="152" t="s">
        <v>415</v>
      </c>
      <c r="H413" s="21" t="s">
        <v>450</v>
      </c>
      <c r="I413" s="22" t="s">
        <v>880</v>
      </c>
      <c r="J413" s="22" t="s">
        <v>452</v>
      </c>
      <c r="K413" s="38" t="s">
        <v>414</v>
      </c>
      <c r="L413" s="2" t="s">
        <v>744</v>
      </c>
      <c r="M413" s="49" t="s">
        <v>745</v>
      </c>
      <c r="N413" s="85" t="s">
        <v>49</v>
      </c>
      <c r="O413" s="86">
        <v>43997</v>
      </c>
      <c r="P413" s="89">
        <v>43999</v>
      </c>
      <c r="Q413" s="87" t="s">
        <v>57</v>
      </c>
      <c r="R413" s="88" t="s">
        <v>57</v>
      </c>
      <c r="S413" s="151" t="s">
        <v>780</v>
      </c>
      <c r="T413" s="82" t="str">
        <f t="shared" si="66"/>
        <v>&lt;10</v>
      </c>
      <c r="U413" s="82" t="str">
        <f t="shared" si="66"/>
        <v>&lt;10</v>
      </c>
      <c r="V413" s="83" t="str">
        <f t="shared" si="64"/>
        <v>&lt;20</v>
      </c>
      <c r="W413" s="92"/>
    </row>
    <row r="414" spans="1:23" s="70" customFormat="1" ht="19.8" x14ac:dyDescent="0.45">
      <c r="A414" s="22">
        <f t="shared" si="67"/>
        <v>408</v>
      </c>
      <c r="B414" s="8" t="s">
        <v>881</v>
      </c>
      <c r="C414" s="19" t="s">
        <v>881</v>
      </c>
      <c r="D414" s="161" t="s">
        <v>414</v>
      </c>
      <c r="E414" s="72" t="s">
        <v>414</v>
      </c>
      <c r="F414" s="162" t="s">
        <v>882</v>
      </c>
      <c r="G414" s="47" t="s">
        <v>35</v>
      </c>
      <c r="H414" s="21" t="s">
        <v>400</v>
      </c>
      <c r="I414" s="163" t="s">
        <v>883</v>
      </c>
      <c r="J414" s="72" t="s">
        <v>414</v>
      </c>
      <c r="K414" s="72" t="s">
        <v>414</v>
      </c>
      <c r="L414" s="2" t="s">
        <v>53</v>
      </c>
      <c r="M414" s="8" t="s">
        <v>881</v>
      </c>
      <c r="N414" s="76" t="s">
        <v>42</v>
      </c>
      <c r="O414" s="164">
        <v>43999</v>
      </c>
      <c r="P414" s="165">
        <v>43999</v>
      </c>
      <c r="Q414" s="166" t="s">
        <v>242</v>
      </c>
      <c r="R414" s="72" t="s">
        <v>242</v>
      </c>
      <c r="S414" s="72" t="s">
        <v>45</v>
      </c>
      <c r="T414" s="82" t="str">
        <f t="shared" si="66"/>
        <v>-</v>
      </c>
      <c r="U414" s="82" t="str">
        <f t="shared" si="66"/>
        <v>-</v>
      </c>
      <c r="V414" s="83" t="str">
        <f t="shared" si="64"/>
        <v>&lt;25</v>
      </c>
      <c r="W414" s="84" t="str">
        <f t="shared" ref="W414:W450" si="68">IF(ISERROR(V414*1),"",IF(AND(H414="飲料水",V414&gt;=11),"○",IF(AND(H414="牛乳・乳児用食品",V414&gt;=51),"○",IF(AND(H414&lt;&gt;"",V414&gt;=110),"○",""))))</f>
        <v/>
      </c>
    </row>
    <row r="415" spans="1:23" s="70" customFormat="1" ht="19.8" x14ac:dyDescent="0.45">
      <c r="A415" s="22">
        <f t="shared" si="67"/>
        <v>409</v>
      </c>
      <c r="B415" s="8" t="s">
        <v>881</v>
      </c>
      <c r="C415" s="19" t="s">
        <v>881</v>
      </c>
      <c r="D415" s="161" t="s">
        <v>414</v>
      </c>
      <c r="E415" s="72" t="s">
        <v>414</v>
      </c>
      <c r="F415" s="167" t="s">
        <v>884</v>
      </c>
      <c r="G415" s="47" t="s">
        <v>35</v>
      </c>
      <c r="H415" s="21" t="s">
        <v>400</v>
      </c>
      <c r="I415" s="163" t="s">
        <v>883</v>
      </c>
      <c r="J415" s="72" t="s">
        <v>414</v>
      </c>
      <c r="K415" s="72" t="s">
        <v>414</v>
      </c>
      <c r="L415" s="2" t="s">
        <v>53</v>
      </c>
      <c r="M415" s="8" t="s">
        <v>881</v>
      </c>
      <c r="N415" s="76" t="s">
        <v>42</v>
      </c>
      <c r="O415" s="168">
        <v>43999</v>
      </c>
      <c r="P415" s="165">
        <v>43999</v>
      </c>
      <c r="Q415" s="166" t="s">
        <v>242</v>
      </c>
      <c r="R415" s="72" t="s">
        <v>242</v>
      </c>
      <c r="S415" s="72" t="s">
        <v>45</v>
      </c>
      <c r="T415" s="82" t="str">
        <f t="shared" si="66"/>
        <v>-</v>
      </c>
      <c r="U415" s="82" t="str">
        <f t="shared" si="66"/>
        <v>-</v>
      </c>
      <c r="V415" s="83" t="str">
        <f t="shared" si="64"/>
        <v>&lt;25</v>
      </c>
      <c r="W415" s="84" t="str">
        <f t="shared" si="68"/>
        <v/>
      </c>
    </row>
    <row r="416" spans="1:23" s="70" customFormat="1" ht="19.8" x14ac:dyDescent="0.45">
      <c r="A416" s="22">
        <f t="shared" si="67"/>
        <v>410</v>
      </c>
      <c r="B416" s="8" t="s">
        <v>881</v>
      </c>
      <c r="C416" s="19" t="s">
        <v>881</v>
      </c>
      <c r="D416" s="161" t="s">
        <v>414</v>
      </c>
      <c r="E416" s="72" t="s">
        <v>414</v>
      </c>
      <c r="F416" s="162" t="s">
        <v>885</v>
      </c>
      <c r="G416" s="47" t="s">
        <v>35</v>
      </c>
      <c r="H416" s="21" t="s">
        <v>400</v>
      </c>
      <c r="I416" s="163" t="s">
        <v>883</v>
      </c>
      <c r="J416" s="72" t="s">
        <v>414</v>
      </c>
      <c r="K416" s="72" t="s">
        <v>414</v>
      </c>
      <c r="L416" s="2" t="s">
        <v>53</v>
      </c>
      <c r="M416" s="8" t="s">
        <v>881</v>
      </c>
      <c r="N416" s="76" t="s">
        <v>42</v>
      </c>
      <c r="O416" s="168">
        <v>43999</v>
      </c>
      <c r="P416" s="165">
        <v>43999</v>
      </c>
      <c r="Q416" s="166" t="s">
        <v>242</v>
      </c>
      <c r="R416" s="72" t="s">
        <v>242</v>
      </c>
      <c r="S416" s="72" t="s">
        <v>45</v>
      </c>
      <c r="T416" s="82" t="str">
        <f t="shared" si="66"/>
        <v>-</v>
      </c>
      <c r="U416" s="82" t="str">
        <f t="shared" si="66"/>
        <v>-</v>
      </c>
      <c r="V416" s="83" t="str">
        <f t="shared" si="64"/>
        <v>&lt;25</v>
      </c>
      <c r="W416" s="84" t="str">
        <f t="shared" si="68"/>
        <v/>
      </c>
    </row>
    <row r="417" spans="1:23" s="70" customFormat="1" ht="19.8" x14ac:dyDescent="0.45">
      <c r="A417" s="22">
        <f t="shared" si="67"/>
        <v>411</v>
      </c>
      <c r="B417" s="8" t="s">
        <v>881</v>
      </c>
      <c r="C417" s="19" t="s">
        <v>881</v>
      </c>
      <c r="D417" s="161" t="s">
        <v>414</v>
      </c>
      <c r="E417" s="72" t="s">
        <v>414</v>
      </c>
      <c r="F417" s="162" t="s">
        <v>885</v>
      </c>
      <c r="G417" s="47" t="s">
        <v>35</v>
      </c>
      <c r="H417" s="21" t="s">
        <v>400</v>
      </c>
      <c r="I417" s="163" t="s">
        <v>883</v>
      </c>
      <c r="J417" s="72" t="s">
        <v>414</v>
      </c>
      <c r="K417" s="72" t="s">
        <v>414</v>
      </c>
      <c r="L417" s="2" t="s">
        <v>53</v>
      </c>
      <c r="M417" s="8" t="s">
        <v>881</v>
      </c>
      <c r="N417" s="76" t="s">
        <v>42</v>
      </c>
      <c r="O417" s="168">
        <v>43999</v>
      </c>
      <c r="P417" s="165">
        <v>43999</v>
      </c>
      <c r="Q417" s="166" t="s">
        <v>242</v>
      </c>
      <c r="R417" s="72" t="s">
        <v>242</v>
      </c>
      <c r="S417" s="72" t="s">
        <v>45</v>
      </c>
      <c r="T417" s="82" t="str">
        <f t="shared" si="66"/>
        <v>-</v>
      </c>
      <c r="U417" s="82" t="str">
        <f t="shared" si="66"/>
        <v>-</v>
      </c>
      <c r="V417" s="83" t="str">
        <f t="shared" si="64"/>
        <v>&lt;25</v>
      </c>
      <c r="W417" s="84" t="str">
        <f t="shared" si="68"/>
        <v/>
      </c>
    </row>
    <row r="418" spans="1:23" s="70" customFormat="1" ht="19.8" x14ac:dyDescent="0.45">
      <c r="A418" s="22">
        <f t="shared" si="67"/>
        <v>412</v>
      </c>
      <c r="B418" s="8" t="s">
        <v>881</v>
      </c>
      <c r="C418" s="19" t="s">
        <v>881</v>
      </c>
      <c r="D418" s="161" t="s">
        <v>414</v>
      </c>
      <c r="E418" s="72" t="s">
        <v>414</v>
      </c>
      <c r="F418" s="162" t="s">
        <v>885</v>
      </c>
      <c r="G418" s="47" t="s">
        <v>35</v>
      </c>
      <c r="H418" s="21" t="s">
        <v>400</v>
      </c>
      <c r="I418" s="163" t="s">
        <v>883</v>
      </c>
      <c r="J418" s="72" t="s">
        <v>414</v>
      </c>
      <c r="K418" s="72" t="s">
        <v>414</v>
      </c>
      <c r="L418" s="2" t="s">
        <v>53</v>
      </c>
      <c r="M418" s="8" t="s">
        <v>881</v>
      </c>
      <c r="N418" s="76" t="s">
        <v>42</v>
      </c>
      <c r="O418" s="168">
        <v>43999</v>
      </c>
      <c r="P418" s="165">
        <v>43999</v>
      </c>
      <c r="Q418" s="166" t="s">
        <v>242</v>
      </c>
      <c r="R418" s="72" t="s">
        <v>242</v>
      </c>
      <c r="S418" s="72" t="s">
        <v>45</v>
      </c>
      <c r="T418" s="82" t="str">
        <f t="shared" ref="T418:U433" si="69">IF(Q418="","",IF(NOT(ISERROR(Q418*1)),ROUNDDOWN(Q418*1,2-INT(LOG(ABS(Q418*1)))),IFERROR("&lt;"&amp;ROUNDDOWN(IF(SUBSTITUTE(Q418,"&lt;","")*1&lt;=50,SUBSTITUTE(Q418,"&lt;","")*1,""),2-INT(LOG(ABS(SUBSTITUTE(Q418,"&lt;","")*1)))),IF(Q418="-",Q418,"入力形式が間違っています"))))</f>
        <v>-</v>
      </c>
      <c r="U418" s="82" t="str">
        <f t="shared" si="69"/>
        <v>-</v>
      </c>
      <c r="V418" s="83" t="str">
        <f t="shared" si="64"/>
        <v>&lt;25</v>
      </c>
      <c r="W418" s="84" t="str">
        <f t="shared" si="68"/>
        <v/>
      </c>
    </row>
    <row r="419" spans="1:23" s="70" customFormat="1" ht="19.8" x14ac:dyDescent="0.45">
      <c r="A419" s="22">
        <f t="shared" si="67"/>
        <v>413</v>
      </c>
      <c r="B419" s="8" t="s">
        <v>881</v>
      </c>
      <c r="C419" s="19" t="s">
        <v>881</v>
      </c>
      <c r="D419" s="161" t="s">
        <v>414</v>
      </c>
      <c r="E419" s="72" t="s">
        <v>414</v>
      </c>
      <c r="F419" s="162" t="s">
        <v>886</v>
      </c>
      <c r="G419" s="47" t="s">
        <v>244</v>
      </c>
      <c r="H419" s="21" t="s">
        <v>245</v>
      </c>
      <c r="I419" s="72" t="s">
        <v>887</v>
      </c>
      <c r="J419" s="72" t="s">
        <v>414</v>
      </c>
      <c r="K419" s="72" t="s">
        <v>414</v>
      </c>
      <c r="L419" s="2" t="s">
        <v>53</v>
      </c>
      <c r="M419" s="8" t="s">
        <v>881</v>
      </c>
      <c r="N419" s="76" t="s">
        <v>42</v>
      </c>
      <c r="O419" s="168">
        <v>43998</v>
      </c>
      <c r="P419" s="165">
        <v>43999</v>
      </c>
      <c r="Q419" s="166" t="s">
        <v>242</v>
      </c>
      <c r="R419" s="72" t="s">
        <v>242</v>
      </c>
      <c r="S419" s="72" t="s">
        <v>45</v>
      </c>
      <c r="T419" s="82" t="str">
        <f t="shared" si="69"/>
        <v>-</v>
      </c>
      <c r="U419" s="82" t="str">
        <f t="shared" si="69"/>
        <v>-</v>
      </c>
      <c r="V419" s="83" t="str">
        <f t="shared" si="64"/>
        <v>&lt;25</v>
      </c>
      <c r="W419" s="84" t="str">
        <f t="shared" si="68"/>
        <v/>
      </c>
    </row>
    <row r="420" spans="1:23" s="70" customFormat="1" ht="19.8" x14ac:dyDescent="0.45">
      <c r="A420" s="22">
        <f t="shared" si="67"/>
        <v>414</v>
      </c>
      <c r="B420" s="8" t="s">
        <v>881</v>
      </c>
      <c r="C420" s="19" t="s">
        <v>881</v>
      </c>
      <c r="D420" s="161" t="s">
        <v>414</v>
      </c>
      <c r="E420" s="72" t="s">
        <v>414</v>
      </c>
      <c r="F420" s="162" t="s">
        <v>886</v>
      </c>
      <c r="G420" s="47" t="s">
        <v>244</v>
      </c>
      <c r="H420" s="21" t="s">
        <v>245</v>
      </c>
      <c r="I420" s="72" t="s">
        <v>888</v>
      </c>
      <c r="J420" s="72" t="s">
        <v>414</v>
      </c>
      <c r="K420" s="72" t="s">
        <v>414</v>
      </c>
      <c r="L420" s="2" t="s">
        <v>53</v>
      </c>
      <c r="M420" s="8" t="s">
        <v>881</v>
      </c>
      <c r="N420" s="76" t="s">
        <v>42</v>
      </c>
      <c r="O420" s="168">
        <v>43998</v>
      </c>
      <c r="P420" s="165">
        <v>43999</v>
      </c>
      <c r="Q420" s="166" t="s">
        <v>242</v>
      </c>
      <c r="R420" s="72" t="s">
        <v>242</v>
      </c>
      <c r="S420" s="72" t="s">
        <v>45</v>
      </c>
      <c r="T420" s="82" t="str">
        <f t="shared" si="69"/>
        <v>-</v>
      </c>
      <c r="U420" s="82" t="str">
        <f t="shared" si="69"/>
        <v>-</v>
      </c>
      <c r="V420" s="83" t="str">
        <f t="shared" ref="V420:V450" si="70">IFERROR(IF(AND(T420="",U420=""),"",IF(AND(T420="-",U420="-"),IF(S420="","Cs合計を入力してください",S420),IF(NOT(ISERROR(T420*1+U420*1)),ROUND(T420+U420, 1-INT(LOG(ABS(T420+U420)))),IF(NOT(ISERROR(T420*1)),ROUND(T420, 1-INT(LOG(ABS(T420)))),IF(NOT(ISERROR(U420*1)),ROUND(U420, 1-INT(LOG(ABS(U420)))),IF(ISERROR(T420*1+U420*1),"&lt;"&amp;ROUND(IF(T420="-",0,SUBSTITUTE(T420,"&lt;",""))*1+IF(U420="-",0,SUBSTITUTE(U420,"&lt;",""))*1,1-INT(LOG(ABS(IF(T420="-",0,SUBSTITUTE(T420,"&lt;",""))*1+IF(U420="-",0,SUBSTITUTE(U420,"&lt;",""))*1)))))))))),"入力形式が間違っています")</f>
        <v>&lt;25</v>
      </c>
      <c r="W420" s="84" t="str">
        <f t="shared" si="68"/>
        <v/>
      </c>
    </row>
    <row r="421" spans="1:23" s="70" customFormat="1" ht="19.8" x14ac:dyDescent="0.45">
      <c r="A421" s="22">
        <f t="shared" si="67"/>
        <v>415</v>
      </c>
      <c r="B421" s="8" t="s">
        <v>881</v>
      </c>
      <c r="C421" s="19" t="s">
        <v>881</v>
      </c>
      <c r="D421" s="161" t="s">
        <v>414</v>
      </c>
      <c r="E421" s="72" t="s">
        <v>414</v>
      </c>
      <c r="F421" s="162" t="s">
        <v>889</v>
      </c>
      <c r="G421" s="47" t="s">
        <v>244</v>
      </c>
      <c r="H421" s="21" t="s">
        <v>245</v>
      </c>
      <c r="I421" s="72" t="s">
        <v>890</v>
      </c>
      <c r="J421" s="72" t="s">
        <v>414</v>
      </c>
      <c r="K421" s="72" t="s">
        <v>414</v>
      </c>
      <c r="L421" s="2" t="s">
        <v>53</v>
      </c>
      <c r="M421" s="8" t="s">
        <v>881</v>
      </c>
      <c r="N421" s="76" t="s">
        <v>42</v>
      </c>
      <c r="O421" s="168">
        <v>43998</v>
      </c>
      <c r="P421" s="165">
        <v>43999</v>
      </c>
      <c r="Q421" s="166" t="s">
        <v>242</v>
      </c>
      <c r="R421" s="72" t="s">
        <v>242</v>
      </c>
      <c r="S421" s="72" t="s">
        <v>45</v>
      </c>
      <c r="T421" s="82" t="str">
        <f t="shared" si="69"/>
        <v>-</v>
      </c>
      <c r="U421" s="82" t="str">
        <f t="shared" si="69"/>
        <v>-</v>
      </c>
      <c r="V421" s="83" t="str">
        <f t="shared" si="70"/>
        <v>&lt;25</v>
      </c>
      <c r="W421" s="84" t="str">
        <f t="shared" si="68"/>
        <v/>
      </c>
    </row>
    <row r="422" spans="1:23" s="70" customFormat="1" ht="19.8" x14ac:dyDescent="0.45">
      <c r="A422" s="22">
        <f t="shared" si="67"/>
        <v>416</v>
      </c>
      <c r="B422" s="8" t="s">
        <v>881</v>
      </c>
      <c r="C422" s="19" t="s">
        <v>881</v>
      </c>
      <c r="D422" s="161" t="s">
        <v>414</v>
      </c>
      <c r="E422" s="72" t="s">
        <v>414</v>
      </c>
      <c r="F422" s="167" t="s">
        <v>886</v>
      </c>
      <c r="G422" s="47" t="s">
        <v>244</v>
      </c>
      <c r="H422" s="21" t="s">
        <v>245</v>
      </c>
      <c r="I422" s="72" t="s">
        <v>891</v>
      </c>
      <c r="J422" s="72" t="s">
        <v>414</v>
      </c>
      <c r="K422" s="72" t="s">
        <v>414</v>
      </c>
      <c r="L422" s="2" t="s">
        <v>53</v>
      </c>
      <c r="M422" s="8" t="s">
        <v>881</v>
      </c>
      <c r="N422" s="76" t="s">
        <v>42</v>
      </c>
      <c r="O422" s="168">
        <v>43998</v>
      </c>
      <c r="P422" s="165">
        <v>43999</v>
      </c>
      <c r="Q422" s="166" t="s">
        <v>242</v>
      </c>
      <c r="R422" s="72" t="s">
        <v>242</v>
      </c>
      <c r="S422" s="72" t="s">
        <v>45</v>
      </c>
      <c r="T422" s="82" t="str">
        <f t="shared" si="69"/>
        <v>-</v>
      </c>
      <c r="U422" s="82" t="str">
        <f t="shared" si="69"/>
        <v>-</v>
      </c>
      <c r="V422" s="83" t="str">
        <f t="shared" si="70"/>
        <v>&lt;25</v>
      </c>
      <c r="W422" s="84"/>
    </row>
    <row r="423" spans="1:23" s="70" customFormat="1" ht="19.8" x14ac:dyDescent="0.45">
      <c r="A423" s="22">
        <f t="shared" si="67"/>
        <v>417</v>
      </c>
      <c r="B423" s="8" t="s">
        <v>881</v>
      </c>
      <c r="C423" s="19" t="s">
        <v>881</v>
      </c>
      <c r="D423" s="161" t="s">
        <v>414</v>
      </c>
      <c r="E423" s="72" t="s">
        <v>414</v>
      </c>
      <c r="F423" s="167" t="s">
        <v>886</v>
      </c>
      <c r="G423" s="47" t="s">
        <v>244</v>
      </c>
      <c r="H423" s="21" t="s">
        <v>245</v>
      </c>
      <c r="I423" s="72" t="s">
        <v>892</v>
      </c>
      <c r="J423" s="72" t="s">
        <v>414</v>
      </c>
      <c r="K423" s="72" t="s">
        <v>414</v>
      </c>
      <c r="L423" s="2" t="s">
        <v>53</v>
      </c>
      <c r="M423" s="8" t="s">
        <v>881</v>
      </c>
      <c r="N423" s="76" t="s">
        <v>42</v>
      </c>
      <c r="O423" s="168">
        <v>43998</v>
      </c>
      <c r="P423" s="165">
        <v>43999</v>
      </c>
      <c r="Q423" s="166" t="s">
        <v>242</v>
      </c>
      <c r="R423" s="72" t="s">
        <v>242</v>
      </c>
      <c r="S423" s="72" t="s">
        <v>45</v>
      </c>
      <c r="T423" s="82" t="str">
        <f t="shared" si="69"/>
        <v>-</v>
      </c>
      <c r="U423" s="82" t="str">
        <f t="shared" si="69"/>
        <v>-</v>
      </c>
      <c r="V423" s="83" t="str">
        <f t="shared" si="70"/>
        <v>&lt;25</v>
      </c>
      <c r="W423" s="84"/>
    </row>
    <row r="424" spans="1:23" s="70" customFormat="1" ht="19.8" x14ac:dyDescent="0.45">
      <c r="A424" s="22">
        <f t="shared" si="67"/>
        <v>418</v>
      </c>
      <c r="B424" s="8" t="s">
        <v>881</v>
      </c>
      <c r="C424" s="19" t="s">
        <v>881</v>
      </c>
      <c r="D424" s="161" t="s">
        <v>414</v>
      </c>
      <c r="E424" s="72" t="s">
        <v>414</v>
      </c>
      <c r="F424" s="167" t="s">
        <v>886</v>
      </c>
      <c r="G424" s="47" t="s">
        <v>244</v>
      </c>
      <c r="H424" s="21" t="s">
        <v>245</v>
      </c>
      <c r="I424" s="72" t="s">
        <v>893</v>
      </c>
      <c r="J424" s="72" t="s">
        <v>414</v>
      </c>
      <c r="K424" s="72" t="s">
        <v>414</v>
      </c>
      <c r="L424" s="2" t="s">
        <v>53</v>
      </c>
      <c r="M424" s="8" t="s">
        <v>881</v>
      </c>
      <c r="N424" s="76" t="s">
        <v>42</v>
      </c>
      <c r="O424" s="168">
        <v>43998</v>
      </c>
      <c r="P424" s="165">
        <v>43999</v>
      </c>
      <c r="Q424" s="166" t="s">
        <v>242</v>
      </c>
      <c r="R424" s="72" t="s">
        <v>242</v>
      </c>
      <c r="S424" s="72" t="s">
        <v>45</v>
      </c>
      <c r="T424" s="82" t="str">
        <f t="shared" si="69"/>
        <v>-</v>
      </c>
      <c r="U424" s="82" t="str">
        <f t="shared" si="69"/>
        <v>-</v>
      </c>
      <c r="V424" s="83" t="str">
        <f t="shared" si="70"/>
        <v>&lt;25</v>
      </c>
      <c r="W424" s="84"/>
    </row>
    <row r="425" spans="1:23" s="70" customFormat="1" ht="19.8" x14ac:dyDescent="0.45">
      <c r="A425" s="22">
        <f t="shared" si="67"/>
        <v>419</v>
      </c>
      <c r="B425" s="8" t="s">
        <v>881</v>
      </c>
      <c r="C425" s="19" t="s">
        <v>881</v>
      </c>
      <c r="D425" s="161" t="s">
        <v>414</v>
      </c>
      <c r="E425" s="72" t="s">
        <v>414</v>
      </c>
      <c r="F425" s="167" t="s">
        <v>886</v>
      </c>
      <c r="G425" s="47" t="s">
        <v>244</v>
      </c>
      <c r="H425" s="21" t="s">
        <v>245</v>
      </c>
      <c r="I425" s="72" t="s">
        <v>883</v>
      </c>
      <c r="J425" s="72" t="s">
        <v>414</v>
      </c>
      <c r="K425" s="72" t="s">
        <v>414</v>
      </c>
      <c r="L425" s="2" t="s">
        <v>53</v>
      </c>
      <c r="M425" s="8" t="s">
        <v>881</v>
      </c>
      <c r="N425" s="76" t="s">
        <v>42</v>
      </c>
      <c r="O425" s="168">
        <v>43998</v>
      </c>
      <c r="P425" s="165">
        <v>43999</v>
      </c>
      <c r="Q425" s="166" t="s">
        <v>242</v>
      </c>
      <c r="R425" s="72" t="s">
        <v>242</v>
      </c>
      <c r="S425" s="72" t="s">
        <v>45</v>
      </c>
      <c r="T425" s="82" t="str">
        <f t="shared" si="69"/>
        <v>-</v>
      </c>
      <c r="U425" s="82" t="str">
        <f t="shared" si="69"/>
        <v>-</v>
      </c>
      <c r="V425" s="83" t="str">
        <f t="shared" si="70"/>
        <v>&lt;25</v>
      </c>
      <c r="W425" s="84" t="str">
        <f t="shared" si="68"/>
        <v/>
      </c>
    </row>
    <row r="426" spans="1:23" s="70" customFormat="1" ht="19.8" x14ac:dyDescent="0.45">
      <c r="A426" s="22">
        <f t="shared" si="67"/>
        <v>420</v>
      </c>
      <c r="B426" s="8" t="s">
        <v>881</v>
      </c>
      <c r="C426" s="19" t="s">
        <v>881</v>
      </c>
      <c r="D426" s="161" t="s">
        <v>414</v>
      </c>
      <c r="E426" s="72" t="s">
        <v>414</v>
      </c>
      <c r="F426" s="167" t="s">
        <v>886</v>
      </c>
      <c r="G426" s="47" t="s">
        <v>244</v>
      </c>
      <c r="H426" s="21" t="s">
        <v>245</v>
      </c>
      <c r="I426" s="72" t="s">
        <v>894</v>
      </c>
      <c r="J426" s="72" t="s">
        <v>414</v>
      </c>
      <c r="K426" s="72" t="s">
        <v>414</v>
      </c>
      <c r="L426" s="2" t="s">
        <v>53</v>
      </c>
      <c r="M426" s="8" t="s">
        <v>881</v>
      </c>
      <c r="N426" s="76" t="s">
        <v>42</v>
      </c>
      <c r="O426" s="168">
        <v>43998</v>
      </c>
      <c r="P426" s="165">
        <v>43999</v>
      </c>
      <c r="Q426" s="166" t="s">
        <v>242</v>
      </c>
      <c r="R426" s="72" t="s">
        <v>242</v>
      </c>
      <c r="S426" s="72" t="s">
        <v>45</v>
      </c>
      <c r="T426" s="82" t="str">
        <f t="shared" si="69"/>
        <v>-</v>
      </c>
      <c r="U426" s="82" t="str">
        <f t="shared" si="69"/>
        <v>-</v>
      </c>
      <c r="V426" s="83" t="str">
        <f t="shared" si="70"/>
        <v>&lt;25</v>
      </c>
      <c r="W426" s="84" t="str">
        <f t="shared" si="68"/>
        <v/>
      </c>
    </row>
    <row r="427" spans="1:23" s="70" customFormat="1" ht="19.8" x14ac:dyDescent="0.45">
      <c r="A427" s="22">
        <f t="shared" si="67"/>
        <v>421</v>
      </c>
      <c r="B427" s="8" t="s">
        <v>881</v>
      </c>
      <c r="C427" s="19" t="s">
        <v>881</v>
      </c>
      <c r="D427" s="7" t="s">
        <v>881</v>
      </c>
      <c r="E427" s="8" t="s">
        <v>895</v>
      </c>
      <c r="F427" s="72" t="s">
        <v>414</v>
      </c>
      <c r="G427" s="47" t="s">
        <v>35</v>
      </c>
      <c r="H427" s="21" t="s">
        <v>36</v>
      </c>
      <c r="I427" s="8" t="s">
        <v>896</v>
      </c>
      <c r="J427" s="72" t="s">
        <v>414</v>
      </c>
      <c r="K427" s="8" t="s">
        <v>897</v>
      </c>
      <c r="L427" s="2" t="s">
        <v>898</v>
      </c>
      <c r="M427" s="48" t="s">
        <v>899</v>
      </c>
      <c r="N427" s="76" t="s">
        <v>49</v>
      </c>
      <c r="O427" s="77">
        <v>43998</v>
      </c>
      <c r="P427" s="78">
        <v>44000</v>
      </c>
      <c r="Q427" s="79" t="s">
        <v>481</v>
      </c>
      <c r="R427" s="80" t="s">
        <v>900</v>
      </c>
      <c r="S427" s="81" t="s">
        <v>901</v>
      </c>
      <c r="T427" s="82" t="str">
        <f t="shared" si="69"/>
        <v>&lt;1.3</v>
      </c>
      <c r="U427" s="82" t="str">
        <f t="shared" si="69"/>
        <v>&lt;2</v>
      </c>
      <c r="V427" s="83" t="str">
        <f t="shared" si="70"/>
        <v>&lt;3.3</v>
      </c>
      <c r="W427" s="84" t="str">
        <f t="shared" si="68"/>
        <v/>
      </c>
    </row>
    <row r="428" spans="1:23" s="70" customFormat="1" ht="19.8" x14ac:dyDescent="0.45">
      <c r="A428" s="22">
        <f t="shared" si="67"/>
        <v>422</v>
      </c>
      <c r="B428" s="8" t="s">
        <v>881</v>
      </c>
      <c r="C428" s="19" t="s">
        <v>881</v>
      </c>
      <c r="D428" s="7" t="s">
        <v>881</v>
      </c>
      <c r="E428" s="22" t="s">
        <v>902</v>
      </c>
      <c r="F428" s="72" t="s">
        <v>414</v>
      </c>
      <c r="G428" s="47" t="s">
        <v>35</v>
      </c>
      <c r="H428" s="21" t="s">
        <v>36</v>
      </c>
      <c r="I428" s="8" t="s">
        <v>903</v>
      </c>
      <c r="J428" s="72" t="s">
        <v>414</v>
      </c>
      <c r="K428" s="8" t="s">
        <v>897</v>
      </c>
      <c r="L428" s="2" t="s">
        <v>898</v>
      </c>
      <c r="M428" s="48" t="s">
        <v>899</v>
      </c>
      <c r="N428" s="76" t="s">
        <v>49</v>
      </c>
      <c r="O428" s="86">
        <v>43998</v>
      </c>
      <c r="P428" s="89">
        <v>44000</v>
      </c>
      <c r="Q428" s="87" t="s">
        <v>476</v>
      </c>
      <c r="R428" s="88" t="s">
        <v>473</v>
      </c>
      <c r="S428" s="81" t="s">
        <v>904</v>
      </c>
      <c r="T428" s="82" t="str">
        <f t="shared" si="69"/>
        <v>&lt;1.5</v>
      </c>
      <c r="U428" s="82" t="str">
        <f t="shared" si="69"/>
        <v>&lt;1.7</v>
      </c>
      <c r="V428" s="83" t="str">
        <f t="shared" si="70"/>
        <v>&lt;3.2</v>
      </c>
      <c r="W428" s="84" t="str">
        <f t="shared" si="68"/>
        <v/>
      </c>
    </row>
    <row r="429" spans="1:23" s="70" customFormat="1" ht="20.399999999999999" x14ac:dyDescent="0.45">
      <c r="A429" s="22">
        <f t="shared" si="67"/>
        <v>423</v>
      </c>
      <c r="B429" s="8" t="s">
        <v>881</v>
      </c>
      <c r="C429" s="19" t="s">
        <v>881</v>
      </c>
      <c r="D429" s="7" t="s">
        <v>881</v>
      </c>
      <c r="E429" s="22" t="s">
        <v>905</v>
      </c>
      <c r="F429" s="72" t="s">
        <v>414</v>
      </c>
      <c r="G429" s="47" t="s">
        <v>35</v>
      </c>
      <c r="H429" s="21" t="s">
        <v>36</v>
      </c>
      <c r="I429" s="8" t="s">
        <v>903</v>
      </c>
      <c r="J429" s="72" t="s">
        <v>414</v>
      </c>
      <c r="K429" s="8" t="s">
        <v>897</v>
      </c>
      <c r="L429" s="2" t="s">
        <v>898</v>
      </c>
      <c r="M429" s="48" t="s">
        <v>899</v>
      </c>
      <c r="N429" s="76" t="s">
        <v>49</v>
      </c>
      <c r="O429" s="86">
        <v>43999</v>
      </c>
      <c r="P429" s="89">
        <v>44001</v>
      </c>
      <c r="Q429" s="87" t="s">
        <v>482</v>
      </c>
      <c r="R429" s="88" t="s">
        <v>481</v>
      </c>
      <c r="S429" s="81" t="s">
        <v>906</v>
      </c>
      <c r="T429" s="82" t="str">
        <f t="shared" si="69"/>
        <v>&lt;1</v>
      </c>
      <c r="U429" s="82" t="str">
        <f t="shared" si="69"/>
        <v>&lt;1.3</v>
      </c>
      <c r="V429" s="83" t="str">
        <f t="shared" si="70"/>
        <v>&lt;2.3</v>
      </c>
      <c r="W429" s="84" t="str">
        <f t="shared" si="68"/>
        <v/>
      </c>
    </row>
    <row r="430" spans="1:23" s="70" customFormat="1" ht="18.600000000000001" thickTop="1" x14ac:dyDescent="0.45">
      <c r="A430" s="22">
        <f t="shared" si="67"/>
        <v>424</v>
      </c>
      <c r="B430" s="8" t="s">
        <v>907</v>
      </c>
      <c r="C430" s="169" t="s">
        <v>907</v>
      </c>
      <c r="D430" s="170" t="s">
        <v>907</v>
      </c>
      <c r="E430" s="8" t="s">
        <v>908</v>
      </c>
      <c r="F430" s="19" t="s">
        <v>510</v>
      </c>
      <c r="G430" s="47" t="s">
        <v>35</v>
      </c>
      <c r="H430" s="7" t="s">
        <v>36</v>
      </c>
      <c r="I430" s="8" t="s">
        <v>909</v>
      </c>
      <c r="J430" s="8" t="s">
        <v>910</v>
      </c>
      <c r="K430" s="8" t="s">
        <v>911</v>
      </c>
      <c r="L430" s="2" t="s">
        <v>53</v>
      </c>
      <c r="M430" s="48" t="s">
        <v>912</v>
      </c>
      <c r="N430" s="76" t="s">
        <v>49</v>
      </c>
      <c r="O430" s="77">
        <v>43924</v>
      </c>
      <c r="P430" s="78">
        <v>43929</v>
      </c>
      <c r="Q430" s="79" t="s">
        <v>607</v>
      </c>
      <c r="R430" s="80" t="s">
        <v>913</v>
      </c>
      <c r="S430" s="81" t="s">
        <v>914</v>
      </c>
      <c r="T430" s="82" t="str">
        <f t="shared" si="69"/>
        <v>&lt;7.9</v>
      </c>
      <c r="U430" s="82" t="str">
        <f t="shared" si="69"/>
        <v>&lt;8.3</v>
      </c>
      <c r="V430" s="83" t="str">
        <f t="shared" si="70"/>
        <v>&lt;16</v>
      </c>
      <c r="W430" s="84" t="str">
        <f t="shared" si="68"/>
        <v/>
      </c>
    </row>
    <row r="431" spans="1:23" s="70" customFormat="1" x14ac:dyDescent="0.45">
      <c r="A431" s="22">
        <f t="shared" si="67"/>
        <v>425</v>
      </c>
      <c r="B431" s="8" t="s">
        <v>907</v>
      </c>
      <c r="C431" s="2" t="s">
        <v>907</v>
      </c>
      <c r="D431" s="170" t="s">
        <v>907</v>
      </c>
      <c r="E431" s="22" t="s">
        <v>915</v>
      </c>
      <c r="F431" s="19" t="s">
        <v>510</v>
      </c>
      <c r="G431" s="47" t="s">
        <v>35</v>
      </c>
      <c r="H431" s="7" t="s">
        <v>36</v>
      </c>
      <c r="I431" s="22" t="s">
        <v>909</v>
      </c>
      <c r="J431" s="8" t="s">
        <v>910</v>
      </c>
      <c r="K431" s="22" t="s">
        <v>911</v>
      </c>
      <c r="L431" s="2" t="s">
        <v>53</v>
      </c>
      <c r="M431" s="48" t="s">
        <v>912</v>
      </c>
      <c r="N431" s="76" t="s">
        <v>49</v>
      </c>
      <c r="O431" s="86">
        <v>43928</v>
      </c>
      <c r="P431" s="89">
        <v>43930</v>
      </c>
      <c r="Q431" s="87" t="s">
        <v>411</v>
      </c>
      <c r="R431" s="88" t="s">
        <v>607</v>
      </c>
      <c r="S431" s="81" t="s">
        <v>916</v>
      </c>
      <c r="T431" s="82" t="str">
        <f t="shared" si="69"/>
        <v>&lt;8.7</v>
      </c>
      <c r="U431" s="82" t="str">
        <f t="shared" si="69"/>
        <v>&lt;7.9</v>
      </c>
      <c r="V431" s="83" t="str">
        <f t="shared" si="70"/>
        <v>&lt;17</v>
      </c>
      <c r="W431" s="84" t="str">
        <f t="shared" si="68"/>
        <v/>
      </c>
    </row>
    <row r="432" spans="1:23" s="70" customFormat="1" x14ac:dyDescent="0.45">
      <c r="A432" s="22">
        <f t="shared" si="67"/>
        <v>426</v>
      </c>
      <c r="B432" s="8" t="s">
        <v>907</v>
      </c>
      <c r="C432" s="2" t="s">
        <v>907</v>
      </c>
      <c r="D432" s="170" t="s">
        <v>907</v>
      </c>
      <c r="E432" s="22" t="s">
        <v>917</v>
      </c>
      <c r="F432" s="19" t="s">
        <v>510</v>
      </c>
      <c r="G432" s="47" t="s">
        <v>35</v>
      </c>
      <c r="H432" s="7" t="s">
        <v>36</v>
      </c>
      <c r="I432" s="22" t="s">
        <v>909</v>
      </c>
      <c r="J432" s="8" t="s">
        <v>910</v>
      </c>
      <c r="K432" s="22" t="s">
        <v>911</v>
      </c>
      <c r="L432" s="2" t="s">
        <v>53</v>
      </c>
      <c r="M432" s="48" t="s">
        <v>912</v>
      </c>
      <c r="N432" s="76" t="s">
        <v>49</v>
      </c>
      <c r="O432" s="86">
        <v>43930</v>
      </c>
      <c r="P432" s="89">
        <v>43935</v>
      </c>
      <c r="Q432" s="87" t="s">
        <v>918</v>
      </c>
      <c r="R432" s="88" t="s">
        <v>302</v>
      </c>
      <c r="S432" s="81" t="s">
        <v>373</v>
      </c>
      <c r="T432" s="82" t="str">
        <f t="shared" si="69"/>
        <v>&lt;2.7</v>
      </c>
      <c r="U432" s="82" t="str">
        <f t="shared" si="69"/>
        <v>&lt;2.1</v>
      </c>
      <c r="V432" s="83" t="str">
        <f t="shared" si="70"/>
        <v>&lt;4.8</v>
      </c>
      <c r="W432" s="84" t="str">
        <f t="shared" si="68"/>
        <v/>
      </c>
    </row>
    <row r="433" spans="1:23" s="70" customFormat="1" x14ac:dyDescent="0.45">
      <c r="A433" s="22">
        <f t="shared" si="67"/>
        <v>427</v>
      </c>
      <c r="B433" s="8" t="s">
        <v>907</v>
      </c>
      <c r="C433" s="2" t="s">
        <v>907</v>
      </c>
      <c r="D433" s="170" t="s">
        <v>907</v>
      </c>
      <c r="E433" s="22" t="s">
        <v>919</v>
      </c>
      <c r="F433" s="19" t="s">
        <v>510</v>
      </c>
      <c r="G433" s="47" t="s">
        <v>35</v>
      </c>
      <c r="H433" s="7" t="s">
        <v>36</v>
      </c>
      <c r="I433" s="22" t="s">
        <v>909</v>
      </c>
      <c r="J433" s="8" t="s">
        <v>910</v>
      </c>
      <c r="K433" s="22" t="s">
        <v>911</v>
      </c>
      <c r="L433" s="2" t="s">
        <v>53</v>
      </c>
      <c r="M433" s="48" t="s">
        <v>912</v>
      </c>
      <c r="N433" s="76" t="s">
        <v>49</v>
      </c>
      <c r="O433" s="86">
        <v>43930</v>
      </c>
      <c r="P433" s="89">
        <v>43935</v>
      </c>
      <c r="Q433" s="87" t="s">
        <v>362</v>
      </c>
      <c r="R433" s="88" t="s">
        <v>483</v>
      </c>
      <c r="S433" s="130" t="s">
        <v>588</v>
      </c>
      <c r="T433" s="82" t="str">
        <f t="shared" si="69"/>
        <v>&lt;2.4</v>
      </c>
      <c r="U433" s="82" t="str">
        <f t="shared" si="69"/>
        <v>&lt;1.9</v>
      </c>
      <c r="V433" s="83" t="str">
        <f t="shared" si="70"/>
        <v>&lt;4.3</v>
      </c>
      <c r="W433" s="84" t="str">
        <f t="shared" si="68"/>
        <v/>
      </c>
    </row>
    <row r="434" spans="1:23" s="70" customFormat="1" x14ac:dyDescent="0.45">
      <c r="A434" s="22">
        <f t="shared" si="67"/>
        <v>428</v>
      </c>
      <c r="B434" s="8" t="s">
        <v>907</v>
      </c>
      <c r="C434" s="2" t="s">
        <v>907</v>
      </c>
      <c r="D434" s="170" t="s">
        <v>907</v>
      </c>
      <c r="E434" s="22" t="s">
        <v>920</v>
      </c>
      <c r="F434" s="19" t="s">
        <v>510</v>
      </c>
      <c r="G434" s="47" t="s">
        <v>35</v>
      </c>
      <c r="H434" s="7" t="s">
        <v>36</v>
      </c>
      <c r="I434" s="22" t="s">
        <v>921</v>
      </c>
      <c r="J434" s="22" t="s">
        <v>922</v>
      </c>
      <c r="K434" s="22" t="s">
        <v>583</v>
      </c>
      <c r="L434" s="2" t="s">
        <v>53</v>
      </c>
      <c r="M434" s="48" t="s">
        <v>912</v>
      </c>
      <c r="N434" s="76" t="s">
        <v>49</v>
      </c>
      <c r="O434" s="86">
        <v>43935</v>
      </c>
      <c r="P434" s="89">
        <v>43937</v>
      </c>
      <c r="Q434" s="87" t="s">
        <v>923</v>
      </c>
      <c r="R434" s="88" t="s">
        <v>407</v>
      </c>
      <c r="S434" s="130" t="s">
        <v>924</v>
      </c>
      <c r="T434" s="82" t="str">
        <f t="shared" ref="T434:U449" si="71">IF(Q434="","",IF(NOT(ISERROR(Q434*1)),ROUNDDOWN(Q434*1,2-INT(LOG(ABS(Q434*1)))),IFERROR("&lt;"&amp;ROUNDDOWN(IF(SUBSTITUTE(Q434,"&lt;","")*1&lt;=50,SUBSTITUTE(Q434,"&lt;","")*1,""),2-INT(LOG(ABS(SUBSTITUTE(Q434,"&lt;","")*1)))),IF(Q434="-",Q434,"入力形式が間違っています"))))</f>
        <v>&lt;3.1</v>
      </c>
      <c r="U434" s="82" t="str">
        <f t="shared" si="71"/>
        <v>&lt;3.9</v>
      </c>
      <c r="V434" s="83" t="str">
        <f t="shared" si="70"/>
        <v>&lt;7</v>
      </c>
      <c r="W434" s="84" t="str">
        <f t="shared" si="68"/>
        <v/>
      </c>
    </row>
    <row r="435" spans="1:23" s="70" customFormat="1" x14ac:dyDescent="0.45">
      <c r="A435" s="22">
        <f t="shared" si="67"/>
        <v>429</v>
      </c>
      <c r="B435" s="8" t="s">
        <v>907</v>
      </c>
      <c r="C435" s="2" t="s">
        <v>907</v>
      </c>
      <c r="D435" s="170" t="s">
        <v>907</v>
      </c>
      <c r="E435" s="22" t="s">
        <v>925</v>
      </c>
      <c r="F435" s="19" t="s">
        <v>510</v>
      </c>
      <c r="G435" s="47" t="s">
        <v>35</v>
      </c>
      <c r="H435" s="7" t="s">
        <v>36</v>
      </c>
      <c r="I435" s="22" t="s">
        <v>909</v>
      </c>
      <c r="J435" s="22" t="s">
        <v>910</v>
      </c>
      <c r="K435" s="22" t="s">
        <v>911</v>
      </c>
      <c r="L435" s="2" t="s">
        <v>53</v>
      </c>
      <c r="M435" s="48" t="s">
        <v>912</v>
      </c>
      <c r="N435" s="76" t="s">
        <v>49</v>
      </c>
      <c r="O435" s="86">
        <v>43935</v>
      </c>
      <c r="P435" s="89">
        <v>43937</v>
      </c>
      <c r="Q435" s="87" t="s">
        <v>407</v>
      </c>
      <c r="R435" s="88">
        <v>12</v>
      </c>
      <c r="S435" s="151">
        <v>12</v>
      </c>
      <c r="T435" s="82" t="str">
        <f t="shared" si="71"/>
        <v>&lt;3.9</v>
      </c>
      <c r="U435" s="82">
        <f t="shared" si="71"/>
        <v>12</v>
      </c>
      <c r="V435" s="83">
        <f t="shared" si="70"/>
        <v>12</v>
      </c>
      <c r="W435" s="84" t="str">
        <f t="shared" si="68"/>
        <v/>
      </c>
    </row>
    <row r="436" spans="1:23" s="70" customFormat="1" x14ac:dyDescent="0.45">
      <c r="A436" s="22">
        <f t="shared" si="67"/>
        <v>430</v>
      </c>
      <c r="B436" s="8" t="s">
        <v>907</v>
      </c>
      <c r="C436" s="16" t="s">
        <v>907</v>
      </c>
      <c r="D436" s="170" t="s">
        <v>907</v>
      </c>
      <c r="E436" s="22" t="s">
        <v>926</v>
      </c>
      <c r="F436" s="19" t="s">
        <v>510</v>
      </c>
      <c r="G436" s="47" t="s">
        <v>35</v>
      </c>
      <c r="H436" s="7" t="s">
        <v>36</v>
      </c>
      <c r="I436" s="22" t="s">
        <v>909</v>
      </c>
      <c r="J436" s="22" t="s">
        <v>910</v>
      </c>
      <c r="K436" s="22" t="s">
        <v>911</v>
      </c>
      <c r="L436" s="2" t="s">
        <v>53</v>
      </c>
      <c r="M436" s="48" t="s">
        <v>912</v>
      </c>
      <c r="N436" s="76" t="s">
        <v>49</v>
      </c>
      <c r="O436" s="86">
        <v>43935</v>
      </c>
      <c r="P436" s="89">
        <v>43937</v>
      </c>
      <c r="Q436" s="87" t="s">
        <v>362</v>
      </c>
      <c r="R436" s="88">
        <v>2.58</v>
      </c>
      <c r="S436" s="151">
        <v>2.6</v>
      </c>
      <c r="T436" s="82" t="str">
        <f t="shared" si="71"/>
        <v>&lt;2.4</v>
      </c>
      <c r="U436" s="82">
        <f t="shared" si="71"/>
        <v>2.58</v>
      </c>
      <c r="V436" s="83">
        <f t="shared" si="70"/>
        <v>2.6</v>
      </c>
      <c r="W436" s="84" t="str">
        <f t="shared" si="68"/>
        <v/>
      </c>
    </row>
    <row r="437" spans="1:23" s="70" customFormat="1" x14ac:dyDescent="0.45">
      <c r="A437" s="22">
        <f t="shared" si="67"/>
        <v>431</v>
      </c>
      <c r="B437" s="8" t="s">
        <v>907</v>
      </c>
      <c r="C437" s="2" t="s">
        <v>907</v>
      </c>
      <c r="D437" s="170" t="s">
        <v>907</v>
      </c>
      <c r="E437" s="22" t="s">
        <v>927</v>
      </c>
      <c r="F437" s="19" t="s">
        <v>510</v>
      </c>
      <c r="G437" s="47" t="s">
        <v>35</v>
      </c>
      <c r="H437" s="7" t="s">
        <v>36</v>
      </c>
      <c r="I437" s="22" t="s">
        <v>909</v>
      </c>
      <c r="J437" s="22" t="s">
        <v>910</v>
      </c>
      <c r="K437" s="22" t="s">
        <v>911</v>
      </c>
      <c r="L437" s="2" t="s">
        <v>53</v>
      </c>
      <c r="M437" s="48" t="s">
        <v>912</v>
      </c>
      <c r="N437" s="76" t="s">
        <v>49</v>
      </c>
      <c r="O437" s="86">
        <v>43941</v>
      </c>
      <c r="P437" s="89">
        <v>43943</v>
      </c>
      <c r="Q437" s="87" t="s">
        <v>504</v>
      </c>
      <c r="R437" s="88" t="s">
        <v>302</v>
      </c>
      <c r="S437" s="151" t="s">
        <v>410</v>
      </c>
      <c r="T437" s="82" t="str">
        <f t="shared" si="71"/>
        <v>&lt;2.5</v>
      </c>
      <c r="U437" s="82" t="str">
        <f t="shared" si="71"/>
        <v>&lt;2.1</v>
      </c>
      <c r="V437" s="83" t="str">
        <f t="shared" si="70"/>
        <v>&lt;4.6</v>
      </c>
      <c r="W437" s="84" t="str">
        <f t="shared" si="68"/>
        <v/>
      </c>
    </row>
    <row r="438" spans="1:23" s="70" customFormat="1" x14ac:dyDescent="0.45">
      <c r="A438" s="22">
        <f t="shared" si="67"/>
        <v>432</v>
      </c>
      <c r="B438" s="8" t="s">
        <v>907</v>
      </c>
      <c r="C438" s="2" t="s">
        <v>907</v>
      </c>
      <c r="D438" s="170" t="s">
        <v>907</v>
      </c>
      <c r="E438" s="22" t="s">
        <v>920</v>
      </c>
      <c r="F438" s="19" t="s">
        <v>510</v>
      </c>
      <c r="G438" s="47" t="s">
        <v>35</v>
      </c>
      <c r="H438" s="7" t="s">
        <v>36</v>
      </c>
      <c r="I438" s="22" t="s">
        <v>928</v>
      </c>
      <c r="J438" s="22" t="s">
        <v>910</v>
      </c>
      <c r="K438" s="22" t="s">
        <v>929</v>
      </c>
      <c r="L438" s="2" t="s">
        <v>53</v>
      </c>
      <c r="M438" s="48" t="s">
        <v>912</v>
      </c>
      <c r="N438" s="76" t="s">
        <v>49</v>
      </c>
      <c r="O438" s="86">
        <v>43944</v>
      </c>
      <c r="P438" s="89">
        <v>43948</v>
      </c>
      <c r="Q438" s="87" t="s">
        <v>930</v>
      </c>
      <c r="R438" s="88" t="s">
        <v>931</v>
      </c>
      <c r="S438" s="151" t="s">
        <v>932</v>
      </c>
      <c r="T438" s="82" t="str">
        <f t="shared" si="71"/>
        <v>&lt;6.6</v>
      </c>
      <c r="U438" s="82" t="str">
        <f t="shared" si="71"/>
        <v>&lt;7.1</v>
      </c>
      <c r="V438" s="83" t="str">
        <f t="shared" si="70"/>
        <v>&lt;14</v>
      </c>
      <c r="W438" s="84" t="str">
        <f t="shared" si="68"/>
        <v/>
      </c>
    </row>
    <row r="439" spans="1:23" s="70" customFormat="1" x14ac:dyDescent="0.45">
      <c r="A439" s="22">
        <f t="shared" si="67"/>
        <v>433</v>
      </c>
      <c r="B439" s="8" t="s">
        <v>907</v>
      </c>
      <c r="C439" s="2" t="s">
        <v>907</v>
      </c>
      <c r="D439" s="170" t="s">
        <v>907</v>
      </c>
      <c r="E439" s="22" t="s">
        <v>920</v>
      </c>
      <c r="F439" s="19" t="s">
        <v>510</v>
      </c>
      <c r="G439" s="47" t="s">
        <v>35</v>
      </c>
      <c r="H439" s="7" t="s">
        <v>36</v>
      </c>
      <c r="I439" s="22" t="s">
        <v>909</v>
      </c>
      <c r="J439" s="22" t="s">
        <v>910</v>
      </c>
      <c r="K439" s="22" t="s">
        <v>911</v>
      </c>
      <c r="L439" s="2" t="s">
        <v>53</v>
      </c>
      <c r="M439" s="48" t="s">
        <v>912</v>
      </c>
      <c r="N439" s="76" t="s">
        <v>49</v>
      </c>
      <c r="O439" s="86">
        <v>43944</v>
      </c>
      <c r="P439" s="89">
        <v>43948</v>
      </c>
      <c r="Q439" s="87" t="s">
        <v>478</v>
      </c>
      <c r="R439" s="88" t="s">
        <v>900</v>
      </c>
      <c r="S439" s="151" t="s">
        <v>933</v>
      </c>
      <c r="T439" s="82" t="str">
        <f t="shared" si="71"/>
        <v>&lt;1.4</v>
      </c>
      <c r="U439" s="82" t="str">
        <f t="shared" si="71"/>
        <v>&lt;2</v>
      </c>
      <c r="V439" s="83" t="str">
        <f t="shared" si="70"/>
        <v>&lt;3.4</v>
      </c>
      <c r="W439" s="84" t="str">
        <f t="shared" si="68"/>
        <v/>
      </c>
    </row>
    <row r="440" spans="1:23" s="70" customFormat="1" x14ac:dyDescent="0.45">
      <c r="A440" s="22">
        <f t="shared" si="67"/>
        <v>434</v>
      </c>
      <c r="B440" s="8" t="s">
        <v>907</v>
      </c>
      <c r="C440" s="2" t="s">
        <v>907</v>
      </c>
      <c r="D440" s="170" t="s">
        <v>907</v>
      </c>
      <c r="E440" s="22" t="s">
        <v>920</v>
      </c>
      <c r="F440" s="19" t="s">
        <v>510</v>
      </c>
      <c r="G440" s="47" t="s">
        <v>35</v>
      </c>
      <c r="H440" s="7" t="s">
        <v>36</v>
      </c>
      <c r="I440" s="22" t="s">
        <v>934</v>
      </c>
      <c r="J440" s="22" t="s">
        <v>910</v>
      </c>
      <c r="K440" s="22" t="s">
        <v>929</v>
      </c>
      <c r="L440" s="2" t="s">
        <v>53</v>
      </c>
      <c r="M440" s="48" t="s">
        <v>912</v>
      </c>
      <c r="N440" s="76" t="s">
        <v>49</v>
      </c>
      <c r="O440" s="86">
        <v>43944</v>
      </c>
      <c r="P440" s="89">
        <v>43948</v>
      </c>
      <c r="Q440" s="87" t="s">
        <v>491</v>
      </c>
      <c r="R440" s="88" t="s">
        <v>935</v>
      </c>
      <c r="S440" s="151" t="s">
        <v>720</v>
      </c>
      <c r="T440" s="82" t="str">
        <f t="shared" si="71"/>
        <v>&lt;5.8</v>
      </c>
      <c r="U440" s="82" t="str">
        <f t="shared" si="71"/>
        <v>&lt;5.7</v>
      </c>
      <c r="V440" s="83" t="str">
        <f t="shared" si="70"/>
        <v>&lt;12</v>
      </c>
      <c r="W440" s="84" t="str">
        <f t="shared" si="68"/>
        <v/>
      </c>
    </row>
    <row r="441" spans="1:23" s="70" customFormat="1" x14ac:dyDescent="0.45">
      <c r="A441" s="22">
        <f t="shared" si="67"/>
        <v>435</v>
      </c>
      <c r="B441" s="8" t="s">
        <v>907</v>
      </c>
      <c r="C441" s="2" t="s">
        <v>907</v>
      </c>
      <c r="D441" s="170" t="s">
        <v>907</v>
      </c>
      <c r="E441" s="22" t="s">
        <v>936</v>
      </c>
      <c r="F441" s="19" t="s">
        <v>510</v>
      </c>
      <c r="G441" s="47" t="s">
        <v>35</v>
      </c>
      <c r="H441" s="7" t="s">
        <v>36</v>
      </c>
      <c r="I441" s="22" t="s">
        <v>921</v>
      </c>
      <c r="J441" s="22" t="s">
        <v>922</v>
      </c>
      <c r="K441" s="22" t="s">
        <v>583</v>
      </c>
      <c r="L441" s="2" t="s">
        <v>53</v>
      </c>
      <c r="M441" s="48" t="s">
        <v>912</v>
      </c>
      <c r="N441" s="76" t="s">
        <v>49</v>
      </c>
      <c r="O441" s="86">
        <v>43958</v>
      </c>
      <c r="P441" s="89">
        <v>43962</v>
      </c>
      <c r="Q441" s="87" t="s">
        <v>906</v>
      </c>
      <c r="R441" s="88" t="s">
        <v>906</v>
      </c>
      <c r="S441" s="151" t="s">
        <v>410</v>
      </c>
      <c r="T441" s="82" t="str">
        <f t="shared" si="71"/>
        <v>&lt;2.3</v>
      </c>
      <c r="U441" s="82" t="str">
        <f t="shared" si="71"/>
        <v>&lt;2.3</v>
      </c>
      <c r="V441" s="83" t="str">
        <f t="shared" si="70"/>
        <v>&lt;4.6</v>
      </c>
      <c r="W441" s="84" t="str">
        <f t="shared" si="68"/>
        <v/>
      </c>
    </row>
    <row r="442" spans="1:23" s="70" customFormat="1" x14ac:dyDescent="0.45">
      <c r="A442" s="22">
        <f t="shared" si="67"/>
        <v>436</v>
      </c>
      <c r="B442" s="8" t="s">
        <v>907</v>
      </c>
      <c r="C442" s="2" t="s">
        <v>907</v>
      </c>
      <c r="D442" s="170" t="s">
        <v>907</v>
      </c>
      <c r="E442" s="52" t="s">
        <v>937</v>
      </c>
      <c r="F442" s="19" t="s">
        <v>510</v>
      </c>
      <c r="G442" s="47" t="s">
        <v>35</v>
      </c>
      <c r="H442" s="7" t="s">
        <v>36</v>
      </c>
      <c r="I442" s="52" t="s">
        <v>938</v>
      </c>
      <c r="J442" s="22" t="s">
        <v>922</v>
      </c>
      <c r="K442" s="52" t="s">
        <v>583</v>
      </c>
      <c r="L442" s="2" t="s">
        <v>53</v>
      </c>
      <c r="M442" s="48" t="s">
        <v>912</v>
      </c>
      <c r="N442" s="76" t="s">
        <v>49</v>
      </c>
      <c r="O442" s="155">
        <v>43964</v>
      </c>
      <c r="P442" s="156">
        <v>43969</v>
      </c>
      <c r="Q442" s="87" t="s">
        <v>900</v>
      </c>
      <c r="R442" s="157" t="s">
        <v>476</v>
      </c>
      <c r="S442" s="158" t="s">
        <v>600</v>
      </c>
      <c r="T442" s="82" t="str">
        <f t="shared" si="71"/>
        <v>&lt;2</v>
      </c>
      <c r="U442" s="82" t="str">
        <f t="shared" si="71"/>
        <v>&lt;1.5</v>
      </c>
      <c r="V442" s="83" t="str">
        <f t="shared" si="70"/>
        <v>&lt;3.5</v>
      </c>
      <c r="W442" s="84" t="str">
        <f t="shared" si="68"/>
        <v/>
      </c>
    </row>
    <row r="443" spans="1:23" s="70" customFormat="1" x14ac:dyDescent="0.45">
      <c r="A443" s="22">
        <f t="shared" si="67"/>
        <v>437</v>
      </c>
      <c r="B443" s="8" t="s">
        <v>907</v>
      </c>
      <c r="C443" s="2" t="s">
        <v>907</v>
      </c>
      <c r="D443" s="170" t="s">
        <v>907</v>
      </c>
      <c r="E443" s="52" t="s">
        <v>939</v>
      </c>
      <c r="F443" s="19" t="s">
        <v>510</v>
      </c>
      <c r="G443" s="47" t="s">
        <v>35</v>
      </c>
      <c r="H443" s="7" t="s">
        <v>36</v>
      </c>
      <c r="I443" s="52" t="s">
        <v>921</v>
      </c>
      <c r="J443" s="22" t="s">
        <v>922</v>
      </c>
      <c r="K443" s="52" t="s">
        <v>940</v>
      </c>
      <c r="L443" s="2" t="s">
        <v>53</v>
      </c>
      <c r="M443" s="48" t="s">
        <v>912</v>
      </c>
      <c r="N443" s="76" t="s">
        <v>49</v>
      </c>
      <c r="O443" s="155">
        <v>43986</v>
      </c>
      <c r="P443" s="156">
        <v>43991</v>
      </c>
      <c r="Q443" s="87" t="s">
        <v>941</v>
      </c>
      <c r="R443" s="88">
        <v>29.2</v>
      </c>
      <c r="S443" s="158">
        <v>29</v>
      </c>
      <c r="T443" s="82" t="str">
        <f t="shared" si="71"/>
        <v>&lt;2.6</v>
      </c>
      <c r="U443" s="82">
        <f t="shared" si="71"/>
        <v>29.2</v>
      </c>
      <c r="V443" s="83">
        <f t="shared" si="70"/>
        <v>29</v>
      </c>
      <c r="W443" s="84" t="str">
        <f t="shared" si="68"/>
        <v/>
      </c>
    </row>
    <row r="444" spans="1:23" s="70" customFormat="1" x14ac:dyDescent="0.45">
      <c r="A444" s="22">
        <f t="shared" si="67"/>
        <v>438</v>
      </c>
      <c r="B444" s="8" t="s">
        <v>907</v>
      </c>
      <c r="C444" s="16" t="s">
        <v>907</v>
      </c>
      <c r="D444" s="170" t="s">
        <v>907</v>
      </c>
      <c r="E444" s="52" t="s">
        <v>920</v>
      </c>
      <c r="F444" s="19" t="s">
        <v>510</v>
      </c>
      <c r="G444" s="47" t="s">
        <v>35</v>
      </c>
      <c r="H444" s="7" t="s">
        <v>36</v>
      </c>
      <c r="I444" s="52" t="s">
        <v>909</v>
      </c>
      <c r="J444" s="22" t="s">
        <v>910</v>
      </c>
      <c r="K444" s="22" t="s">
        <v>942</v>
      </c>
      <c r="L444" s="2" t="s">
        <v>53</v>
      </c>
      <c r="M444" s="48" t="s">
        <v>912</v>
      </c>
      <c r="N444" s="76" t="s">
        <v>49</v>
      </c>
      <c r="O444" s="155">
        <v>43999</v>
      </c>
      <c r="P444" s="156">
        <v>44001</v>
      </c>
      <c r="Q444" s="87" t="s">
        <v>906</v>
      </c>
      <c r="R444" s="88" t="s">
        <v>470</v>
      </c>
      <c r="S444" s="158" t="s">
        <v>390</v>
      </c>
      <c r="T444" s="82" t="str">
        <f t="shared" si="71"/>
        <v>&lt;2.3</v>
      </c>
      <c r="U444" s="82" t="str">
        <f t="shared" si="71"/>
        <v>&lt;1.8</v>
      </c>
      <c r="V444" s="83" t="str">
        <f t="shared" si="70"/>
        <v>&lt;4.1</v>
      </c>
      <c r="W444" s="84" t="str">
        <f t="shared" si="68"/>
        <v/>
      </c>
    </row>
    <row r="445" spans="1:23" s="70" customFormat="1" x14ac:dyDescent="0.45">
      <c r="A445" s="22">
        <f t="shared" si="67"/>
        <v>439</v>
      </c>
      <c r="B445" s="8" t="s">
        <v>907</v>
      </c>
      <c r="C445" s="2" t="s">
        <v>907</v>
      </c>
      <c r="D445" s="170" t="s">
        <v>907</v>
      </c>
      <c r="E445" s="52" t="s">
        <v>920</v>
      </c>
      <c r="F445" s="19" t="s">
        <v>943</v>
      </c>
      <c r="G445" s="47" t="s">
        <v>35</v>
      </c>
      <c r="H445" s="7" t="s">
        <v>36</v>
      </c>
      <c r="I445" s="52" t="s">
        <v>944</v>
      </c>
      <c r="J445" s="19" t="s">
        <v>510</v>
      </c>
      <c r="K445" s="19" t="s">
        <v>510</v>
      </c>
      <c r="L445" s="2" t="s">
        <v>53</v>
      </c>
      <c r="M445" s="53" t="s">
        <v>945</v>
      </c>
      <c r="N445" s="76" t="s">
        <v>49</v>
      </c>
      <c r="O445" s="155">
        <v>44004</v>
      </c>
      <c r="P445" s="156">
        <v>44007</v>
      </c>
      <c r="Q445" s="87" t="s">
        <v>481</v>
      </c>
      <c r="R445" s="88" t="s">
        <v>481</v>
      </c>
      <c r="S445" s="158" t="s">
        <v>941</v>
      </c>
      <c r="T445" s="82" t="str">
        <f t="shared" si="71"/>
        <v>&lt;1.3</v>
      </c>
      <c r="U445" s="82" t="str">
        <f t="shared" si="71"/>
        <v>&lt;1.3</v>
      </c>
      <c r="V445" s="83" t="str">
        <f t="shared" si="70"/>
        <v>&lt;2.6</v>
      </c>
      <c r="W445" s="84" t="str">
        <f t="shared" si="68"/>
        <v/>
      </c>
    </row>
    <row r="446" spans="1:23" s="70" customFormat="1" x14ac:dyDescent="0.45">
      <c r="A446" s="22">
        <f t="shared" si="67"/>
        <v>440</v>
      </c>
      <c r="B446" s="8" t="s">
        <v>907</v>
      </c>
      <c r="C446" s="2" t="s">
        <v>907</v>
      </c>
      <c r="D446" s="170" t="s">
        <v>907</v>
      </c>
      <c r="E446" s="52" t="s">
        <v>946</v>
      </c>
      <c r="F446" s="19" t="s">
        <v>947</v>
      </c>
      <c r="G446" s="47" t="s">
        <v>35</v>
      </c>
      <c r="H446" s="7" t="s">
        <v>36</v>
      </c>
      <c r="I446" s="52" t="s">
        <v>903</v>
      </c>
      <c r="J446" s="19" t="s">
        <v>510</v>
      </c>
      <c r="K446" s="19" t="s">
        <v>510</v>
      </c>
      <c r="L446" s="2" t="s">
        <v>53</v>
      </c>
      <c r="M446" s="53" t="s">
        <v>945</v>
      </c>
      <c r="N446" s="76" t="s">
        <v>49</v>
      </c>
      <c r="O446" s="155">
        <v>44005</v>
      </c>
      <c r="P446" s="156">
        <v>44007</v>
      </c>
      <c r="Q446" s="87" t="s">
        <v>948</v>
      </c>
      <c r="R446" s="88" t="s">
        <v>949</v>
      </c>
      <c r="S446" s="158" t="s">
        <v>302</v>
      </c>
      <c r="T446" s="82" t="str">
        <f t="shared" si="71"/>
        <v>&lt;0.92</v>
      </c>
      <c r="U446" s="82" t="str">
        <f t="shared" si="71"/>
        <v>&lt;1.1</v>
      </c>
      <c r="V446" s="83" t="str">
        <f t="shared" si="70"/>
        <v>&lt;2</v>
      </c>
      <c r="W446" s="84" t="str">
        <f t="shared" si="68"/>
        <v/>
      </c>
    </row>
    <row r="447" spans="1:23" s="70" customFormat="1" x14ac:dyDescent="0.45">
      <c r="A447" s="22">
        <f t="shared" si="67"/>
        <v>441</v>
      </c>
      <c r="B447" s="8" t="s">
        <v>907</v>
      </c>
      <c r="C447" s="2" t="s">
        <v>907</v>
      </c>
      <c r="D447" s="170" t="s">
        <v>907</v>
      </c>
      <c r="E447" s="52" t="s">
        <v>950</v>
      </c>
      <c r="F447" s="19" t="s">
        <v>947</v>
      </c>
      <c r="G447" s="47" t="s">
        <v>35</v>
      </c>
      <c r="H447" s="7" t="s">
        <v>36</v>
      </c>
      <c r="I447" s="52" t="s">
        <v>944</v>
      </c>
      <c r="J447" s="19" t="s">
        <v>510</v>
      </c>
      <c r="K447" s="19" t="s">
        <v>510</v>
      </c>
      <c r="L447" s="2" t="s">
        <v>53</v>
      </c>
      <c r="M447" s="53" t="s">
        <v>945</v>
      </c>
      <c r="N447" s="76" t="s">
        <v>49</v>
      </c>
      <c r="O447" s="155">
        <v>44005</v>
      </c>
      <c r="P447" s="156">
        <v>44007</v>
      </c>
      <c r="Q447" s="87" t="s">
        <v>476</v>
      </c>
      <c r="R447" s="88" t="s">
        <v>477</v>
      </c>
      <c r="S447" s="158" t="s">
        <v>923</v>
      </c>
      <c r="T447" s="82" t="str">
        <f t="shared" si="71"/>
        <v>&lt;1.5</v>
      </c>
      <c r="U447" s="82" t="str">
        <f t="shared" si="71"/>
        <v>&lt;1.6</v>
      </c>
      <c r="V447" s="83" t="str">
        <f t="shared" si="70"/>
        <v>&lt;3.1</v>
      </c>
      <c r="W447" s="84" t="str">
        <f t="shared" si="68"/>
        <v/>
      </c>
    </row>
    <row r="448" spans="1:23" s="70" customFormat="1" x14ac:dyDescent="0.45">
      <c r="A448" s="22">
        <f t="shared" si="67"/>
        <v>442</v>
      </c>
      <c r="B448" s="8" t="s">
        <v>907</v>
      </c>
      <c r="C448" s="2" t="s">
        <v>907</v>
      </c>
      <c r="D448" s="170" t="s">
        <v>907</v>
      </c>
      <c r="E448" s="22" t="s">
        <v>951</v>
      </c>
      <c r="F448" s="19" t="s">
        <v>510</v>
      </c>
      <c r="G448" s="47" t="s">
        <v>35</v>
      </c>
      <c r="H448" s="7" t="s">
        <v>36</v>
      </c>
      <c r="I448" s="22" t="s">
        <v>952</v>
      </c>
      <c r="J448" s="19" t="s">
        <v>510</v>
      </c>
      <c r="K448" s="22" t="s">
        <v>583</v>
      </c>
      <c r="L448" s="2" t="s">
        <v>53</v>
      </c>
      <c r="M448" s="145" t="s">
        <v>953</v>
      </c>
      <c r="N448" s="85" t="s">
        <v>49</v>
      </c>
      <c r="O448" s="86">
        <v>44005</v>
      </c>
      <c r="P448" s="89">
        <v>44007</v>
      </c>
      <c r="Q448" s="87" t="s">
        <v>403</v>
      </c>
      <c r="R448" s="88" t="s">
        <v>954</v>
      </c>
      <c r="S448" s="88" t="s">
        <v>642</v>
      </c>
      <c r="T448" s="82" t="str">
        <f t="shared" si="71"/>
        <v>&lt;4</v>
      </c>
      <c r="U448" s="82" t="str">
        <f t="shared" si="71"/>
        <v>&lt;5.9</v>
      </c>
      <c r="V448" s="83" t="str">
        <f t="shared" si="70"/>
        <v>&lt;9.9</v>
      </c>
      <c r="W448" s="84" t="str">
        <f t="shared" si="68"/>
        <v/>
      </c>
    </row>
    <row r="449" spans="1:23" s="70" customFormat="1" x14ac:dyDescent="0.45">
      <c r="A449" s="22">
        <f t="shared" si="67"/>
        <v>443</v>
      </c>
      <c r="B449" s="8" t="s">
        <v>498</v>
      </c>
      <c r="C449" s="19" t="s">
        <v>498</v>
      </c>
      <c r="D449" s="7" t="s">
        <v>249</v>
      </c>
      <c r="E449" s="8" t="s">
        <v>955</v>
      </c>
      <c r="F449" s="19" t="s">
        <v>34</v>
      </c>
      <c r="G449" s="47" t="s">
        <v>244</v>
      </c>
      <c r="H449" s="21" t="s">
        <v>36</v>
      </c>
      <c r="I449" s="8" t="s">
        <v>956</v>
      </c>
      <c r="J449" s="8"/>
      <c r="K449" s="8" t="s">
        <v>34</v>
      </c>
      <c r="L449" s="2" t="s">
        <v>53</v>
      </c>
      <c r="M449" s="48" t="s">
        <v>503</v>
      </c>
      <c r="N449" s="76" t="s">
        <v>49</v>
      </c>
      <c r="O449" s="77">
        <v>44005</v>
      </c>
      <c r="P449" s="78">
        <v>44008</v>
      </c>
      <c r="Q449" s="79" t="s">
        <v>476</v>
      </c>
      <c r="R449" s="80" t="s">
        <v>473</v>
      </c>
      <c r="S449" s="81" t="s">
        <v>904</v>
      </c>
      <c r="T449" s="82" t="str">
        <f t="shared" si="71"/>
        <v>&lt;1.5</v>
      </c>
      <c r="U449" s="82" t="str">
        <f t="shared" si="71"/>
        <v>&lt;1.7</v>
      </c>
      <c r="V449" s="83" t="str">
        <f t="shared" si="70"/>
        <v>&lt;3.2</v>
      </c>
      <c r="W449" s="84" t="str">
        <f t="shared" si="68"/>
        <v/>
      </c>
    </row>
    <row r="450" spans="1:23" s="70" customFormat="1" x14ac:dyDescent="0.45">
      <c r="A450" s="22">
        <f t="shared" si="67"/>
        <v>444</v>
      </c>
      <c r="B450" s="22" t="s">
        <v>498</v>
      </c>
      <c r="C450" s="38" t="s">
        <v>498</v>
      </c>
      <c r="D450" s="21" t="s">
        <v>484</v>
      </c>
      <c r="E450" s="22" t="s">
        <v>34</v>
      </c>
      <c r="F450" s="38" t="s">
        <v>34</v>
      </c>
      <c r="G450" s="47" t="s">
        <v>957</v>
      </c>
      <c r="H450" s="21" t="s">
        <v>36</v>
      </c>
      <c r="I450" s="22" t="s">
        <v>958</v>
      </c>
      <c r="J450" s="22"/>
      <c r="K450" s="22" t="s">
        <v>34</v>
      </c>
      <c r="L450" s="2" t="s">
        <v>53</v>
      </c>
      <c r="M450" s="48" t="s">
        <v>503</v>
      </c>
      <c r="N450" s="76" t="s">
        <v>49</v>
      </c>
      <c r="O450" s="77">
        <v>44005</v>
      </c>
      <c r="P450" s="78">
        <v>44008</v>
      </c>
      <c r="Q450" s="87" t="s">
        <v>358</v>
      </c>
      <c r="R450" s="88" t="s">
        <v>362</v>
      </c>
      <c r="S450" s="81" t="s">
        <v>410</v>
      </c>
      <c r="T450" s="82" t="str">
        <f t="shared" ref="T450:U450" si="72">IF(Q450="","",IF(NOT(ISERROR(Q450*1)),ROUNDDOWN(Q450*1,2-INT(LOG(ABS(Q450*1)))),IFERROR("&lt;"&amp;ROUNDDOWN(IF(SUBSTITUTE(Q450,"&lt;","")*1&lt;=50,SUBSTITUTE(Q450,"&lt;","")*1,""),2-INT(LOG(ABS(SUBSTITUTE(Q450,"&lt;","")*1)))),IF(Q450="-",Q450,"入力形式が間違っています"))))</f>
        <v>&lt;2.2</v>
      </c>
      <c r="U450" s="82" t="str">
        <f t="shared" si="72"/>
        <v>&lt;2.4</v>
      </c>
      <c r="V450" s="83" t="str">
        <f t="shared" si="70"/>
        <v>&lt;4.6</v>
      </c>
      <c r="W450" s="84" t="str">
        <f t="shared" si="68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203">
    <cfRule type="expression" dxfId="30" priority="31">
      <formula>$W7="○"</formula>
    </cfRule>
  </conditionalFormatting>
  <conditionalFormatting sqref="V204:V206">
    <cfRule type="expression" dxfId="29" priority="30">
      <formula>$W204="○"</formula>
    </cfRule>
  </conditionalFormatting>
  <conditionalFormatting sqref="V207:V212">
    <cfRule type="expression" dxfId="28" priority="29">
      <formula>$W207="○"</formula>
    </cfRule>
  </conditionalFormatting>
  <conditionalFormatting sqref="V213:V215">
    <cfRule type="expression" dxfId="27" priority="28">
      <formula>$W213="○"</formula>
    </cfRule>
  </conditionalFormatting>
  <conditionalFormatting sqref="V216:V218">
    <cfRule type="expression" dxfId="26" priority="27">
      <formula>$W216="○"</formula>
    </cfRule>
  </conditionalFormatting>
  <conditionalFormatting sqref="V219:V221">
    <cfRule type="expression" dxfId="25" priority="26">
      <formula>$W219="○"</formula>
    </cfRule>
  </conditionalFormatting>
  <conditionalFormatting sqref="V222:V233">
    <cfRule type="expression" dxfId="24" priority="25">
      <formula>$W222="○"</formula>
    </cfRule>
  </conditionalFormatting>
  <conditionalFormatting sqref="V234:V235">
    <cfRule type="expression" dxfId="23" priority="24">
      <formula>$W234="○"</formula>
    </cfRule>
  </conditionalFormatting>
  <conditionalFormatting sqref="V236:V237 V240">
    <cfRule type="expression" dxfId="22" priority="23">
      <formula>$W236="○"</formula>
    </cfRule>
  </conditionalFormatting>
  <conditionalFormatting sqref="V239">
    <cfRule type="expression" dxfId="21" priority="22">
      <formula>$W239="○"</formula>
    </cfRule>
  </conditionalFormatting>
  <conditionalFormatting sqref="V238">
    <cfRule type="expression" dxfId="20" priority="21">
      <formula>$W238="○"</formula>
    </cfRule>
  </conditionalFormatting>
  <conditionalFormatting sqref="V241:V242 V245">
    <cfRule type="expression" dxfId="19" priority="20">
      <formula>$W241="○"</formula>
    </cfRule>
  </conditionalFormatting>
  <conditionalFormatting sqref="V244">
    <cfRule type="expression" dxfId="18" priority="19">
      <formula>$W244="○"</formula>
    </cfRule>
  </conditionalFormatting>
  <conditionalFormatting sqref="V243">
    <cfRule type="expression" dxfId="17" priority="18">
      <formula>$W243="○"</formula>
    </cfRule>
  </conditionalFormatting>
  <conditionalFormatting sqref="V246:V260">
    <cfRule type="expression" dxfId="16" priority="17">
      <formula>$W246="○"</formula>
    </cfRule>
  </conditionalFormatting>
  <conditionalFormatting sqref="V261:V266">
    <cfRule type="expression" dxfId="15" priority="16">
      <formula>$W261="○"</formula>
    </cfRule>
  </conditionalFormatting>
  <conditionalFormatting sqref="V267">
    <cfRule type="expression" dxfId="14" priority="15">
      <formula>$W267="○"</formula>
    </cfRule>
  </conditionalFormatting>
  <conditionalFormatting sqref="V268">
    <cfRule type="expression" dxfId="13" priority="14">
      <formula>$W268="○"</formula>
    </cfRule>
  </conditionalFormatting>
  <conditionalFormatting sqref="V269">
    <cfRule type="expression" dxfId="12" priority="13">
      <formula>$W269="○"</formula>
    </cfRule>
  </conditionalFormatting>
  <conditionalFormatting sqref="V270:V271">
    <cfRule type="expression" dxfId="11" priority="12">
      <formula>$W270="○"</formula>
    </cfRule>
  </conditionalFormatting>
  <conditionalFormatting sqref="V274">
    <cfRule type="expression" dxfId="10" priority="11">
      <formula>$W274="○"</formula>
    </cfRule>
  </conditionalFormatting>
  <conditionalFormatting sqref="V275:V284">
    <cfRule type="expression" dxfId="9" priority="10">
      <formula>$W275="○"</formula>
    </cfRule>
  </conditionalFormatting>
  <conditionalFormatting sqref="V285:V314">
    <cfRule type="expression" dxfId="8" priority="9">
      <formula>$W285="○"</formula>
    </cfRule>
  </conditionalFormatting>
  <conditionalFormatting sqref="V272:V273">
    <cfRule type="expression" dxfId="7" priority="8">
      <formula>$W272="○"</formula>
    </cfRule>
  </conditionalFormatting>
  <conditionalFormatting sqref="V315:V325">
    <cfRule type="expression" dxfId="6" priority="7">
      <formula>$W315="○"</formula>
    </cfRule>
  </conditionalFormatting>
  <conditionalFormatting sqref="V326:V329">
    <cfRule type="expression" dxfId="5" priority="6">
      <formula>$W326="○"</formula>
    </cfRule>
  </conditionalFormatting>
  <conditionalFormatting sqref="V330:V413">
    <cfRule type="expression" dxfId="4" priority="5">
      <formula>$W330="○"</formula>
    </cfRule>
  </conditionalFormatting>
  <conditionalFormatting sqref="V414:V426">
    <cfRule type="expression" dxfId="3" priority="4">
      <formula>$W414="○"</formula>
    </cfRule>
  </conditionalFormatting>
  <conditionalFormatting sqref="V427:V429">
    <cfRule type="expression" dxfId="2" priority="3">
      <formula>$W427="○"</formula>
    </cfRule>
  </conditionalFormatting>
  <conditionalFormatting sqref="V430:V448">
    <cfRule type="expression" dxfId="1" priority="2">
      <formula>$W430="○"</formula>
    </cfRule>
  </conditionalFormatting>
  <conditionalFormatting sqref="V449:V450">
    <cfRule type="expression" dxfId="0" priority="1">
      <formula>$W449="○"</formula>
    </cfRule>
  </conditionalFormatting>
  <dataValidations count="10">
    <dataValidation type="list" allowBlank="1" showInputMessage="1" showErrorMessage="1" sqref="N207:N218">
      <formula1>"Ge,NaI"</formula1>
    </dataValidation>
    <dataValidation type="list" allowBlank="1" showInputMessage="1" showErrorMessage="1" sqref="H207:H218">
      <formula1>"農産物,水産物,畜産物,牛乳・乳児用食品,飲料水,その他"</formula1>
    </dataValidation>
    <dataValidation type="list" allowBlank="1" showInputMessage="1" showErrorMessage="1" sqref="G207:G218">
      <formula1>"非流通品,流通品"</formula1>
    </dataValidation>
    <dataValidation type="list" allowBlank="1" showInputMessage="1" showErrorMessage="1" sqref="D7:D15 D161:D206 D219:D221 D234:D325 D330:D413 D427:D429 D449:D450">
      <formula1>産地</formula1>
    </dataValidation>
    <dataValidation type="list" allowBlank="1" showInputMessage="1" showErrorMessage="1" sqref="G7:G206 G219:G221 G234:G450">
      <formula1>流通品_非流通品</formula1>
    </dataValidation>
    <dataValidation type="list" allowBlank="1" showInputMessage="1" showErrorMessage="1" sqref="H7:H15 H161:H206 H219:H221 H234:H450">
      <formula1>食品カテゴリ</formula1>
    </dataValidation>
    <dataValidation type="list" allowBlank="1" showInputMessage="1" showErrorMessage="1" sqref="J8:J15 J162:J203 J205:J206 J219:J221 J237:J240 J242:J260 J262:J268 J270:J271 J286:J314 J276:J284 J273 J316:J328 J331:J413 J434:J444 J450">
      <formula1>野生_栽培</formula1>
    </dataValidation>
    <dataValidation type="list" allowBlank="1" showInputMessage="1" showErrorMessage="1" sqref="L8:L15 L237:L240 L242:L245 L276:L284 L286:L314">
      <formula1>出荷制限状況等</formula1>
    </dataValidation>
    <dataValidation type="date" allowBlank="1" showInputMessage="1" showErrorMessage="1" sqref="O7:P206 O219:P450">
      <formula1>23743</formula1>
      <formula2>61453</formula2>
    </dataValidation>
    <dataValidation type="list" allowBlank="1" showInputMessage="1" showErrorMessage="1" sqref="W7:W450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'\\10.25.75.248\kyoyu\化学物質係\●東北地方太平洋沖地震福島原発\■プレス\R2年度\R2.6月分\プレスR2.6.(第1192報)\(1)自治体\6月26日\[新潟県【農産物】【R2.6.26】.xlsx]マスタ（削除不可）'!#REF!</xm:f>
          </x14:formula1>
          <xm:sqref>N449:N450 L449:L450 J449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'\\10.25.75.248\kyoyu\化学物質係\●東北地方太平洋沖地震福島原発\■プレス\R2年度\R2.6月分\プレスR2.6.(第1192報)\(1)自治体\6月26日\[埼玉県　調査結果【農産物】R2.6.26.xlsx]マスタ（削除不可）'!#REF!</xm:f>
          </x14:formula1>
          <xm:sqref>N430:N448 J430:J433 L430:L448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1192報)\(1)自治体\6月26日\[宮城県【農産物・畜産物・水産物・その他】【R20626】.xlsx]マスタ（削除不可）'!#REF!</xm:f>
          </x14:formula1>
          <xm:sqref>J330 N330:N413 L330:L413</xm:sqref>
        </x14:dataValidation>
        <x14:dataValidation type="list" allowBlank="1" showInputMessage="1" showErrorMessage="1">
          <x14:formula1>
            <xm:f>'[宮城県【その他】【R20626】.xlsx]マスタ（削除不可）'!#REF!</xm:f>
          </x14:formula1>
          <xm:sqref>N414:N426 J414:L426 D414:E426 F427:F429 J427:J429</xm:sqref>
        </x14:dataValidation>
        <x14:dataValidation type="list" allowBlank="1" showInputMessage="1" showErrorMessage="1">
          <x14:formula1>
            <xm:f>'[【Ｒ２麦類】検査結果報告様式.xlsx]マスタ（削除不可）'!#REF!</xm:f>
          </x14:formula1>
          <xm:sqref>N427:N429 L427:L429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'\\10.25.75.248\kyoyu\化学物質係\●東北地方太平洋沖地震福島原発\■プレス\R2年度\R2.6月分\プレスR2.6.(第1192報)\(1)自治体\6月26日\[【京都府】検査結果報告様式【6.25、水産物】.xlsx]マスタ（削除不可）'!#REF!</xm:f>
          </x14:formula1>
          <xm:sqref>N326:N329 J329 L326:L329</xm:sqref>
        </x14:dataValidation>
        <x14:dataValidation type="list" allowBlank="1" showInputMessage="1" showErrorMessage="1">
          <x14:formula1>
            <xm:f>'\\10.226.130.2\食品監視課\@監視計画担当\★放射性物質対策\03　産労局の産地検査\産労局結果\R2年度\[R2東京都【カテゴリ】【日付】（R2改正後）.xlsx]マスタ（削除不可）'!#REF!</xm:f>
          </x14:formula1>
          <xm:sqref>N315:N325 L315:L325 J315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'\\10.25.75.248\kyoyu\化学物質係\●東北地方太平洋沖地震福島原発\■プレス\R2年度\R2.6月分\プレスR2.6.(第1192報)\(1)自治体\6月25日\[新潟県【水産物】【R2.6.25】【訂正】.xlsx]マスタ（削除不可）'!#REF!</xm:f>
          </x14:formula1>
          <xm:sqref>N272:N273 L272:L273 J272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'\\10.25.75.248\kyoyu\化学物質係\●東北地方太平洋沖地震福島原発\■プレス\R2年度\R2.6月分\プレスR2.6.(第1192報)\(1)自治体\6月25日\[東京都【牛乳・乳児用食品・その他】【R2.6.24】.xlsx]マスタ（削除不可）'!#REF!</xm:f>
          </x14:formula1>
          <xm:sqref>N285:N314 L285 J285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'\\10.25.75.248\kyoyu\化学物質係\●東北地方太平洋沖地震福島原発\■プレス\R2年度\R2.6月分\プレスR2.6.(第1192報)\(1)自治体\6月25日\[大阪市【農産物・その他：R2.6.24】.xlsx]マスタ（削除不可）'!#REF!</xm:f>
          </x14:formula1>
          <xm:sqref>N275:N284 L275 J275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'\\10.25.75.248\kyoyu\化学物質係\●東北地方太平洋沖地震福島原発\■プレス\R2年度\R2.6月分\プレスR2.6.(第1192報)\(1)自治体\6月25日\[川越市【その他】【R2.6.25】.xlsx]マスタ（削除不可）'!#REF!</xm:f>
          </x14:formula1>
          <xm:sqref>N274 L274 J274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L270:L271 N270:N271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'\\10.25.75.248\kyoyu\化学物質係\●東北地方太平洋沖地震福島原発\■プレス\R2年度\R2.6月分\プレスR2.6.(第1192報)\(1)自治体\6月25日\[山形県【農産物】【R2.6.24】.xlsx]マスタ（削除不可）'!#REF!</xm:f>
          </x14:formula1>
          <xm:sqref>N269 L269 J269</xm:sqref>
        </x14:dataValidation>
        <x14:dataValidation type="list" allowBlank="1" showInputMessage="1" showErrorMessage="1">
          <x14:formula1>
            <xm:f>'[文京区【牛乳・乳児用食品】【令和2年6月24日】.xlsx]マスタ（削除不可）'!#REF!</xm:f>
          </x14:formula1>
          <xm:sqref>N261:N268 L261:L268 J261</xm:sqref>
        </x14:dataValidation>
        <x14:dataValidation type="list" allowBlank="1" showInputMessage="1" showErrorMessage="1">
          <x14:formula1>
            <xm:f>'[群馬県【農産物等（林業振興課）R2.5.14更新】.xlsx]マスタ（削除不可）'!#REF!</xm:f>
          </x14:formula1>
          <xm:sqref>L246:L260 N246:N260</xm:sqref>
        </x14:dataValidation>
        <x14:dataValidation type="list" allowBlank="1" showInputMessage="1" showErrorMessage="1">
          <x14:formula1>
            <xm:f>'[浜松市【農産物、畜産物、その他】【Ｒ2.6.18】.xlsx]マスタ（削除不可）'!#REF!</xm:f>
          </x14:formula1>
          <xm:sqref>N241:N245 L241 J241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'\\10.25.75.248\kyoyu\化学物質係\●東北地方太平洋沖地震福島原発\■プレス\R2年度\R2.6月分\プレスR2.6.(第1192報)\(1)自治体\6月23日\[浜松市【農産物、飲料水、その他】【Ｒ2.6.17】.xlsx]マスタ（削除不可）'!#REF!</xm:f>
          </x14:formula1>
          <xm:sqref>N236:N240 L236 J236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'\\10.25.75.248\kyoyu\化学物質係\●東北地方太平洋沖地震福島原発\■プレス\R2年度\R2.6月分\プレスR2.6.(第1192報)\(1)自治体\6月23日\[岐阜市【農産物・水産物】【R2.5.26】.xlsx]マスタ（削除不可）'!#REF!</xm:f>
          </x14:formula1>
          <xm:sqref>N234:N235 L234:L235</xm:sqref>
        </x14:dataValidation>
        <x14:dataValidation type="list" allowBlank="1" showInputMessage="1" showErrorMessage="1">
          <x14:formula1>
            <xm:f>'[山梨県【飲料水・農畜産物・その他】R2.6.15-17.xlsx]マスタ（削除不可）'!#REF!</xm:f>
          </x14:formula1>
          <xm:sqref>J222:J233 L222:L233 N222:N233 G222:H233 D222:D233</xm:sqref>
        </x14:dataValidation>
        <x14:dataValidation type="list" allowBlank="1" showInputMessage="1" showErrorMessage="1">
          <x14:formula1>
            <xm:f>'[神奈川県【R2.6.17】食品中の放射性物質検査結果.xlsx]マスタ（削除不可）'!#REF!</xm:f>
          </x14:formula1>
          <xm:sqref>N219:N221 L219:L221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'\\10.25.75.248\kyoyu\化学物質係\●東北地方太平洋沖地震福島原発\■プレス\R2年度\R2.6月分\プレスR2.6.(第1192報)\(1)自治体\6月22日\[大阪市【その他：R2.6.17】.xlsx]マスタ（削除不可）'!#REF!</xm:f>
          </x14:formula1>
          <xm:sqref>N204:N206 L204:L206 J204 E204 E206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'\\10.25.75.248\kyoyu\化学物質係\●東北地方太平洋沖地震福島原発\■プレス\R2年度\R2.6月分\プレスR2.6.(第1192報)\(1)自治体\6月22日\[岩手県【農産物・畜産物・水産物】【R2.6.22】.xlsx]マスタ（削除不可）'!#REF!</xm:f>
          </x14:formula1>
          <xm:sqref>N4:N15 L7 J7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1192報)\(1)自治体\6月22日\[水産振興課＿020619【別添】検査結果報告様式（R2改正後）.xlsx]マスタ（削除不可）'!#REF!</xm:f>
          </x14:formula1>
          <xm:sqref>N161:N203 J161 L161:L203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2020-06-29T07:10:58Z</dcterms:modified>
</cp:coreProperties>
</file>