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ttps://b0aa600df9934664bf4b.sharepoint.com/sites/ABI_R7PJ_20270331/Shared Documents/01_全体（社内共有）/070_設計・構築/02_基本設計/10_見える化調査・脆弱性診断/01_SE/20_フォーマット・雛形/記入依頼書兼ダイヤ申込書/統合版/"/>
    </mc:Choice>
  </mc:AlternateContent>
  <xr:revisionPtr revIDLastSave="3" documentId="13_ncr:1_{1D10EC9F-27B0-4D0E-8DB5-104BE682F53A}" xr6:coauthVersionLast="47" xr6:coauthVersionMax="47" xr10:uidLastSave="{A1738AB7-3D68-4B1C-9E34-1166CC18C3DD}"/>
  <bookViews>
    <workbookView xWindow="-98" yWindow="-98" windowWidth="21795" windowHeight="13996" xr2:uid="{EF04D3F5-7166-487E-8BE9-AD69F8C179AD}"/>
  </bookViews>
  <sheets>
    <sheet name="0.留意事項" sheetId="23" r:id="rId1"/>
    <sheet name="1.基本情報" sheetId="18" r:id="rId2"/>
    <sheet name="2.回線情報" sheetId="16" r:id="rId3"/>
    <sheet name="3.端末情報" sheetId="19" r:id="rId4"/>
    <sheet name="4.設置場所情報" sheetId="24" r:id="rId5"/>
  </sheets>
  <definedNames>
    <definedName name="_xlnm._FilterDatabase" localSheetId="2" hidden="1">'2.回線情報'!#REF!</definedName>
    <definedName name="_xlnm._FilterDatabase" localSheetId="3" hidden="1">'3.端末情報'!#REF!</definedName>
    <definedName name="_xlnm.Print_Area" localSheetId="0">'0.留意事項'!$A$1:$Y$68</definedName>
    <definedName name="_xlnm.Print_Area" localSheetId="1">'1.基本情報'!$A$1:$Y$56</definedName>
    <definedName name="_xlnm.Print_Area" localSheetId="2">'2.回線情報'!$A$1:$AQ$108</definedName>
    <definedName name="_xlnm.Print_Area" localSheetId="3">'3.端末情報'!$A$1:$X$13</definedName>
    <definedName name="_xlnm.Print_Area" localSheetId="4">'4.設置場所情報'!$A$4:$W$588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8" i="24" l="1"/>
  <c r="DC9" i="24"/>
  <c r="DC10" i="24"/>
  <c r="DC11" i="24"/>
  <c r="DC12" i="24"/>
  <c r="DC13" i="24"/>
  <c r="DC14" i="24"/>
  <c r="DC15" i="24"/>
  <c r="DC16" i="24"/>
  <c r="DC17" i="24"/>
  <c r="DC18" i="24"/>
  <c r="DC19" i="24"/>
  <c r="DC20" i="24"/>
  <c r="DC21" i="24"/>
  <c r="DC22" i="24"/>
  <c r="DC23" i="24"/>
  <c r="DC24" i="24"/>
  <c r="DC25" i="24"/>
  <c r="DC26" i="24"/>
  <c r="DC27" i="24"/>
  <c r="DC28" i="24"/>
  <c r="DC29" i="24"/>
  <c r="DC30" i="24"/>
  <c r="DC31" i="24"/>
  <c r="DC32" i="24"/>
  <c r="DC33" i="24"/>
  <c r="DC34" i="24"/>
  <c r="DC35" i="24"/>
  <c r="DC36" i="24"/>
  <c r="DC37" i="24"/>
  <c r="DC38" i="24"/>
  <c r="DC39" i="24"/>
  <c r="DC40" i="24"/>
  <c r="DC41" i="24"/>
  <c r="DC42" i="24"/>
  <c r="DC43" i="24"/>
  <c r="DC44" i="24"/>
  <c r="DC45" i="24"/>
  <c r="DC46" i="24"/>
  <c r="DC47" i="24"/>
  <c r="DC48" i="24"/>
  <c r="DC49" i="24"/>
  <c r="DC50" i="24"/>
  <c r="DC51" i="24"/>
  <c r="DC52" i="24"/>
  <c r="DC53" i="24"/>
  <c r="DC54" i="24"/>
  <c r="DC55" i="24"/>
  <c r="DC56" i="24"/>
  <c r="DC57" i="24"/>
  <c r="DC58" i="24"/>
  <c r="DC59" i="24"/>
  <c r="DC60" i="24"/>
  <c r="DC61" i="24"/>
  <c r="DC62" i="24"/>
  <c r="DC63" i="24"/>
  <c r="DC64" i="24"/>
  <c r="DC65" i="24"/>
  <c r="DC66" i="24"/>
  <c r="DC67" i="24"/>
  <c r="DC68" i="24"/>
  <c r="DC69" i="24"/>
  <c r="DC70" i="24"/>
  <c r="DC71" i="24"/>
  <c r="DC72" i="24"/>
  <c r="DC73" i="24"/>
  <c r="DC74" i="24"/>
  <c r="DC75" i="24"/>
  <c r="DC76" i="24"/>
  <c r="DC77" i="24"/>
  <c r="DC78" i="24"/>
  <c r="DC79" i="24"/>
  <c r="DC80" i="24"/>
  <c r="DC81" i="24"/>
  <c r="DC82" i="24"/>
  <c r="DC83" i="24"/>
  <c r="DC84" i="24"/>
  <c r="DC85" i="24"/>
  <c r="DC86" i="24"/>
  <c r="DC87" i="24"/>
  <c r="DC88" i="24"/>
  <c r="DC89" i="24"/>
  <c r="DC90" i="24"/>
  <c r="DC91" i="24"/>
  <c r="DC92" i="24"/>
  <c r="DC93" i="24"/>
  <c r="DC94" i="24"/>
  <c r="DC95" i="24"/>
  <c r="DC96" i="24"/>
  <c r="DC97" i="24"/>
  <c r="DC98" i="24"/>
  <c r="DC99" i="24"/>
  <c r="DC100" i="24"/>
  <c r="DC101" i="24"/>
  <c r="DC102" i="24"/>
  <c r="DC103" i="24"/>
  <c r="DC104" i="24"/>
  <c r="DC105" i="24"/>
  <c r="DC7" i="24"/>
  <c r="DC6" i="24"/>
  <c r="J8" i="16"/>
  <c r="I8" i="16"/>
  <c r="I10" i="16"/>
  <c r="J10" i="16" s="1"/>
  <c r="BP12" i="16"/>
  <c r="BP13" i="16"/>
  <c r="BP14" i="16"/>
  <c r="BP16" i="16"/>
  <c r="BP17" i="16"/>
  <c r="BP18" i="16"/>
  <c r="BP19" i="16"/>
  <c r="BP20" i="16"/>
  <c r="BP21" i="16"/>
  <c r="BP22" i="16"/>
  <c r="BP24" i="16"/>
  <c r="BP25" i="16"/>
  <c r="BP26" i="16"/>
  <c r="BP27" i="16"/>
  <c r="BP28" i="16"/>
  <c r="BP29" i="16"/>
  <c r="BP30" i="16"/>
  <c r="BP31" i="16"/>
  <c r="BP32" i="16"/>
  <c r="BP33" i="16"/>
  <c r="BP34" i="16"/>
  <c r="BP35" i="16"/>
  <c r="BP36" i="16"/>
  <c r="BP37" i="16"/>
  <c r="BP38" i="16"/>
  <c r="BP39" i="16"/>
  <c r="BP40" i="16"/>
  <c r="BP41" i="16"/>
  <c r="BP42" i="16"/>
  <c r="BP43" i="16"/>
  <c r="BP44" i="16"/>
  <c r="BP45" i="16"/>
  <c r="BP46" i="16"/>
  <c r="BP47" i="16"/>
  <c r="BP48" i="16"/>
  <c r="BP49" i="16"/>
  <c r="BP50" i="16"/>
  <c r="BP51" i="16"/>
  <c r="BP52" i="16"/>
  <c r="BP53" i="16"/>
  <c r="BP54" i="16"/>
  <c r="BP55" i="16"/>
  <c r="BP56" i="16"/>
  <c r="BP57" i="16"/>
  <c r="BP58" i="16"/>
  <c r="BP59" i="16"/>
  <c r="BP60" i="16"/>
  <c r="BP61" i="16"/>
  <c r="BP62" i="16"/>
  <c r="BP63" i="16"/>
  <c r="BP64" i="16"/>
  <c r="BP65" i="16"/>
  <c r="BP66" i="16"/>
  <c r="BP67" i="16"/>
  <c r="BP68" i="16"/>
  <c r="BP69" i="16"/>
  <c r="BP70" i="16"/>
  <c r="BP71" i="16"/>
  <c r="BP72" i="16"/>
  <c r="BP73" i="16"/>
  <c r="BP74" i="16"/>
  <c r="BP75" i="16"/>
  <c r="BP76" i="16"/>
  <c r="BP77" i="16"/>
  <c r="BP78" i="16"/>
  <c r="BP79" i="16"/>
  <c r="BP80" i="16"/>
  <c r="BP81" i="16"/>
  <c r="BP82" i="16"/>
  <c r="BP83" i="16"/>
  <c r="BP84" i="16"/>
  <c r="BP85" i="16"/>
  <c r="BP86" i="16"/>
  <c r="BP87" i="16"/>
  <c r="BP88" i="16"/>
  <c r="BP89" i="16"/>
  <c r="BP90" i="16"/>
  <c r="BP91" i="16"/>
  <c r="BP92" i="16"/>
  <c r="BP93" i="16"/>
  <c r="BP94" i="16"/>
  <c r="BP95" i="16"/>
  <c r="BP96" i="16"/>
  <c r="BP97" i="16"/>
  <c r="BP98" i="16"/>
  <c r="BP99" i="16"/>
  <c r="BP100" i="16"/>
  <c r="BP101" i="16"/>
  <c r="BP102" i="16"/>
  <c r="BP103" i="16"/>
  <c r="BP104" i="16"/>
  <c r="BP105" i="16"/>
  <c r="BP106" i="16"/>
  <c r="BP107" i="16"/>
  <c r="BD10" i="16"/>
  <c r="BD22" i="16"/>
  <c r="BD8" i="16"/>
  <c r="I9" i="16"/>
  <c r="J9" i="16" s="1"/>
  <c r="AS9" i="16"/>
  <c r="AS10" i="16"/>
  <c r="AS11" i="16"/>
  <c r="AS12" i="16"/>
  <c r="AS13" i="16"/>
  <c r="AS14" i="16"/>
  <c r="AS15" i="16"/>
  <c r="AS16" i="16"/>
  <c r="AS17" i="16"/>
  <c r="AS18" i="16"/>
  <c r="AS19" i="16"/>
  <c r="AS20" i="16"/>
  <c r="AS21" i="16"/>
  <c r="AS22" i="16"/>
  <c r="AS23" i="16"/>
  <c r="AS24" i="16"/>
  <c r="AS25" i="16"/>
  <c r="AS26" i="16"/>
  <c r="AS27" i="16"/>
  <c r="AS28" i="16"/>
  <c r="AS29" i="16"/>
  <c r="AS30" i="16"/>
  <c r="AS31" i="16"/>
  <c r="AS32" i="16"/>
  <c r="AS33" i="16"/>
  <c r="AS34" i="16"/>
  <c r="AS35" i="16"/>
  <c r="AS36" i="16"/>
  <c r="AS37" i="16"/>
  <c r="AS38" i="16"/>
  <c r="AS39" i="16"/>
  <c r="AS40" i="16"/>
  <c r="AS41" i="16"/>
  <c r="AS42" i="16"/>
  <c r="AS43" i="16"/>
  <c r="AS44" i="16"/>
  <c r="AS45" i="16"/>
  <c r="AS46" i="16"/>
  <c r="AS47" i="16"/>
  <c r="AS48" i="16"/>
  <c r="AS49" i="16"/>
  <c r="AS50" i="16"/>
  <c r="AS51" i="16"/>
  <c r="AS52" i="16"/>
  <c r="AS53" i="16"/>
  <c r="AS54" i="16"/>
  <c r="AS55" i="16"/>
  <c r="AS56" i="16"/>
  <c r="AS57" i="16"/>
  <c r="AS58" i="16"/>
  <c r="AS59" i="16"/>
  <c r="AS60" i="16"/>
  <c r="AS61" i="16"/>
  <c r="AS62" i="16"/>
  <c r="AS63" i="16"/>
  <c r="AS64" i="16"/>
  <c r="AS65" i="16"/>
  <c r="AS66" i="16"/>
  <c r="AS67" i="16"/>
  <c r="AS68" i="16"/>
  <c r="AS69" i="16"/>
  <c r="AS70" i="16"/>
  <c r="AS71" i="16"/>
  <c r="AS72" i="16"/>
  <c r="AS73" i="16"/>
  <c r="AS74" i="16"/>
  <c r="AS75" i="16"/>
  <c r="AS76" i="16"/>
  <c r="AS77" i="16"/>
  <c r="AS78" i="16"/>
  <c r="AS79" i="16"/>
  <c r="AS80" i="16"/>
  <c r="AS81" i="16"/>
  <c r="AS82" i="16"/>
  <c r="AS83" i="16"/>
  <c r="AS84" i="16"/>
  <c r="AS85" i="16"/>
  <c r="AS86" i="16"/>
  <c r="AS87" i="16"/>
  <c r="AS88" i="16"/>
  <c r="AS89" i="16"/>
  <c r="AS90" i="16"/>
  <c r="AS91" i="16"/>
  <c r="AS92" i="16"/>
  <c r="AS93" i="16"/>
  <c r="AS94" i="16"/>
  <c r="AS95" i="16"/>
  <c r="AS96" i="16"/>
  <c r="AS97" i="16"/>
  <c r="AS98" i="16"/>
  <c r="AS99" i="16"/>
  <c r="AS100" i="16"/>
  <c r="AS101" i="16"/>
  <c r="AS102" i="16"/>
  <c r="AS103" i="16"/>
  <c r="AS104" i="16"/>
  <c r="AS105" i="16"/>
  <c r="AS106" i="16"/>
  <c r="AS107" i="16"/>
  <c r="AS108" i="16"/>
  <c r="AS8" i="16"/>
  <c r="AB9" i="16"/>
  <c r="AB10" i="16"/>
  <c r="AB11" i="16"/>
  <c r="AB12" i="16"/>
  <c r="AB13" i="16"/>
  <c r="AB14" i="16"/>
  <c r="AB15" i="16"/>
  <c r="AB16" i="16"/>
  <c r="AB17" i="16"/>
  <c r="AB18" i="16"/>
  <c r="AB19" i="16"/>
  <c r="AB20" i="16"/>
  <c r="AB21" i="16"/>
  <c r="AB22" i="16"/>
  <c r="AB23" i="16"/>
  <c r="AB24" i="16"/>
  <c r="AB25" i="16"/>
  <c r="AB26" i="16"/>
  <c r="AB27" i="16"/>
  <c r="AB28" i="16"/>
  <c r="AB29" i="16"/>
  <c r="AB30" i="16"/>
  <c r="AB31" i="16"/>
  <c r="AB32" i="16"/>
  <c r="AB33" i="16"/>
  <c r="AB34" i="16"/>
  <c r="AB35" i="16"/>
  <c r="AB36" i="16"/>
  <c r="AB37" i="16"/>
  <c r="AB38" i="16"/>
  <c r="AB39" i="16"/>
  <c r="AB40" i="16"/>
  <c r="AB41" i="16"/>
  <c r="AB42" i="16"/>
  <c r="AB43" i="16"/>
  <c r="AB44" i="16"/>
  <c r="AB45" i="16"/>
  <c r="AB46" i="16"/>
  <c r="AB47" i="16"/>
  <c r="AB48" i="16"/>
  <c r="AB49" i="16"/>
  <c r="AB50" i="16"/>
  <c r="AB51" i="16"/>
  <c r="AB52" i="16"/>
  <c r="AB53" i="16"/>
  <c r="AB54" i="16"/>
  <c r="AB55" i="16"/>
  <c r="AB56" i="16"/>
  <c r="AB57" i="16"/>
  <c r="AB58" i="16"/>
  <c r="AB59" i="16"/>
  <c r="AB60" i="16"/>
  <c r="AB61" i="16"/>
  <c r="AB62" i="16"/>
  <c r="AB63" i="16"/>
  <c r="AB64" i="16"/>
  <c r="AB65" i="16"/>
  <c r="AB66" i="16"/>
  <c r="AB67" i="16"/>
  <c r="AB68" i="16"/>
  <c r="AB69" i="16"/>
  <c r="AB70" i="16"/>
  <c r="AB71" i="16"/>
  <c r="AB72" i="16"/>
  <c r="AB73" i="16"/>
  <c r="AB74" i="16"/>
  <c r="AB75" i="16"/>
  <c r="AB76" i="16"/>
  <c r="AB77" i="16"/>
  <c r="AB78" i="16"/>
  <c r="AB79" i="16"/>
  <c r="AB80" i="16"/>
  <c r="AB81" i="16"/>
  <c r="AB82" i="16"/>
  <c r="AB83" i="16"/>
  <c r="AB84" i="16"/>
  <c r="AB85" i="16"/>
  <c r="AB86" i="16"/>
  <c r="AB87" i="16"/>
  <c r="AB88" i="16"/>
  <c r="AB89" i="16"/>
  <c r="AB90" i="16"/>
  <c r="AB91" i="16"/>
  <c r="AB92" i="16"/>
  <c r="AB93" i="16"/>
  <c r="AB94" i="16"/>
  <c r="AB95" i="16"/>
  <c r="AB96" i="16"/>
  <c r="AB97" i="16"/>
  <c r="AB98" i="16"/>
  <c r="AB99" i="16"/>
  <c r="AB100" i="16"/>
  <c r="AB101" i="16"/>
  <c r="AB102" i="16"/>
  <c r="AB103" i="16"/>
  <c r="AB104" i="16"/>
  <c r="AB105" i="16"/>
  <c r="AB106" i="16"/>
  <c r="AB107" i="16"/>
  <c r="AB8" i="16"/>
  <c r="M25" i="16"/>
  <c r="M26" i="16"/>
  <c r="M27" i="16"/>
  <c r="M28" i="16"/>
  <c r="M29" i="16"/>
  <c r="M30" i="16"/>
  <c r="M31" i="16"/>
  <c r="M32" i="16"/>
  <c r="M33" i="16"/>
  <c r="M34" i="16"/>
  <c r="M35" i="16"/>
  <c r="M36" i="16"/>
  <c r="M37" i="16"/>
  <c r="M38" i="16"/>
  <c r="M39" i="16"/>
  <c r="M40" i="16"/>
  <c r="M41" i="16"/>
  <c r="M42" i="16"/>
  <c r="M43" i="16"/>
  <c r="M44" i="16"/>
  <c r="M45" i="16"/>
  <c r="M46" i="16"/>
  <c r="M47" i="16"/>
  <c r="M48" i="16"/>
  <c r="M49" i="16"/>
  <c r="M50" i="16"/>
  <c r="M51" i="16"/>
  <c r="M52" i="16"/>
  <c r="M53" i="16"/>
  <c r="M54" i="16"/>
  <c r="M55" i="16"/>
  <c r="M56" i="16"/>
  <c r="M57" i="16"/>
  <c r="M58" i="16"/>
  <c r="M59" i="16"/>
  <c r="M60" i="16"/>
  <c r="M61" i="16"/>
  <c r="M62" i="16"/>
  <c r="M63" i="16"/>
  <c r="M64" i="16"/>
  <c r="M65" i="16"/>
  <c r="M66" i="16"/>
  <c r="M67" i="16"/>
  <c r="M68" i="16"/>
  <c r="M69" i="16"/>
  <c r="M70" i="16"/>
  <c r="M71" i="16"/>
  <c r="M72" i="16"/>
  <c r="M73" i="16"/>
  <c r="M74" i="16"/>
  <c r="M75" i="16"/>
  <c r="M76" i="16"/>
  <c r="M77" i="16"/>
  <c r="M78" i="16"/>
  <c r="M79" i="16"/>
  <c r="M80" i="16"/>
  <c r="M81" i="16"/>
  <c r="M82" i="16"/>
  <c r="M83" i="16"/>
  <c r="M84" i="16"/>
  <c r="M85" i="16"/>
  <c r="M86" i="16"/>
  <c r="M87" i="16"/>
  <c r="M88" i="16"/>
  <c r="M89" i="16"/>
  <c r="M90" i="16"/>
  <c r="M91" i="16"/>
  <c r="M92" i="16"/>
  <c r="M93" i="16"/>
  <c r="M94" i="16"/>
  <c r="M95" i="16"/>
  <c r="M96" i="16"/>
  <c r="M97" i="16"/>
  <c r="M98" i="16"/>
  <c r="M99" i="16"/>
  <c r="M100" i="16"/>
  <c r="M101" i="16"/>
  <c r="M102" i="16"/>
  <c r="M103" i="16"/>
  <c r="M104" i="16"/>
  <c r="M105" i="16"/>
  <c r="M106" i="16"/>
  <c r="M107" i="16"/>
  <c r="M9" i="16"/>
  <c r="M10" i="16"/>
  <c r="M11" i="16"/>
  <c r="M12" i="16"/>
  <c r="M13" i="16"/>
  <c r="M14" i="16"/>
  <c r="M15" i="16"/>
  <c r="M16" i="16"/>
  <c r="M17" i="16"/>
  <c r="M18" i="16"/>
  <c r="M19" i="16"/>
  <c r="M20" i="16"/>
  <c r="M21" i="16"/>
  <c r="M22" i="16"/>
  <c r="M23" i="16"/>
  <c r="M24" i="16"/>
  <c r="M8" i="16"/>
  <c r="BD9" i="16" l="1"/>
  <c r="I26" i="16"/>
  <c r="J26" i="16" l="1"/>
  <c r="BD26" i="16"/>
  <c r="DF7" i="24"/>
  <c r="DF8" i="24"/>
  <c r="DF9" i="24"/>
  <c r="DF10" i="24"/>
  <c r="DF11" i="24"/>
  <c r="DF12" i="24"/>
  <c r="DF13" i="24"/>
  <c r="DF14" i="24"/>
  <c r="DF15" i="24"/>
  <c r="DF16" i="24"/>
  <c r="DF17" i="24"/>
  <c r="DF18" i="24"/>
  <c r="DF19" i="24"/>
  <c r="DF20" i="24"/>
  <c r="DF21" i="24"/>
  <c r="DF22" i="24"/>
  <c r="DF23" i="24"/>
  <c r="DF24" i="24"/>
  <c r="DF25" i="24"/>
  <c r="DF26" i="24"/>
  <c r="DF27" i="24"/>
  <c r="DF28" i="24"/>
  <c r="DF29" i="24"/>
  <c r="DF30" i="24"/>
  <c r="DF31" i="24"/>
  <c r="DF32" i="24"/>
  <c r="DF33" i="24"/>
  <c r="DF34" i="24"/>
  <c r="DF35" i="24"/>
  <c r="DF36" i="24"/>
  <c r="DF37" i="24"/>
  <c r="DF38" i="24"/>
  <c r="DF39" i="24"/>
  <c r="DF40" i="24"/>
  <c r="DF41" i="24"/>
  <c r="DF42" i="24"/>
  <c r="DF43" i="24"/>
  <c r="DF44" i="24"/>
  <c r="DF45" i="24"/>
  <c r="DF46" i="24"/>
  <c r="DF47" i="24"/>
  <c r="DF48" i="24"/>
  <c r="DF49" i="24"/>
  <c r="DF50" i="24"/>
  <c r="DF51" i="24"/>
  <c r="DF52" i="24"/>
  <c r="DF53" i="24"/>
  <c r="DF54" i="24"/>
  <c r="DF55" i="24"/>
  <c r="DF56" i="24"/>
  <c r="DF57" i="24"/>
  <c r="DF58" i="24"/>
  <c r="DF59" i="24"/>
  <c r="DF60" i="24"/>
  <c r="DF61" i="24"/>
  <c r="DF62" i="24"/>
  <c r="DF63" i="24"/>
  <c r="DF64" i="24"/>
  <c r="DF65" i="24"/>
  <c r="DF66" i="24"/>
  <c r="DF67" i="24"/>
  <c r="DF68" i="24"/>
  <c r="DF69" i="24"/>
  <c r="DF70" i="24"/>
  <c r="DF71" i="24"/>
  <c r="DF72" i="24"/>
  <c r="DF73" i="24"/>
  <c r="DF74" i="24"/>
  <c r="DF75" i="24"/>
  <c r="DF76" i="24"/>
  <c r="DF77" i="24"/>
  <c r="DF78" i="24"/>
  <c r="DF79" i="24"/>
  <c r="DF80" i="24"/>
  <c r="DF81" i="24"/>
  <c r="DF82" i="24"/>
  <c r="DF83" i="24"/>
  <c r="DF84" i="24"/>
  <c r="DF85" i="24"/>
  <c r="DF86" i="24"/>
  <c r="DF87" i="24"/>
  <c r="DF88" i="24"/>
  <c r="DF89" i="24"/>
  <c r="DF90" i="24"/>
  <c r="DF91" i="24"/>
  <c r="DF92" i="24"/>
  <c r="DF93" i="24"/>
  <c r="DF94" i="24"/>
  <c r="DF95" i="24"/>
  <c r="DF96" i="24"/>
  <c r="DF97" i="24"/>
  <c r="DF98" i="24"/>
  <c r="DF99" i="24"/>
  <c r="DF100" i="24"/>
  <c r="DF101" i="24"/>
  <c r="DF102" i="24"/>
  <c r="DF103" i="24"/>
  <c r="DF104" i="24"/>
  <c r="DF105" i="24"/>
  <c r="DF6" i="24"/>
  <c r="DB6" i="24"/>
  <c r="DB7" i="24"/>
  <c r="DB8" i="24"/>
  <c r="DB9" i="24"/>
  <c r="DB10" i="24"/>
  <c r="DB11" i="24"/>
  <c r="DB12" i="24"/>
  <c r="DB13" i="24"/>
  <c r="DB14" i="24"/>
  <c r="DB15" i="24"/>
  <c r="DB16" i="24"/>
  <c r="DB17" i="24"/>
  <c r="DB18" i="24"/>
  <c r="DB19" i="24"/>
  <c r="DB20" i="24"/>
  <c r="DB21" i="24"/>
  <c r="DB22" i="24"/>
  <c r="DB23" i="24"/>
  <c r="DB24" i="24"/>
  <c r="DB25" i="24"/>
  <c r="DB26" i="24"/>
  <c r="DB27" i="24"/>
  <c r="DB28" i="24"/>
  <c r="DB29" i="24"/>
  <c r="DB30" i="24"/>
  <c r="DB31" i="24"/>
  <c r="DB32" i="24"/>
  <c r="DB33" i="24"/>
  <c r="DB34" i="24"/>
  <c r="DB35" i="24"/>
  <c r="DB36" i="24"/>
  <c r="DB37" i="24"/>
  <c r="DB38" i="24"/>
  <c r="DB39" i="24"/>
  <c r="DB40" i="24"/>
  <c r="DB41" i="24"/>
  <c r="DB42" i="24"/>
  <c r="DB43" i="24"/>
  <c r="DB44" i="24"/>
  <c r="DB45" i="24"/>
  <c r="DB46" i="24"/>
  <c r="DB47" i="24"/>
  <c r="DB48" i="24"/>
  <c r="DB49" i="24"/>
  <c r="DB50" i="24"/>
  <c r="DB51" i="24"/>
  <c r="DB52" i="24"/>
  <c r="DB53" i="24"/>
  <c r="DB54" i="24"/>
  <c r="DB55" i="24"/>
  <c r="DB56" i="24"/>
  <c r="DB57" i="24"/>
  <c r="DB58" i="24"/>
  <c r="DB59" i="24"/>
  <c r="DB60" i="24"/>
  <c r="DB61" i="24"/>
  <c r="DB62" i="24"/>
  <c r="DB63" i="24"/>
  <c r="DB64" i="24"/>
  <c r="DB65" i="24"/>
  <c r="DB66" i="24"/>
  <c r="DB67" i="24"/>
  <c r="DB68" i="24"/>
  <c r="DB69" i="24"/>
  <c r="DB70" i="24"/>
  <c r="DB71" i="24"/>
  <c r="DB72" i="24"/>
  <c r="DB73" i="24"/>
  <c r="DB74" i="24"/>
  <c r="DB75" i="24"/>
  <c r="DB76" i="24"/>
  <c r="DB77" i="24"/>
  <c r="DB78" i="24"/>
  <c r="DB79" i="24"/>
  <c r="DB80" i="24"/>
  <c r="DB81" i="24"/>
  <c r="DB82" i="24"/>
  <c r="DB83" i="24"/>
  <c r="DB84" i="24"/>
  <c r="DB85" i="24"/>
  <c r="DB86" i="24"/>
  <c r="DB87" i="24"/>
  <c r="DB88" i="24"/>
  <c r="DB89" i="24"/>
  <c r="DB90" i="24"/>
  <c r="DB91" i="24"/>
  <c r="DB92" i="24"/>
  <c r="DB93" i="24"/>
  <c r="DB94" i="24"/>
  <c r="DB95" i="24"/>
  <c r="DB96" i="24"/>
  <c r="DB97" i="24"/>
  <c r="DB98" i="24"/>
  <c r="DB99" i="24"/>
  <c r="DB100" i="24"/>
  <c r="DB101" i="24"/>
  <c r="DB102" i="24"/>
  <c r="DB103" i="24"/>
  <c r="DB104" i="24"/>
  <c r="DB105" i="24"/>
  <c r="I48" i="16"/>
  <c r="DR104" i="24"/>
  <c r="DR105" i="24"/>
  <c r="J48" i="16" l="1"/>
  <c r="BD48" i="16"/>
  <c r="DV104" i="24"/>
  <c r="DV105" i="24"/>
  <c r="DT104" i="24"/>
  <c r="DT105" i="24"/>
  <c r="DK6" i="24" a="1"/>
  <c r="DH6" i="24" a="1"/>
  <c r="DH6" i="24" s="1"/>
  <c r="DG6" i="24" a="1"/>
  <c r="DG6" i="24" s="1"/>
  <c r="DE6" i="24" a="1"/>
  <c r="DE6" i="24" s="1"/>
  <c r="DD6" i="24" a="1"/>
  <c r="DD6" i="24" s="1"/>
  <c r="DA6" i="24" a="1"/>
  <c r="DA6" i="24" s="1"/>
  <c r="CZ6" i="24" a="1"/>
  <c r="CY6" i="24" a="1"/>
  <c r="CY6" i="24" s="1"/>
  <c r="CX6" i="24" a="1"/>
  <c r="CX6" i="24" s="1"/>
  <c r="DJ6" i="24"/>
  <c r="DL6" i="24"/>
  <c r="DM6" i="24"/>
  <c r="DJ7" i="24"/>
  <c r="DL7" i="24"/>
  <c r="DM7" i="24"/>
  <c r="DJ8" i="24"/>
  <c r="DL8" i="24"/>
  <c r="DM8" i="24"/>
  <c r="DJ9" i="24"/>
  <c r="DL9" i="24"/>
  <c r="DM9" i="24"/>
  <c r="DJ10" i="24"/>
  <c r="DL10" i="24"/>
  <c r="DM10" i="24"/>
  <c r="DK6" i="24" l="1"/>
  <c r="DP4" i="24" s="1"/>
  <c r="DP6" i="24"/>
  <c r="DP8" i="24"/>
  <c r="DP5" i="24"/>
  <c r="DP7" i="24"/>
  <c r="CZ6" i="24"/>
  <c r="DR4" i="24" s="1"/>
  <c r="DR18" i="24"/>
  <c r="DR5" i="24"/>
  <c r="DR19" i="24"/>
  <c r="DR33" i="24"/>
  <c r="DR47" i="24"/>
  <c r="DR61" i="24"/>
  <c r="DR75" i="24"/>
  <c r="DR89" i="24"/>
  <c r="DR103" i="24"/>
  <c r="DR21" i="24"/>
  <c r="DR49" i="24"/>
  <c r="DR77" i="24"/>
  <c r="DR8" i="24"/>
  <c r="DR36" i="24"/>
  <c r="DR64" i="24"/>
  <c r="DR92" i="24"/>
  <c r="DR9" i="24"/>
  <c r="DR37" i="24"/>
  <c r="DR51" i="24"/>
  <c r="DR79" i="24"/>
  <c r="DR38" i="24"/>
  <c r="DR80" i="24"/>
  <c r="DR39" i="24"/>
  <c r="DR81" i="24"/>
  <c r="DR40" i="24"/>
  <c r="DR82" i="24"/>
  <c r="DR41" i="24"/>
  <c r="DR69" i="24"/>
  <c r="DR42" i="24"/>
  <c r="DR98" i="24"/>
  <c r="DR57" i="24"/>
  <c r="DR99" i="24"/>
  <c r="DR44" i="24"/>
  <c r="DR58" i="24"/>
  <c r="DR100" i="24"/>
  <c r="DR59" i="24"/>
  <c r="DR101" i="24"/>
  <c r="DR74" i="24"/>
  <c r="DR6" i="24"/>
  <c r="DR20" i="24"/>
  <c r="DR34" i="24"/>
  <c r="DR48" i="24"/>
  <c r="DR62" i="24"/>
  <c r="DR76" i="24"/>
  <c r="DR90" i="24"/>
  <c r="DR7" i="24"/>
  <c r="DR35" i="24"/>
  <c r="DR63" i="24"/>
  <c r="DR91" i="24"/>
  <c r="DR22" i="24"/>
  <c r="DR50" i="24"/>
  <c r="DR78" i="24"/>
  <c r="DR23" i="24"/>
  <c r="DR65" i="24"/>
  <c r="DR93" i="24"/>
  <c r="DR52" i="24"/>
  <c r="DR66" i="24"/>
  <c r="DR25" i="24"/>
  <c r="DR67" i="24"/>
  <c r="DR26" i="24"/>
  <c r="DR68" i="24"/>
  <c r="DR27" i="24"/>
  <c r="DR83" i="24"/>
  <c r="DR28" i="24"/>
  <c r="DR70" i="24"/>
  <c r="DR43" i="24"/>
  <c r="DR71" i="24"/>
  <c r="DR30" i="24"/>
  <c r="DR86" i="24"/>
  <c r="DR31" i="24"/>
  <c r="DR73" i="24"/>
  <c r="DR60" i="24"/>
  <c r="DR10" i="24"/>
  <c r="DR24" i="24"/>
  <c r="DR94" i="24"/>
  <c r="DR53" i="24"/>
  <c r="DR95" i="24"/>
  <c r="DR54" i="24"/>
  <c r="DR96" i="24"/>
  <c r="DR55" i="24"/>
  <c r="DR97" i="24"/>
  <c r="DR56" i="24"/>
  <c r="DR84" i="24"/>
  <c r="DR29" i="24"/>
  <c r="DR85" i="24"/>
  <c r="DR16" i="24"/>
  <c r="DR72" i="24"/>
  <c r="DR45" i="24"/>
  <c r="DR87" i="24"/>
  <c r="DR32" i="24"/>
  <c r="DR88" i="24"/>
  <c r="DR11" i="24"/>
  <c r="DR12" i="24"/>
  <c r="DR13" i="24"/>
  <c r="DR17" i="24"/>
  <c r="DR46" i="24"/>
  <c r="DR102" i="24"/>
  <c r="DR14" i="24"/>
  <c r="DR15" i="24"/>
  <c r="DT24" i="24"/>
  <c r="DT4" i="24"/>
  <c r="DT38" i="24"/>
  <c r="DV28" i="24"/>
  <c r="DT94" i="24"/>
  <c r="DT52" i="24"/>
  <c r="DV14" i="24"/>
  <c r="DT10" i="24"/>
  <c r="DT9" i="24"/>
  <c r="DV56" i="24"/>
  <c r="DT80" i="24"/>
  <c r="DT66" i="24"/>
  <c r="DT19" i="24"/>
  <c r="DV51" i="24"/>
  <c r="DT102" i="24"/>
  <c r="DT32" i="24"/>
  <c r="DV78" i="24"/>
  <c r="DV50" i="24"/>
  <c r="DT59" i="24"/>
  <c r="DV91" i="24"/>
  <c r="DV49" i="24"/>
  <c r="DT100" i="24"/>
  <c r="DT86" i="24"/>
  <c r="DT72" i="24"/>
  <c r="DT58" i="24"/>
  <c r="DT44" i="24"/>
  <c r="DT30" i="24"/>
  <c r="DT16" i="24"/>
  <c r="DV90" i="24"/>
  <c r="DV76" i="24"/>
  <c r="DV62" i="24"/>
  <c r="DV48" i="24"/>
  <c r="DV34" i="24"/>
  <c r="DV20" i="24"/>
  <c r="DV6" i="24"/>
  <c r="DT65" i="24"/>
  <c r="DV97" i="24"/>
  <c r="DV13" i="24"/>
  <c r="DT92" i="24"/>
  <c r="DT22" i="24"/>
  <c r="DV12" i="24"/>
  <c r="DT77" i="24"/>
  <c r="DT7" i="24"/>
  <c r="DV25" i="24"/>
  <c r="DT62" i="24"/>
  <c r="DV94" i="24"/>
  <c r="DV24" i="24"/>
  <c r="DT103" i="24"/>
  <c r="DT33" i="24"/>
  <c r="DV79" i="24"/>
  <c r="DT88" i="24"/>
  <c r="DV4" i="24"/>
  <c r="DV22" i="24"/>
  <c r="DT101" i="24"/>
  <c r="DT31" i="24"/>
  <c r="DV63" i="24"/>
  <c r="DV7" i="24"/>
  <c r="DT99" i="24"/>
  <c r="DT85" i="24"/>
  <c r="DT71" i="24"/>
  <c r="DT57" i="24"/>
  <c r="DT43" i="24"/>
  <c r="DT29" i="24"/>
  <c r="DT15" i="24"/>
  <c r="DV103" i="24"/>
  <c r="DV89" i="24"/>
  <c r="DV75" i="24"/>
  <c r="DV61" i="24"/>
  <c r="DV47" i="24"/>
  <c r="DV33" i="24"/>
  <c r="DV19" i="24"/>
  <c r="DV5" i="24"/>
  <c r="DT79" i="24"/>
  <c r="DT23" i="24"/>
  <c r="DV55" i="24"/>
  <c r="DT64" i="24"/>
  <c r="DV96" i="24"/>
  <c r="DV40" i="24"/>
  <c r="DT91" i="24"/>
  <c r="DV95" i="24"/>
  <c r="DV11" i="24"/>
  <c r="DT76" i="24"/>
  <c r="DT20" i="24"/>
  <c r="DV66" i="24"/>
  <c r="DT75" i="24"/>
  <c r="DV93" i="24"/>
  <c r="DV9" i="24"/>
  <c r="DT74" i="24"/>
  <c r="DT46" i="24"/>
  <c r="DV92" i="24"/>
  <c r="DV8" i="24"/>
  <c r="DT87" i="24"/>
  <c r="DT45" i="24"/>
  <c r="DV77" i="24"/>
  <c r="DV21" i="24"/>
  <c r="DT98" i="24"/>
  <c r="DT84" i="24"/>
  <c r="DT70" i="24"/>
  <c r="DT56" i="24"/>
  <c r="DT42" i="24"/>
  <c r="DT28" i="24"/>
  <c r="DT14" i="24"/>
  <c r="DV102" i="24"/>
  <c r="DV88" i="24"/>
  <c r="DV74" i="24"/>
  <c r="DV60" i="24"/>
  <c r="DV46" i="24"/>
  <c r="DV32" i="24"/>
  <c r="DV18" i="24"/>
  <c r="DV69" i="24"/>
  <c r="DT78" i="24"/>
  <c r="DT8" i="24"/>
  <c r="DV68" i="24"/>
  <c r="DT63" i="24"/>
  <c r="DT21" i="24"/>
  <c r="DV67" i="24"/>
  <c r="DT48" i="24"/>
  <c r="DV80" i="24"/>
  <c r="DV52" i="24"/>
  <c r="DT47" i="24"/>
  <c r="DV65" i="24"/>
  <c r="DT60" i="24"/>
  <c r="DT18" i="24"/>
  <c r="DV64" i="24"/>
  <c r="DV36" i="24"/>
  <c r="DT73" i="24"/>
  <c r="DT17" i="24"/>
  <c r="DV35" i="24"/>
  <c r="DT97" i="24"/>
  <c r="DT83" i="24"/>
  <c r="DT69" i="24"/>
  <c r="DT55" i="24"/>
  <c r="DT41" i="24"/>
  <c r="DT27" i="24"/>
  <c r="DT13" i="24"/>
  <c r="DV101" i="24"/>
  <c r="DV87" i="24"/>
  <c r="DV73" i="24"/>
  <c r="DV59" i="24"/>
  <c r="DV45" i="24"/>
  <c r="DV31" i="24"/>
  <c r="DV17" i="24"/>
  <c r="DV98" i="24"/>
  <c r="DV42" i="24"/>
  <c r="DT93" i="24"/>
  <c r="DT51" i="24"/>
  <c r="DV83" i="24"/>
  <c r="DV27" i="24"/>
  <c r="DT50" i="24"/>
  <c r="DV82" i="24"/>
  <c r="DV54" i="24"/>
  <c r="DT35" i="24"/>
  <c r="DV39" i="24"/>
  <c r="DT90" i="24"/>
  <c r="DT6" i="24"/>
  <c r="DV10" i="24"/>
  <c r="DT61" i="24"/>
  <c r="DV37" i="24"/>
  <c r="DT68" i="24"/>
  <c r="DV16" i="24"/>
  <c r="DV84" i="24"/>
  <c r="DV70" i="24"/>
  <c r="DT37" i="24"/>
  <c r="DV41" i="24"/>
  <c r="DT36" i="24"/>
  <c r="DV26" i="24"/>
  <c r="DT49" i="24"/>
  <c r="DV81" i="24"/>
  <c r="DV53" i="24"/>
  <c r="DT34" i="24"/>
  <c r="DV38" i="24"/>
  <c r="DT89" i="24"/>
  <c r="DT5" i="24"/>
  <c r="DV23" i="24"/>
  <c r="DT96" i="24"/>
  <c r="DT82" i="24"/>
  <c r="DT54" i="24"/>
  <c r="DT40" i="24"/>
  <c r="DT26" i="24"/>
  <c r="DT12" i="24"/>
  <c r="DV100" i="24"/>
  <c r="DV86" i="24"/>
  <c r="DV72" i="24"/>
  <c r="DV58" i="24"/>
  <c r="DV44" i="24"/>
  <c r="DV30" i="24"/>
  <c r="DT95" i="24"/>
  <c r="DT81" i="24"/>
  <c r="DT67" i="24"/>
  <c r="DT53" i="24"/>
  <c r="DT39" i="24"/>
  <c r="DT25" i="24"/>
  <c r="DT11" i="24"/>
  <c r="DV99" i="24"/>
  <c r="DV85" i="24"/>
  <c r="DV71" i="24"/>
  <c r="DV57" i="24"/>
  <c r="DV43" i="24"/>
  <c r="DV29" i="24"/>
  <c r="DV15" i="24"/>
  <c r="I35" i="16" l="1"/>
  <c r="J35" i="16" l="1"/>
  <c r="BD35" i="16"/>
  <c r="I37" i="16"/>
  <c r="BD37" i="16" s="1"/>
  <c r="I38" i="16"/>
  <c r="K22" i="16"/>
  <c r="BH8" i="16"/>
  <c r="BK8" i="16" s="1"/>
  <c r="AZ22" i="16"/>
  <c r="J22" i="16"/>
  <c r="BH22" i="16" s="1"/>
  <c r="J38" i="16" l="1"/>
  <c r="BD38" i="16"/>
  <c r="BI22" i="16"/>
  <c r="BJ22" i="16" s="1"/>
  <c r="BO22" i="16" s="1"/>
  <c r="BK22" i="16"/>
  <c r="BA22" i="16"/>
  <c r="BI8" i="16"/>
  <c r="BB22" i="16" l="1"/>
  <c r="BJ8" i="16"/>
  <c r="BC22" i="16" l="1"/>
  <c r="BG22" i="16" s="1"/>
  <c r="BE22" i="16" l="1"/>
  <c r="BF22" i="16"/>
  <c r="BL22" i="16"/>
  <c r="BN22" i="16" a="1"/>
  <c r="BN22" i="16" s="1"/>
  <c r="BM22" i="16" a="1"/>
  <c r="BM22" i="16" s="1"/>
  <c r="H6" i="18" l="1" a="1"/>
  <c r="H6" i="18" s="1"/>
  <c r="I24" i="16"/>
  <c r="K24" i="16" l="1"/>
  <c r="BD24" i="16"/>
  <c r="J24" i="16"/>
  <c r="BH24" i="16" s="1"/>
  <c r="AZ24" i="16"/>
  <c r="AZ8" i="16"/>
  <c r="BA24" i="16" l="1"/>
  <c r="BB24" i="16" s="1"/>
  <c r="BK24" i="16"/>
  <c r="BI24" i="16"/>
  <c r="BJ24" i="16" s="1"/>
  <c r="BA8" i="16"/>
  <c r="I20" i="16"/>
  <c r="BD20" i="16" s="1"/>
  <c r="I11" i="16"/>
  <c r="BD11" i="16" s="1"/>
  <c r="I12" i="16"/>
  <c r="BD12" i="16" s="1"/>
  <c r="I13" i="16"/>
  <c r="BD13" i="16" s="1"/>
  <c r="I14" i="16"/>
  <c r="BD14" i="16" s="1"/>
  <c r="I15" i="16"/>
  <c r="BD15" i="16" s="1"/>
  <c r="I16" i="16"/>
  <c r="BD16" i="16" s="1"/>
  <c r="I17" i="16"/>
  <c r="BD17" i="16" s="1"/>
  <c r="I18" i="16"/>
  <c r="BD18" i="16" s="1"/>
  <c r="I19" i="16"/>
  <c r="BD19" i="16" s="1"/>
  <c r="I21" i="16"/>
  <c r="BD21" i="16" s="1"/>
  <c r="I23" i="16"/>
  <c r="BD23" i="16" s="1"/>
  <c r="I25" i="16"/>
  <c r="BD25" i="16" s="1"/>
  <c r="I27" i="16"/>
  <c r="BD27" i="16" s="1"/>
  <c r="I28" i="16"/>
  <c r="BD28" i="16" s="1"/>
  <c r="I29" i="16"/>
  <c r="BD29" i="16" s="1"/>
  <c r="I30" i="16"/>
  <c r="BD30" i="16" s="1"/>
  <c r="I31" i="16"/>
  <c r="BD31" i="16" s="1"/>
  <c r="I32" i="16"/>
  <c r="BD32" i="16" s="1"/>
  <c r="I33" i="16"/>
  <c r="BD33" i="16" s="1"/>
  <c r="I34" i="16"/>
  <c r="BD34" i="16" s="1"/>
  <c r="I36" i="16"/>
  <c r="BD36" i="16" s="1"/>
  <c r="I39" i="16"/>
  <c r="BD39" i="16" s="1"/>
  <c r="I40" i="16"/>
  <c r="BD40" i="16" s="1"/>
  <c r="I41" i="16"/>
  <c r="BD41" i="16" s="1"/>
  <c r="I42" i="16"/>
  <c r="BD42" i="16" s="1"/>
  <c r="I43" i="16"/>
  <c r="BD43" i="16" s="1"/>
  <c r="I44" i="16"/>
  <c r="BD44" i="16" s="1"/>
  <c r="I45" i="16"/>
  <c r="BD45" i="16" s="1"/>
  <c r="I46" i="16"/>
  <c r="BD46" i="16" s="1"/>
  <c r="I47" i="16"/>
  <c r="BD47" i="16" s="1"/>
  <c r="I49" i="16"/>
  <c r="BD49" i="16" s="1"/>
  <c r="I50" i="16"/>
  <c r="BD50" i="16" s="1"/>
  <c r="I51" i="16"/>
  <c r="BD51" i="16" s="1"/>
  <c r="I52" i="16"/>
  <c r="BD52" i="16" s="1"/>
  <c r="I53" i="16"/>
  <c r="BD53" i="16" s="1"/>
  <c r="I54" i="16"/>
  <c r="BD54" i="16" s="1"/>
  <c r="I55" i="16"/>
  <c r="BD55" i="16" s="1"/>
  <c r="I56" i="16"/>
  <c r="BD56" i="16" s="1"/>
  <c r="I57" i="16"/>
  <c r="BD57" i="16" s="1"/>
  <c r="I58" i="16"/>
  <c r="BD58" i="16" s="1"/>
  <c r="I59" i="16"/>
  <c r="BD59" i="16" s="1"/>
  <c r="I60" i="16"/>
  <c r="BD60" i="16" s="1"/>
  <c r="I61" i="16"/>
  <c r="BD61" i="16" s="1"/>
  <c r="I62" i="16"/>
  <c r="BD62" i="16" s="1"/>
  <c r="I63" i="16"/>
  <c r="BD63" i="16" s="1"/>
  <c r="I64" i="16"/>
  <c r="BD64" i="16" s="1"/>
  <c r="I65" i="16"/>
  <c r="BD65" i="16" s="1"/>
  <c r="I66" i="16"/>
  <c r="BD66" i="16" s="1"/>
  <c r="I67" i="16"/>
  <c r="BD67" i="16" s="1"/>
  <c r="I68" i="16"/>
  <c r="BD68" i="16" s="1"/>
  <c r="I69" i="16"/>
  <c r="BD69" i="16" s="1"/>
  <c r="I70" i="16"/>
  <c r="BD70" i="16" s="1"/>
  <c r="I71" i="16"/>
  <c r="BD71" i="16" s="1"/>
  <c r="I72" i="16"/>
  <c r="BD72" i="16" s="1"/>
  <c r="I73" i="16"/>
  <c r="BD73" i="16" s="1"/>
  <c r="I74" i="16"/>
  <c r="BD74" i="16" s="1"/>
  <c r="I75" i="16"/>
  <c r="BD75" i="16" s="1"/>
  <c r="I76" i="16"/>
  <c r="BD76" i="16" s="1"/>
  <c r="I77" i="16"/>
  <c r="BD77" i="16" s="1"/>
  <c r="I78" i="16"/>
  <c r="BD78" i="16" s="1"/>
  <c r="I79" i="16"/>
  <c r="BD79" i="16" s="1"/>
  <c r="I80" i="16"/>
  <c r="BD80" i="16" s="1"/>
  <c r="I81" i="16"/>
  <c r="BD81" i="16" s="1"/>
  <c r="I82" i="16"/>
  <c r="BD82" i="16" s="1"/>
  <c r="I83" i="16"/>
  <c r="BD83" i="16" s="1"/>
  <c r="I84" i="16"/>
  <c r="BD84" i="16" s="1"/>
  <c r="I85" i="16"/>
  <c r="BD85" i="16" s="1"/>
  <c r="I86" i="16"/>
  <c r="BD86" i="16" s="1"/>
  <c r="I87" i="16"/>
  <c r="BD87" i="16" s="1"/>
  <c r="I88" i="16"/>
  <c r="BD88" i="16" s="1"/>
  <c r="I89" i="16"/>
  <c r="BD89" i="16" s="1"/>
  <c r="I90" i="16"/>
  <c r="BD90" i="16" s="1"/>
  <c r="I91" i="16"/>
  <c r="BD91" i="16" s="1"/>
  <c r="I92" i="16"/>
  <c r="BD92" i="16" s="1"/>
  <c r="I93" i="16"/>
  <c r="BD93" i="16" s="1"/>
  <c r="I94" i="16"/>
  <c r="BD94" i="16" s="1"/>
  <c r="I95" i="16"/>
  <c r="BD95" i="16" s="1"/>
  <c r="I96" i="16"/>
  <c r="BD96" i="16" s="1"/>
  <c r="I97" i="16"/>
  <c r="BD97" i="16" s="1"/>
  <c r="I98" i="16"/>
  <c r="BD98" i="16" s="1"/>
  <c r="I99" i="16"/>
  <c r="BD99" i="16" s="1"/>
  <c r="I100" i="16"/>
  <c r="BD100" i="16" s="1"/>
  <c r="I101" i="16"/>
  <c r="BD101" i="16" s="1"/>
  <c r="I102" i="16"/>
  <c r="BD102" i="16" s="1"/>
  <c r="I103" i="16"/>
  <c r="BD103" i="16" s="1"/>
  <c r="I104" i="16"/>
  <c r="BD104" i="16" s="1"/>
  <c r="I105" i="16"/>
  <c r="BD105" i="16" s="1"/>
  <c r="I106" i="16"/>
  <c r="BD106" i="16" s="1"/>
  <c r="I107" i="16"/>
  <c r="BD107" i="16" s="1"/>
  <c r="BC24" i="16" l="1"/>
  <c r="BG24" i="16" s="1"/>
  <c r="J90" i="16"/>
  <c r="BH90" i="16" s="1"/>
  <c r="K90" i="16"/>
  <c r="AZ90" i="16"/>
  <c r="J107" i="16"/>
  <c r="BH107" i="16" s="1"/>
  <c r="K107" i="16"/>
  <c r="AZ107" i="16"/>
  <c r="J99" i="16"/>
  <c r="BH99" i="16" s="1"/>
  <c r="AZ99" i="16"/>
  <c r="K99" i="16"/>
  <c r="J91" i="16"/>
  <c r="BH91" i="16" s="1"/>
  <c r="K91" i="16"/>
  <c r="AZ91" i="16"/>
  <c r="J83" i="16"/>
  <c r="BH83" i="16" s="1"/>
  <c r="K83" i="16"/>
  <c r="AZ83" i="16"/>
  <c r="J75" i="16"/>
  <c r="BH75" i="16" s="1"/>
  <c r="AZ75" i="16"/>
  <c r="K75" i="16"/>
  <c r="J67" i="16"/>
  <c r="BH67" i="16" s="1"/>
  <c r="K67" i="16"/>
  <c r="AZ67" i="16"/>
  <c r="J59" i="16"/>
  <c r="BH59" i="16" s="1"/>
  <c r="AZ59" i="16"/>
  <c r="K59" i="16"/>
  <c r="J51" i="16"/>
  <c r="BH51" i="16" s="1"/>
  <c r="AZ51" i="16"/>
  <c r="K51" i="16"/>
  <c r="J43" i="16"/>
  <c r="BH43" i="16" s="1"/>
  <c r="K43" i="16"/>
  <c r="AZ43" i="16"/>
  <c r="J34" i="16"/>
  <c r="BH34" i="16" s="1"/>
  <c r="AZ34" i="16"/>
  <c r="K34" i="16"/>
  <c r="BH26" i="16"/>
  <c r="AZ26" i="16"/>
  <c r="J15" i="16"/>
  <c r="BH15" i="16" s="1"/>
  <c r="AZ15" i="16"/>
  <c r="K15" i="16"/>
  <c r="J66" i="16"/>
  <c r="BH66" i="16" s="1"/>
  <c r="K66" i="16"/>
  <c r="AZ66" i="16"/>
  <c r="J105" i="16"/>
  <c r="BH105" i="16" s="1"/>
  <c r="K105" i="16"/>
  <c r="AZ105" i="16"/>
  <c r="J89" i="16"/>
  <c r="BH89" i="16" s="1"/>
  <c r="K89" i="16"/>
  <c r="AZ89" i="16"/>
  <c r="J81" i="16"/>
  <c r="BH81" i="16" s="1"/>
  <c r="AZ81" i="16"/>
  <c r="K81" i="16"/>
  <c r="J73" i="16"/>
  <c r="BH73" i="16" s="1"/>
  <c r="K73" i="16"/>
  <c r="AZ73" i="16"/>
  <c r="J65" i="16"/>
  <c r="BH65" i="16" s="1"/>
  <c r="K65" i="16"/>
  <c r="AZ65" i="16"/>
  <c r="J57" i="16"/>
  <c r="BH57" i="16" s="1"/>
  <c r="AZ57" i="16"/>
  <c r="K57" i="16"/>
  <c r="J49" i="16"/>
  <c r="BH49" i="16" s="1"/>
  <c r="AZ49" i="16"/>
  <c r="K49" i="16"/>
  <c r="J41" i="16"/>
  <c r="BH41" i="16" s="1"/>
  <c r="K41" i="16"/>
  <c r="AZ41" i="16"/>
  <c r="J32" i="16"/>
  <c r="BH32" i="16" s="1"/>
  <c r="AZ32" i="16"/>
  <c r="K32" i="16"/>
  <c r="J23" i="16"/>
  <c r="BH23" i="16" s="1"/>
  <c r="AZ23" i="16"/>
  <c r="K23" i="16"/>
  <c r="J13" i="16"/>
  <c r="BH13" i="16" s="1"/>
  <c r="AZ13" i="16"/>
  <c r="K13" i="16"/>
  <c r="J106" i="16"/>
  <c r="BH106" i="16" s="1"/>
  <c r="K106" i="16"/>
  <c r="AZ106" i="16"/>
  <c r="J58" i="16"/>
  <c r="BH58" i="16" s="1"/>
  <c r="K58" i="16"/>
  <c r="AZ58" i="16"/>
  <c r="J80" i="16"/>
  <c r="BH80" i="16" s="1"/>
  <c r="K80" i="16"/>
  <c r="AZ80" i="16"/>
  <c r="BH48" i="16"/>
  <c r="AZ48" i="16"/>
  <c r="J40" i="16"/>
  <c r="BH40" i="16" s="1"/>
  <c r="AZ40" i="16"/>
  <c r="K40" i="16"/>
  <c r="J31" i="16"/>
  <c r="BH31" i="16" s="1"/>
  <c r="K31" i="16"/>
  <c r="AZ31" i="16"/>
  <c r="J21" i="16"/>
  <c r="BH21" i="16" s="1"/>
  <c r="AZ21" i="16"/>
  <c r="K21" i="16"/>
  <c r="J12" i="16"/>
  <c r="BH12" i="16" s="1"/>
  <c r="AZ12" i="16"/>
  <c r="K12" i="16"/>
  <c r="J82" i="16"/>
  <c r="BH82" i="16" s="1"/>
  <c r="K82" i="16"/>
  <c r="AZ82" i="16"/>
  <c r="J50" i="16"/>
  <c r="BH50" i="16" s="1"/>
  <c r="K50" i="16"/>
  <c r="AZ50" i="16"/>
  <c r="J33" i="16"/>
  <c r="BH33" i="16" s="1"/>
  <c r="K33" i="16"/>
  <c r="AZ33" i="16"/>
  <c r="J104" i="16"/>
  <c r="BH104" i="16" s="1"/>
  <c r="K104" i="16"/>
  <c r="AZ104" i="16"/>
  <c r="J64" i="16"/>
  <c r="BH64" i="16" s="1"/>
  <c r="K64" i="16"/>
  <c r="AZ64" i="16"/>
  <c r="J79" i="16"/>
  <c r="BH79" i="16" s="1"/>
  <c r="AZ79" i="16"/>
  <c r="K79" i="16"/>
  <c r="J47" i="16"/>
  <c r="BH47" i="16" s="1"/>
  <c r="K47" i="16"/>
  <c r="AZ47" i="16"/>
  <c r="J30" i="16"/>
  <c r="BH30" i="16" s="1"/>
  <c r="AZ30" i="16"/>
  <c r="K30" i="16"/>
  <c r="J19" i="16"/>
  <c r="BH19" i="16" s="1"/>
  <c r="K19" i="16"/>
  <c r="AZ19" i="16"/>
  <c r="J11" i="16"/>
  <c r="BH11" i="16" s="1"/>
  <c r="K11" i="16"/>
  <c r="AZ11" i="16"/>
  <c r="J74" i="16"/>
  <c r="BH74" i="16" s="1"/>
  <c r="K74" i="16"/>
  <c r="AZ74" i="16"/>
  <c r="J25" i="16"/>
  <c r="BH25" i="16" s="1"/>
  <c r="K25" i="16"/>
  <c r="AZ25" i="16"/>
  <c r="J96" i="16"/>
  <c r="BH96" i="16" s="1"/>
  <c r="AZ96" i="16"/>
  <c r="K96" i="16"/>
  <c r="J56" i="16"/>
  <c r="BH56" i="16" s="1"/>
  <c r="K56" i="16"/>
  <c r="AZ56" i="16"/>
  <c r="J103" i="16"/>
  <c r="BH103" i="16" s="1"/>
  <c r="K103" i="16"/>
  <c r="AZ103" i="16"/>
  <c r="J87" i="16"/>
  <c r="BH87" i="16" s="1"/>
  <c r="AZ87" i="16"/>
  <c r="K87" i="16"/>
  <c r="J102" i="16"/>
  <c r="BH102" i="16" s="1"/>
  <c r="K102" i="16"/>
  <c r="AZ102" i="16"/>
  <c r="J86" i="16"/>
  <c r="BH86" i="16" s="1"/>
  <c r="K86" i="16"/>
  <c r="AZ86" i="16"/>
  <c r="J70" i="16"/>
  <c r="BH70" i="16" s="1"/>
  <c r="K70" i="16"/>
  <c r="AZ70" i="16"/>
  <c r="J54" i="16"/>
  <c r="BH54" i="16" s="1"/>
  <c r="K54" i="16"/>
  <c r="AZ54" i="16"/>
  <c r="J37" i="16"/>
  <c r="BH37" i="16" s="1"/>
  <c r="K37" i="16"/>
  <c r="AZ37" i="16"/>
  <c r="J29" i="16"/>
  <c r="BH29" i="16" s="1"/>
  <c r="AZ29" i="16"/>
  <c r="K29" i="16"/>
  <c r="J18" i="16"/>
  <c r="BH18" i="16" s="1"/>
  <c r="K18" i="16"/>
  <c r="AZ18" i="16"/>
  <c r="BH10" i="16"/>
  <c r="AZ10" i="16"/>
  <c r="BF24" i="16"/>
  <c r="J98" i="16"/>
  <c r="BH98" i="16" s="1"/>
  <c r="K98" i="16"/>
  <c r="AZ98" i="16"/>
  <c r="J42" i="16"/>
  <c r="BH42" i="16" s="1"/>
  <c r="K42" i="16"/>
  <c r="AZ42" i="16"/>
  <c r="J97" i="16"/>
  <c r="BH97" i="16" s="1"/>
  <c r="K97" i="16"/>
  <c r="AZ97" i="16"/>
  <c r="J72" i="16"/>
  <c r="BH72" i="16" s="1"/>
  <c r="K72" i="16"/>
  <c r="AZ72" i="16"/>
  <c r="J95" i="16"/>
  <c r="BH95" i="16" s="1"/>
  <c r="K95" i="16"/>
  <c r="AZ95" i="16"/>
  <c r="J71" i="16"/>
  <c r="BH71" i="16" s="1"/>
  <c r="AZ71" i="16"/>
  <c r="K71" i="16"/>
  <c r="J63" i="16"/>
  <c r="BH63" i="16" s="1"/>
  <c r="K63" i="16"/>
  <c r="AZ63" i="16"/>
  <c r="J39" i="16"/>
  <c r="BH39" i="16" s="1"/>
  <c r="AZ39" i="16"/>
  <c r="K39" i="16"/>
  <c r="J94" i="16"/>
  <c r="BH94" i="16" s="1"/>
  <c r="K94" i="16"/>
  <c r="AZ94" i="16"/>
  <c r="J78" i="16"/>
  <c r="BH78" i="16" s="1"/>
  <c r="K78" i="16"/>
  <c r="AZ78" i="16"/>
  <c r="J62" i="16"/>
  <c r="BH62" i="16" s="1"/>
  <c r="K62" i="16"/>
  <c r="AZ62" i="16"/>
  <c r="J46" i="16"/>
  <c r="BH46" i="16" s="1"/>
  <c r="AZ46" i="16"/>
  <c r="K46" i="16"/>
  <c r="J101" i="16"/>
  <c r="BH101" i="16" s="1"/>
  <c r="K101" i="16"/>
  <c r="AZ101" i="16"/>
  <c r="J93" i="16"/>
  <c r="BH93" i="16" s="1"/>
  <c r="K93" i="16"/>
  <c r="AZ93" i="16"/>
  <c r="J85" i="16"/>
  <c r="BH85" i="16" s="1"/>
  <c r="AZ85" i="16"/>
  <c r="K85" i="16"/>
  <c r="J77" i="16"/>
  <c r="BH77" i="16" s="1"/>
  <c r="K77" i="16"/>
  <c r="AZ77" i="16"/>
  <c r="J69" i="16"/>
  <c r="BH69" i="16" s="1"/>
  <c r="AZ69" i="16"/>
  <c r="K69" i="16"/>
  <c r="J61" i="16"/>
  <c r="BH61" i="16" s="1"/>
  <c r="K61" i="16"/>
  <c r="AZ61" i="16"/>
  <c r="J53" i="16"/>
  <c r="BH53" i="16" s="1"/>
  <c r="K53" i="16"/>
  <c r="AZ53" i="16"/>
  <c r="J45" i="16"/>
  <c r="BH45" i="16" s="1"/>
  <c r="K45" i="16"/>
  <c r="AZ45" i="16"/>
  <c r="J36" i="16"/>
  <c r="BH36" i="16" s="1"/>
  <c r="K36" i="16"/>
  <c r="AZ36" i="16"/>
  <c r="J17" i="16"/>
  <c r="BH17" i="16" s="1"/>
  <c r="K17" i="16"/>
  <c r="AZ17" i="16"/>
  <c r="BH9" i="16"/>
  <c r="AZ9" i="16"/>
  <c r="J88" i="16"/>
  <c r="BH88" i="16" s="1"/>
  <c r="AZ88" i="16"/>
  <c r="K88" i="16"/>
  <c r="J55" i="16"/>
  <c r="BH55" i="16" s="1"/>
  <c r="AZ55" i="16"/>
  <c r="K55" i="16"/>
  <c r="J100" i="16"/>
  <c r="BH100" i="16" s="1"/>
  <c r="K100" i="16"/>
  <c r="AZ100" i="16"/>
  <c r="J92" i="16"/>
  <c r="BH92" i="16" s="1"/>
  <c r="K92" i="16"/>
  <c r="AZ92" i="16"/>
  <c r="J84" i="16"/>
  <c r="BH84" i="16" s="1"/>
  <c r="K84" i="16"/>
  <c r="AZ84" i="16"/>
  <c r="J76" i="16"/>
  <c r="BH76" i="16" s="1"/>
  <c r="K76" i="16"/>
  <c r="AZ76" i="16"/>
  <c r="J68" i="16"/>
  <c r="BH68" i="16" s="1"/>
  <c r="K68" i="16"/>
  <c r="AZ68" i="16"/>
  <c r="J60" i="16"/>
  <c r="BH60" i="16" s="1"/>
  <c r="K60" i="16"/>
  <c r="AZ60" i="16"/>
  <c r="J52" i="16"/>
  <c r="BH52" i="16" s="1"/>
  <c r="K52" i="16"/>
  <c r="AZ52" i="16"/>
  <c r="J44" i="16"/>
  <c r="BH44" i="16" s="1"/>
  <c r="K44" i="16"/>
  <c r="AZ44" i="16"/>
  <c r="BH35" i="16"/>
  <c r="AZ35" i="16"/>
  <c r="J27" i="16"/>
  <c r="BH27" i="16" s="1"/>
  <c r="K27" i="16"/>
  <c r="AZ27" i="16"/>
  <c r="J16" i="16"/>
  <c r="BH16" i="16" s="1"/>
  <c r="K16" i="16"/>
  <c r="AZ16" i="16"/>
  <c r="J20" i="16"/>
  <c r="BH20" i="16" s="1"/>
  <c r="K20" i="16"/>
  <c r="AZ20" i="16"/>
  <c r="J28" i="16"/>
  <c r="BH28" i="16" s="1"/>
  <c r="AZ28" i="16"/>
  <c r="K28" i="16"/>
  <c r="BH38" i="16"/>
  <c r="AZ38" i="16"/>
  <c r="J14" i="16"/>
  <c r="BH14" i="16" s="1"/>
  <c r="AZ14" i="16"/>
  <c r="K14" i="16"/>
  <c r="BL24" i="16"/>
  <c r="BM24" i="16" a="1"/>
  <c r="BM24" i="16" s="1"/>
  <c r="BO24" i="16"/>
  <c r="BB8" i="16"/>
  <c r="BC8" i="16" s="1"/>
  <c r="BL8" i="16" s="1"/>
  <c r="BA14" i="16" l="1"/>
  <c r="BA58" i="16"/>
  <c r="BA65" i="16"/>
  <c r="BB65" i="16" s="1"/>
  <c r="BA99" i="16"/>
  <c r="BB99" i="16" s="1"/>
  <c r="BA61" i="16"/>
  <c r="BA93" i="16"/>
  <c r="BA78" i="16"/>
  <c r="BB78" i="16" s="1"/>
  <c r="BA86" i="16"/>
  <c r="BA56" i="16"/>
  <c r="BA100" i="16"/>
  <c r="BB100" i="16" s="1"/>
  <c r="BC100" i="16" s="1"/>
  <c r="BA71" i="16"/>
  <c r="BB71" i="16" s="1"/>
  <c r="BC71" i="16" s="1"/>
  <c r="BE71" i="16"/>
  <c r="BA29" i="16"/>
  <c r="BA107" i="16"/>
  <c r="BB107" i="16" s="1"/>
  <c r="BC107" i="16" s="1"/>
  <c r="BA85" i="16"/>
  <c r="BB85" i="16" s="1"/>
  <c r="BA106" i="16"/>
  <c r="BB106" i="16" s="1"/>
  <c r="BC106" i="16" s="1"/>
  <c r="BA66" i="16"/>
  <c r="BB66" i="16" s="1"/>
  <c r="BA75" i="16"/>
  <c r="BB75" i="16" s="1"/>
  <c r="BA94" i="16"/>
  <c r="BB94" i="16" s="1"/>
  <c r="BC94" i="16" s="1"/>
  <c r="BA98" i="16"/>
  <c r="BA37" i="16"/>
  <c r="BB37" i="16" s="1"/>
  <c r="BA82" i="16"/>
  <c r="BA28" i="16"/>
  <c r="BA76" i="16"/>
  <c r="BB76" i="16" s="1"/>
  <c r="BA40" i="16"/>
  <c r="BB40" i="16" s="1"/>
  <c r="BA83" i="16"/>
  <c r="BA92" i="16"/>
  <c r="BA54" i="16"/>
  <c r="BB54" i="16" s="1"/>
  <c r="BA104" i="16"/>
  <c r="BA13" i="16"/>
  <c r="BB13" i="16" s="1"/>
  <c r="BA84" i="16"/>
  <c r="BB84" i="16" s="1"/>
  <c r="BA46" i="16"/>
  <c r="BB46" i="16" s="1"/>
  <c r="BA87" i="16"/>
  <c r="BA12" i="16"/>
  <c r="BB12" i="16" s="1"/>
  <c r="BA59" i="16"/>
  <c r="BB59" i="16" s="1"/>
  <c r="BE24" i="16"/>
  <c r="BA16" i="16"/>
  <c r="BA53" i="16"/>
  <c r="BB53" i="16" s="1"/>
  <c r="BC53" i="16" s="1"/>
  <c r="BG53" i="16" s="1"/>
  <c r="BA47" i="16"/>
  <c r="BB47" i="16" s="1"/>
  <c r="BA23" i="16"/>
  <c r="BB23" i="16" s="1"/>
  <c r="BC23" i="16" s="1"/>
  <c r="BA57" i="16"/>
  <c r="BB57" i="16" s="1"/>
  <c r="BE8" i="16"/>
  <c r="BN24" i="16" a="1"/>
  <c r="BN24" i="16" s="1"/>
  <c r="BF8" i="16"/>
  <c r="BA80" i="16"/>
  <c r="BB80" i="16" s="1"/>
  <c r="BA103" i="16"/>
  <c r="BB103" i="16" s="1"/>
  <c r="BC65" i="16"/>
  <c r="BG65" i="16" s="1"/>
  <c r="BB98" i="16"/>
  <c r="BC98" i="16" s="1"/>
  <c r="BA45" i="16"/>
  <c r="BB45" i="16" s="1"/>
  <c r="BA72" i="16"/>
  <c r="BB72" i="16" s="1"/>
  <c r="BB104" i="16"/>
  <c r="BC104" i="16" s="1"/>
  <c r="BB29" i="16"/>
  <c r="BC29" i="16" s="1"/>
  <c r="BK55" i="16"/>
  <c r="BI55" i="16"/>
  <c r="BJ55" i="16" s="1"/>
  <c r="BI45" i="16"/>
  <c r="BJ45" i="16" s="1"/>
  <c r="BK45" i="16"/>
  <c r="BC85" i="16"/>
  <c r="BF85" i="16" s="1"/>
  <c r="BI78" i="16"/>
  <c r="BJ78" i="16" s="1"/>
  <c r="BK78" i="16"/>
  <c r="BK63" i="16"/>
  <c r="BI63" i="16"/>
  <c r="BJ63" i="16" s="1"/>
  <c r="BI72" i="16"/>
  <c r="BJ72" i="16" s="1"/>
  <c r="BK72" i="16"/>
  <c r="BC37" i="16"/>
  <c r="BF37" i="16" s="1"/>
  <c r="BB86" i="16"/>
  <c r="BI87" i="16"/>
  <c r="BJ87" i="16" s="1"/>
  <c r="BK87" i="16"/>
  <c r="BB56" i="16"/>
  <c r="BC56" i="16" s="1"/>
  <c r="BG56" i="16" s="1"/>
  <c r="BA96" i="16"/>
  <c r="BB96" i="16" s="1"/>
  <c r="BI11" i="16"/>
  <c r="BJ11" i="16" s="1"/>
  <c r="BK11" i="16"/>
  <c r="BK104" i="16"/>
  <c r="BI104" i="16"/>
  <c r="BJ104" i="16" s="1"/>
  <c r="BC12" i="16"/>
  <c r="BF12" i="16" s="1"/>
  <c r="BK31" i="16"/>
  <c r="BI31" i="16"/>
  <c r="BJ31" i="16" s="1"/>
  <c r="BB58" i="16"/>
  <c r="BC58" i="16" s="1"/>
  <c r="BK57" i="16"/>
  <c r="BI57" i="16"/>
  <c r="BJ57" i="16" s="1"/>
  <c r="BC66" i="16"/>
  <c r="BF66" i="16" s="1"/>
  <c r="BK59" i="16"/>
  <c r="BI59" i="16"/>
  <c r="BJ59" i="16" s="1"/>
  <c r="BI83" i="16"/>
  <c r="BJ83" i="16" s="1"/>
  <c r="BK83" i="16"/>
  <c r="BI107" i="16"/>
  <c r="BJ107" i="16" s="1"/>
  <c r="BK107" i="16"/>
  <c r="BK16" i="16"/>
  <c r="BI16" i="16"/>
  <c r="BJ16" i="16" s="1"/>
  <c r="BA35" i="16"/>
  <c r="BB35" i="16" s="1"/>
  <c r="BI44" i="16"/>
  <c r="BJ44" i="16" s="1"/>
  <c r="BK44" i="16"/>
  <c r="BI60" i="16"/>
  <c r="BJ60" i="16" s="1"/>
  <c r="BK60" i="16"/>
  <c r="BK84" i="16"/>
  <c r="BI84" i="16"/>
  <c r="BJ84" i="16" s="1"/>
  <c r="BK9" i="16"/>
  <c r="BI9" i="16"/>
  <c r="BJ9" i="16" s="1"/>
  <c r="BK69" i="16"/>
  <c r="BI69" i="16"/>
  <c r="BJ69" i="16" s="1"/>
  <c r="BK42" i="16"/>
  <c r="BI42" i="16"/>
  <c r="BJ42" i="16" s="1"/>
  <c r="BK18" i="16"/>
  <c r="BI18" i="16"/>
  <c r="BJ18" i="16" s="1"/>
  <c r="BI54" i="16"/>
  <c r="BJ54" i="16" s="1"/>
  <c r="BK54" i="16"/>
  <c r="BI96" i="16"/>
  <c r="BJ96" i="16" s="1"/>
  <c r="BK96" i="16"/>
  <c r="BA74" i="16"/>
  <c r="BB74" i="16" s="1"/>
  <c r="BK30" i="16"/>
  <c r="BI30" i="16"/>
  <c r="BJ30" i="16" s="1"/>
  <c r="BK50" i="16"/>
  <c r="BI50" i="16"/>
  <c r="BJ50" i="16" s="1"/>
  <c r="BK106" i="16"/>
  <c r="BI106" i="16"/>
  <c r="BJ106" i="16" s="1"/>
  <c r="BA89" i="16"/>
  <c r="BA15" i="16"/>
  <c r="BA34" i="16"/>
  <c r="BB34" i="16" s="1"/>
  <c r="BC34" i="16" s="1"/>
  <c r="BI62" i="16"/>
  <c r="BJ62" i="16" s="1"/>
  <c r="BK62" i="16"/>
  <c r="BK95" i="16"/>
  <c r="BI95" i="16"/>
  <c r="BJ95" i="16" s="1"/>
  <c r="BA97" i="16"/>
  <c r="BB97" i="16" s="1"/>
  <c r="BI102" i="16"/>
  <c r="BJ102" i="16" s="1"/>
  <c r="BK102" i="16"/>
  <c r="BA19" i="16"/>
  <c r="BB19" i="16" s="1"/>
  <c r="BI64" i="16"/>
  <c r="BJ64" i="16" s="1"/>
  <c r="BK64" i="16"/>
  <c r="BA33" i="16"/>
  <c r="BI21" i="16"/>
  <c r="BJ21" i="16" s="1"/>
  <c r="BK21" i="16"/>
  <c r="BI48" i="16"/>
  <c r="BJ48" i="16" s="1"/>
  <c r="BK48" i="16"/>
  <c r="BC13" i="16"/>
  <c r="BF13" i="16" s="1"/>
  <c r="BK32" i="16"/>
  <c r="BI32" i="16"/>
  <c r="BJ32" i="16" s="1"/>
  <c r="BA49" i="16"/>
  <c r="BK73" i="16"/>
  <c r="BI73" i="16"/>
  <c r="BJ73" i="16" s="1"/>
  <c r="BK15" i="16"/>
  <c r="BI15" i="16"/>
  <c r="BJ15" i="16" s="1"/>
  <c r="BK34" i="16"/>
  <c r="BI34" i="16"/>
  <c r="BJ34" i="16" s="1"/>
  <c r="BA51" i="16"/>
  <c r="BB51" i="16" s="1"/>
  <c r="BC51" i="16" s="1"/>
  <c r="BK75" i="16"/>
  <c r="BI75" i="16"/>
  <c r="BJ75" i="16" s="1"/>
  <c r="BI35" i="16"/>
  <c r="BJ35" i="16" s="1"/>
  <c r="BK35" i="16"/>
  <c r="BA52" i="16"/>
  <c r="BB52" i="16" s="1"/>
  <c r="BC52" i="16" s="1"/>
  <c r="BI93" i="16"/>
  <c r="BJ93" i="16" s="1"/>
  <c r="BK93" i="16"/>
  <c r="BK39" i="16"/>
  <c r="BI39" i="16"/>
  <c r="BJ39" i="16" s="1"/>
  <c r="BA10" i="16"/>
  <c r="BB10" i="16" s="1"/>
  <c r="BI37" i="16"/>
  <c r="BJ37" i="16" s="1"/>
  <c r="BK37" i="16"/>
  <c r="BA70" i="16"/>
  <c r="BB70" i="16" s="1"/>
  <c r="BC70" i="16" s="1"/>
  <c r="BI74" i="16"/>
  <c r="BJ74" i="16" s="1"/>
  <c r="BK74" i="16"/>
  <c r="BA79" i="16"/>
  <c r="BB79" i="16" s="1"/>
  <c r="BK49" i="16"/>
  <c r="BI49" i="16"/>
  <c r="BJ49" i="16" s="1"/>
  <c r="BF65" i="16"/>
  <c r="BK89" i="16"/>
  <c r="BI89" i="16"/>
  <c r="BJ89" i="16" s="1"/>
  <c r="BI51" i="16"/>
  <c r="BJ51" i="16" s="1"/>
  <c r="BK51" i="16"/>
  <c r="BI99" i="16"/>
  <c r="BJ99" i="16" s="1"/>
  <c r="BK99" i="16"/>
  <c r="BI20" i="16"/>
  <c r="BJ20" i="16" s="1"/>
  <c r="BK20" i="16"/>
  <c r="BI76" i="16"/>
  <c r="BJ76" i="16" s="1"/>
  <c r="BK76" i="16"/>
  <c r="BK100" i="16"/>
  <c r="BI100" i="16"/>
  <c r="BJ100" i="16" s="1"/>
  <c r="BA88" i="16"/>
  <c r="BB88" i="16" s="1"/>
  <c r="BC88" i="16" s="1"/>
  <c r="BA27" i="16"/>
  <c r="BA68" i="16"/>
  <c r="BC84" i="16"/>
  <c r="BF84" i="16" s="1"/>
  <c r="BB92" i="16"/>
  <c r="BC92" i="16" s="1"/>
  <c r="BK88" i="16"/>
  <c r="BI88" i="16"/>
  <c r="BJ88" i="16" s="1"/>
  <c r="BA17" i="16"/>
  <c r="BI61" i="16"/>
  <c r="BJ61" i="16" s="1"/>
  <c r="BK61" i="16"/>
  <c r="BI46" i="16"/>
  <c r="BJ46" i="16" s="1"/>
  <c r="BK46" i="16"/>
  <c r="BF71" i="16"/>
  <c r="BG71" i="16"/>
  <c r="BK97" i="16"/>
  <c r="BI97" i="16"/>
  <c r="BJ97" i="16" s="1"/>
  <c r="BK86" i="16"/>
  <c r="BI86" i="16"/>
  <c r="BJ86" i="16" s="1"/>
  <c r="BK56" i="16"/>
  <c r="BI56" i="16"/>
  <c r="BJ56" i="16" s="1"/>
  <c r="BA25" i="16"/>
  <c r="BI19" i="16"/>
  <c r="BJ19" i="16" s="1"/>
  <c r="BK19" i="16"/>
  <c r="BI79" i="16"/>
  <c r="BJ79" i="16" s="1"/>
  <c r="BK79" i="16"/>
  <c r="BI33" i="16"/>
  <c r="BJ33" i="16" s="1"/>
  <c r="BK33" i="16"/>
  <c r="BB82" i="16"/>
  <c r="BC82" i="16" s="1"/>
  <c r="BI12" i="16"/>
  <c r="BJ12" i="16" s="1"/>
  <c r="BK12" i="16"/>
  <c r="BK58" i="16"/>
  <c r="BI58" i="16"/>
  <c r="BJ58" i="16" s="1"/>
  <c r="BK23" i="16"/>
  <c r="BI23" i="16"/>
  <c r="BJ23" i="16" s="1"/>
  <c r="BA41" i="16"/>
  <c r="BB41" i="16" s="1"/>
  <c r="BC41" i="16" s="1"/>
  <c r="BA105" i="16"/>
  <c r="BA26" i="16"/>
  <c r="BB26" i="16" s="1"/>
  <c r="BC26" i="16" s="1"/>
  <c r="BA43" i="16"/>
  <c r="BA67" i="16"/>
  <c r="BA90" i="16"/>
  <c r="BB90" i="16" s="1"/>
  <c r="BI85" i="16"/>
  <c r="BJ85" i="16" s="1"/>
  <c r="BK85" i="16"/>
  <c r="BA101" i="16"/>
  <c r="BB101" i="16" s="1"/>
  <c r="BI94" i="16"/>
  <c r="BJ94" i="16" s="1"/>
  <c r="BK94" i="16"/>
  <c r="BI71" i="16"/>
  <c r="BJ71" i="16" s="1"/>
  <c r="BK71" i="16"/>
  <c r="BK10" i="16"/>
  <c r="BI10" i="16"/>
  <c r="BJ10" i="16" s="1"/>
  <c r="BK40" i="16"/>
  <c r="BI40" i="16"/>
  <c r="BJ40" i="16" s="1"/>
  <c r="BI65" i="16"/>
  <c r="BJ65" i="16" s="1"/>
  <c r="BK65" i="16"/>
  <c r="BK66" i="16"/>
  <c r="BI66" i="16"/>
  <c r="BJ66" i="16" s="1"/>
  <c r="BK67" i="16"/>
  <c r="BI67" i="16"/>
  <c r="BJ67" i="16" s="1"/>
  <c r="BA91" i="16"/>
  <c r="BI36" i="16"/>
  <c r="BJ36" i="16" s="1"/>
  <c r="BK36" i="16"/>
  <c r="BI27" i="16"/>
  <c r="BJ27" i="16" s="1"/>
  <c r="BK27" i="16"/>
  <c r="BI68" i="16"/>
  <c r="BJ68" i="16" s="1"/>
  <c r="BK68" i="16"/>
  <c r="BI17" i="16"/>
  <c r="BJ17" i="16" s="1"/>
  <c r="BK17" i="16"/>
  <c r="BI53" i="16"/>
  <c r="BJ53" i="16" s="1"/>
  <c r="BK53" i="16"/>
  <c r="BA69" i="16"/>
  <c r="BA77" i="16"/>
  <c r="BA39" i="16"/>
  <c r="BB39" i="16" s="1"/>
  <c r="BA63" i="16"/>
  <c r="BB63" i="16" s="1"/>
  <c r="BI29" i="16"/>
  <c r="BJ29" i="16" s="1"/>
  <c r="BK29" i="16"/>
  <c r="BI70" i="16"/>
  <c r="BJ70" i="16" s="1"/>
  <c r="BK70" i="16"/>
  <c r="BK103" i="16"/>
  <c r="BI103" i="16"/>
  <c r="BJ103" i="16" s="1"/>
  <c r="BI25" i="16"/>
  <c r="BJ25" i="16" s="1"/>
  <c r="BK25" i="16"/>
  <c r="BA11" i="16"/>
  <c r="BB11" i="16" s="1"/>
  <c r="BA30" i="16"/>
  <c r="BI13" i="16"/>
  <c r="BJ13" i="16" s="1"/>
  <c r="BK13" i="16"/>
  <c r="BI41" i="16"/>
  <c r="BJ41" i="16" s="1"/>
  <c r="BK41" i="16"/>
  <c r="BA81" i="16"/>
  <c r="BK26" i="16"/>
  <c r="BI26" i="16"/>
  <c r="BJ26" i="16" s="1"/>
  <c r="BC75" i="16"/>
  <c r="BG75" i="16" s="1"/>
  <c r="BI91" i="16"/>
  <c r="BJ91" i="16" s="1"/>
  <c r="BK91" i="16"/>
  <c r="BF107" i="16"/>
  <c r="BG107" i="16"/>
  <c r="BI90" i="16"/>
  <c r="BJ90" i="16" s="1"/>
  <c r="BK90" i="16"/>
  <c r="BI52" i="16"/>
  <c r="BJ52" i="16" s="1"/>
  <c r="BK52" i="16"/>
  <c r="BA20" i="16"/>
  <c r="BA44" i="16"/>
  <c r="BA60" i="16"/>
  <c r="BB60" i="16" s="1"/>
  <c r="BK92" i="16"/>
  <c r="BI92" i="16"/>
  <c r="BJ92" i="16" s="1"/>
  <c r="BA55" i="16"/>
  <c r="BA9" i="16"/>
  <c r="BA36" i="16"/>
  <c r="BB36" i="16" s="1"/>
  <c r="BC36" i="16" s="1"/>
  <c r="BK77" i="16"/>
  <c r="BI77" i="16"/>
  <c r="BJ77" i="16" s="1"/>
  <c r="BB93" i="16"/>
  <c r="BC93" i="16" s="1"/>
  <c r="BK101" i="16"/>
  <c r="BI101" i="16"/>
  <c r="BJ101" i="16" s="1"/>
  <c r="BA62" i="16"/>
  <c r="BA95" i="16"/>
  <c r="BB95" i="16" s="1"/>
  <c r="BA42" i="16"/>
  <c r="BI98" i="16"/>
  <c r="BJ98" i="16" s="1"/>
  <c r="BK98" i="16"/>
  <c r="BA18" i="16"/>
  <c r="BB18" i="16" s="1"/>
  <c r="BC18" i="16" s="1"/>
  <c r="BC86" i="16"/>
  <c r="BF86" i="16" s="1"/>
  <c r="BA102" i="16"/>
  <c r="BB102" i="16" s="1"/>
  <c r="BK47" i="16"/>
  <c r="BI47" i="16"/>
  <c r="BJ47" i="16" s="1"/>
  <c r="BA64" i="16"/>
  <c r="BA50" i="16"/>
  <c r="BI82" i="16"/>
  <c r="BJ82" i="16" s="1"/>
  <c r="BK82" i="16"/>
  <c r="BA21" i="16"/>
  <c r="BA31" i="16"/>
  <c r="BA48" i="16"/>
  <c r="BB48" i="16" s="1"/>
  <c r="BK80" i="16"/>
  <c r="BI80" i="16"/>
  <c r="BJ80" i="16" s="1"/>
  <c r="BF106" i="16"/>
  <c r="BG106" i="16"/>
  <c r="BA32" i="16"/>
  <c r="BA73" i="16"/>
  <c r="BB73" i="16" s="1"/>
  <c r="BK81" i="16"/>
  <c r="BI81" i="16"/>
  <c r="BJ81" i="16" s="1"/>
  <c r="BK105" i="16"/>
  <c r="BI105" i="16"/>
  <c r="BJ105" i="16" s="1"/>
  <c r="BI43" i="16"/>
  <c r="BJ43" i="16" s="1"/>
  <c r="BK43" i="16"/>
  <c r="BB83" i="16"/>
  <c r="BC83" i="16" s="1"/>
  <c r="BC99" i="16"/>
  <c r="BG99" i="16" s="1"/>
  <c r="BB28" i="16"/>
  <c r="BC28" i="16" s="1"/>
  <c r="BG28" i="16" s="1"/>
  <c r="BI28" i="16"/>
  <c r="BJ28" i="16" s="1"/>
  <c r="BK28" i="16"/>
  <c r="BA38" i="16"/>
  <c r="BB38" i="16" s="1"/>
  <c r="BK38" i="16"/>
  <c r="BI38" i="16"/>
  <c r="BJ38" i="16" s="1"/>
  <c r="BB14" i="16"/>
  <c r="BC14" i="16" s="1"/>
  <c r="BG14" i="16" s="1"/>
  <c r="BK14" i="16"/>
  <c r="BI14" i="16"/>
  <c r="BN8" i="16" a="1"/>
  <c r="BN8" i="16" s="1"/>
  <c r="BM8" i="16" a="1"/>
  <c r="BM8" i="16" s="1"/>
  <c r="BG8" i="16"/>
  <c r="BP8" i="16" l="1"/>
  <c r="BE82" i="16"/>
  <c r="BC78" i="16"/>
  <c r="BF78" i="16" s="1"/>
  <c r="BC76" i="16"/>
  <c r="BF76" i="16" s="1"/>
  <c r="BE84" i="16"/>
  <c r="BE56" i="16"/>
  <c r="BE52" i="16"/>
  <c r="BE98" i="16"/>
  <c r="BE86" i="16"/>
  <c r="BC46" i="16"/>
  <c r="BF46" i="16" s="1"/>
  <c r="BE104" i="16"/>
  <c r="BE85" i="16"/>
  <c r="BE12" i="16"/>
  <c r="BE58" i="16"/>
  <c r="BB87" i="16"/>
  <c r="BC87" i="16" s="1"/>
  <c r="BG87" i="16" s="1"/>
  <c r="BE14" i="16"/>
  <c r="BC47" i="16"/>
  <c r="BE47" i="16" s="1"/>
  <c r="BE75" i="16"/>
  <c r="BC54" i="16"/>
  <c r="BE99" i="16"/>
  <c r="BC59" i="16"/>
  <c r="BE59" i="16" s="1"/>
  <c r="BB16" i="16"/>
  <c r="BE66" i="16"/>
  <c r="BE29" i="16"/>
  <c r="BE70" i="16"/>
  <c r="BE76" i="16"/>
  <c r="BE34" i="16"/>
  <c r="BB61" i="16"/>
  <c r="BC61" i="16" s="1"/>
  <c r="BF61" i="16" s="1"/>
  <c r="BE18" i="16"/>
  <c r="BE92" i="16"/>
  <c r="BE37" i="16"/>
  <c r="BE13" i="16"/>
  <c r="BE41" i="16"/>
  <c r="BE65" i="16"/>
  <c r="BE51" i="16"/>
  <c r="BE36" i="16"/>
  <c r="BE106" i="16"/>
  <c r="BE100" i="16"/>
  <c r="BE78" i="16"/>
  <c r="BE26" i="16"/>
  <c r="BE28" i="16"/>
  <c r="BE23" i="16"/>
  <c r="BE53" i="16"/>
  <c r="BE93" i="16"/>
  <c r="BC40" i="16"/>
  <c r="BG40" i="16" s="1"/>
  <c r="BE83" i="16"/>
  <c r="BE94" i="16"/>
  <c r="BC57" i="16"/>
  <c r="BF57" i="16" s="1"/>
  <c r="BE88" i="16"/>
  <c r="BE107" i="16"/>
  <c r="BG78" i="16"/>
  <c r="BG84" i="16"/>
  <c r="BG46" i="16"/>
  <c r="BG85" i="16"/>
  <c r="BG57" i="16"/>
  <c r="BG18" i="16"/>
  <c r="BG94" i="16"/>
  <c r="BF87" i="16"/>
  <c r="BF94" i="16"/>
  <c r="BF98" i="16"/>
  <c r="BG98" i="16"/>
  <c r="BG66" i="16"/>
  <c r="BF58" i="16"/>
  <c r="BF53" i="16"/>
  <c r="BG58" i="16"/>
  <c r="BG13" i="16"/>
  <c r="BG12" i="16"/>
  <c r="BC103" i="16"/>
  <c r="BG103" i="16" s="1"/>
  <c r="BG104" i="16"/>
  <c r="BF104" i="16"/>
  <c r="BC80" i="16"/>
  <c r="BF80" i="16" s="1"/>
  <c r="BF41" i="16"/>
  <c r="BG100" i="16"/>
  <c r="BF100" i="16"/>
  <c r="BC95" i="16"/>
  <c r="BG95" i="16" s="1"/>
  <c r="BG34" i="16"/>
  <c r="BC72" i="16"/>
  <c r="BG72" i="16" s="1"/>
  <c r="BG37" i="16"/>
  <c r="BB15" i="16"/>
  <c r="BC15" i="16" s="1"/>
  <c r="BG15" i="16" s="1"/>
  <c r="BF56" i="16"/>
  <c r="BF70" i="16"/>
  <c r="BG92" i="16"/>
  <c r="BF18" i="16"/>
  <c r="BC102" i="16"/>
  <c r="BM102" i="16" s="1" a="1"/>
  <c r="BM102" i="16" s="1"/>
  <c r="BC45" i="16"/>
  <c r="BL45" i="16" s="1"/>
  <c r="K8" i="16"/>
  <c r="BC35" i="16"/>
  <c r="BF35" i="16" s="1"/>
  <c r="BM23" i="16" a="1"/>
  <c r="BM23" i="16" s="1"/>
  <c r="BO23" i="16"/>
  <c r="BL23" i="16"/>
  <c r="BN52" i="16" a="1"/>
  <c r="BN52" i="16" s="1"/>
  <c r="BO52" i="16"/>
  <c r="BM52" i="16" a="1"/>
  <c r="BM52" i="16" s="1"/>
  <c r="BL52" i="16"/>
  <c r="BM36" i="16" a="1"/>
  <c r="BM36" i="16" s="1"/>
  <c r="BN36" i="16" a="1"/>
  <c r="BN36" i="16" s="1"/>
  <c r="BO36" i="16"/>
  <c r="BL36" i="16"/>
  <c r="BO51" i="16"/>
  <c r="BN51" i="16" a="1"/>
  <c r="BN51" i="16" s="1"/>
  <c r="BL51" i="16"/>
  <c r="BM51" i="16" a="1"/>
  <c r="BM51" i="16" s="1"/>
  <c r="BO73" i="16"/>
  <c r="BO84" i="16"/>
  <c r="BM84" i="16" a="1"/>
  <c r="BM84" i="16" s="1"/>
  <c r="BL84" i="16"/>
  <c r="BN84" i="16" a="1"/>
  <c r="BN84" i="16" s="1"/>
  <c r="BO45" i="16"/>
  <c r="BN45" i="16" a="1"/>
  <c r="BN45" i="16" s="1"/>
  <c r="BO61" i="16"/>
  <c r="BM61" i="16" a="1"/>
  <c r="BM61" i="16" s="1"/>
  <c r="BN61" i="16" a="1"/>
  <c r="BN61" i="16" s="1"/>
  <c r="BL61" i="16"/>
  <c r="BO76" i="16"/>
  <c r="BN76" i="16" a="1"/>
  <c r="BN76" i="16" s="1"/>
  <c r="BL76" i="16"/>
  <c r="BM76" i="16" a="1"/>
  <c r="BM76" i="16" s="1"/>
  <c r="BO50" i="16"/>
  <c r="BO69" i="16"/>
  <c r="BN104" i="16" a="1"/>
  <c r="BN104" i="16" s="1"/>
  <c r="BL104" i="16"/>
  <c r="BM104" i="16" a="1"/>
  <c r="BM104" i="16" s="1"/>
  <c r="BO104" i="16"/>
  <c r="BL26" i="16"/>
  <c r="BN26" i="16" a="1"/>
  <c r="BN26" i="16" s="1"/>
  <c r="BM26" i="16" a="1"/>
  <c r="BM26" i="16" s="1"/>
  <c r="BO26" i="16" s="1"/>
  <c r="BO13" i="16"/>
  <c r="BM13" i="16" a="1"/>
  <c r="BM13" i="16" s="1"/>
  <c r="BN13" i="16" a="1"/>
  <c r="BN13" i="16" s="1"/>
  <c r="BL13" i="16"/>
  <c r="BO62" i="16"/>
  <c r="BN107" i="16" a="1"/>
  <c r="BN107" i="16" s="1"/>
  <c r="BO107" i="16"/>
  <c r="BM107" i="16" a="1"/>
  <c r="BM107" i="16" s="1"/>
  <c r="BL107" i="16"/>
  <c r="BM57" i="16" a="1"/>
  <c r="BM57" i="16" s="1"/>
  <c r="BL57" i="16"/>
  <c r="BN57" i="16" a="1"/>
  <c r="BN57" i="16" s="1"/>
  <c r="BO57" i="16"/>
  <c r="BO93" i="16"/>
  <c r="BL93" i="16"/>
  <c r="BN93" i="16" a="1"/>
  <c r="BN93" i="16" s="1"/>
  <c r="BM93" i="16" a="1"/>
  <c r="BM93" i="16" s="1"/>
  <c r="BC19" i="16"/>
  <c r="BG19" i="16" s="1"/>
  <c r="BO30" i="16"/>
  <c r="BO60" i="16"/>
  <c r="BL47" i="16"/>
  <c r="BF47" i="16"/>
  <c r="BG47" i="16"/>
  <c r="BL34" i="16"/>
  <c r="BM34" i="16" a="1"/>
  <c r="BM34" i="16" s="1"/>
  <c r="BO34" i="16"/>
  <c r="BN34" i="16" a="1"/>
  <c r="BN34" i="16" s="1"/>
  <c r="BL18" i="16"/>
  <c r="BO18" i="16"/>
  <c r="BN18" i="16" a="1"/>
  <c r="BN18" i="16" s="1"/>
  <c r="BM18" i="16" a="1"/>
  <c r="BM18" i="16" s="1"/>
  <c r="BO11" i="16"/>
  <c r="BG29" i="16"/>
  <c r="BF29" i="16"/>
  <c r="BM66" i="16" a="1"/>
  <c r="BM66" i="16" s="1"/>
  <c r="BL66" i="16"/>
  <c r="BO66" i="16"/>
  <c r="BN66" i="16" a="1"/>
  <c r="BN66" i="16" s="1"/>
  <c r="BO102" i="16"/>
  <c r="BO44" i="16"/>
  <c r="BO81" i="16"/>
  <c r="BO80" i="16"/>
  <c r="BC39" i="16"/>
  <c r="BL39" i="16" s="1"/>
  <c r="BO88" i="16"/>
  <c r="BM88" i="16" a="1"/>
  <c r="BM88" i="16" s="1"/>
  <c r="BL88" i="16"/>
  <c r="BN88" i="16" a="1"/>
  <c r="BN88" i="16" s="1"/>
  <c r="BM100" i="16" a="1"/>
  <c r="BM100" i="16" s="1"/>
  <c r="BL100" i="16"/>
  <c r="BN100" i="16" a="1"/>
  <c r="BN100" i="16" s="1"/>
  <c r="BO100" i="16"/>
  <c r="BL99" i="16"/>
  <c r="BM99" i="16" a="1"/>
  <c r="BM99" i="16" s="1"/>
  <c r="BN99" i="16" a="1"/>
  <c r="BN99" i="16" s="1"/>
  <c r="BO99" i="16"/>
  <c r="BO74" i="16"/>
  <c r="BO15" i="16"/>
  <c r="BL59" i="16"/>
  <c r="BO59" i="16"/>
  <c r="BM59" i="16" a="1"/>
  <c r="BM59" i="16" s="1"/>
  <c r="BN59" i="16" a="1"/>
  <c r="BN59" i="16" s="1"/>
  <c r="BO53" i="16"/>
  <c r="BL53" i="16"/>
  <c r="BN53" i="16" a="1"/>
  <c r="BN53" i="16" s="1"/>
  <c r="BM53" i="16" a="1"/>
  <c r="BM53" i="16" s="1"/>
  <c r="BO91" i="16"/>
  <c r="BO25" i="16"/>
  <c r="BO94" i="16"/>
  <c r="BM94" i="16" a="1"/>
  <c r="BM94" i="16" s="1"/>
  <c r="BL94" i="16"/>
  <c r="BN94" i="16" a="1"/>
  <c r="BN94" i="16" s="1"/>
  <c r="BG82" i="16"/>
  <c r="BF82" i="16"/>
  <c r="BO19" i="16"/>
  <c r="BN46" i="16" a="1"/>
  <c r="BN46" i="16" s="1"/>
  <c r="BL46" i="16"/>
  <c r="BO46" i="16"/>
  <c r="BM46" i="16" a="1"/>
  <c r="BM46" i="16" s="1"/>
  <c r="BO49" i="16"/>
  <c r="BO95" i="16"/>
  <c r="BO16" i="16"/>
  <c r="BO63" i="16"/>
  <c r="BB50" i="16"/>
  <c r="BC50" i="16" s="1"/>
  <c r="BB9" i="16"/>
  <c r="BC9" i="16" s="1"/>
  <c r="BO27" i="16"/>
  <c r="BL40" i="16"/>
  <c r="BM40" i="16" a="1"/>
  <c r="BM40" i="16" s="1"/>
  <c r="BN40" i="16" a="1"/>
  <c r="BN40" i="16" s="1"/>
  <c r="BO40" i="16"/>
  <c r="BB43" i="16"/>
  <c r="BC43" i="16" s="1"/>
  <c r="BO33" i="16"/>
  <c r="BO86" i="16"/>
  <c r="BM86" i="16" a="1"/>
  <c r="BM86" i="16" s="1"/>
  <c r="BL86" i="16"/>
  <c r="BN86" i="16" a="1"/>
  <c r="BN86" i="16" s="1"/>
  <c r="BO39" i="16"/>
  <c r="BO32" i="16"/>
  <c r="BO64" i="16"/>
  <c r="BF75" i="16"/>
  <c r="BG93" i="16"/>
  <c r="BC10" i="16"/>
  <c r="BG10" i="16" s="1"/>
  <c r="BC63" i="16"/>
  <c r="BM63" i="16" s="1" a="1"/>
  <c r="BM63" i="16" s="1"/>
  <c r="BB89" i="16"/>
  <c r="BO105" i="16"/>
  <c r="BO101" i="16"/>
  <c r="BB32" i="16"/>
  <c r="BC32" i="16" s="1"/>
  <c r="BL32" i="16" s="1"/>
  <c r="BB30" i="16"/>
  <c r="BC30" i="16" s="1"/>
  <c r="BO103" i="16"/>
  <c r="BO29" i="16"/>
  <c r="BM29" i="16" a="1"/>
  <c r="BM29" i="16" s="1"/>
  <c r="BL29" i="16"/>
  <c r="BN29" i="16" a="1"/>
  <c r="BN29" i="16" s="1"/>
  <c r="BB20" i="16"/>
  <c r="BG26" i="16"/>
  <c r="BG88" i="16"/>
  <c r="BB77" i="16"/>
  <c r="BC77" i="16" s="1"/>
  <c r="BL77" i="16" s="1"/>
  <c r="BG51" i="16"/>
  <c r="BC74" i="16"/>
  <c r="BF74" i="16" s="1"/>
  <c r="BF93" i="16"/>
  <c r="BG36" i="16"/>
  <c r="BB31" i="16"/>
  <c r="BB49" i="16"/>
  <c r="BO47" i="16"/>
  <c r="BN47" i="16" a="1"/>
  <c r="BN47" i="16" s="1"/>
  <c r="BM47" i="16" a="1"/>
  <c r="BM47" i="16" s="1"/>
  <c r="BB62" i="16"/>
  <c r="BC62" i="16" s="1"/>
  <c r="BL62" i="16" s="1"/>
  <c r="BO17" i="16"/>
  <c r="BO10" i="16"/>
  <c r="BF26" i="16"/>
  <c r="BF88" i="16"/>
  <c r="BO20" i="16"/>
  <c r="BN37" i="16" a="1"/>
  <c r="BN37" i="16" s="1"/>
  <c r="BL37" i="16"/>
  <c r="BM37" i="16" a="1"/>
  <c r="BM37" i="16" s="1"/>
  <c r="BO37" i="16"/>
  <c r="BF51" i="16"/>
  <c r="BO21" i="16"/>
  <c r="BG86" i="16"/>
  <c r="BG61" i="16"/>
  <c r="BF34" i="16"/>
  <c r="BO106" i="16"/>
  <c r="BL106" i="16"/>
  <c r="BM106" i="16" a="1"/>
  <c r="BM106" i="16" s="1"/>
  <c r="BN106" i="16" a="1"/>
  <c r="BN106" i="16" s="1"/>
  <c r="BO96" i="16"/>
  <c r="BG76" i="16"/>
  <c r="BM83" i="16" a="1"/>
  <c r="BM83" i="16" s="1"/>
  <c r="BL83" i="16"/>
  <c r="BO83" i="16"/>
  <c r="BN83" i="16" a="1"/>
  <c r="BN83" i="16" s="1"/>
  <c r="BO31" i="16"/>
  <c r="BC96" i="16"/>
  <c r="BG96" i="16" s="1"/>
  <c r="BO72" i="16"/>
  <c r="BF36" i="16"/>
  <c r="BB33" i="16"/>
  <c r="BF83" i="16"/>
  <c r="BO65" i="16"/>
  <c r="BL65" i="16"/>
  <c r="BM65" i="16" a="1"/>
  <c r="BM65" i="16" s="1"/>
  <c r="BN65" i="16" a="1"/>
  <c r="BN65" i="16" s="1"/>
  <c r="BO79" i="16"/>
  <c r="BB25" i="16"/>
  <c r="BC25" i="16" s="1"/>
  <c r="BN25" i="16" s="1" a="1"/>
  <c r="BN25" i="16" s="1"/>
  <c r="BB17" i="16"/>
  <c r="BB68" i="16"/>
  <c r="BC68" i="16" s="1"/>
  <c r="BF99" i="16"/>
  <c r="BO42" i="16"/>
  <c r="BC79" i="16"/>
  <c r="BG79" i="16" s="1"/>
  <c r="BO78" i="16"/>
  <c r="BN78" i="16" a="1"/>
  <c r="BN78" i="16" s="1"/>
  <c r="BM78" i="16" a="1"/>
  <c r="BM78" i="16" s="1"/>
  <c r="BL78" i="16"/>
  <c r="BO55" i="16"/>
  <c r="BC97" i="16"/>
  <c r="BM97" i="16" s="1" a="1"/>
  <c r="BM97" i="16" s="1"/>
  <c r="BN23" i="16" a="1"/>
  <c r="BN23" i="16" s="1"/>
  <c r="BO43" i="16"/>
  <c r="BO82" i="16"/>
  <c r="BL82" i="16"/>
  <c r="BN82" i="16" a="1"/>
  <c r="BN82" i="16" s="1"/>
  <c r="BM82" i="16" a="1"/>
  <c r="BM82" i="16" s="1"/>
  <c r="BB42" i="16"/>
  <c r="BC42" i="16" s="1"/>
  <c r="BN42" i="16" s="1" a="1"/>
  <c r="BN42" i="16" s="1"/>
  <c r="BN92" i="16" a="1"/>
  <c r="BN92" i="16" s="1"/>
  <c r="BO92" i="16"/>
  <c r="BM92" i="16" a="1"/>
  <c r="BM92" i="16" s="1"/>
  <c r="BO90" i="16"/>
  <c r="BC73" i="16"/>
  <c r="BN73" i="16" s="1" a="1"/>
  <c r="BN73" i="16" s="1"/>
  <c r="BC48" i="16"/>
  <c r="BM48" i="16" s="1" a="1"/>
  <c r="BM48" i="16" s="1"/>
  <c r="BM70" i="16" a="1"/>
  <c r="BM70" i="16" s="1"/>
  <c r="BN70" i="16" a="1"/>
  <c r="BN70" i="16" s="1"/>
  <c r="BL70" i="16"/>
  <c r="BO70" i="16"/>
  <c r="BG83" i="16"/>
  <c r="BO71" i="16"/>
  <c r="BN71" i="16" a="1"/>
  <c r="BN71" i="16" s="1"/>
  <c r="BM71" i="16" a="1"/>
  <c r="BM71" i="16" s="1"/>
  <c r="BL71" i="16"/>
  <c r="BB91" i="16"/>
  <c r="BO12" i="16"/>
  <c r="BM12" i="16" a="1"/>
  <c r="BM12" i="16" s="1"/>
  <c r="BL12" i="16"/>
  <c r="BN12" i="16" a="1"/>
  <c r="BN12" i="16" s="1"/>
  <c r="BO56" i="16"/>
  <c r="BM56" i="16" a="1"/>
  <c r="BM56" i="16" s="1"/>
  <c r="BL56" i="16"/>
  <c r="BN56" i="16" a="1"/>
  <c r="BN56" i="16" s="1"/>
  <c r="BN97" i="16" a="1"/>
  <c r="BN97" i="16" s="1"/>
  <c r="BO97" i="16"/>
  <c r="BF92" i="16"/>
  <c r="BG70" i="16"/>
  <c r="BG52" i="16"/>
  <c r="BO87" i="16"/>
  <c r="BM87" i="16" a="1"/>
  <c r="BM87" i="16" s="1"/>
  <c r="BN87" i="16" a="1"/>
  <c r="BN87" i="16" s="1"/>
  <c r="BL87" i="16"/>
  <c r="BB81" i="16"/>
  <c r="BO41" i="16"/>
  <c r="BN41" i="16" a="1"/>
  <c r="BN41" i="16" s="1"/>
  <c r="BM41" i="16" a="1"/>
  <c r="BM41" i="16" s="1"/>
  <c r="BL41" i="16"/>
  <c r="BB21" i="16"/>
  <c r="BB69" i="16"/>
  <c r="BC69" i="16" s="1"/>
  <c r="BO67" i="16"/>
  <c r="BL85" i="16"/>
  <c r="BM85" i="16" a="1"/>
  <c r="BM85" i="16" s="1"/>
  <c r="BN85" i="16" a="1"/>
  <c r="BN85" i="16" s="1"/>
  <c r="BO85" i="16"/>
  <c r="BB67" i="16"/>
  <c r="BL58" i="16"/>
  <c r="BM58" i="16" a="1"/>
  <c r="BM58" i="16" s="1"/>
  <c r="BO58" i="16"/>
  <c r="BN58" i="16" a="1"/>
  <c r="BN58" i="16" s="1"/>
  <c r="BC90" i="16"/>
  <c r="BL90" i="16" s="1"/>
  <c r="BG23" i="16"/>
  <c r="BM75" i="16" a="1"/>
  <c r="BM75" i="16" s="1"/>
  <c r="BO75" i="16"/>
  <c r="BN75" i="16" a="1"/>
  <c r="BN75" i="16" s="1"/>
  <c r="BL75" i="16"/>
  <c r="BF52" i="16"/>
  <c r="BO54" i="16"/>
  <c r="BM54" i="16" a="1"/>
  <c r="BM54" i="16" s="1"/>
  <c r="BN54" i="16" a="1"/>
  <c r="BN54" i="16" s="1"/>
  <c r="BL54" i="16"/>
  <c r="BC11" i="16"/>
  <c r="BF11" i="16" s="1"/>
  <c r="BO77" i="16"/>
  <c r="BO68" i="16"/>
  <c r="BB105" i="16"/>
  <c r="BC105" i="16" s="1"/>
  <c r="BB27" i="16"/>
  <c r="BC27" i="16" s="1"/>
  <c r="BO89" i="16"/>
  <c r="BF23" i="16"/>
  <c r="BB55" i="16"/>
  <c r="BC60" i="16"/>
  <c r="BN60" i="16" s="1" a="1"/>
  <c r="BN60" i="16" s="1"/>
  <c r="BC101" i="16"/>
  <c r="BM98" i="16" a="1"/>
  <c r="BM98" i="16" s="1"/>
  <c r="BN98" i="16" a="1"/>
  <c r="BN98" i="16" s="1"/>
  <c r="BL98" i="16"/>
  <c r="BO98" i="16"/>
  <c r="BB64" i="16"/>
  <c r="BB44" i="16"/>
  <c r="BG41" i="16"/>
  <c r="BL92" i="16"/>
  <c r="BN28" i="16" a="1"/>
  <c r="BN28" i="16" s="1"/>
  <c r="BO28" i="16"/>
  <c r="BL28" i="16"/>
  <c r="BM28" i="16" a="1"/>
  <c r="BM28" i="16" s="1"/>
  <c r="BF28" i="16"/>
  <c r="BC38" i="16"/>
  <c r="BL38" i="16" s="1"/>
  <c r="BF14" i="16"/>
  <c r="BJ14" i="16"/>
  <c r="BO8" i="16"/>
  <c r="BP23" i="16" l="1"/>
  <c r="BE72" i="16"/>
  <c r="BE102" i="16"/>
  <c r="BE77" i="16"/>
  <c r="BE105" i="16"/>
  <c r="BE45" i="16"/>
  <c r="BE80" i="16"/>
  <c r="BE46" i="16"/>
  <c r="BE87" i="16"/>
  <c r="BE60" i="16"/>
  <c r="BE74" i="16"/>
  <c r="BE48" i="16"/>
  <c r="BG54" i="16"/>
  <c r="BF54" i="16"/>
  <c r="BE54" i="16"/>
  <c r="BE35" i="16"/>
  <c r="BE10" i="16"/>
  <c r="BE11" i="16"/>
  <c r="BP11" i="16" s="1"/>
  <c r="BE9" i="16"/>
  <c r="BE15" i="16"/>
  <c r="BP15" i="16" s="1"/>
  <c r="BE32" i="16"/>
  <c r="BL101" i="16"/>
  <c r="BE101" i="16"/>
  <c r="BE97" i="16"/>
  <c r="BE42" i="16"/>
  <c r="BE62" i="16"/>
  <c r="BE68" i="16"/>
  <c r="BF40" i="16"/>
  <c r="BE40" i="16"/>
  <c r="BE73" i="16"/>
  <c r="BE19" i="16"/>
  <c r="BE103" i="16"/>
  <c r="BE69" i="16"/>
  <c r="BE25" i="16"/>
  <c r="BE95" i="16"/>
  <c r="BG59" i="16"/>
  <c r="BF59" i="16"/>
  <c r="BE27" i="16"/>
  <c r="BC91" i="16"/>
  <c r="BE91" i="16" s="1"/>
  <c r="BE90" i="16"/>
  <c r="BE39" i="16"/>
  <c r="BE30" i="16"/>
  <c r="BE61" i="16"/>
  <c r="BE63" i="16"/>
  <c r="BE79" i="16"/>
  <c r="BE43" i="16"/>
  <c r="BC16" i="16"/>
  <c r="BE16" i="16" s="1"/>
  <c r="BE38" i="16"/>
  <c r="BE57" i="16"/>
  <c r="BE96" i="16"/>
  <c r="BE50" i="16"/>
  <c r="BM15" i="16" a="1"/>
  <c r="BM15" i="16" s="1"/>
  <c r="BF10" i="16"/>
  <c r="BF9" i="16"/>
  <c r="BN80" i="16" a="1"/>
  <c r="BN80" i="16" s="1"/>
  <c r="BG73" i="16"/>
  <c r="BM80" i="16" a="1"/>
  <c r="BM80" i="16" s="1"/>
  <c r="BL80" i="16"/>
  <c r="BF39" i="16"/>
  <c r="BM39" i="16" a="1"/>
  <c r="BM39" i="16" s="1"/>
  <c r="BN39" i="16" a="1"/>
  <c r="BN39" i="16" s="1"/>
  <c r="BF102" i="16"/>
  <c r="BF73" i="16"/>
  <c r="BM19" i="16" a="1"/>
  <c r="BM19" i="16" s="1"/>
  <c r="BL103" i="16"/>
  <c r="BN103" i="16" a="1"/>
  <c r="BN103" i="16" s="1"/>
  <c r="BN77" i="16" a="1"/>
  <c r="BN77" i="16" s="1"/>
  <c r="BM103" i="16" a="1"/>
  <c r="BM103" i="16" s="1"/>
  <c r="BN102" i="16" a="1"/>
  <c r="BN102" i="16" s="1"/>
  <c r="BF97" i="16"/>
  <c r="BL102" i="16"/>
  <c r="BG97" i="16"/>
  <c r="BG102" i="16"/>
  <c r="BM77" i="16" a="1"/>
  <c r="BM77" i="16" s="1"/>
  <c r="BL97" i="16"/>
  <c r="BL72" i="16"/>
  <c r="BG74" i="16"/>
  <c r="BM72" i="16" a="1"/>
  <c r="BM72" i="16" s="1"/>
  <c r="BN72" i="16" a="1"/>
  <c r="BN72" i="16" s="1"/>
  <c r="BG39" i="16"/>
  <c r="BM96" i="16" a="1"/>
  <c r="BM96" i="16" s="1"/>
  <c r="BG62" i="16"/>
  <c r="BN96" i="16" a="1"/>
  <c r="BN96" i="16" s="1"/>
  <c r="BL19" i="16"/>
  <c r="BN19" i="16" a="1"/>
  <c r="BN19" i="16" s="1"/>
  <c r="BL15" i="16"/>
  <c r="BN15" i="16" a="1"/>
  <c r="BN15" i="16" s="1"/>
  <c r="K26" i="16"/>
  <c r="BF48" i="16"/>
  <c r="BG48" i="16"/>
  <c r="BM9" i="16" a="1"/>
  <c r="BM9" i="16" s="1"/>
  <c r="BG25" i="16"/>
  <c r="BF62" i="16"/>
  <c r="BM95" i="16" a="1"/>
  <c r="BM95" i="16" s="1"/>
  <c r="BN95" i="16" a="1"/>
  <c r="BN95" i="16" s="1"/>
  <c r="BG45" i="16"/>
  <c r="BF45" i="16"/>
  <c r="BN79" i="16" a="1"/>
  <c r="BN79" i="16" s="1"/>
  <c r="BL95" i="16"/>
  <c r="BG80" i="16"/>
  <c r="BM45" i="16" a="1"/>
  <c r="BM45" i="16" s="1"/>
  <c r="BF103" i="16"/>
  <c r="BF95" i="16"/>
  <c r="BF32" i="16"/>
  <c r="BF15" i="16"/>
  <c r="BF72" i="16"/>
  <c r="BM10" i="16" a="1"/>
  <c r="BM10" i="16" s="1"/>
  <c r="BN10" i="16" a="1"/>
  <c r="BN10" i="16" s="1"/>
  <c r="BL10" i="16"/>
  <c r="BG35" i="16"/>
  <c r="BM35" i="16" a="1"/>
  <c r="BM35" i="16" s="1"/>
  <c r="BL35" i="16"/>
  <c r="BN35" i="16" a="1"/>
  <c r="BN35" i="16" s="1"/>
  <c r="BG50" i="16"/>
  <c r="BN50" i="16" a="1"/>
  <c r="BN50" i="16" s="1"/>
  <c r="BF50" i="16"/>
  <c r="BL50" i="16"/>
  <c r="BM50" i="16" a="1"/>
  <c r="BM50" i="16" s="1"/>
  <c r="BM69" i="16" a="1"/>
  <c r="BM69" i="16" s="1"/>
  <c r="BN69" i="16" a="1"/>
  <c r="BN69" i="16" s="1"/>
  <c r="BL69" i="16"/>
  <c r="BN27" i="16" a="1"/>
  <c r="BN27" i="16" s="1"/>
  <c r="BM27" i="16" a="1"/>
  <c r="BM27" i="16" s="1"/>
  <c r="BL27" i="16"/>
  <c r="BN43" i="16" a="1"/>
  <c r="BN43" i="16" s="1"/>
  <c r="BG43" i="16"/>
  <c r="BL43" i="16"/>
  <c r="BF43" i="16"/>
  <c r="BM43" i="16" a="1"/>
  <c r="BM43" i="16" s="1"/>
  <c r="BN91" i="16" a="1"/>
  <c r="BN91" i="16" s="1"/>
  <c r="BL91" i="16"/>
  <c r="BG91" i="16"/>
  <c r="BM91" i="16" a="1"/>
  <c r="BM91" i="16" s="1"/>
  <c r="BM68" i="16" a="1"/>
  <c r="BM68" i="16" s="1"/>
  <c r="BN68" i="16" a="1"/>
  <c r="BN68" i="16" s="1"/>
  <c r="BL68" i="16"/>
  <c r="BN105" i="16" a="1"/>
  <c r="BN105" i="16" s="1"/>
  <c r="BL105" i="16"/>
  <c r="BM105" i="16" a="1"/>
  <c r="BM105" i="16" s="1"/>
  <c r="BN30" i="16" a="1"/>
  <c r="BN30" i="16" s="1"/>
  <c r="BL30" i="16"/>
  <c r="BG30" i="16"/>
  <c r="BF30" i="16"/>
  <c r="BM30" i="16" a="1"/>
  <c r="BM30" i="16" s="1"/>
  <c r="BG69" i="16"/>
  <c r="BL42" i="16"/>
  <c r="BF90" i="16"/>
  <c r="BC44" i="16"/>
  <c r="BE44" i="16" s="1"/>
  <c r="BM11" i="16" a="1"/>
  <c r="BM11" i="16" s="1"/>
  <c r="BM60" i="16" a="1"/>
  <c r="BM60" i="16" s="1"/>
  <c r="BL48" i="16"/>
  <c r="BF42" i="16"/>
  <c r="BG42" i="16"/>
  <c r="BM42" i="16" a="1"/>
  <c r="BM42" i="16" s="1"/>
  <c r="BG90" i="16"/>
  <c r="BG11" i="16"/>
  <c r="BN32" i="16" a="1"/>
  <c r="BN32" i="16" s="1"/>
  <c r="BN63" i="16" a="1"/>
  <c r="BN63" i="16" s="1"/>
  <c r="BN74" i="16" a="1"/>
  <c r="BN74" i="16" s="1"/>
  <c r="BN11" i="16" a="1"/>
  <c r="BN11" i="16" s="1"/>
  <c r="BF79" i="16"/>
  <c r="BF91" i="16"/>
  <c r="BM73" i="16" a="1"/>
  <c r="BM73" i="16" s="1"/>
  <c r="BN90" i="16" a="1"/>
  <c r="BN90" i="16" s="1"/>
  <c r="BC49" i="16"/>
  <c r="BE49" i="16" s="1"/>
  <c r="BG32" i="16"/>
  <c r="BM32" i="16" a="1"/>
  <c r="BM32" i="16" s="1"/>
  <c r="BM74" i="16" a="1"/>
  <c r="BM74" i="16" s="1"/>
  <c r="BL11" i="16"/>
  <c r="BM62" i="16" a="1"/>
  <c r="BM62" i="16" s="1"/>
  <c r="BF77" i="16"/>
  <c r="BL73" i="16"/>
  <c r="BF27" i="16"/>
  <c r="BG27" i="16"/>
  <c r="BM90" i="16" a="1"/>
  <c r="BM90" i="16" s="1"/>
  <c r="BL96" i="16"/>
  <c r="BC64" i="16"/>
  <c r="BF64" i="16" s="1"/>
  <c r="BG9" i="16"/>
  <c r="BC20" i="16"/>
  <c r="BE20" i="16" s="1"/>
  <c r="BF19" i="16"/>
  <c r="BN62" i="16" a="1"/>
  <c r="BN62" i="16" s="1"/>
  <c r="BF68" i="16"/>
  <c r="BC31" i="16"/>
  <c r="BG31" i="16" s="1"/>
  <c r="BC67" i="16"/>
  <c r="BF67" i="16" s="1"/>
  <c r="BL79" i="16"/>
  <c r="BC81" i="16"/>
  <c r="BE81" i="16" s="1"/>
  <c r="BG68" i="16"/>
  <c r="BG77" i="16"/>
  <c r="BL25" i="16"/>
  <c r="BL74" i="16"/>
  <c r="BF96" i="16"/>
  <c r="BL9" i="16"/>
  <c r="BF69" i="16"/>
  <c r="BF25" i="16"/>
  <c r="BF105" i="16"/>
  <c r="BG105" i="16"/>
  <c r="BM79" i="16" a="1"/>
  <c r="BM79" i="16" s="1"/>
  <c r="BC55" i="16"/>
  <c r="BG55" i="16" s="1"/>
  <c r="BM25" i="16" a="1"/>
  <c r="BM25" i="16" s="1"/>
  <c r="BN9" i="16" a="1"/>
  <c r="BN9" i="16" s="1"/>
  <c r="BF60" i="16"/>
  <c r="BG60" i="16"/>
  <c r="BC17" i="16"/>
  <c r="BE17" i="16" s="1"/>
  <c r="BC21" i="16"/>
  <c r="BF21" i="16" s="1"/>
  <c r="BC89" i="16"/>
  <c r="BF89" i="16" s="1"/>
  <c r="BN48" i="16" a="1"/>
  <c r="BN48" i="16" s="1"/>
  <c r="BN101" i="16" a="1"/>
  <c r="BN101" i="16" s="1"/>
  <c r="BF101" i="16"/>
  <c r="BG101" i="16"/>
  <c r="BC33" i="16"/>
  <c r="BG33" i="16" s="1"/>
  <c r="BM101" i="16" a="1"/>
  <c r="BM101" i="16" s="1"/>
  <c r="BF63" i="16"/>
  <c r="BG63" i="16"/>
  <c r="BL63" i="16"/>
  <c r="BL60" i="16"/>
  <c r="BF38" i="16"/>
  <c r="BM38" i="16" a="1"/>
  <c r="BM38" i="16" s="1"/>
  <c r="BO38" i="16" s="1"/>
  <c r="BG38" i="16"/>
  <c r="BN38" i="16" a="1"/>
  <c r="BN38" i="16" s="1"/>
  <c r="BO14" i="16"/>
  <c r="BL14" i="16"/>
  <c r="BM14" i="16" a="1"/>
  <c r="BM14" i="16" s="1"/>
  <c r="BN14" i="16" a="1"/>
  <c r="BN14" i="16" s="1"/>
  <c r="BP9" i="16" l="1"/>
  <c r="BP10" i="16"/>
  <c r="K10" i="16" s="1"/>
  <c r="BE21" i="16"/>
  <c r="BE33" i="16"/>
  <c r="BE64" i="16"/>
  <c r="BE67" i="16"/>
  <c r="BF16" i="16"/>
  <c r="BL16" i="16"/>
  <c r="BM16" i="16" a="1"/>
  <c r="BM16" i="16" s="1"/>
  <c r="BG16" i="16"/>
  <c r="BN16" i="16" a="1"/>
  <c r="BN16" i="16" s="1"/>
  <c r="BE31" i="16"/>
  <c r="BE89" i="16"/>
  <c r="BE55" i="16"/>
  <c r="BO9" i="16"/>
  <c r="K9" i="16" s="1"/>
  <c r="BO48" i="16"/>
  <c r="K48" i="16" s="1"/>
  <c r="BO35" i="16"/>
  <c r="K35" i="16" s="1"/>
  <c r="BG17" i="16"/>
  <c r="BM17" i="16" a="1"/>
  <c r="BM17" i="16" s="1"/>
  <c r="BN17" i="16" a="1"/>
  <c r="BN17" i="16" s="1"/>
  <c r="BL17" i="16"/>
  <c r="BN20" i="16" a="1"/>
  <c r="BN20" i="16" s="1"/>
  <c r="BL20" i="16"/>
  <c r="BF20" i="16"/>
  <c r="BM20" i="16" a="1"/>
  <c r="BM20" i="16" s="1"/>
  <c r="BN49" i="16" a="1"/>
  <c r="BN49" i="16" s="1"/>
  <c r="BL49" i="16"/>
  <c r="BM49" i="16" a="1"/>
  <c r="BM49" i="16" s="1"/>
  <c r="BG81" i="16"/>
  <c r="BM81" i="16" a="1"/>
  <c r="BM81" i="16" s="1"/>
  <c r="BL81" i="16"/>
  <c r="BN81" i="16" a="1"/>
  <c r="BN81" i="16" s="1"/>
  <c r="BN64" i="16" a="1"/>
  <c r="BN64" i="16" s="1"/>
  <c r="BL64" i="16"/>
  <c r="BM64" i="16" a="1"/>
  <c r="BM64" i="16" s="1"/>
  <c r="BF49" i="16"/>
  <c r="BG49" i="16"/>
  <c r="BF81" i="16"/>
  <c r="BG44" i="16"/>
  <c r="BL44" i="16"/>
  <c r="BN44" i="16" a="1"/>
  <c r="BN44" i="16" s="1"/>
  <c r="BM44" i="16" a="1"/>
  <c r="BM44" i="16" s="1"/>
  <c r="BG20" i="16"/>
  <c r="BG64" i="16"/>
  <c r="BG67" i="16"/>
  <c r="BM67" i="16" a="1"/>
  <c r="BM67" i="16" s="1"/>
  <c r="BN67" i="16" a="1"/>
  <c r="BN67" i="16" s="1"/>
  <c r="BL67" i="16"/>
  <c r="BG89" i="16"/>
  <c r="BN31" i="16" a="1"/>
  <c r="BN31" i="16" s="1"/>
  <c r="BF31" i="16"/>
  <c r="BL31" i="16"/>
  <c r="BM31" i="16" a="1"/>
  <c r="BM31" i="16" s="1"/>
  <c r="BF44" i="16"/>
  <c r="BN89" i="16" a="1"/>
  <c r="BN89" i="16" s="1"/>
  <c r="BL89" i="16"/>
  <c r="BM89" i="16" a="1"/>
  <c r="BM89" i="16" s="1"/>
  <c r="BL55" i="16"/>
  <c r="BM55" i="16" a="1"/>
  <c r="BM55" i="16" s="1"/>
  <c r="BN55" i="16" a="1"/>
  <c r="BN55" i="16" s="1"/>
  <c r="BF33" i="16"/>
  <c r="BF55" i="16"/>
  <c r="BL33" i="16"/>
  <c r="BN33" i="16" a="1"/>
  <c r="BN33" i="16" s="1"/>
  <c r="BM33" i="16" a="1"/>
  <c r="BM33" i="16" s="1"/>
  <c r="BM21" i="16" a="1"/>
  <c r="BM21" i="16" s="1"/>
  <c r="BG21" i="16"/>
  <c r="BN21" i="16" a="1"/>
  <c r="BN21" i="16" s="1"/>
  <c r="BL21" i="16"/>
  <c r="BF17" i="16"/>
  <c r="K3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山本　貴史 / yamamoto takashi</author>
  </authors>
  <commentList>
    <comment ref="B19" authorId="0" shapeId="0" xr:uid="{9E2871AE-8F9F-4091-BDE6-FA402BA48B59}">
      <text>
        <r>
          <rPr>
            <b/>
            <sz val="9"/>
            <color indexed="81"/>
            <rFont val="MS P ゴシック"/>
            <family val="3"/>
            <charset val="128"/>
          </rPr>
          <t>ご担当者様が
複数人いらっしゃる
場合に記入。
■記入内容
かな
氏名</t>
        </r>
      </text>
    </comment>
    <comment ref="B21" authorId="0" shapeId="0" xr:uid="{C6B95A6A-050C-4FE6-AD35-BEF0FF616041}">
      <text>
        <r>
          <rPr>
            <b/>
            <sz val="9"/>
            <color indexed="81"/>
            <rFont val="MS P ゴシック"/>
            <family val="3"/>
            <charset val="128"/>
          </rPr>
          <t>■記入内容
部署名
■観点
現地調査員が
読み違え無いよう
かなも合わせて記入</t>
        </r>
      </text>
    </comment>
    <comment ref="B22" authorId="0" shapeId="0" xr:uid="{C1276DE7-2102-4320-8B47-0361042DD850}">
      <text>
        <r>
          <rPr>
            <b/>
            <sz val="9"/>
            <color indexed="81"/>
            <rFont val="MS P ゴシック"/>
            <family val="3"/>
            <charset val="128"/>
          </rPr>
          <t>■記入内容
電話番号</t>
        </r>
      </text>
    </comment>
    <comment ref="B23" authorId="0" shapeId="0" xr:uid="{A27DCBE3-B97B-4E9E-B442-C93544E7351B}">
      <text>
        <r>
          <rPr>
            <b/>
            <sz val="9"/>
            <color indexed="81"/>
            <rFont val="MS P ゴシック"/>
            <family val="3"/>
            <charset val="128"/>
          </rPr>
          <t>■記入内容
メールアドレス</t>
        </r>
      </text>
    </comment>
    <comment ref="B24" authorId="0" shapeId="0" xr:uid="{61DB0F3D-F906-4893-B0E7-9AE836F093FC}">
      <text>
        <r>
          <rPr>
            <b/>
            <sz val="9"/>
            <color indexed="81"/>
            <rFont val="MS P ゴシック"/>
            <family val="3"/>
            <charset val="128"/>
          </rPr>
          <t>ご担当者様が
複数人いらっしゃる
場合に記入。
■記入内容
・かな
・氏名</t>
        </r>
      </text>
    </comment>
    <comment ref="B26" authorId="0" shapeId="0" xr:uid="{B455437E-AFE9-4822-B5CB-DAFEC482157C}">
      <text>
        <r>
          <rPr>
            <b/>
            <sz val="9"/>
            <color indexed="81"/>
            <rFont val="MS P ゴシック"/>
            <family val="3"/>
            <charset val="128"/>
          </rPr>
          <t>■記入内容
部署名</t>
        </r>
      </text>
    </comment>
    <comment ref="B27" authorId="0" shapeId="0" xr:uid="{B5908E54-64DE-4C43-9C97-1B0FB12124FA}">
      <text>
        <r>
          <rPr>
            <b/>
            <sz val="9"/>
            <color indexed="81"/>
            <rFont val="MS P ゴシック"/>
            <family val="3"/>
            <charset val="128"/>
          </rPr>
          <t>■記入内容
電話番号</t>
        </r>
      </text>
    </comment>
    <comment ref="B28" authorId="0" shapeId="0" xr:uid="{2C1802C5-1216-4B20-B702-010CE378CC36}">
      <text>
        <r>
          <rPr>
            <b/>
            <sz val="9"/>
            <color indexed="81"/>
            <rFont val="MS P ゴシック"/>
            <family val="3"/>
            <charset val="128"/>
          </rPr>
          <t>■記入内容
メールアドレス</t>
        </r>
      </text>
    </comment>
    <comment ref="B35" authorId="0" shapeId="0" xr:uid="{0ED93967-3BB1-4F82-88F7-580586900A96}">
      <text>
        <r>
          <rPr>
            <b/>
            <sz val="9"/>
            <color indexed="81"/>
            <rFont val="MS P ゴシック"/>
            <family val="3"/>
            <charset val="128"/>
          </rPr>
          <t>ご担当者様が
複数人いらっしゃる
場合に記入。
■記入内容
・かな
・氏名</t>
        </r>
      </text>
    </comment>
    <comment ref="B37" authorId="0" shapeId="0" xr:uid="{06F00AB8-3E56-450F-8E0F-A94C2E5600D4}">
      <text>
        <r>
          <rPr>
            <b/>
            <sz val="9"/>
            <color indexed="81"/>
            <rFont val="MS P ゴシック"/>
            <family val="3"/>
            <charset val="128"/>
          </rPr>
          <t>■記入内容
部署名</t>
        </r>
      </text>
    </comment>
    <comment ref="B38" authorId="0" shapeId="0" xr:uid="{36952E5B-390C-4E32-B1E0-A665F28F2ECC}">
      <text>
        <r>
          <rPr>
            <b/>
            <sz val="9"/>
            <color indexed="81"/>
            <rFont val="MS P ゴシック"/>
            <family val="3"/>
            <charset val="128"/>
          </rPr>
          <t>■記入内容
電話番号</t>
        </r>
      </text>
    </comment>
    <comment ref="B39" authorId="0" shapeId="0" xr:uid="{26F7346B-954A-4B4C-8753-E9EDD543EDDB}">
      <text>
        <r>
          <rPr>
            <b/>
            <sz val="9"/>
            <color indexed="81"/>
            <rFont val="MS P ゴシック"/>
            <family val="3"/>
            <charset val="128"/>
          </rPr>
          <t>■記入内容
メールアドレス</t>
        </r>
      </text>
    </comment>
    <comment ref="B40" authorId="0" shapeId="0" xr:uid="{4674488B-87BC-4212-B41D-B6E642473F90}">
      <text>
        <r>
          <rPr>
            <b/>
            <sz val="9"/>
            <color indexed="81"/>
            <rFont val="MS P ゴシック"/>
            <family val="3"/>
            <charset val="128"/>
          </rPr>
          <t>ご担当者様が
複数人いらっしゃる
場合に記入。
■記入内容
・かな
・氏名</t>
        </r>
      </text>
    </comment>
    <comment ref="B42" authorId="0" shapeId="0" xr:uid="{3808C431-EDE5-4075-A30B-61D54F2DBE5F}">
      <text>
        <r>
          <rPr>
            <b/>
            <sz val="9"/>
            <color indexed="81"/>
            <rFont val="MS P ゴシック"/>
            <family val="3"/>
            <charset val="128"/>
          </rPr>
          <t>■記入内容
部署名</t>
        </r>
      </text>
    </comment>
    <comment ref="B43" authorId="0" shapeId="0" xr:uid="{942E9620-B4D4-4992-AFB4-90E99417B416}">
      <text>
        <r>
          <rPr>
            <b/>
            <sz val="9"/>
            <color indexed="81"/>
            <rFont val="MS P ゴシック"/>
            <family val="3"/>
            <charset val="128"/>
          </rPr>
          <t>■記入内容
電話番号</t>
        </r>
      </text>
    </comment>
    <comment ref="B44" authorId="0" shapeId="0" xr:uid="{797F32AE-D5DA-4ADB-8E9F-D43575F0DEA9}">
      <text>
        <r>
          <rPr>
            <b/>
            <sz val="9"/>
            <color indexed="81"/>
            <rFont val="MS P ゴシック"/>
            <family val="3"/>
            <charset val="128"/>
          </rPr>
          <t>■記入内容
メールアドレス</t>
        </r>
      </text>
    </comment>
    <comment ref="K48" authorId="1" shapeId="0" xr:uid="{B776F5F5-C09E-4725-9461-545CFDB8247F}">
      <text>
        <r>
          <rPr>
            <b/>
            <sz val="9"/>
            <color indexed="81"/>
            <rFont val="MS P ゴシック"/>
            <family val="3"/>
            <charset val="128"/>
          </rPr>
          <t>駐車料金や利用時の注意事項・特記事項があれば記入してください</t>
        </r>
      </text>
    </comment>
    <comment ref="K50" authorId="1" shapeId="0" xr:uid="{37894165-422D-449D-8976-3C83A87497AA}">
      <text>
        <r>
          <rPr>
            <b/>
            <sz val="9"/>
            <color indexed="81"/>
            <rFont val="MS P ゴシック"/>
            <family val="3"/>
            <charset val="128"/>
          </rPr>
          <t>当日の連絡手段に関する注意事項・特記事項があれば記入してください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富澤　楽斗 / tomizawa gakuto</author>
  </authors>
  <commentList>
    <comment ref="E5" authorId="0" shapeId="0" xr:uid="{48C4EEDC-39EC-46CB-A54C-3D7044A561D5}">
      <text>
        <r>
          <rPr>
            <b/>
            <sz val="12"/>
            <color indexed="81"/>
            <rFont val="MS P ゴシック"/>
            <family val="3"/>
            <charset val="128"/>
          </rPr>
          <t>プルダウンリストに適切な選択肢がない場合は、
自由記述にてご記載ください。</t>
        </r>
      </text>
    </comment>
    <comment ref="F5" authorId="0" shapeId="0" xr:uid="{F9072489-4B8C-4CCB-BAB7-44F2FC99282C}">
      <text>
        <r>
          <rPr>
            <b/>
            <sz val="12"/>
            <color indexed="81"/>
            <rFont val="MS P ゴシック"/>
            <family val="3"/>
            <charset val="128"/>
          </rPr>
          <t>脆弱性診断を希望される場合のみ、
「診断希望あり」をご指定ください。
脆弱性診断を希望されない場合は、
空欄のままにしてください。</t>
        </r>
      </text>
    </comment>
    <comment ref="I5" authorId="0" shapeId="0" xr:uid="{4F8D9505-D560-4A85-A932-D9B7D026DFAA}">
      <text>
        <r>
          <rPr>
            <b/>
            <sz val="12"/>
            <color indexed="81"/>
            <rFont val="MS P ゴシック"/>
            <family val="3"/>
            <charset val="128"/>
          </rPr>
          <t>固定グローバルIPアドレスである場合、
グローバルIPアドレスをご記載ください。
動的グローバルIPアドレスである場合、
本シートにご記載いただく必要はございません。</t>
        </r>
      </text>
    </comment>
    <comment ref="J5" authorId="0" shapeId="0" xr:uid="{7D1E0430-8459-4D95-A2B9-7B8D680311C3}">
      <text>
        <r>
          <rPr>
            <b/>
            <sz val="12"/>
            <color indexed="81"/>
            <rFont val="MS P ゴシック"/>
            <family val="3"/>
            <charset val="128"/>
          </rPr>
          <t>プレフィックス長とは、
IPアドレスの範囲を示す値です。
「/32」であれば、一意のIPアドレスを示します。
また、「/0」～「/31」であれば、IPアドレスの範囲を示します。
本事業では、一行につき1グローバルIPアドレスをご記載いただきたく、
プレフィックス長が「/32」となるグローバルIPアドレスをご確認ください。</t>
        </r>
      </text>
    </comment>
    <comment ref="K5" authorId="0" shapeId="0" xr:uid="{C379D4FC-BE7E-4879-80EA-2DCF232CAC2A}">
      <text>
        <r>
          <rPr>
            <b/>
            <sz val="12"/>
            <color indexed="81"/>
            <rFont val="MS P ゴシック"/>
            <family val="3"/>
            <charset val="128"/>
          </rPr>
          <t>医療機関様にてご記載いただく必要はございません。
F～J列の入力結果を踏まえて、自動で判定される項目になります。</t>
        </r>
      </text>
    </comment>
    <comment ref="L5" authorId="0" shapeId="0" xr:uid="{791C61AE-C68C-410D-875E-B53FBAC4361A}">
      <text>
        <r>
          <rPr>
            <b/>
            <sz val="12"/>
            <color indexed="81"/>
            <rFont val="MS P ゴシック"/>
            <family val="3"/>
            <charset val="128"/>
          </rPr>
          <t>ご記載いただいたグローバルIPアドレスが、
M列以降にご記載いただく「機器A」、「機器B」のどちらに紐づくかをご指定ください。</t>
        </r>
      </text>
    </comment>
    <comment ref="O5" authorId="0" shapeId="0" xr:uid="{8E0DF8C3-7EB9-4EB4-B19E-9D39561487B9}">
      <text>
        <r>
          <rPr>
            <b/>
            <sz val="12"/>
            <color indexed="81"/>
            <rFont val="MS P ゴシック"/>
            <family val="3"/>
            <charset val="128"/>
          </rPr>
          <t>プルダウンリストに適切な選択肢がない場合は、
自由記述にてご記載ください。</t>
        </r>
      </text>
    </comment>
    <comment ref="P5" authorId="0" shapeId="0" xr:uid="{2E3C7A80-A089-469A-8118-D898389BE9AD}">
      <text>
        <r>
          <rPr>
            <b/>
            <sz val="12"/>
            <color indexed="81"/>
            <rFont val="MS P ゴシック"/>
            <family val="3"/>
            <charset val="128"/>
          </rPr>
          <t>機器の種類が特定できるよう、
シリーズ名を含めた機種名、製品名をご記載ください。</t>
        </r>
      </text>
    </comment>
    <comment ref="R5" authorId="0" shapeId="0" xr:uid="{91E80126-510C-4B41-B942-4D3CE62CAFCE}">
      <text>
        <r>
          <rPr>
            <b/>
            <sz val="12"/>
            <color indexed="81"/>
            <rFont val="MS P ゴシック"/>
            <family val="3"/>
            <charset val="128"/>
          </rPr>
          <t>他回線で同一の機器をご記載いただいていた場合は、
該当する機器の申告機器No.をご記載ください。</t>
        </r>
      </text>
    </comment>
    <comment ref="AD5" authorId="0" shapeId="0" xr:uid="{C9E3B8AC-A5C9-417C-AFB0-78DBC3F98CC0}">
      <text>
        <r>
          <rPr>
            <b/>
            <sz val="12"/>
            <color indexed="81"/>
            <rFont val="MS P ゴシック"/>
            <family val="3"/>
            <charset val="128"/>
          </rPr>
          <t>プルダウンリストに適切な選択肢がない場合は、
自由記述にてご記載ください。</t>
        </r>
      </text>
    </comment>
    <comment ref="AE5" authorId="0" shapeId="0" xr:uid="{16C7C946-0A95-4BB3-ACAA-8C69BA53B26C}">
      <text>
        <r>
          <rPr>
            <b/>
            <sz val="12"/>
            <color indexed="81"/>
            <rFont val="MS P ゴシック"/>
            <family val="3"/>
            <charset val="128"/>
          </rPr>
          <t>機器の種類が特定ができるよう、
シリーズ名を含めた機種名、製品名をご記載ください。</t>
        </r>
      </text>
    </comment>
    <comment ref="AG5" authorId="0" shapeId="0" xr:uid="{EDFFFC28-6FD6-493F-A5E2-A27B52A82742}">
      <text>
        <r>
          <rPr>
            <b/>
            <sz val="12"/>
            <color indexed="81"/>
            <rFont val="MS P ゴシック"/>
            <family val="3"/>
            <charset val="128"/>
          </rPr>
          <t>他回線で同一の機器をご記載いただいていた場合は、
該当する機器の申告機器No.をご記載ください。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<sst xmlns="http://schemas.openxmlformats.org/spreadsheetml/2006/main" count="568" uniqueCount="422">
  <si>
    <t>版数：</t>
    <phoneticPr fontId="7"/>
  </si>
  <si>
    <t>1.2版</t>
    <phoneticPr fontId="7"/>
  </si>
  <si>
    <t>医療機関におけるサイバーセキュリティ確保事業</t>
    <phoneticPr fontId="4"/>
  </si>
  <si>
    <t>0. ヒアリングシート記入時の留意事項</t>
    <rPh sb="11" eb="14">
      <t>キニュウジ</t>
    </rPh>
    <rPh sb="15" eb="19">
      <t>リュウイジコウ</t>
    </rPh>
    <phoneticPr fontId="10"/>
  </si>
  <si>
    <t>目的</t>
    <rPh sb="0" eb="2">
      <t>モクテキ</t>
    </rPh>
    <phoneticPr fontId="10"/>
  </si>
  <si>
    <t>●</t>
    <phoneticPr fontId="4"/>
  </si>
  <si>
    <t>厚生労働省委託事業である、「医療機関におけるサイバーセキュリティ確保事業（以下、本事業）」では、</t>
    <rPh sb="0" eb="9">
      <t>コウセイロウドウショウイタクジギョウ</t>
    </rPh>
    <phoneticPr fontId="4"/>
  </si>
  <si>
    <t>以下2つの調査を実施いたします。</t>
    <phoneticPr fontId="4"/>
  </si>
  <si>
    <t>①外部ネットワーク接続の俯瞰的把握、安全性の検証・調査</t>
    <phoneticPr fontId="4"/>
  </si>
  <si>
    <t>②オフラインバックアップ体制の整備支援</t>
    <phoneticPr fontId="4"/>
  </si>
  <si>
    <t>※「②オフラインバックアップ体制の整備支援」については、別途アンケート等でヒアリングさせていただきます。</t>
    <rPh sb="28" eb="30">
      <t>ベット</t>
    </rPh>
    <rPh sb="35" eb="36">
      <t>トウ</t>
    </rPh>
    <phoneticPr fontId="4"/>
  </si>
  <si>
    <t>本資料は、本事業における「①外部ネットワーク接続の俯瞰的把握、安全性の検証・調査」を</t>
    <rPh sb="0" eb="3">
      <t>ホンシリョウ</t>
    </rPh>
    <rPh sb="5" eb="8">
      <t>ホンジギョウ</t>
    </rPh>
    <phoneticPr fontId="4"/>
  </si>
  <si>
    <t>実施するためにご提出いただくヒアリングシートであり、「外部ネットワーク接続を中心としたセキュリティの現状把握」を目的としています。</t>
    <rPh sb="56" eb="58">
      <t>モクテキ</t>
    </rPh>
    <phoneticPr fontId="4"/>
  </si>
  <si>
    <t>提出いただいた情報をもとに、現地調査、脆弱性診断を実施し、調査報告書を作成いたします。</t>
    <rPh sb="14" eb="18">
      <t>ゲンチチョウサ</t>
    </rPh>
    <rPh sb="19" eb="24">
      <t>ゼイジャクセイシンダン</t>
    </rPh>
    <rPh sb="29" eb="31">
      <t>チョウサ</t>
    </rPh>
    <rPh sb="31" eb="34">
      <t>ホウコクショ</t>
    </rPh>
    <rPh sb="35" eb="37">
      <t>サクセイ</t>
    </rPh>
    <phoneticPr fontId="4"/>
  </si>
  <si>
    <t>本事業における回答内容・調査結果について、他の事業へ波及したり、</t>
    <phoneticPr fontId="4"/>
  </si>
  <si>
    <t>医療機関様に不利益や不都合を与えたりするものではございません。</t>
    <phoneticPr fontId="4"/>
  </si>
  <si>
    <t>ヒアリングシートにおける注意点</t>
    <rPh sb="12" eb="15">
      <t>チュウイテン</t>
    </rPh>
    <phoneticPr fontId="10"/>
  </si>
  <si>
    <t>ご提出方法：ヒアリングシートにご記入いただいたのち、ポータルシステムにてアップロードいただきます。</t>
    <rPh sb="1" eb="3">
      <t>テイシュツ</t>
    </rPh>
    <rPh sb="3" eb="5">
      <t>ホウホウ</t>
    </rPh>
    <rPh sb="16" eb="18">
      <t>キニュウ</t>
    </rPh>
    <phoneticPr fontId="4"/>
  </si>
  <si>
    <r>
      <t>「2. 回線情報」シートには、</t>
    </r>
    <r>
      <rPr>
        <b/>
        <sz val="8"/>
        <rFont val="Meiryo UI"/>
        <family val="3"/>
        <charset val="128"/>
      </rPr>
      <t>電子カルテシステムへの接続がある</t>
    </r>
    <r>
      <rPr>
        <sz val="8"/>
        <rFont val="Meiryo UI"/>
        <family val="3"/>
      </rPr>
      <t>回線を記入していただくことを前提としております。</t>
    </r>
    <phoneticPr fontId="4"/>
  </si>
  <si>
    <t>本資料のファイル名を変更したのち、本資料の記入をお願いいたします。</t>
    <phoneticPr fontId="4"/>
  </si>
  <si>
    <t>ファイル名については、以下のようにご変更ください。</t>
    <rPh sb="4" eb="5">
      <t>メイ</t>
    </rPh>
    <rPh sb="11" eb="13">
      <t>イカ</t>
    </rPh>
    <rPh sb="18" eb="20">
      <t>ヘンコウ</t>
    </rPh>
    <phoneticPr fontId="4"/>
  </si>
  <si>
    <t>通番_医療機関名_ヒアリングシート_日付.xlsx</t>
    <phoneticPr fontId="4"/>
  </si>
  <si>
    <t>・</t>
    <phoneticPr fontId="4"/>
  </si>
  <si>
    <r>
      <t>通番：貴院に割り当てられた通番を</t>
    </r>
    <r>
      <rPr>
        <b/>
        <sz val="8"/>
        <rFont val="Meiryo UI"/>
        <family val="3"/>
        <charset val="128"/>
      </rPr>
      <t>4桁</t>
    </r>
    <r>
      <rPr>
        <sz val="8"/>
        <rFont val="Meiryo UI"/>
        <family val="3"/>
        <charset val="128"/>
      </rPr>
      <t>でご記入ください。　例：321⇒「0321」</t>
    </r>
    <rPh sb="0" eb="2">
      <t>ツウバン</t>
    </rPh>
    <rPh sb="3" eb="5">
      <t>キイン</t>
    </rPh>
    <rPh sb="6" eb="7">
      <t>ワ</t>
    </rPh>
    <rPh sb="8" eb="9">
      <t>ア</t>
    </rPh>
    <rPh sb="13" eb="15">
      <t>ツウバン</t>
    </rPh>
    <rPh sb="17" eb="18">
      <t>ケタ</t>
    </rPh>
    <rPh sb="20" eb="22">
      <t>キニュウ</t>
    </rPh>
    <rPh sb="28" eb="29">
      <t>レイ</t>
    </rPh>
    <phoneticPr fontId="4"/>
  </si>
  <si>
    <t>※メール件名に管理番号【通番：●●●●】を付与しております。こちらの通番をご記入ください。</t>
    <phoneticPr fontId="4"/>
  </si>
  <si>
    <t>医療機関名：貴院の医療機関名を正式名称で、空欄を入れずにご記入ください。</t>
    <rPh sb="0" eb="5">
      <t>イリョウキカンメイ</t>
    </rPh>
    <rPh sb="6" eb="8">
      <t>キイン</t>
    </rPh>
    <rPh sb="9" eb="11">
      <t>イリョウ</t>
    </rPh>
    <rPh sb="11" eb="13">
      <t>キカン</t>
    </rPh>
    <rPh sb="13" eb="14">
      <t>メイ</t>
    </rPh>
    <rPh sb="15" eb="17">
      <t>セイシキ</t>
    </rPh>
    <rPh sb="17" eb="19">
      <t>メイショウ</t>
    </rPh>
    <rPh sb="21" eb="23">
      <t>クウラン</t>
    </rPh>
    <rPh sb="24" eb="25">
      <t>イ</t>
    </rPh>
    <rPh sb="29" eb="31">
      <t>キニュウ</t>
    </rPh>
    <phoneticPr fontId="4"/>
  </si>
  <si>
    <t>日付：本資料を提出いただく日付を「YYYYMMDD」の形式でご記入ください。　</t>
    <rPh sb="0" eb="2">
      <t>ヒヅケ</t>
    </rPh>
    <rPh sb="3" eb="4">
      <t>ホン</t>
    </rPh>
    <rPh sb="4" eb="6">
      <t>シリョウ</t>
    </rPh>
    <rPh sb="7" eb="9">
      <t>テイシュツ</t>
    </rPh>
    <rPh sb="13" eb="15">
      <t>ヒヅケ</t>
    </rPh>
    <rPh sb="27" eb="29">
      <t>ケイシキ</t>
    </rPh>
    <rPh sb="31" eb="33">
      <t>キニュウ</t>
    </rPh>
    <phoneticPr fontId="4"/>
  </si>
  <si>
    <t>※通番：2000、　医療機関名：NTTテスト病院、　提出日付：2025年5月22日　の医療機関においては、</t>
    <phoneticPr fontId="4"/>
  </si>
  <si>
    <t>　2000_NTTテスト病院_20250522.xlsx</t>
    <phoneticPr fontId="4"/>
  </si>
  <si>
    <t>　上記のようにファイル名の変更をお願いいたします。</t>
    <phoneticPr fontId="4"/>
  </si>
  <si>
    <t>ヒアリングシート内に、新たに行/列の追加/削除を実施することはおやめください。</t>
    <rPh sb="8" eb="9">
      <t>ナイ</t>
    </rPh>
    <rPh sb="11" eb="12">
      <t>アラ</t>
    </rPh>
    <rPh sb="14" eb="15">
      <t>ギョウ</t>
    </rPh>
    <rPh sb="16" eb="17">
      <t>レツ</t>
    </rPh>
    <rPh sb="18" eb="20">
      <t>ツイカ</t>
    </rPh>
    <rPh sb="21" eb="23">
      <t>サクジョ</t>
    </rPh>
    <rPh sb="24" eb="26">
      <t>ジッシ</t>
    </rPh>
    <phoneticPr fontId="4"/>
  </si>
  <si>
    <t>ヒアリングシート内のセルについて、新たに追加/削除/結合を実施することはおやめください。</t>
    <rPh sb="8" eb="9">
      <t>ナイ</t>
    </rPh>
    <rPh sb="17" eb="18">
      <t>アラ</t>
    </rPh>
    <rPh sb="20" eb="22">
      <t>ツイカ</t>
    </rPh>
    <rPh sb="23" eb="25">
      <t>サクジョ</t>
    </rPh>
    <rPh sb="26" eb="28">
      <t>ケツゴウ</t>
    </rPh>
    <rPh sb="29" eb="31">
      <t>ジッシ</t>
    </rPh>
    <phoneticPr fontId="4"/>
  </si>
  <si>
    <t>ヒアリングシート内の項目について、すべての箇所に入力をお願いいたします。</t>
    <phoneticPr fontId="4"/>
  </si>
  <si>
    <t>記入いただけない項目（空欄）があった場合、調査の実施や調査報告書への反映が一部難しくなる可能性がございます。ご了承ください。</t>
    <rPh sb="0" eb="2">
      <t>キニュウ</t>
    </rPh>
    <rPh sb="8" eb="10">
      <t>コウモク</t>
    </rPh>
    <rPh sb="11" eb="13">
      <t>クウラン</t>
    </rPh>
    <rPh sb="18" eb="20">
      <t>バアイ</t>
    </rPh>
    <rPh sb="21" eb="23">
      <t>チョウサ</t>
    </rPh>
    <rPh sb="24" eb="26">
      <t>ジッシ</t>
    </rPh>
    <rPh sb="27" eb="29">
      <t>チョウサ</t>
    </rPh>
    <rPh sb="29" eb="32">
      <t>ホウコクショ</t>
    </rPh>
    <rPh sb="34" eb="36">
      <t>ハンエイ</t>
    </rPh>
    <rPh sb="37" eb="39">
      <t>イチブ</t>
    </rPh>
    <rPh sb="39" eb="40">
      <t>ムズカ</t>
    </rPh>
    <rPh sb="44" eb="46">
      <t>カノウ</t>
    </rPh>
    <rPh sb="46" eb="47">
      <t>セイ</t>
    </rPh>
    <rPh sb="55" eb="57">
      <t>リョウショウ</t>
    </rPh>
    <phoneticPr fontId="4"/>
  </si>
  <si>
    <t>ヒアリングシートの項目欄、記入欄につきまして、記入箇所を明示するために色分けを行っております。ご記入の際には以下をご参照ください。</t>
    <rPh sb="9" eb="12">
      <t>コウモクラン</t>
    </rPh>
    <rPh sb="13" eb="16">
      <t>キニュウラン</t>
    </rPh>
    <rPh sb="23" eb="27">
      <t>キニュウカショ</t>
    </rPh>
    <rPh sb="28" eb="30">
      <t>メイジ</t>
    </rPh>
    <rPh sb="35" eb="37">
      <t>イロワ</t>
    </rPh>
    <rPh sb="39" eb="40">
      <t>オコナ</t>
    </rPh>
    <phoneticPr fontId="4"/>
  </si>
  <si>
    <t>項目欄について</t>
    <rPh sb="0" eb="3">
      <t>コウモクラン</t>
    </rPh>
    <phoneticPr fontId="4"/>
  </si>
  <si>
    <t>緑</t>
    <rPh sb="0" eb="1">
      <t>ミドリ</t>
    </rPh>
    <phoneticPr fontId="4"/>
  </si>
  <si>
    <t>：記入いただいた情報をもとに、現地調査を実施いたします</t>
    <rPh sb="1" eb="3">
      <t>キニュウ</t>
    </rPh>
    <rPh sb="8" eb="10">
      <t>ジョウホウ</t>
    </rPh>
    <rPh sb="15" eb="19">
      <t>ゲンチチョウサ</t>
    </rPh>
    <rPh sb="20" eb="22">
      <t>ジッシ</t>
    </rPh>
    <phoneticPr fontId="4"/>
  </si>
  <si>
    <t>オレンジ</t>
    <phoneticPr fontId="4"/>
  </si>
  <si>
    <t>：記入いただいた情報をもとに、脆弱性診断を実施いたします</t>
    <rPh sb="1" eb="3">
      <t>キニュウ</t>
    </rPh>
    <rPh sb="8" eb="10">
      <t>ジョウホウ</t>
    </rPh>
    <rPh sb="21" eb="23">
      <t>ジッシ</t>
    </rPh>
    <phoneticPr fontId="4"/>
  </si>
  <si>
    <t>青</t>
    <rPh sb="0" eb="1">
      <t>アオ</t>
    </rPh>
    <phoneticPr fontId="4"/>
  </si>
  <si>
    <t>：記入いただいた情報を反映し、調査報告書を作成いたします</t>
    <rPh sb="1" eb="3">
      <t>キニュウ</t>
    </rPh>
    <rPh sb="8" eb="10">
      <t>ジョウホウ</t>
    </rPh>
    <rPh sb="11" eb="13">
      <t>ハンエイ</t>
    </rPh>
    <rPh sb="15" eb="17">
      <t>チョウサ</t>
    </rPh>
    <rPh sb="17" eb="20">
      <t>ホウコクショ</t>
    </rPh>
    <rPh sb="21" eb="23">
      <t>サクセイ</t>
    </rPh>
    <phoneticPr fontId="4"/>
  </si>
  <si>
    <t>グレー</t>
    <phoneticPr fontId="4"/>
  </si>
  <si>
    <t>：記入いただく必要はございません</t>
    <rPh sb="7" eb="9">
      <t>ヒツヨウ</t>
    </rPh>
    <phoneticPr fontId="4"/>
  </si>
  <si>
    <t>記入欄について</t>
    <rPh sb="0" eb="2">
      <t>キニュウ</t>
    </rPh>
    <rPh sb="2" eb="3">
      <t>ラン</t>
    </rPh>
    <phoneticPr fontId="4"/>
  </si>
  <si>
    <t>白色</t>
    <rPh sb="0" eb="2">
      <t>シロイロ</t>
    </rPh>
    <phoneticPr fontId="4"/>
  </si>
  <si>
    <t>：確認した情報の記入をお願いいたします</t>
    <rPh sb="1" eb="3">
      <t>カクニン</t>
    </rPh>
    <rPh sb="5" eb="7">
      <t>ジョウホウ</t>
    </rPh>
    <rPh sb="8" eb="10">
      <t>キニュウ</t>
    </rPh>
    <rPh sb="12" eb="13">
      <t>ネガ</t>
    </rPh>
    <phoneticPr fontId="4"/>
  </si>
  <si>
    <t>うすだいだい</t>
    <phoneticPr fontId="4"/>
  </si>
  <si>
    <t>：分岐があった際に着色されます。記入をお願いいたします</t>
    <rPh sb="1" eb="3">
      <t>ブンキ</t>
    </rPh>
    <rPh sb="7" eb="8">
      <t>サイ</t>
    </rPh>
    <rPh sb="9" eb="11">
      <t>チャクショク</t>
    </rPh>
    <rPh sb="16" eb="18">
      <t>キニュウ</t>
    </rPh>
    <rPh sb="20" eb="21">
      <t>ネガ</t>
    </rPh>
    <phoneticPr fontId="4"/>
  </si>
  <si>
    <t>：記入いただく必要はございません</t>
    <rPh sb="1" eb="3">
      <t>キニュウ</t>
    </rPh>
    <rPh sb="7" eb="9">
      <t>ヒツヨウ</t>
    </rPh>
    <phoneticPr fontId="4"/>
  </si>
  <si>
    <t>ヒアリングシートの構成</t>
    <rPh sb="9" eb="11">
      <t>コウセイ</t>
    </rPh>
    <phoneticPr fontId="10"/>
  </si>
  <si>
    <t>ヒアリングシートには、「基本情報」「回線情報」「端末情報」「設置場所情報」の4シートがあります。</t>
    <phoneticPr fontId="4"/>
  </si>
  <si>
    <t>1. 基本情報</t>
    <phoneticPr fontId="4"/>
  </si>
  <si>
    <t>医療機関情報を記入いただくシート</t>
    <phoneticPr fontId="4"/>
  </si>
  <si>
    <t>2. 回線情報</t>
    <phoneticPr fontId="4"/>
  </si>
  <si>
    <t>電子カルテに接続されている回線と、その回線に紐づく機器を記入いただくシート</t>
    <phoneticPr fontId="4"/>
  </si>
  <si>
    <t>3. 端末情報</t>
    <phoneticPr fontId="4"/>
  </si>
  <si>
    <t>電子カルテシステムの端末、その他医療情報システムの端末の情報を記入いただくシート</t>
    <phoneticPr fontId="4"/>
  </si>
  <si>
    <t>4. 設置場所情報</t>
    <phoneticPr fontId="4"/>
  </si>
  <si>
    <t>上記3シートで出てきた機器の設置場所を、平面図に張り付けていただくシート</t>
    <phoneticPr fontId="4"/>
  </si>
  <si>
    <t>これらのシートにおける必要箇所すべてに情報をご記入ください。</t>
    <phoneticPr fontId="4"/>
  </si>
  <si>
    <t>※詳しい作成方法は、「ヒアリングシート補足資料_YYYYMMDD.pptx」をご覧ください。</t>
    <rPh sb="1" eb="2">
      <t>クワ</t>
    </rPh>
    <rPh sb="4" eb="8">
      <t>サクセイホウホウ</t>
    </rPh>
    <rPh sb="19" eb="23">
      <t>ホソクシリョウ</t>
    </rPh>
    <rPh sb="40" eb="41">
      <t>ラン</t>
    </rPh>
    <phoneticPr fontId="4"/>
  </si>
  <si>
    <t>1. 基本情報</t>
    <rPh sb="3" eb="5">
      <t>キホン</t>
    </rPh>
    <rPh sb="5" eb="7">
      <t>ジョウホウ</t>
    </rPh>
    <phoneticPr fontId="10"/>
  </si>
  <si>
    <t>医療機関情報</t>
    <rPh sb="0" eb="2">
      <t>イリョウ</t>
    </rPh>
    <rPh sb="2" eb="4">
      <t>キカン</t>
    </rPh>
    <rPh sb="4" eb="6">
      <t>ジョウホウ</t>
    </rPh>
    <phoneticPr fontId="10"/>
  </si>
  <si>
    <t>補足</t>
    <rPh sb="0" eb="2">
      <t>ホソク</t>
    </rPh>
    <phoneticPr fontId="10"/>
  </si>
  <si>
    <t>通番
（記載不要）</t>
    <rPh sb="0" eb="2">
      <t>ツウバン</t>
    </rPh>
    <rPh sb="4" eb="8">
      <t>キサイフヨウ</t>
    </rPh>
    <phoneticPr fontId="4"/>
  </si>
  <si>
    <t>医療機関名</t>
    <rPh sb="0" eb="4">
      <t>イリョウキカン</t>
    </rPh>
    <rPh sb="4" eb="5">
      <t>メイ</t>
    </rPh>
    <phoneticPr fontId="10"/>
  </si>
  <si>
    <t>（かな）</t>
  </si>
  <si>
    <t>様</t>
    <rPh sb="0" eb="1">
      <t>サマ</t>
    </rPh>
    <phoneticPr fontId="7"/>
  </si>
  <si>
    <t>住所</t>
    <rPh sb="0" eb="2">
      <t>ジュウショ</t>
    </rPh>
    <phoneticPr fontId="10"/>
  </si>
  <si>
    <t>〒</t>
  </si>
  <si>
    <t>連絡先情報（本事業におけるメイン担当者様）</t>
    <rPh sb="0" eb="3">
      <t>レンラクサキ</t>
    </rPh>
    <rPh sb="3" eb="5">
      <t>ジョウホウ</t>
    </rPh>
    <rPh sb="16" eb="19">
      <t>タントウシャ</t>
    </rPh>
    <phoneticPr fontId="10"/>
  </si>
  <si>
    <t xml:space="preserve">・管理者を記載
</t>
    <rPh sb="1" eb="4">
      <t>カンリシャ</t>
    </rPh>
    <rPh sb="5" eb="7">
      <t>キサイ</t>
    </rPh>
    <phoneticPr fontId="10"/>
  </si>
  <si>
    <t>担当者氏名（フルネーム）</t>
    <rPh sb="0" eb="3">
      <t>タントウシャ</t>
    </rPh>
    <rPh sb="3" eb="5">
      <t>シメイ</t>
    </rPh>
    <phoneticPr fontId="10"/>
  </si>
  <si>
    <t>部署名</t>
    <rPh sb="0" eb="2">
      <t>ブショ</t>
    </rPh>
    <rPh sb="2" eb="3">
      <t>メイ</t>
    </rPh>
    <phoneticPr fontId="4"/>
  </si>
  <si>
    <t>電話番号</t>
    <rPh sb="0" eb="2">
      <t>デンワ</t>
    </rPh>
    <rPh sb="2" eb="4">
      <t>バンゴウ</t>
    </rPh>
    <phoneticPr fontId="10"/>
  </si>
  <si>
    <t>メールアドレス</t>
    <phoneticPr fontId="4"/>
  </si>
  <si>
    <t>担当者氏名２（フルネーム）</t>
    <rPh sb="0" eb="3">
      <t>タントウシャ</t>
    </rPh>
    <rPh sb="3" eb="5">
      <t>シメイ</t>
    </rPh>
    <phoneticPr fontId="10"/>
  </si>
  <si>
    <t>部署名２</t>
    <rPh sb="0" eb="2">
      <t>ブショ</t>
    </rPh>
    <rPh sb="2" eb="3">
      <t>メイ</t>
    </rPh>
    <phoneticPr fontId="4"/>
  </si>
  <si>
    <t>電話番号２</t>
    <rPh sb="0" eb="2">
      <t>デンワ</t>
    </rPh>
    <rPh sb="2" eb="4">
      <t>バンゴウ</t>
    </rPh>
    <phoneticPr fontId="10"/>
  </si>
  <si>
    <t>メールアドレス２</t>
    <phoneticPr fontId="4"/>
  </si>
  <si>
    <t>担当者氏名３（フルネーム）</t>
    <rPh sb="0" eb="3">
      <t>タントウシャ</t>
    </rPh>
    <rPh sb="3" eb="5">
      <t>シメイ</t>
    </rPh>
    <phoneticPr fontId="10"/>
  </si>
  <si>
    <t>部署名３</t>
    <rPh sb="0" eb="2">
      <t>ブショ</t>
    </rPh>
    <rPh sb="2" eb="3">
      <t>メイ</t>
    </rPh>
    <phoneticPr fontId="4"/>
  </si>
  <si>
    <t>電話番号３</t>
    <rPh sb="0" eb="2">
      <t>デンワ</t>
    </rPh>
    <rPh sb="2" eb="4">
      <t>バンゴウ</t>
    </rPh>
    <phoneticPr fontId="10"/>
  </si>
  <si>
    <t>メールアドレス３</t>
    <phoneticPr fontId="4"/>
  </si>
  <si>
    <t>連絡先情報（現地調査時の立会者様）※メイン担当者様が立会者様となる場合は記載不要</t>
    <rPh sb="0" eb="3">
      <t>レンラクサキ</t>
    </rPh>
    <rPh sb="3" eb="5">
      <t>ジョウホウ</t>
    </rPh>
    <rPh sb="21" eb="24">
      <t>タントウシャ</t>
    </rPh>
    <rPh sb="24" eb="25">
      <t>サマ</t>
    </rPh>
    <rPh sb="26" eb="28">
      <t>タチアイ</t>
    </rPh>
    <rPh sb="28" eb="29">
      <t>シャ</t>
    </rPh>
    <rPh sb="29" eb="30">
      <t>サマ</t>
    </rPh>
    <rPh sb="33" eb="35">
      <t>バアイ</t>
    </rPh>
    <rPh sb="36" eb="38">
      <t>キサイ</t>
    </rPh>
    <rPh sb="38" eb="40">
      <t>フヨウ</t>
    </rPh>
    <phoneticPr fontId="10"/>
  </si>
  <si>
    <t>・立会者を記載</t>
    <rPh sb="1" eb="4">
      <t>タチアイシャ</t>
    </rPh>
    <rPh sb="5" eb="7">
      <t>キサイ</t>
    </rPh>
    <phoneticPr fontId="10"/>
  </si>
  <si>
    <t>現地調査における確認事項</t>
    <rPh sb="0" eb="4">
      <t>ゲンチチョウサ</t>
    </rPh>
    <rPh sb="8" eb="12">
      <t>カクニンジコウ</t>
    </rPh>
    <phoneticPr fontId="10"/>
  </si>
  <si>
    <t>入館に関する確認事項</t>
    <rPh sb="0" eb="2">
      <t>ニュウカン</t>
    </rPh>
    <rPh sb="3" eb="4">
      <t>カン</t>
    </rPh>
    <rPh sb="6" eb="8">
      <t>カクニン</t>
    </rPh>
    <rPh sb="8" eb="10">
      <t>ジコウ</t>
    </rPh>
    <phoneticPr fontId="4"/>
  </si>
  <si>
    <t>駐車場の有無</t>
    <rPh sb="0" eb="3">
      <t>チュウシャジョウ</t>
    </rPh>
    <rPh sb="4" eb="6">
      <t>ウム</t>
    </rPh>
    <phoneticPr fontId="10"/>
  </si>
  <si>
    <t>利用時の
注意点</t>
    <rPh sb="0" eb="3">
      <t>リヨウジ</t>
    </rPh>
    <rPh sb="5" eb="8">
      <t>チュウイテン</t>
    </rPh>
    <phoneticPr fontId="4"/>
  </si>
  <si>
    <t>・駐車場情報を記載</t>
    <rPh sb="1" eb="4">
      <t>チュウシャジョウ</t>
    </rPh>
    <rPh sb="4" eb="6">
      <t>ジョウホウ</t>
    </rPh>
    <phoneticPr fontId="4"/>
  </si>
  <si>
    <t>当日の連絡手段の貸し出し(PHS等)</t>
    <rPh sb="0" eb="2">
      <t>トウジツ</t>
    </rPh>
    <rPh sb="3" eb="5">
      <t>レンラク</t>
    </rPh>
    <rPh sb="5" eb="7">
      <t>シュダン</t>
    </rPh>
    <rPh sb="8" eb="9">
      <t>カ</t>
    </rPh>
    <rPh sb="10" eb="11">
      <t>ダ</t>
    </rPh>
    <rPh sb="16" eb="17">
      <t>トウ</t>
    </rPh>
    <phoneticPr fontId="10"/>
  </si>
  <si>
    <t>現地にて確認</t>
  </si>
  <si>
    <t>特記事項</t>
    <rPh sb="0" eb="4">
      <t>トッキジコウ</t>
    </rPh>
    <phoneticPr fontId="4"/>
  </si>
  <si>
    <t>・連絡手段貸与を記載</t>
    <rPh sb="1" eb="5">
      <t>レンラクシュダン</t>
    </rPh>
    <rPh sb="5" eb="7">
      <t>タイヨ</t>
    </rPh>
    <phoneticPr fontId="4"/>
  </si>
  <si>
    <t>その他</t>
    <rPh sb="2" eb="3">
      <t>タ</t>
    </rPh>
    <phoneticPr fontId="4"/>
  </si>
  <si>
    <t>備考</t>
    <rPh sb="0" eb="2">
      <t>ビコウ</t>
    </rPh>
    <phoneticPr fontId="10"/>
  </si>
  <si>
    <t>・その他共有事項を記載</t>
    <rPh sb="3" eb="4">
      <t>タ</t>
    </rPh>
    <rPh sb="4" eb="6">
      <t>キョウユウ</t>
    </rPh>
    <rPh sb="6" eb="8">
      <t>ジコウ</t>
    </rPh>
    <phoneticPr fontId="4"/>
  </si>
  <si>
    <t>2. 回線情報</t>
    <rPh sb="3" eb="5">
      <t>カイセン</t>
    </rPh>
    <rPh sb="5" eb="7">
      <t>ジョウホウ</t>
    </rPh>
    <phoneticPr fontId="7"/>
  </si>
  <si>
    <t>回線情報</t>
    <phoneticPr fontId="4"/>
  </si>
  <si>
    <t>脆弱性診断</t>
    <phoneticPr fontId="7"/>
  </si>
  <si>
    <t>機器A（ルータ/ファイアウォール/UTM）</t>
    <rPh sb="0" eb="2">
      <t>キキ</t>
    </rPh>
    <phoneticPr fontId="7"/>
  </si>
  <si>
    <t>機器B（ルータ/ファイアウォール/UTM）</t>
    <rPh sb="0" eb="2">
      <t>キキ</t>
    </rPh>
    <phoneticPr fontId="7"/>
  </si>
  <si>
    <t>申告回線No.</t>
    <rPh sb="0" eb="4">
      <t>シンコクカイセン</t>
    </rPh>
    <phoneticPr fontId="7"/>
  </si>
  <si>
    <t>回線サービス名</t>
    <phoneticPr fontId="7"/>
  </si>
  <si>
    <t>回線サービスのID</t>
    <phoneticPr fontId="7"/>
  </si>
  <si>
    <t>回線終端装置設置場所</t>
    <rPh sb="0" eb="2">
      <t>カイセン</t>
    </rPh>
    <rPh sb="2" eb="4">
      <t>シュウタン</t>
    </rPh>
    <rPh sb="4" eb="6">
      <t>ソウチ</t>
    </rPh>
    <rPh sb="6" eb="8">
      <t>セッチ</t>
    </rPh>
    <rPh sb="8" eb="10">
      <t>バショ</t>
    </rPh>
    <phoneticPr fontId="7"/>
  </si>
  <si>
    <t>用途、システム名</t>
    <phoneticPr fontId="7"/>
  </si>
  <si>
    <t>脆弱性診断希望</t>
    <rPh sb="0" eb="7">
      <t>ゼイジャクセイシンダンキボウ</t>
    </rPh>
    <phoneticPr fontId="4"/>
  </si>
  <si>
    <t>通信形態</t>
    <phoneticPr fontId="7"/>
  </si>
  <si>
    <t>固定IP/動的IP</t>
    <phoneticPr fontId="7"/>
  </si>
  <si>
    <t>グローバルIPアドレス</t>
    <phoneticPr fontId="7"/>
  </si>
  <si>
    <t>プレフィックス長</t>
    <rPh sb="7" eb="8">
      <t>チョウ</t>
    </rPh>
    <phoneticPr fontId="4"/>
  </si>
  <si>
    <t>入力チェック</t>
    <rPh sb="0" eb="2">
      <t>ニュウリョク</t>
    </rPh>
    <phoneticPr fontId="4"/>
  </si>
  <si>
    <t>グローバルIPアドレス
設定機器</t>
    <rPh sb="12" eb="14">
      <t>セッテイ</t>
    </rPh>
    <rPh sb="14" eb="16">
      <t>キキ</t>
    </rPh>
    <phoneticPr fontId="7"/>
  </si>
  <si>
    <t>申告機器No.</t>
    <rPh sb="0" eb="4">
      <t>シンコクキキ</t>
    </rPh>
    <phoneticPr fontId="7"/>
  </si>
  <si>
    <t>機器種別</t>
    <rPh sb="0" eb="2">
      <t>キキ</t>
    </rPh>
    <phoneticPr fontId="7"/>
  </si>
  <si>
    <t>メーカー</t>
    <phoneticPr fontId="7"/>
  </si>
  <si>
    <t>型番</t>
    <rPh sb="0" eb="2">
      <t>カタバン</t>
    </rPh>
    <phoneticPr fontId="7"/>
  </si>
  <si>
    <t>シリアルナンバー</t>
    <phoneticPr fontId="7"/>
  </si>
  <si>
    <t>同一機器</t>
    <rPh sb="0" eb="2">
      <t>ドウイツ</t>
    </rPh>
    <rPh sb="2" eb="4">
      <t>キキ</t>
    </rPh>
    <phoneticPr fontId="4"/>
  </si>
  <si>
    <t>ファームウェアバージョン</t>
    <phoneticPr fontId="7"/>
  </si>
  <si>
    <t>機器設置場所</t>
    <rPh sb="0" eb="2">
      <t>キキ</t>
    </rPh>
    <rPh sb="2" eb="4">
      <t>セッチ</t>
    </rPh>
    <rPh sb="3" eb="5">
      <t>バショ</t>
    </rPh>
    <phoneticPr fontId="7"/>
  </si>
  <si>
    <t>パスワードポリシー確認</t>
    <phoneticPr fontId="4"/>
  </si>
  <si>
    <t>申告機器No.</t>
    <rPh sb="0" eb="2">
      <t>シンコク</t>
    </rPh>
    <rPh sb="2" eb="4">
      <t>キキ</t>
    </rPh>
    <phoneticPr fontId="7"/>
  </si>
  <si>
    <t>同一機器</t>
    <rPh sb="0" eb="4">
      <t>ドウイツキキ</t>
    </rPh>
    <phoneticPr fontId="4"/>
  </si>
  <si>
    <t>機器設置場所</t>
    <rPh sb="0" eb="2">
      <t>キキ</t>
    </rPh>
    <rPh sb="2" eb="4">
      <t>バショ</t>
    </rPh>
    <phoneticPr fontId="7"/>
  </si>
  <si>
    <t>パスワードポリシー確認</t>
    <rPh sb="9" eb="11">
      <t>カクニン</t>
    </rPh>
    <phoneticPr fontId="4"/>
  </si>
  <si>
    <t>備考</t>
    <rPh sb="0" eb="2">
      <t>ビコウ</t>
    </rPh>
    <phoneticPr fontId="7"/>
  </si>
  <si>
    <t>（CAF番号等）</t>
    <phoneticPr fontId="4"/>
  </si>
  <si>
    <t>（記入不要）</t>
    <rPh sb="1" eb="5">
      <t>キニュウフヨウ</t>
    </rPh>
    <phoneticPr fontId="4"/>
  </si>
  <si>
    <t>（ルータ/
ファイアウォール/UTM）</t>
    <phoneticPr fontId="4"/>
  </si>
  <si>
    <t>（他回線で同一機器があった場合、
申告機器No.を記入）</t>
    <rPh sb="2" eb="4">
      <t>カイセン</t>
    </rPh>
    <rPh sb="5" eb="7">
      <t>ドウイツ</t>
    </rPh>
    <phoneticPr fontId="4"/>
  </si>
  <si>
    <t>桁数</t>
    <rPh sb="0" eb="2">
      <t>ケタスウ</t>
    </rPh>
    <phoneticPr fontId="4"/>
  </si>
  <si>
    <t>文字混在
(英数字、記号)</t>
    <phoneticPr fontId="4"/>
  </si>
  <si>
    <t>推測困難な文字列</t>
    <rPh sb="0" eb="2">
      <t>スイソク</t>
    </rPh>
    <rPh sb="2" eb="4">
      <t>コンナン</t>
    </rPh>
    <rPh sb="5" eb="8">
      <t>モジレツ</t>
    </rPh>
    <phoneticPr fontId="4"/>
  </si>
  <si>
    <t>定期的な変更</t>
    <rPh sb="0" eb="3">
      <t>テイキテキ</t>
    </rPh>
    <rPh sb="4" eb="6">
      <t>ヘンコウ</t>
    </rPh>
    <phoneticPr fontId="4"/>
  </si>
  <si>
    <t>工場出荷時の設定から
変更している</t>
    <phoneticPr fontId="4"/>
  </si>
  <si>
    <t>必要な権限に応じて
アカウントを分けている</t>
    <phoneticPr fontId="4"/>
  </si>
  <si>
    <t>他の機器やアカウントと
異なるパスワードを使用している</t>
    <rPh sb="0" eb="1">
      <t>ホカ</t>
    </rPh>
    <rPh sb="2" eb="4">
      <t>キキ</t>
    </rPh>
    <rPh sb="12" eb="13">
      <t>コト</t>
    </rPh>
    <rPh sb="21" eb="23">
      <t>シヨウ</t>
    </rPh>
    <phoneticPr fontId="4"/>
  </si>
  <si>
    <t>（他回線で同一機器があった場合、
申告機器No.を記入）</t>
    <rPh sb="1" eb="2">
      <t>ホカ</t>
    </rPh>
    <rPh sb="2" eb="4">
      <t>カイセン</t>
    </rPh>
    <rPh sb="5" eb="7">
      <t>ドウイツ</t>
    </rPh>
    <rPh sb="7" eb="9">
      <t>キキ</t>
    </rPh>
    <rPh sb="13" eb="15">
      <t>バアイ</t>
    </rPh>
    <rPh sb="17" eb="21">
      <t>シンコクキキ</t>
    </rPh>
    <rPh sb="25" eb="27">
      <t>キニュウ</t>
    </rPh>
    <phoneticPr fontId="4"/>
  </si>
  <si>
    <t>a</t>
    <phoneticPr fontId="4"/>
  </si>
  <si>
    <t>A</t>
    <phoneticPr fontId="4"/>
  </si>
  <si>
    <t>B</t>
    <phoneticPr fontId="4"/>
  </si>
  <si>
    <t>C</t>
    <phoneticPr fontId="4"/>
  </si>
  <si>
    <t>C,E</t>
    <phoneticPr fontId="4"/>
  </si>
  <si>
    <t>C,D</t>
    <phoneticPr fontId="4"/>
  </si>
  <si>
    <t>例</t>
    <rPh sb="0" eb="1">
      <t>レイ</t>
    </rPh>
    <phoneticPr fontId="7"/>
  </si>
  <si>
    <t>フレッツ光ネクスト　ギガファミリー・スマートタイプ</t>
  </si>
  <si>
    <t>CAF1111111111</t>
    <phoneticPr fontId="4"/>
  </si>
  <si>
    <t>本部棟　3F　サーバー室　1番ラック　3U</t>
    <phoneticPr fontId="4"/>
  </si>
  <si>
    <t>電子カルテ</t>
    <rPh sb="0" eb="2">
      <t>デンシ</t>
    </rPh>
    <phoneticPr fontId="4"/>
  </si>
  <si>
    <t>診断希望あり</t>
    <rPh sb="0" eb="4">
      <t>シンダンキボウ</t>
    </rPh>
    <phoneticPr fontId="4"/>
  </si>
  <si>
    <t>インターネット</t>
    <phoneticPr fontId="4"/>
  </si>
  <si>
    <t>固定IP</t>
    <rPh sb="0" eb="2">
      <t>コテイ</t>
    </rPh>
    <phoneticPr fontId="4"/>
  </si>
  <si>
    <t>121.119.249.222</t>
    <phoneticPr fontId="4"/>
  </si>
  <si>
    <t>/32</t>
    <phoneticPr fontId="4"/>
  </si>
  <si>
    <t>記載に問題ございません。</t>
    <rPh sb="0" eb="2">
      <t>キサイ</t>
    </rPh>
    <rPh sb="3" eb="5">
      <t>モンダイ</t>
    </rPh>
    <phoneticPr fontId="4"/>
  </si>
  <si>
    <t>機器A</t>
    <rPh sb="0" eb="2">
      <t>キキ</t>
    </rPh>
    <phoneticPr fontId="4"/>
  </si>
  <si>
    <t>例A</t>
    <rPh sb="0" eb="1">
      <t>レイ</t>
    </rPh>
    <phoneticPr fontId="4"/>
  </si>
  <si>
    <t>ルータ</t>
    <phoneticPr fontId="4"/>
  </si>
  <si>
    <t>シスコシステムズ</t>
    <phoneticPr fontId="4"/>
  </si>
  <si>
    <t>ISR 921</t>
    <phoneticPr fontId="4"/>
  </si>
  <si>
    <t>ABC123456SN</t>
    <phoneticPr fontId="4"/>
  </si>
  <si>
    <t>2A</t>
    <phoneticPr fontId="4"/>
  </si>
  <si>
    <t>15.1S</t>
    <phoneticPr fontId="4"/>
  </si>
  <si>
    <t>本部棟　3F　サーバー室　1番ラック　7U</t>
    <phoneticPr fontId="4"/>
  </si>
  <si>
    <t>13桁以上</t>
    <rPh sb="2" eb="3">
      <t>ケタ</t>
    </rPh>
    <rPh sb="3" eb="5">
      <t>イジョウ</t>
    </rPh>
    <phoneticPr fontId="4"/>
  </si>
  <si>
    <t>混在あり</t>
    <rPh sb="0" eb="2">
      <t>コンザイ</t>
    </rPh>
    <phoneticPr fontId="4"/>
  </si>
  <si>
    <t>はい</t>
    <phoneticPr fontId="4"/>
  </si>
  <si>
    <t>なし</t>
    <phoneticPr fontId="4"/>
  </si>
  <si>
    <t>分けている</t>
    <rPh sb="0" eb="1">
      <t>ワ</t>
    </rPh>
    <phoneticPr fontId="4"/>
  </si>
  <si>
    <t>例B</t>
    <rPh sb="0" eb="1">
      <t>レイ</t>
    </rPh>
    <phoneticPr fontId="4"/>
  </si>
  <si>
    <t>ファイアウォール/UTM</t>
  </si>
  <si>
    <t>フォーティネット</t>
    <phoneticPr fontId="4"/>
  </si>
  <si>
    <t>Fortigate 100E</t>
    <phoneticPr fontId="4"/>
  </si>
  <si>
    <t>FG100E123456789012</t>
    <phoneticPr fontId="4"/>
  </si>
  <si>
    <t>15.02.31</t>
    <phoneticPr fontId="4"/>
  </si>
  <si>
    <t>本部棟　3F　サーバー室　1番ラック　9U</t>
    <phoneticPr fontId="4"/>
  </si>
  <si>
    <t>はい</t>
  </si>
  <si>
    <t>なし</t>
  </si>
  <si>
    <t>用途・システム名一覧</t>
    <rPh sb="0" eb="2">
      <t>ヨウト</t>
    </rPh>
    <rPh sb="7" eb="8">
      <t>メイ</t>
    </rPh>
    <rPh sb="8" eb="10">
      <t>イチラン</t>
    </rPh>
    <phoneticPr fontId="4"/>
  </si>
  <si>
    <t>メーカ名一覧</t>
    <rPh sb="3" eb="4">
      <t>メイ</t>
    </rPh>
    <rPh sb="4" eb="6">
      <t>イチラン</t>
    </rPh>
    <phoneticPr fontId="4"/>
  </si>
  <si>
    <t>第1オクテッド</t>
    <rPh sb="0" eb="1">
      <t>ダイ</t>
    </rPh>
    <phoneticPr fontId="4"/>
  </si>
  <si>
    <t>第2オクテッド</t>
    <rPh sb="0" eb="1">
      <t>ダイ</t>
    </rPh>
    <phoneticPr fontId="4"/>
  </si>
  <si>
    <t>第3オクテッド</t>
    <rPh sb="0" eb="1">
      <t>ダイ</t>
    </rPh>
    <phoneticPr fontId="4"/>
  </si>
  <si>
    <t>第4オクテッド</t>
    <rPh sb="0" eb="1">
      <t>ダイ</t>
    </rPh>
    <phoneticPr fontId="4"/>
  </si>
  <si>
    <t>IPアドレスの記載判定</t>
    <rPh sb="7" eb="11">
      <t>キサイハンテイ</t>
    </rPh>
    <phoneticPr fontId="4"/>
  </si>
  <si>
    <t>数値以外の記載有無</t>
    <rPh sb="0" eb="4">
      <t>スウチイガイ</t>
    </rPh>
    <rPh sb="5" eb="9">
      <t>キサイウム</t>
    </rPh>
    <phoneticPr fontId="4"/>
  </si>
  <si>
    <t>256以上の記載有無</t>
    <rPh sb="3" eb="5">
      <t>イジョウ</t>
    </rPh>
    <rPh sb="6" eb="8">
      <t>キサイ</t>
    </rPh>
    <rPh sb="8" eb="10">
      <t>ウム</t>
    </rPh>
    <phoneticPr fontId="4"/>
  </si>
  <si>
    <t>プライベートIPアドレス判定</t>
    <rPh sb="12" eb="14">
      <t>ハンテイ</t>
    </rPh>
    <phoneticPr fontId="4"/>
  </si>
  <si>
    <t>プレフィックス</t>
    <phoneticPr fontId="4"/>
  </si>
  <si>
    <t>プレフィックスが32、31であるか</t>
    <phoneticPr fontId="4"/>
  </si>
  <si>
    <t>判定用オクテッド</t>
    <rPh sb="0" eb="3">
      <t>ハンテイヨウ</t>
    </rPh>
    <phoneticPr fontId="4"/>
  </si>
  <si>
    <t>判定表対象箇所</t>
    <rPh sb="0" eb="3">
      <t>ハンテイヒョウ</t>
    </rPh>
    <rPh sb="3" eb="7">
      <t>タイショウカショ</t>
    </rPh>
    <phoneticPr fontId="4"/>
  </si>
  <si>
    <t>第4オクテッド判定</t>
    <rPh sb="0" eb="1">
      <t>ダイ</t>
    </rPh>
    <rPh sb="7" eb="9">
      <t>ハンテイ</t>
    </rPh>
    <phoneticPr fontId="4"/>
  </si>
  <si>
    <t>第4+3オクテッド判定</t>
    <rPh sb="0" eb="1">
      <t>ダイ</t>
    </rPh>
    <rPh sb="9" eb="11">
      <t>ハンテイ</t>
    </rPh>
    <phoneticPr fontId="4"/>
  </si>
  <si>
    <t>第4+3+2オクテッド判定</t>
    <rPh sb="0" eb="1">
      <t>ダイ</t>
    </rPh>
    <rPh sb="11" eb="13">
      <t>ハンテイ</t>
    </rPh>
    <phoneticPr fontId="4"/>
  </si>
  <si>
    <t>N/BCアドレス判定</t>
    <rPh sb="8" eb="10">
      <t>ハンテイ</t>
    </rPh>
    <phoneticPr fontId="4"/>
  </si>
  <si>
    <t>記載判定</t>
    <rPh sb="0" eb="4">
      <t>キサイハンテイ</t>
    </rPh>
    <phoneticPr fontId="4"/>
  </si>
  <si>
    <t>記載内容</t>
    <rPh sb="0" eb="4">
      <t>キサイナイヨウ</t>
    </rPh>
    <phoneticPr fontId="4"/>
  </si>
  <si>
    <t>電子カルテシステム</t>
    <rPh sb="0" eb="2">
      <t>デンシ</t>
    </rPh>
    <phoneticPr fontId="4"/>
  </si>
  <si>
    <t>アライドテレシス(Allied Telesis)</t>
    <phoneticPr fontId="4"/>
  </si>
  <si>
    <t>正しい値をご記入ください。</t>
    <phoneticPr fontId="4"/>
  </si>
  <si>
    <t>医療事務・会計システム</t>
    <rPh sb="0" eb="4">
      <t>イリョウジム</t>
    </rPh>
    <rPh sb="5" eb="7">
      <t>カイケイ</t>
    </rPh>
    <phoneticPr fontId="4"/>
  </si>
  <si>
    <t>サン電子</t>
  </si>
  <si>
    <t>プライベートIPアドレスが記載されていますので、再度ご確認をお願いいたします。</t>
    <phoneticPr fontId="4"/>
  </si>
  <si>
    <t>部門システム</t>
    <rPh sb="0" eb="2">
      <t>ブモン</t>
    </rPh>
    <phoneticPr fontId="4"/>
  </si>
  <si>
    <t>シスコシステムズ(Cisco)</t>
  </si>
  <si>
    <t>有効なグローバルIPアドレスであるかをご確認いただき、問題なければ「/32」とご記載ください。</t>
    <phoneticPr fontId="4"/>
  </si>
  <si>
    <t>医療機器</t>
    <rPh sb="0" eb="4">
      <t>イリョウキキ</t>
    </rPh>
    <phoneticPr fontId="4"/>
  </si>
  <si>
    <t>ジュニパーネットワークス(Juniper)</t>
  </si>
  <si>
    <t>D</t>
    <phoneticPr fontId="4"/>
  </si>
  <si>
    <t>有効なグローバルIPアドレスでないようです。改めてIPアドレスをご確認ください。</t>
    <phoneticPr fontId="4"/>
  </si>
  <si>
    <t>地域医療連携システム</t>
    <rPh sb="0" eb="6">
      <t>チイキイリョウレンケイ</t>
    </rPh>
    <phoneticPr fontId="4"/>
  </si>
  <si>
    <t>セイコーソリューションズ</t>
  </si>
  <si>
    <t>E</t>
    <phoneticPr fontId="4"/>
  </si>
  <si>
    <t>アップデート関連</t>
    <rPh sb="6" eb="8">
      <t>カンレン</t>
    </rPh>
    <phoneticPr fontId="4"/>
  </si>
  <si>
    <t>センチュリー・システムズ</t>
  </si>
  <si>
    <t>上記用途以外</t>
    <rPh sb="0" eb="6">
      <t>ジョウキヨウトイガイ</t>
    </rPh>
    <phoneticPr fontId="4"/>
  </si>
  <si>
    <t>チェック・ポイント(Checkpoint)</t>
  </si>
  <si>
    <t>バッファロー(Buffalo)</t>
  </si>
  <si>
    <t>フォーティネット(Fortinet)</t>
  </si>
  <si>
    <t>フジクラソリューションズ(Fujikura)</t>
  </si>
  <si>
    <t>プラネックスコミュニケーションズ(Planex)</t>
  </si>
  <si>
    <t>ヤマハ(YAMAHA)</t>
  </si>
  <si>
    <t>日本電気(NEC)</t>
  </si>
  <si>
    <t>富士通(Fujitsu)</t>
  </si>
  <si>
    <t>古河電気工業</t>
  </si>
  <si>
    <t>AMIYA（網屋）</t>
  </si>
  <si>
    <t>Micro Research(mrl)</t>
  </si>
  <si>
    <t>NECプラットフォームズ</t>
  </si>
  <si>
    <t>NECマグナスコミュニケーションズ</t>
  </si>
  <si>
    <t>Palo Alto Networks(パロアルト)</t>
  </si>
  <si>
    <t>Philips(フィリップス)</t>
  </si>
  <si>
    <t>SonicWall(ソニックウォール)</t>
  </si>
  <si>
    <t>TP-Link Technologies</t>
  </si>
  <si>
    <t>NTT東日本</t>
  </si>
  <si>
    <t>NTT西日本</t>
  </si>
  <si>
    <t>NTTデータ</t>
  </si>
  <si>
    <t>NTTドコモ(docomo)</t>
  </si>
  <si>
    <t>KDDI(au)</t>
  </si>
  <si>
    <t>ソフトバンク(SoftBank)</t>
  </si>
  <si>
    <t>インターネットイニシアティブ(IIJ)</t>
  </si>
  <si>
    <t>不明</t>
  </si>
  <si>
    <t>３. 端末情報</t>
    <rPh sb="3" eb="5">
      <t>タンマツ</t>
    </rPh>
    <rPh sb="5" eb="7">
      <t>ジョウホウ</t>
    </rPh>
    <phoneticPr fontId="7"/>
  </si>
  <si>
    <t>端末情報</t>
    <rPh sb="0" eb="4">
      <t>タンマツジョウホウ</t>
    </rPh>
    <phoneticPr fontId="4"/>
  </si>
  <si>
    <t>USB使用制限</t>
    <rPh sb="3" eb="7">
      <t>シヨウセイゲン</t>
    </rPh>
    <phoneticPr fontId="4"/>
  </si>
  <si>
    <t>WindowsUpdate</t>
    <phoneticPr fontId="4"/>
  </si>
  <si>
    <t>WindowsUpdate
カスタマイズ</t>
    <phoneticPr fontId="4"/>
  </si>
  <si>
    <t>WindowsUpdate実施</t>
    <rPh sb="13" eb="15">
      <t>ジッシ</t>
    </rPh>
    <phoneticPr fontId="4"/>
  </si>
  <si>
    <t>未実施</t>
    <rPh sb="0" eb="3">
      <t>ミジッシ</t>
    </rPh>
    <phoneticPr fontId="4"/>
  </si>
  <si>
    <t>混在</t>
    <rPh sb="0" eb="2">
      <t>コンザイ</t>
    </rPh>
    <phoneticPr fontId="4"/>
  </si>
  <si>
    <t>推測困難な文字列</t>
    <rPh sb="0" eb="4">
      <t>スイソクコンナン</t>
    </rPh>
    <rPh sb="5" eb="8">
      <t>モジレツ</t>
    </rPh>
    <phoneticPr fontId="4"/>
  </si>
  <si>
    <t>アカウント分け</t>
    <rPh sb="5" eb="6">
      <t>ワ</t>
    </rPh>
    <phoneticPr fontId="4"/>
  </si>
  <si>
    <t>ほかの機器と異なるパスワードを使用しているか</t>
    <rPh sb="3" eb="5">
      <t>キキ</t>
    </rPh>
    <rPh sb="6" eb="7">
      <t>コト</t>
    </rPh>
    <rPh sb="15" eb="17">
      <t>シヨウ</t>
    </rPh>
    <phoneticPr fontId="4"/>
  </si>
  <si>
    <t>二要素認証</t>
    <rPh sb="0" eb="5">
      <t>ニヨウソニンショウ</t>
    </rPh>
    <phoneticPr fontId="4"/>
  </si>
  <si>
    <t>システム種別</t>
    <rPh sb="4" eb="6">
      <t>シュベツ</t>
    </rPh>
    <phoneticPr fontId="4"/>
  </si>
  <si>
    <t>WindowsOSバージョン</t>
    <phoneticPr fontId="4"/>
  </si>
  <si>
    <t>ウイルス対策ソフト</t>
    <rPh sb="4" eb="6">
      <t>タイサク</t>
    </rPh>
    <phoneticPr fontId="4"/>
  </si>
  <si>
    <t>ウイルス対策ソフト名詳細</t>
    <rPh sb="4" eb="6">
      <t>タイサク</t>
    </rPh>
    <rPh sb="9" eb="10">
      <t>メイ</t>
    </rPh>
    <rPh sb="10" eb="12">
      <t>ショウサイ</t>
    </rPh>
    <phoneticPr fontId="4"/>
  </si>
  <si>
    <t>USB利用制御</t>
    <rPh sb="3" eb="5">
      <t>リヨウ</t>
    </rPh>
    <rPh sb="5" eb="7">
      <t>セイギョ</t>
    </rPh>
    <phoneticPr fontId="4"/>
  </si>
  <si>
    <t>シンクライアント/FAT端末</t>
    <phoneticPr fontId="7"/>
  </si>
  <si>
    <t>仮想デスクトップ</t>
    <phoneticPr fontId="7"/>
  </si>
  <si>
    <t>実施している場合</t>
    <rPh sb="0" eb="2">
      <t>ジッシ</t>
    </rPh>
    <rPh sb="6" eb="8">
      <t>バアイ</t>
    </rPh>
    <phoneticPr fontId="4"/>
  </si>
  <si>
    <t>実施していない/把握していない場合</t>
    <rPh sb="0" eb="2">
      <t>ジッシ</t>
    </rPh>
    <rPh sb="8" eb="10">
      <t>ハアク</t>
    </rPh>
    <rPh sb="15" eb="17">
      <t>バアイ</t>
    </rPh>
    <phoneticPr fontId="4"/>
  </si>
  <si>
    <t>申告端末No.</t>
    <phoneticPr fontId="4"/>
  </si>
  <si>
    <t>システム種別</t>
  </si>
  <si>
    <t>シンクライアント利用</t>
    <phoneticPr fontId="4"/>
  </si>
  <si>
    <t>端末ホスト名</t>
    <phoneticPr fontId="7"/>
  </si>
  <si>
    <t>設置場所</t>
    <phoneticPr fontId="7"/>
  </si>
  <si>
    <t>端末導入時期</t>
    <rPh sb="0" eb="2">
      <t>タンマツ</t>
    </rPh>
    <rPh sb="2" eb="4">
      <t>ドウニュウ</t>
    </rPh>
    <rPh sb="4" eb="6">
      <t>ジキ</t>
    </rPh>
    <phoneticPr fontId="7"/>
  </si>
  <si>
    <t>Windows
OSバージョン</t>
    <phoneticPr fontId="4"/>
  </si>
  <si>
    <t>ウイルス対策ソフト</t>
    <phoneticPr fontId="4"/>
  </si>
  <si>
    <t>制御の実施</t>
    <phoneticPr fontId="7"/>
  </si>
  <si>
    <t>制御手段</t>
    <rPh sb="2" eb="4">
      <t>シュダン</t>
    </rPh>
    <phoneticPr fontId="7"/>
  </si>
  <si>
    <t>他の機器/アカウントと
異なるパスワードを使用している</t>
    <rPh sb="0" eb="1">
      <t>ホカ</t>
    </rPh>
    <rPh sb="2" eb="4">
      <t>キキ</t>
    </rPh>
    <rPh sb="12" eb="13">
      <t>コト</t>
    </rPh>
    <rPh sb="21" eb="23">
      <t>シヨウ</t>
    </rPh>
    <phoneticPr fontId="4"/>
  </si>
  <si>
    <t>二要素認証</t>
    <rPh sb="0" eb="1">
      <t>ニ</t>
    </rPh>
    <rPh sb="1" eb="3">
      <t>ヨウソ</t>
    </rPh>
    <rPh sb="3" eb="5">
      <t>ニンショウ</t>
    </rPh>
    <phoneticPr fontId="7"/>
  </si>
  <si>
    <t>WindowsUpdate
実施状況</t>
    <phoneticPr fontId="4"/>
  </si>
  <si>
    <t>WindowsUpdateの適用頻度</t>
    <rPh sb="14" eb="18">
      <t>テキヨウヒンド</t>
    </rPh>
    <phoneticPr fontId="7"/>
  </si>
  <si>
    <t>実施していない/把握していない理由</t>
    <rPh sb="0" eb="2">
      <t>ジッシ</t>
    </rPh>
    <rPh sb="8" eb="10">
      <t>ハアク</t>
    </rPh>
    <rPh sb="15" eb="17">
      <t>リユウ</t>
    </rPh>
    <phoneticPr fontId="7"/>
  </si>
  <si>
    <t>医療情報システムにおける、アップデートに影響の出るようなカスタマイズの実施</t>
    <rPh sb="35" eb="37">
      <t>ジッシ</t>
    </rPh>
    <phoneticPr fontId="4"/>
  </si>
  <si>
    <t>端末を管理している事業者（ベンダ）名
(自由記述)</t>
    <rPh sb="20" eb="24">
      <t>ジユウキジュツ</t>
    </rPh>
    <phoneticPr fontId="4"/>
  </si>
  <si>
    <t>備考</t>
    <phoneticPr fontId="4"/>
  </si>
  <si>
    <t>実施している</t>
    <rPh sb="0" eb="2">
      <t>ジッシ</t>
    </rPh>
    <phoneticPr fontId="4"/>
  </si>
  <si>
    <t>Windows更新プログラムが配布され次第すぐに適用している。</t>
  </si>
  <si>
    <t>アップデート後のWindowsバージョンでは動作保証ができないため</t>
  </si>
  <si>
    <t>13桁以上</t>
    <rPh sb="2" eb="5">
      <t>ケタイジョウ</t>
    </rPh>
    <phoneticPr fontId="36"/>
  </si>
  <si>
    <t>混在あり</t>
    <rPh sb="0" eb="2">
      <t>コンザイ</t>
    </rPh>
    <phoneticPr fontId="36"/>
  </si>
  <si>
    <t>分けている</t>
    <rPh sb="0" eb="1">
      <t>ワ</t>
    </rPh>
    <phoneticPr fontId="36"/>
  </si>
  <si>
    <t>電子カルテ</t>
  </si>
  <si>
    <t>Windows 11</t>
    <phoneticPr fontId="4"/>
  </si>
  <si>
    <t>Windows Defender</t>
  </si>
  <si>
    <t>SKYSEA Client View</t>
  </si>
  <si>
    <t>薬剤</t>
  </si>
  <si>
    <t>いいえ</t>
    <phoneticPr fontId="7"/>
  </si>
  <si>
    <t>PC××××</t>
    <phoneticPr fontId="7"/>
  </si>
  <si>
    <t>2F 〇〇室</t>
    <phoneticPr fontId="7"/>
  </si>
  <si>
    <t>Windows Defender</t>
    <phoneticPr fontId="7"/>
  </si>
  <si>
    <t>実施あり</t>
  </si>
  <si>
    <t>グループポリシー(ADサーバ)で制御</t>
    <rPh sb="16" eb="18">
      <t>セイギョ</t>
    </rPh>
    <phoneticPr fontId="7"/>
  </si>
  <si>
    <t>13桁以上</t>
    <rPh sb="2" eb="5">
      <t>ケタイジョウ</t>
    </rPh>
    <phoneticPr fontId="4"/>
  </si>
  <si>
    <t>いいえ</t>
    <phoneticPr fontId="4"/>
  </si>
  <si>
    <t>3~6か月以内</t>
    <rPh sb="2" eb="5">
      <t>ゲツイナイ</t>
    </rPh>
    <phoneticPr fontId="36"/>
  </si>
  <si>
    <t>1か月以下をひとつの周期として定めている。その周期に従い適用している。</t>
    <rPh sb="3" eb="5">
      <t>イカ</t>
    </rPh>
    <phoneticPr fontId="22"/>
  </si>
  <si>
    <t>○○ベンダ</t>
    <phoneticPr fontId="4"/>
  </si>
  <si>
    <t>実施していない</t>
    <rPh sb="0" eb="2">
      <t>ジッシ</t>
    </rPh>
    <phoneticPr fontId="4"/>
  </si>
  <si>
    <t>1か月以内をひとつの周期として定めている。その周期に従い適用している。</t>
    <rPh sb="3" eb="5">
      <t>イナイ</t>
    </rPh>
    <phoneticPr fontId="22"/>
  </si>
  <si>
    <t>アップデートのためにシステムを停止させることができないため</t>
  </si>
  <si>
    <t>8~12桁</t>
    <rPh sb="4" eb="5">
      <t>ケタ</t>
    </rPh>
    <phoneticPr fontId="36"/>
  </si>
  <si>
    <t>混在なし</t>
    <rPh sb="0" eb="2">
      <t>コンザイ</t>
    </rPh>
    <phoneticPr fontId="36"/>
  </si>
  <si>
    <t>いいえ</t>
  </si>
  <si>
    <t>2か月以内</t>
    <rPh sb="2" eb="5">
      <t>ゲツイナイ</t>
    </rPh>
    <phoneticPr fontId="36"/>
  </si>
  <si>
    <t>分けていない</t>
    <rPh sb="0" eb="1">
      <t>ワ</t>
    </rPh>
    <phoneticPr fontId="36"/>
  </si>
  <si>
    <t>放射線検査</t>
    <rPh sb="0" eb="5">
      <t>ホウシャセンケンサ</t>
    </rPh>
    <phoneticPr fontId="4"/>
  </si>
  <si>
    <t>Windows 10</t>
    <phoneticPr fontId="4"/>
  </si>
  <si>
    <t>ESET HOME セキュリティ</t>
    <phoneticPr fontId="4"/>
  </si>
  <si>
    <t>Trend Micro Apex One</t>
  </si>
  <si>
    <t>AssetView</t>
  </si>
  <si>
    <t>サーバ</t>
    <phoneticPr fontId="4"/>
  </si>
  <si>
    <t>※サーバについて、現地調査は実施せず、アカウント・パスワードポリシーの確認のみ行います。</t>
    <rPh sb="9" eb="13">
      <t>ゲンチチョウサ</t>
    </rPh>
    <rPh sb="14" eb="16">
      <t>ジッシ</t>
    </rPh>
    <rPh sb="35" eb="37">
      <t>カクニン</t>
    </rPh>
    <rPh sb="39" eb="40">
      <t>オコナ</t>
    </rPh>
    <phoneticPr fontId="4"/>
  </si>
  <si>
    <t>把握していない</t>
    <rPh sb="0" eb="2">
      <t>ハアク</t>
    </rPh>
    <phoneticPr fontId="4"/>
  </si>
  <si>
    <t>2~3か月をひとつの周期として定めている。その周期に従い適用している。</t>
  </si>
  <si>
    <t>アップデートの必要性を感じていないため</t>
  </si>
  <si>
    <t>8桁未満</t>
    <rPh sb="1" eb="2">
      <t>ケタ</t>
    </rPh>
    <rPh sb="2" eb="4">
      <t>ミマン</t>
    </rPh>
    <phoneticPr fontId="36"/>
  </si>
  <si>
    <t>把握していない</t>
    <rPh sb="0" eb="2">
      <t>ハアク</t>
    </rPh>
    <phoneticPr fontId="36"/>
  </si>
  <si>
    <t>その他検査</t>
    <rPh sb="3" eb="5">
      <t>ケンサ</t>
    </rPh>
    <phoneticPr fontId="4"/>
  </si>
  <si>
    <t>ESET Endpoint Antivirus</t>
  </si>
  <si>
    <t>Microsoft Defender for Endpoint</t>
  </si>
  <si>
    <t>4~6か月をひとつの周期として定めている。その周期に従い適用している。</t>
  </si>
  <si>
    <t>費用的に困難なため</t>
  </si>
  <si>
    <t>7か月~1年未満</t>
    <rPh sb="2" eb="3">
      <t>ゲツ</t>
    </rPh>
    <rPh sb="5" eb="6">
      <t>ネン</t>
    </rPh>
    <rPh sb="6" eb="8">
      <t>ミマン</t>
    </rPh>
    <phoneticPr fontId="36"/>
  </si>
  <si>
    <t>薬剤</t>
    <phoneticPr fontId="4"/>
  </si>
  <si>
    <t>ウイルスバスター クラウド</t>
    <phoneticPr fontId="36"/>
  </si>
  <si>
    <t>ESET Endpoint Security</t>
  </si>
  <si>
    <t>LB USBロック</t>
  </si>
  <si>
    <t>7か月~1年未満の期間をひとつの周期として定めている。その周期に従い適用している。</t>
    <rPh sb="5" eb="6">
      <t>ネン</t>
    </rPh>
    <rPh sb="6" eb="8">
      <t>ミマン</t>
    </rPh>
    <phoneticPr fontId="4"/>
  </si>
  <si>
    <t>事業者（ベンダ）が対応しないため</t>
    <rPh sb="9" eb="11">
      <t>タイオウ</t>
    </rPh>
    <phoneticPr fontId="4"/>
  </si>
  <si>
    <t>1年以上</t>
    <rPh sb="1" eb="4">
      <t>ネンイジョウ</t>
    </rPh>
    <phoneticPr fontId="36"/>
  </si>
  <si>
    <t>看護</t>
    <rPh sb="0" eb="2">
      <t>カンゴ</t>
    </rPh>
    <phoneticPr fontId="4"/>
  </si>
  <si>
    <t>ウイルスバスター トータルセキュリティ</t>
    <phoneticPr fontId="36"/>
  </si>
  <si>
    <t>ウイルスバスター ビジネスセキュリティ</t>
  </si>
  <si>
    <t>USBブロッカー</t>
  </si>
  <si>
    <t>1年以上の期間をひとつの周期として定めている。その周期に従い適用している。</t>
  </si>
  <si>
    <t>インターネットに接続させないクローズド・ネットワークにより運用しているため</t>
  </si>
  <si>
    <t>不定期</t>
    <rPh sb="0" eb="3">
      <t>フテイキ</t>
    </rPh>
    <phoneticPr fontId="36"/>
  </si>
  <si>
    <t>医事会計</t>
    <rPh sb="0" eb="4">
      <t>イジカイケイ</t>
    </rPh>
    <phoneticPr fontId="4"/>
  </si>
  <si>
    <t>Symantec Endpoint Protection</t>
    <phoneticPr fontId="36"/>
  </si>
  <si>
    <t>Symantec Endpoint Protection</t>
  </si>
  <si>
    <t>デバイスシャッター</t>
  </si>
  <si>
    <t>期間に依らない特定のルール・ポリシーがあり、端末導入後に適用実績がある。</t>
  </si>
  <si>
    <t>Windowsアップデートについて事業者（ベンダ）に一任しており、状況を把握していない</t>
    <rPh sb="17" eb="20">
      <t>ジギョウシャ</t>
    </rPh>
    <rPh sb="26" eb="28">
      <t>イチニン</t>
    </rPh>
    <rPh sb="33" eb="35">
      <t>ジョウキョウ</t>
    </rPh>
    <rPh sb="36" eb="38">
      <t>ハアク</t>
    </rPh>
    <phoneticPr fontId="4"/>
  </si>
  <si>
    <t>上記以外のシステム</t>
    <rPh sb="0" eb="4">
      <t>ジョウキイガイ</t>
    </rPh>
    <phoneticPr fontId="4"/>
  </si>
  <si>
    <t>ウイルス対策ソフト未導入</t>
    <rPh sb="4" eb="6">
      <t>タイサク</t>
    </rPh>
    <rPh sb="9" eb="12">
      <t>ミドウニュウ</t>
    </rPh>
    <phoneticPr fontId="4"/>
  </si>
  <si>
    <t>McAfee Endpoint Security</t>
  </si>
  <si>
    <t>端末レジストリ設定で制御</t>
    <rPh sb="0" eb="2">
      <t>タンマツ</t>
    </rPh>
    <rPh sb="7" eb="9">
      <t>セッテイ</t>
    </rPh>
    <rPh sb="10" eb="12">
      <t>セイギョ</t>
    </rPh>
    <phoneticPr fontId="38"/>
  </si>
  <si>
    <t>期間に依らない特定のルール・ポリシーはないが、端末導入後に適用実績がある。</t>
  </si>
  <si>
    <t>その他</t>
  </si>
  <si>
    <t>Kaspersky Endpoint Security</t>
  </si>
  <si>
    <t>ウイルス対策ソフトの一部機能で実施</t>
    <phoneticPr fontId="4"/>
  </si>
  <si>
    <t>Sophos Endpoint Protection</t>
  </si>
  <si>
    <t>Avast Business Antivirus</t>
  </si>
  <si>
    <t>ZERO ウイルスセキュリティ</t>
  </si>
  <si>
    <t>4.設置場所情報</t>
    <phoneticPr fontId="7"/>
  </si>
  <si>
    <t>■設置場所不明枠はこちらをクリック</t>
    <rPh sb="1" eb="3">
      <t>セッチ</t>
    </rPh>
    <rPh sb="3" eb="5">
      <t>バショ</t>
    </rPh>
    <rPh sb="5" eb="7">
      <t>フメイ</t>
    </rPh>
    <rPh sb="7" eb="8">
      <t>ワク</t>
    </rPh>
    <phoneticPr fontId="7"/>
  </si>
  <si>
    <t>建物名：</t>
    <rPh sb="0" eb="3">
      <t>タテモノメイ</t>
    </rPh>
    <phoneticPr fontId="4"/>
  </si>
  <si>
    <t>フロア：</t>
    <phoneticPr fontId="4"/>
  </si>
  <si>
    <t>回線・機器情報記入シート引用</t>
    <rPh sb="12" eb="14">
      <t>インヨウ</t>
    </rPh>
    <phoneticPr fontId="7"/>
  </si>
  <si>
    <t>クリーム色セルに関数が入っています</t>
    <rPh sb="4" eb="5">
      <t>イロ</t>
    </rPh>
    <rPh sb="8" eb="10">
      <t>カンスウ</t>
    </rPh>
    <rPh sb="11" eb="12">
      <t>ハイ</t>
    </rPh>
    <phoneticPr fontId="7"/>
  </si>
  <si>
    <t>調査端末情報記入シート引用</t>
    <rPh sb="0" eb="2">
      <t>チョウサ</t>
    </rPh>
    <rPh sb="2" eb="4">
      <t>タンマツ</t>
    </rPh>
    <rPh sb="4" eb="6">
      <t>ジョウホウ</t>
    </rPh>
    <rPh sb="6" eb="8">
      <t>キニュウ</t>
    </rPh>
    <rPh sb="11" eb="13">
      <t>インヨウ</t>
    </rPh>
    <phoneticPr fontId="7"/>
  </si>
  <si>
    <t>端末についてまとめ</t>
    <rPh sb="0" eb="2">
      <t>タンマツ</t>
    </rPh>
    <phoneticPr fontId="7"/>
  </si>
  <si>
    <t>ONUについてまとめ</t>
    <phoneticPr fontId="7"/>
  </si>
  <si>
    <t>装置①についてまとめ</t>
    <rPh sb="0" eb="2">
      <t>ソウチ</t>
    </rPh>
    <phoneticPr fontId="7"/>
  </si>
  <si>
    <t>装置②についてまとめ</t>
    <rPh sb="0" eb="2">
      <t>ソウチ</t>
    </rPh>
    <phoneticPr fontId="7"/>
  </si>
  <si>
    <t>申告回線No</t>
    <rPh sb="0" eb="2">
      <t>シンコク</t>
    </rPh>
    <rPh sb="2" eb="4">
      <t>カイセン</t>
    </rPh>
    <phoneticPr fontId="7"/>
  </si>
  <si>
    <t>回線ID</t>
  </si>
  <si>
    <t>ONU設置場所</t>
    <phoneticPr fontId="7"/>
  </si>
  <si>
    <t>機器A_メーカ名</t>
    <rPh sb="0" eb="2">
      <t>キキ</t>
    </rPh>
    <rPh sb="7" eb="8">
      <t>メイ</t>
    </rPh>
    <phoneticPr fontId="7"/>
  </si>
  <si>
    <t>機器A_型番</t>
    <rPh sb="0" eb="2">
      <t>キキ</t>
    </rPh>
    <rPh sb="4" eb="6">
      <t>カタバン</t>
    </rPh>
    <phoneticPr fontId="7"/>
  </si>
  <si>
    <t>機器A_設置場所</t>
    <rPh sb="0" eb="2">
      <t>キキ</t>
    </rPh>
    <rPh sb="4" eb="8">
      <t>セッチバショ</t>
    </rPh>
    <phoneticPr fontId="7"/>
  </si>
  <si>
    <t>機器B_設置有無</t>
    <rPh sb="0" eb="2">
      <t>キキ</t>
    </rPh>
    <rPh sb="4" eb="8">
      <t>セッチウム</t>
    </rPh>
    <phoneticPr fontId="7"/>
  </si>
  <si>
    <t>機器B_メーカ名</t>
    <rPh sb="0" eb="2">
      <t>キキ</t>
    </rPh>
    <rPh sb="7" eb="8">
      <t>メイ</t>
    </rPh>
    <phoneticPr fontId="7"/>
  </si>
  <si>
    <t>機器B_型番</t>
    <rPh sb="0" eb="2">
      <t>キキ</t>
    </rPh>
    <rPh sb="4" eb="6">
      <t>カタバン</t>
    </rPh>
    <phoneticPr fontId="7"/>
  </si>
  <si>
    <t>機器B_設置場所</t>
    <rPh sb="0" eb="2">
      <t>キキ</t>
    </rPh>
    <rPh sb="4" eb="8">
      <t>セッチバショ</t>
    </rPh>
    <phoneticPr fontId="7"/>
  </si>
  <si>
    <t>端末番号</t>
    <rPh sb="0" eb="2">
      <t>タンマツ</t>
    </rPh>
    <rPh sb="2" eb="4">
      <t>バンゴウ</t>
    </rPh>
    <phoneticPr fontId="7"/>
  </si>
  <si>
    <t>端末ホスト名</t>
    <rPh sb="0" eb="2">
      <t>タンマツ</t>
    </rPh>
    <rPh sb="5" eb="6">
      <t>メイ</t>
    </rPh>
    <phoneticPr fontId="7"/>
  </si>
  <si>
    <t>システム種別</t>
    <rPh sb="4" eb="6">
      <t>シュベツ</t>
    </rPh>
    <phoneticPr fontId="7"/>
  </si>
  <si>
    <t>設置場所</t>
    <rPh sb="0" eb="4">
      <t>セッチバショ</t>
    </rPh>
    <phoneticPr fontId="7"/>
  </si>
  <si>
    <t>平面図貼り付け</t>
    <phoneticPr fontId="4"/>
  </si>
  <si>
    <t>端末 １～５</t>
    <rPh sb="0" eb="2">
      <t>タンマツ</t>
    </rPh>
    <phoneticPr fontId="7"/>
  </si>
  <si>
    <t>回線終端装置(ONU) １～１０</t>
    <phoneticPr fontId="7"/>
  </si>
  <si>
    <t>機器A(ルータ/ファイアウォール/UTM) １A～１０A</t>
    <phoneticPr fontId="4"/>
  </si>
  <si>
    <t>機器B(ルータ/ファイアウォール/UTM) １B～１０B</t>
    <phoneticPr fontId="4"/>
  </si>
  <si>
    <t>回線終端装置(ONU) １１～２０</t>
    <phoneticPr fontId="7"/>
  </si>
  <si>
    <t>機器A(ルータ/ファイアウォール/UTM) １１A～２０A</t>
    <phoneticPr fontId="4"/>
  </si>
  <si>
    <t>機器B(ルータ/ファイアウォール/UTM) １１B～２０B</t>
    <phoneticPr fontId="4"/>
  </si>
  <si>
    <t>回線終端装置(ONU) ２１～３０</t>
    <phoneticPr fontId="7"/>
  </si>
  <si>
    <t>機器A(ルータ/ファイアウォール/UTM) ２１A～３０A</t>
    <phoneticPr fontId="4"/>
  </si>
  <si>
    <t>機器B(ルータ/ファイアウォール/UTM) ２１B～３０B</t>
    <phoneticPr fontId="4"/>
  </si>
  <si>
    <t>回線終端装置(ONU) ３１～４０</t>
    <phoneticPr fontId="7"/>
  </si>
  <si>
    <t>機器A(ルータ/ファイアウォール/UTM) ３１A～４０A</t>
    <phoneticPr fontId="4"/>
  </si>
  <si>
    <t>機器B(ルータ/ファイアウォール/UTM) ３１B～４０B</t>
    <phoneticPr fontId="4"/>
  </si>
  <si>
    <t>回線終端装置(ONU) ４１～５０</t>
    <phoneticPr fontId="7"/>
  </si>
  <si>
    <t>機器A(ルータ/ファイアウォール/UTM) ４１A～５０A</t>
    <phoneticPr fontId="4"/>
  </si>
  <si>
    <t>機器B(ルータ/ファイアウォール/UTM) ４１B～５０B</t>
    <phoneticPr fontId="4"/>
  </si>
  <si>
    <t>回線終端装置(ONU) ５１～６０</t>
    <phoneticPr fontId="7"/>
  </si>
  <si>
    <t>機器A(ルータ/ファイアウォール/UTM) ５１A～６０A</t>
    <phoneticPr fontId="4"/>
  </si>
  <si>
    <t>機器B(ルータ/ファイアウォール/UTM) ５１B～６０B</t>
    <phoneticPr fontId="4"/>
  </si>
  <si>
    <t>回線終端装置(ONU) ６１～７０</t>
    <phoneticPr fontId="7"/>
  </si>
  <si>
    <t>機器A(ルータ/ファイアウォール/UTM) ６１A～７０A</t>
    <phoneticPr fontId="4"/>
  </si>
  <si>
    <t>機器B(ルータ/ファイアウォール/UTM) ６１B～７０B</t>
    <phoneticPr fontId="4"/>
  </si>
  <si>
    <t>回線終端装置(ONU) ７１～８０</t>
    <phoneticPr fontId="7"/>
  </si>
  <si>
    <t>機器A(ルータ/ファイアウォール/UTM) ７１A～８０A</t>
    <phoneticPr fontId="4"/>
  </si>
  <si>
    <t>機器B(ルータ/ファイアウォール/UTM) ７１B～８０B</t>
    <phoneticPr fontId="4"/>
  </si>
  <si>
    <t>回線終端装置(ONU) ８１～９０</t>
    <phoneticPr fontId="7"/>
  </si>
  <si>
    <t>機器A(ルータ/ファイアウォール/UTM) ８１A～９０A</t>
    <phoneticPr fontId="4"/>
  </si>
  <si>
    <t>機器B(ルータ/ファイアウォール/UTM) ８１B～９０B</t>
    <phoneticPr fontId="4"/>
  </si>
  <si>
    <t>回線終端装置(ONU) ９１～１００</t>
    <phoneticPr fontId="7"/>
  </si>
  <si>
    <t>機器A(ルータ/ファイアウォール/UTM) ９１A～１００A</t>
    <phoneticPr fontId="4"/>
  </si>
  <si>
    <t>機器B(ルータ/ファイアウォール/UTM) ９１B～１００B</t>
    <phoneticPr fontId="4"/>
  </si>
  <si>
    <t>設置場所不明</t>
    <rPh sb="0" eb="6">
      <t>セッチバショフメイ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</si>
</sst>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0"/>
    <numFmt numFmtId="178" formatCode="[$-F800]dddd\,\ mmmm\ dd\,\ yyyy"/>
    <numFmt numFmtId="179" formatCode="yyyy&quot;年&quot;m&quot;月&quot;d&quot;日&quot;;@"/>
  </numFmts>
  <fonts count="69">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11"/>
      <color theme="1"/>
      <name val="Meiryo UI"/>
      <family val="3"/>
      <charset val="128"/>
    </font>
    <font>
      <sz val="6"/>
      <name val="游ゴシック"/>
      <family val="2"/>
      <charset val="128"/>
      <scheme val="minor"/>
    </font>
    <font>
      <sz val="11"/>
      <name val="ＭＳ Ｐゴシック"/>
      <family val="3"/>
      <charset val="128"/>
    </font>
    <font>
      <sz val="11"/>
      <name val="Meiryo UI"/>
      <family val="3"/>
      <charset val="128"/>
    </font>
    <font>
      <sz val="6"/>
      <name val="游ゴシック"/>
      <family val="3"/>
      <charset val="128"/>
      <scheme val="minor"/>
    </font>
    <font>
      <sz val="8"/>
      <name val="Meiryo UI"/>
      <family val="3"/>
      <charset val="128"/>
    </font>
    <font>
      <b/>
      <sz val="18"/>
      <color theme="0"/>
      <name val="Meiryo UI"/>
      <family val="3"/>
      <charset val="128"/>
    </font>
    <font>
      <sz val="6"/>
      <name val="ＭＳ Ｐゴシック"/>
      <family val="3"/>
      <charset val="128"/>
    </font>
    <font>
      <b/>
      <sz val="14"/>
      <name val="Meiryo UI"/>
      <family val="3"/>
      <charset val="128"/>
    </font>
    <font>
      <b/>
      <sz val="9"/>
      <color rgb="FFFFFFFF"/>
      <name val="Meiryo UI"/>
      <family val="3"/>
      <charset val="128"/>
    </font>
    <font>
      <b/>
      <sz val="8"/>
      <color rgb="FFFFFFFF"/>
      <name val="Meiryo UI"/>
      <family val="3"/>
      <charset val="128"/>
    </font>
    <font>
      <b/>
      <sz val="8"/>
      <color theme="1"/>
      <name val="Meiryo UI"/>
      <family val="3"/>
      <charset val="128"/>
    </font>
    <font>
      <sz val="8"/>
      <color rgb="FFFFFF00"/>
      <name val="Meiryo UI"/>
      <family val="3"/>
      <charset val="128"/>
    </font>
    <font>
      <u/>
      <sz val="11"/>
      <color theme="10"/>
      <name val="游ゴシック"/>
      <family val="2"/>
      <scheme val="minor"/>
    </font>
    <font>
      <u/>
      <sz val="11"/>
      <color theme="10"/>
      <name val="游ゴシック"/>
      <family val="3"/>
      <charset val="128"/>
      <scheme val="minor"/>
    </font>
    <font>
      <b/>
      <sz val="9"/>
      <color indexed="81"/>
      <name val="MS P ゴシック"/>
      <family val="3"/>
      <charset val="128"/>
    </font>
    <font>
      <sz val="8"/>
      <color theme="1"/>
      <name val="Meiryo UI"/>
      <family val="3"/>
      <charset val="128"/>
    </font>
    <font>
      <b/>
      <sz val="24"/>
      <color theme="0"/>
      <name val="Meiryo UI"/>
      <family val="3"/>
      <charset val="128"/>
    </font>
    <font>
      <b/>
      <sz val="14"/>
      <color theme="0"/>
      <name val="Meiryo UI"/>
      <family val="3"/>
      <charset val="128"/>
    </font>
    <font>
      <b/>
      <sz val="10"/>
      <color theme="1"/>
      <name val="Meiryo UI"/>
      <family val="3"/>
      <charset val="128"/>
    </font>
    <font>
      <sz val="10"/>
      <color theme="1"/>
      <name val="Meiryo UI"/>
      <family val="3"/>
      <charset val="128"/>
    </font>
    <font>
      <sz val="11"/>
      <color theme="0"/>
      <name val="Meiryo UI"/>
      <family val="3"/>
      <charset val="128"/>
    </font>
    <font>
      <b/>
      <u/>
      <sz val="10"/>
      <color theme="1"/>
      <name val="Meiryo UI"/>
      <family val="3"/>
      <charset val="128"/>
    </font>
    <font>
      <sz val="14"/>
      <name val="Meiryo UI"/>
      <family val="3"/>
      <charset val="128"/>
    </font>
    <font>
      <sz val="14"/>
      <color theme="1"/>
      <name val="Meiryo UI"/>
      <family val="3"/>
      <charset val="128"/>
    </font>
    <font>
      <u/>
      <sz val="11"/>
      <color theme="10"/>
      <name val="游ゴシック"/>
      <family val="2"/>
      <charset val="128"/>
      <scheme val="minor"/>
    </font>
    <font>
      <sz val="48"/>
      <color theme="0" tint="-0.499984740745262"/>
      <name val="游ゴシック"/>
      <family val="3"/>
      <charset val="128"/>
      <scheme val="minor"/>
    </font>
    <font>
      <b/>
      <sz val="11"/>
      <color theme="1"/>
      <name val="游ゴシック"/>
      <family val="3"/>
      <charset val="128"/>
      <scheme val="minor"/>
    </font>
    <font>
      <b/>
      <sz val="11"/>
      <name val="游ゴシック"/>
      <family val="3"/>
      <charset val="128"/>
      <scheme val="minor"/>
    </font>
    <font>
      <sz val="11"/>
      <color theme="1"/>
      <name val="游ゴシック"/>
      <family val="3"/>
      <charset val="128"/>
      <scheme val="minor"/>
    </font>
    <font>
      <sz val="48"/>
      <color theme="0"/>
      <name val="游ゴシック"/>
      <family val="3"/>
      <charset val="128"/>
      <scheme val="minor"/>
    </font>
    <font>
      <sz val="48"/>
      <color theme="1"/>
      <name val="游ゴシック"/>
      <family val="3"/>
      <charset val="128"/>
      <scheme val="minor"/>
    </font>
    <font>
      <sz val="11"/>
      <color theme="1"/>
      <name val="Meiryo UI"/>
      <family val="3"/>
    </font>
    <font>
      <sz val="6"/>
      <color theme="1"/>
      <name val="Meiryo UI"/>
      <family val="3"/>
    </font>
    <font>
      <sz val="9"/>
      <color theme="1"/>
      <name val="Meiryo UI"/>
      <family val="3"/>
    </font>
    <font>
      <b/>
      <sz val="24"/>
      <color theme="0"/>
      <name val="Meiryo UI"/>
      <family val="3"/>
    </font>
    <font>
      <sz val="14"/>
      <color theme="1"/>
      <name val="Meiryo UI"/>
      <family val="3"/>
    </font>
    <font>
      <sz val="14"/>
      <name val="Meiryo UI"/>
      <family val="3"/>
    </font>
    <font>
      <sz val="11"/>
      <color theme="0"/>
      <name val="Meiryo UI"/>
      <family val="3"/>
    </font>
    <font>
      <b/>
      <sz val="14"/>
      <color theme="0"/>
      <name val="Meiryo UI"/>
      <family val="3"/>
    </font>
    <font>
      <sz val="10"/>
      <color theme="1"/>
      <name val="Meiryo UI"/>
      <family val="3"/>
    </font>
    <font>
      <b/>
      <sz val="14"/>
      <color theme="1"/>
      <name val="Meiryo UI"/>
      <family val="3"/>
      <charset val="128"/>
    </font>
    <font>
      <b/>
      <sz val="11"/>
      <color theme="0"/>
      <name val="Meiryo UI"/>
      <family val="3"/>
    </font>
    <font>
      <sz val="8"/>
      <name val="Meiryo UI"/>
      <family val="3"/>
    </font>
    <font>
      <b/>
      <sz val="18"/>
      <color theme="0"/>
      <name val="Meiryo UI"/>
      <family val="3"/>
    </font>
    <font>
      <sz val="11"/>
      <name val="Meiryo UI"/>
      <family val="3"/>
    </font>
    <font>
      <b/>
      <sz val="9"/>
      <color rgb="FFFFFFFF"/>
      <name val="Meiryo UI"/>
      <family val="3"/>
    </font>
    <font>
      <b/>
      <sz val="8"/>
      <color rgb="FFFFFFFF"/>
      <name val="Meiryo UI"/>
      <family val="3"/>
    </font>
    <font>
      <b/>
      <sz val="9"/>
      <color theme="1"/>
      <name val="Meiryo UI"/>
      <family val="3"/>
    </font>
    <font>
      <b/>
      <sz val="8"/>
      <color theme="1"/>
      <name val="Meiryo UI"/>
      <family val="3"/>
    </font>
    <font>
      <sz val="9"/>
      <color rgb="FFFF0000"/>
      <name val="Meiryo UI"/>
      <family val="3"/>
    </font>
    <font>
      <b/>
      <sz val="9"/>
      <color rgb="FFFF0000"/>
      <name val="Meiryo UI"/>
      <family val="3"/>
    </font>
    <font>
      <sz val="9"/>
      <name val="Meiryo UI"/>
      <family val="3"/>
    </font>
    <font>
      <b/>
      <sz val="14"/>
      <name val="Meiryo UI"/>
      <family val="3"/>
    </font>
    <font>
      <sz val="8"/>
      <color theme="1"/>
      <name val="Meiryo UI"/>
      <family val="3"/>
    </font>
    <font>
      <b/>
      <sz val="8"/>
      <name val="Meiryo UI"/>
      <family val="3"/>
      <charset val="128"/>
    </font>
    <font>
      <u/>
      <sz val="14"/>
      <color theme="10"/>
      <name val="Meiryo UI"/>
      <family val="3"/>
    </font>
    <font>
      <b/>
      <u/>
      <sz val="14"/>
      <color theme="10"/>
      <name val="Meiryo UI"/>
      <family val="3"/>
    </font>
    <font>
      <sz val="11"/>
      <color theme="3" tint="0.499984740745262"/>
      <name val="游ゴシック"/>
      <family val="2"/>
      <charset val="128"/>
      <scheme val="minor"/>
    </font>
    <font>
      <b/>
      <sz val="11"/>
      <color theme="1"/>
      <name val="Meiryo UI"/>
      <family val="3"/>
    </font>
    <font>
      <b/>
      <sz val="12"/>
      <color indexed="81"/>
      <name val="MS P ゴシック"/>
      <family val="3"/>
      <charset val="128"/>
    </font>
    <font>
      <sz val="48"/>
      <color theme="0" tint="-0.499984740745262"/>
      <name val="Meiryo UI"/>
      <family val="3"/>
      <charset val="128"/>
    </font>
    <font>
      <sz val="48"/>
      <color theme="0" tint="-0.499984740745262"/>
      <name val="Meiryo UI"/>
      <family val="3"/>
    </font>
    <font>
      <sz val="6"/>
      <color theme="1"/>
      <name val="Meiryo UI"/>
      <family val="3"/>
      <charset val="128"/>
    </font>
    <font>
      <sz val="9"/>
      <color theme="1"/>
      <name val="Meiryo UI"/>
      <family val="3"/>
      <charset val="128"/>
    </font>
    <font>
      <sz val="10"/>
      <name val="Meiryo UI"/>
      <family val="3"/>
      <charset val="128"/>
    </font>
  </fonts>
  <fills count="25">
    <fill>
      <patternFill patternType="none"/>
    </fill>
    <fill>
      <patternFill patternType="gray125"/>
    </fill>
    <fill>
      <patternFill patternType="solid">
        <fgColor theme="0"/>
        <bgColor indexed="64"/>
      </patternFill>
    </fill>
    <fill>
      <patternFill patternType="solid">
        <fgColor theme="1"/>
        <bgColor rgb="FF000000"/>
      </patternFill>
    </fill>
    <fill>
      <patternFill patternType="solid">
        <fgColor rgb="FFFFFF00"/>
        <bgColor indexed="64"/>
      </patternFill>
    </fill>
    <fill>
      <patternFill patternType="solid">
        <fgColor indexed="2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A5EDC"/>
        <bgColor indexed="64"/>
      </patternFill>
    </fill>
    <fill>
      <patternFill patternType="solid">
        <fgColor rgb="FF9BFF9B"/>
        <bgColor indexed="64"/>
      </patternFill>
    </fill>
    <fill>
      <patternFill patternType="solid">
        <fgColor rgb="FF69FFFF"/>
        <bgColor indexed="64"/>
      </patternFill>
    </fill>
    <fill>
      <patternFill patternType="solid">
        <fgColor theme="1" tint="0.499984740745262"/>
        <bgColor indexed="64"/>
      </patternFill>
    </fill>
    <fill>
      <patternFill patternType="solid">
        <fgColor theme="4" tint="0.79998168889431442"/>
        <bgColor indexed="64"/>
      </patternFill>
    </fill>
    <fill>
      <patternFill patternType="solid">
        <fgColor rgb="FF239D32"/>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rgb="FF239D32"/>
        <bgColor rgb="FF000000"/>
      </patternFill>
    </fill>
    <fill>
      <patternFill patternType="solid">
        <fgColor theme="5"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rgb="FF000000"/>
      </patternFill>
    </fill>
    <fill>
      <patternFill patternType="solid">
        <fgColor rgb="FF94DCF8"/>
        <bgColor indexed="64"/>
      </patternFill>
    </fill>
    <fill>
      <patternFill patternType="solid">
        <fgColor theme="0" tint="-0.499984740745262"/>
        <bgColor indexed="64"/>
      </patternFill>
    </fill>
  </fills>
  <borders count="57">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hair">
        <color indexed="64"/>
      </top>
      <bottom style="thin">
        <color indexed="64"/>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top/>
      <bottom/>
      <diagonal/>
    </border>
    <border>
      <left/>
      <right style="thin">
        <color indexed="64"/>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tted">
        <color indexed="64"/>
      </bottom>
      <diagonal/>
    </border>
    <border>
      <left style="dotted">
        <color auto="1"/>
      </left>
      <right style="dotted">
        <color auto="1"/>
      </right>
      <top style="dotted">
        <color auto="1"/>
      </top>
      <bottom style="dotted">
        <color auto="1"/>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auto="1"/>
      </right>
      <top style="medium">
        <color auto="1"/>
      </top>
      <bottom style="medium">
        <color auto="1"/>
      </bottom>
      <diagonal/>
    </border>
    <border>
      <left/>
      <right/>
      <top/>
      <bottom style="thin">
        <color rgb="FF239D32"/>
      </bottom>
      <diagonal/>
    </border>
  </borders>
  <cellStyleXfs count="8">
    <xf numFmtId="0" fontId="0" fillId="0" borderId="0">
      <alignment vertical="center"/>
    </xf>
    <xf numFmtId="0" fontId="2" fillId="0" borderId="0"/>
    <xf numFmtId="0" fontId="5" fillId="0" borderId="0"/>
    <xf numFmtId="0" fontId="16" fillId="0" borderId="0" applyNumberFormat="0" applyFill="0" applyBorder="0" applyAlignment="0" applyProtection="0"/>
    <xf numFmtId="0" fontId="1" fillId="0" borderId="0">
      <alignment vertical="center"/>
    </xf>
    <xf numFmtId="0" fontId="5" fillId="0" borderId="0">
      <alignment vertical="center"/>
    </xf>
    <xf numFmtId="0" fontId="5" fillId="0" borderId="0">
      <alignment vertical="center"/>
    </xf>
    <xf numFmtId="0" fontId="28" fillId="0" borderId="0" applyNumberFormat="0" applyFill="0" applyBorder="0" applyAlignment="0" applyProtection="0">
      <alignment vertical="center"/>
    </xf>
  </cellStyleXfs>
  <cellXfs count="456">
    <xf numFmtId="0" fontId="0" fillId="0" borderId="0" xfId="0">
      <alignment vertical="center"/>
    </xf>
    <xf numFmtId="0" fontId="3" fillId="2" borderId="0" xfId="1" applyFont="1" applyFill="1"/>
    <xf numFmtId="0" fontId="6" fillId="2" borderId="0" xfId="2" applyFont="1" applyFill="1"/>
    <xf numFmtId="0" fontId="8" fillId="2" borderId="0" xfId="2" applyFont="1" applyFill="1" applyAlignment="1">
      <alignment vertical="center"/>
    </xf>
    <xf numFmtId="0" fontId="11" fillId="2" borderId="0" xfId="2" applyFont="1" applyFill="1" applyAlignment="1">
      <alignment horizontal="center" vertical="center"/>
    </xf>
    <xf numFmtId="0" fontId="12" fillId="2" borderId="0" xfId="2" applyFont="1" applyFill="1" applyAlignment="1">
      <alignment horizontal="center" vertical="center"/>
    </xf>
    <xf numFmtId="0" fontId="8" fillId="2" borderId="10" xfId="2" applyFont="1" applyFill="1" applyBorder="1" applyAlignment="1">
      <alignment vertical="center"/>
    </xf>
    <xf numFmtId="49" fontId="8" fillId="2" borderId="16" xfId="2" applyNumberFormat="1" applyFont="1" applyFill="1" applyBorder="1" applyAlignment="1" applyProtection="1">
      <alignment vertical="center" shrinkToFit="1"/>
      <protection locked="0"/>
    </xf>
    <xf numFmtId="0" fontId="8" fillId="2" borderId="0" xfId="2" applyFont="1" applyFill="1" applyAlignment="1">
      <alignment vertical="center" wrapText="1"/>
    </xf>
    <xf numFmtId="0" fontId="8" fillId="2" borderId="20" xfId="2" applyFont="1" applyFill="1" applyBorder="1" applyAlignment="1">
      <alignment vertical="center"/>
    </xf>
    <xf numFmtId="0" fontId="8" fillId="2" borderId="27" xfId="2" applyFont="1" applyFill="1" applyBorder="1" applyAlignment="1">
      <alignment vertical="center"/>
    </xf>
    <xf numFmtId="0" fontId="3" fillId="2" borderId="0" xfId="1" applyFont="1" applyFill="1" applyAlignment="1">
      <alignment horizontal="center" vertical="center"/>
    </xf>
    <xf numFmtId="0" fontId="3" fillId="2" borderId="12" xfId="1" applyFont="1" applyFill="1" applyBorder="1" applyAlignment="1" applyProtection="1">
      <alignment horizontal="center" vertical="center" shrinkToFit="1"/>
      <protection locked="0"/>
    </xf>
    <xf numFmtId="49" fontId="3" fillId="0" borderId="12" xfId="1" applyNumberFormat="1" applyFont="1" applyBorder="1" applyAlignment="1" applyProtection="1">
      <alignment horizontal="center" vertical="center" shrinkToFit="1"/>
      <protection locked="0"/>
    </xf>
    <xf numFmtId="0" fontId="3" fillId="0" borderId="12" xfId="1" applyFont="1" applyBorder="1" applyAlignment="1" applyProtection="1">
      <alignment horizontal="center" vertical="center"/>
      <protection locked="0"/>
    </xf>
    <xf numFmtId="0" fontId="3" fillId="0" borderId="12" xfId="1" applyFont="1" applyBorder="1" applyAlignment="1" applyProtection="1">
      <alignment horizontal="center" vertical="center" shrinkToFit="1"/>
      <protection locked="0"/>
    </xf>
    <xf numFmtId="49" fontId="3" fillId="2" borderId="12" xfId="1" applyNumberFormat="1" applyFont="1" applyFill="1" applyBorder="1" applyAlignment="1" applyProtection="1">
      <alignment horizontal="center" vertical="center" shrinkToFit="1"/>
      <protection locked="0"/>
    </xf>
    <xf numFmtId="49" fontId="3" fillId="0" borderId="12" xfId="1" applyNumberFormat="1" applyFont="1" applyBorder="1" applyAlignment="1" applyProtection="1">
      <alignment horizontal="center" vertical="center" wrapText="1" shrinkToFit="1"/>
      <protection locked="0"/>
    </xf>
    <xf numFmtId="0" fontId="3" fillId="2" borderId="0" xfId="1" applyFont="1" applyFill="1" applyAlignment="1">
      <alignment horizontal="center" vertical="center" shrinkToFit="1"/>
    </xf>
    <xf numFmtId="0" fontId="3" fillId="0" borderId="0" xfId="1" applyFont="1" applyAlignment="1">
      <alignment horizontal="center" vertical="center"/>
    </xf>
    <xf numFmtId="0" fontId="25" fillId="0" borderId="0" xfId="1" applyFont="1" applyAlignment="1">
      <alignment horizontal="center" vertical="center" wrapText="1"/>
    </xf>
    <xf numFmtId="0" fontId="23" fillId="0" borderId="0" xfId="1" applyFont="1" applyAlignment="1">
      <alignment horizontal="center" vertical="center" wrapText="1"/>
    </xf>
    <xf numFmtId="0" fontId="24" fillId="0" borderId="0" xfId="1" applyFont="1" applyAlignment="1">
      <alignment horizontal="center" vertical="center"/>
    </xf>
    <xf numFmtId="0" fontId="24" fillId="0" borderId="0" xfId="1" applyFont="1" applyAlignment="1">
      <alignment horizontal="center" vertical="center" shrinkToFit="1"/>
    </xf>
    <xf numFmtId="0" fontId="3" fillId="0" borderId="0" xfId="1" applyFont="1" applyAlignment="1">
      <alignment horizontal="center" vertical="center" shrinkToFit="1"/>
    </xf>
    <xf numFmtId="0" fontId="20" fillId="0" borderId="0" xfId="1" applyFont="1" applyAlignment="1">
      <alignment vertical="center"/>
    </xf>
    <xf numFmtId="0" fontId="21" fillId="0" borderId="0" xfId="1" applyFont="1" applyAlignment="1">
      <alignment vertical="center"/>
    </xf>
    <xf numFmtId="0" fontId="15" fillId="2" borderId="0" xfId="2" applyFont="1" applyFill="1" applyAlignment="1">
      <alignment vertical="center" wrapText="1"/>
    </xf>
    <xf numFmtId="0" fontId="15" fillId="2" borderId="7" xfId="2" applyFont="1" applyFill="1" applyBorder="1" applyAlignment="1">
      <alignment vertical="center" wrapText="1"/>
    </xf>
    <xf numFmtId="0" fontId="15" fillId="2" borderId="20" xfId="2" applyFont="1" applyFill="1" applyBorder="1" applyAlignment="1">
      <alignment vertical="center" wrapText="1"/>
    </xf>
    <xf numFmtId="0" fontId="15" fillId="2" borderId="21" xfId="2" applyFont="1" applyFill="1" applyBorder="1" applyAlignment="1">
      <alignment vertical="center" wrapText="1"/>
    </xf>
    <xf numFmtId="0" fontId="3" fillId="6" borderId="12" xfId="1" applyFont="1" applyFill="1" applyBorder="1" applyAlignment="1" applyProtection="1">
      <alignment horizontal="center" vertical="center" shrinkToFit="1"/>
      <protection locked="0"/>
    </xf>
    <xf numFmtId="0" fontId="3" fillId="6" borderId="12" xfId="1" applyFont="1" applyFill="1" applyBorder="1" applyAlignment="1" applyProtection="1">
      <alignment horizontal="center" vertical="center"/>
      <protection locked="0"/>
    </xf>
    <xf numFmtId="0" fontId="12" fillId="3" borderId="3" xfId="2" applyFont="1" applyFill="1" applyBorder="1" applyAlignment="1">
      <alignment horizontal="center" vertical="center"/>
    </xf>
    <xf numFmtId="0" fontId="12" fillId="3" borderId="4" xfId="2" applyFont="1" applyFill="1" applyBorder="1" applyAlignment="1">
      <alignment horizontal="center" vertical="center"/>
    </xf>
    <xf numFmtId="0" fontId="12" fillId="3" borderId="5" xfId="2" applyFont="1" applyFill="1" applyBorder="1" applyAlignment="1">
      <alignment horizontal="center" vertical="center"/>
    </xf>
    <xf numFmtId="0" fontId="3" fillId="2" borderId="0" xfId="1" applyFont="1" applyFill="1" applyAlignment="1">
      <alignment horizontal="center"/>
    </xf>
    <xf numFmtId="0" fontId="12" fillId="0" borderId="0" xfId="2" applyFont="1" applyAlignment="1">
      <alignment horizontal="center" vertical="center"/>
    </xf>
    <xf numFmtId="0" fontId="35" fillId="2" borderId="0" xfId="1" applyFont="1" applyFill="1" applyAlignment="1">
      <alignment horizontal="center" vertical="center"/>
    </xf>
    <xf numFmtId="0" fontId="38" fillId="0" borderId="0" xfId="1" applyFont="1" applyAlignment="1">
      <alignment vertical="center"/>
    </xf>
    <xf numFmtId="0" fontId="35" fillId="0" borderId="0" xfId="1" applyFont="1" applyAlignment="1">
      <alignment horizontal="center" vertical="center"/>
    </xf>
    <xf numFmtId="0" fontId="35" fillId="2" borderId="0" xfId="1" applyFont="1" applyFill="1" applyAlignment="1">
      <alignment horizontal="center" vertical="center" shrinkToFit="1"/>
    </xf>
    <xf numFmtId="0" fontId="42" fillId="0" borderId="0" xfId="1" applyFont="1" applyAlignment="1">
      <alignment vertical="center"/>
    </xf>
    <xf numFmtId="0" fontId="43" fillId="0" borderId="0" xfId="1" applyFont="1" applyAlignment="1">
      <alignment horizontal="center" vertical="center" wrapText="1"/>
    </xf>
    <xf numFmtId="0" fontId="41" fillId="0" borderId="0" xfId="1" applyFont="1" applyAlignment="1">
      <alignment horizontal="center" vertical="center" shrinkToFit="1"/>
    </xf>
    <xf numFmtId="0" fontId="35" fillId="0" borderId="0" xfId="1" applyFont="1" applyAlignment="1">
      <alignment horizontal="center" vertical="center" shrinkToFit="1"/>
    </xf>
    <xf numFmtId="0" fontId="35" fillId="0" borderId="12" xfId="1" applyFont="1" applyBorder="1" applyAlignment="1" applyProtection="1">
      <alignment horizontal="center" vertical="center" shrinkToFit="1"/>
      <protection locked="0"/>
    </xf>
    <xf numFmtId="0" fontId="35" fillId="2" borderId="12" xfId="1" applyFont="1" applyFill="1" applyBorder="1" applyAlignment="1" applyProtection="1">
      <alignment horizontal="center" vertical="center" shrinkToFit="1"/>
      <protection locked="0"/>
    </xf>
    <xf numFmtId="0" fontId="38" fillId="15" borderId="0" xfId="1" applyFont="1" applyFill="1" applyAlignment="1">
      <alignment vertical="center"/>
    </xf>
    <xf numFmtId="0" fontId="41" fillId="17" borderId="12" xfId="1" applyFont="1" applyFill="1" applyBorder="1" applyAlignment="1">
      <alignment horizontal="center" vertical="center" shrinkToFit="1"/>
    </xf>
    <xf numFmtId="0" fontId="35" fillId="2" borderId="0" xfId="1" applyFont="1" applyFill="1"/>
    <xf numFmtId="0" fontId="35" fillId="2" borderId="0" xfId="1" applyFont="1" applyFill="1" applyAlignment="1">
      <alignment vertical="center"/>
    </xf>
    <xf numFmtId="0" fontId="35" fillId="0" borderId="0" xfId="1" applyFont="1"/>
    <xf numFmtId="0" fontId="43" fillId="2" borderId="0" xfId="1" applyFont="1" applyFill="1" applyAlignment="1">
      <alignment horizontal="center" vertical="center"/>
    </xf>
    <xf numFmtId="0" fontId="46" fillId="2" borderId="0" xfId="2" applyFont="1" applyFill="1" applyAlignment="1">
      <alignment vertical="center"/>
    </xf>
    <xf numFmtId="0" fontId="48" fillId="2" borderId="0" xfId="2" applyFont="1" applyFill="1" applyAlignment="1">
      <alignment vertical="center"/>
    </xf>
    <xf numFmtId="0" fontId="49" fillId="0" borderId="0" xfId="2" applyFont="1" applyAlignment="1">
      <alignment vertical="center"/>
    </xf>
    <xf numFmtId="0" fontId="50" fillId="0" borderId="0" xfId="2" applyFont="1" applyAlignment="1">
      <alignment vertical="center"/>
    </xf>
    <xf numFmtId="0" fontId="35" fillId="2" borderId="0" xfId="1" applyFont="1" applyFill="1" applyAlignment="1">
      <alignment horizontal="center"/>
    </xf>
    <xf numFmtId="0" fontId="46" fillId="0" borderId="0" xfId="2" applyFont="1" applyAlignment="1">
      <alignment vertical="center"/>
    </xf>
    <xf numFmtId="49" fontId="46" fillId="0" borderId="0" xfId="2" applyNumberFormat="1" applyFont="1" applyAlignment="1" applyProtection="1">
      <alignment horizontal="left" vertical="center" shrinkToFit="1"/>
      <protection locked="0"/>
    </xf>
    <xf numFmtId="0" fontId="46" fillId="0" borderId="0" xfId="2" applyFont="1" applyAlignment="1">
      <alignment horizontal="center" vertical="center"/>
    </xf>
    <xf numFmtId="49" fontId="46" fillId="0" borderId="0" xfId="2" applyNumberFormat="1" applyFont="1" applyAlignment="1" applyProtection="1">
      <alignment vertical="center" shrinkToFit="1"/>
      <protection locked="0"/>
    </xf>
    <xf numFmtId="0" fontId="46" fillId="0" borderId="0" xfId="2" applyFont="1" applyAlignment="1">
      <alignment horizontal="left" vertical="center"/>
    </xf>
    <xf numFmtId="49" fontId="28" fillId="0" borderId="0" xfId="3" applyNumberFormat="1" applyFont="1" applyAlignment="1" applyProtection="1">
      <alignment horizontal="left" vertical="center" shrinkToFit="1"/>
      <protection locked="0"/>
    </xf>
    <xf numFmtId="0" fontId="56" fillId="0" borderId="0" xfId="2" applyFont="1" applyAlignment="1">
      <alignment horizontal="center" vertical="center"/>
    </xf>
    <xf numFmtId="49" fontId="46" fillId="0" borderId="0" xfId="2" applyNumberFormat="1" applyFont="1" applyAlignment="1" applyProtection="1">
      <alignment horizontal="center" vertical="center" shrinkToFit="1"/>
      <protection locked="0"/>
    </xf>
    <xf numFmtId="0" fontId="46" fillId="0" borderId="0" xfId="2" applyFont="1" applyAlignment="1">
      <alignment horizontal="center" vertical="center" shrinkToFit="1"/>
    </xf>
    <xf numFmtId="49" fontId="57" fillId="0" borderId="0" xfId="2" applyNumberFormat="1" applyFont="1" applyAlignment="1" applyProtection="1">
      <alignment vertical="center" shrinkToFit="1"/>
      <protection locked="0"/>
    </xf>
    <xf numFmtId="0" fontId="26" fillId="21" borderId="6" xfId="5" applyFont="1" applyFill="1" applyBorder="1" applyAlignment="1">
      <alignment horizontal="center" vertical="center" wrapText="1"/>
    </xf>
    <xf numFmtId="177" fontId="3" fillId="16" borderId="12" xfId="1" applyNumberFormat="1" applyFont="1" applyFill="1" applyBorder="1" applyAlignment="1">
      <alignment horizontal="center" vertical="center"/>
    </xf>
    <xf numFmtId="177" fontId="35" fillId="16" borderId="12" xfId="1" applyNumberFormat="1" applyFont="1" applyFill="1" applyBorder="1" applyAlignment="1">
      <alignment horizontal="center" vertical="center" shrinkToFit="1"/>
    </xf>
    <xf numFmtId="0" fontId="3" fillId="16" borderId="12" xfId="1" applyFont="1" applyFill="1" applyBorder="1" applyAlignment="1">
      <alignment horizontal="center" vertical="center" shrinkToFit="1"/>
    </xf>
    <xf numFmtId="0" fontId="6" fillId="2" borderId="0" xfId="4" applyFont="1" applyFill="1" applyAlignment="1">
      <alignment horizontal="right" vertical="center" wrapText="1"/>
    </xf>
    <xf numFmtId="0" fontId="20" fillId="15" borderId="0" xfId="1" applyFont="1" applyFill="1" applyAlignment="1">
      <alignment vertical="center"/>
    </xf>
    <xf numFmtId="0" fontId="26" fillId="16" borderId="28" xfId="5" applyFont="1" applyFill="1" applyBorder="1" applyAlignment="1">
      <alignment horizontal="center"/>
    </xf>
    <xf numFmtId="0" fontId="26" fillId="16" borderId="3" xfId="5" applyFont="1" applyFill="1" applyBorder="1" applyAlignment="1">
      <alignment horizontal="centerContinuous" vertical="center"/>
    </xf>
    <xf numFmtId="0" fontId="26" fillId="16" borderId="4" xfId="5" applyFont="1" applyFill="1" applyBorder="1" applyAlignment="1">
      <alignment horizontal="centerContinuous" vertical="center"/>
    </xf>
    <xf numFmtId="0" fontId="26" fillId="16" borderId="5" xfId="5" applyFont="1" applyFill="1" applyBorder="1" applyAlignment="1">
      <alignment horizontal="centerContinuous" vertical="center"/>
    </xf>
    <xf numFmtId="0" fontId="26" fillId="16" borderId="12" xfId="5" applyFont="1" applyFill="1" applyBorder="1" applyAlignment="1">
      <alignment horizontal="centerContinuous" vertical="center"/>
    </xf>
    <xf numFmtId="0" fontId="39" fillId="19" borderId="3" xfId="5" applyFont="1" applyFill="1" applyBorder="1" applyAlignment="1">
      <alignment horizontal="centerContinuous" vertical="center"/>
    </xf>
    <xf numFmtId="0" fontId="27" fillId="19" borderId="4" xfId="5" applyFont="1" applyFill="1" applyBorder="1" applyAlignment="1">
      <alignment horizontal="centerContinuous" vertical="center"/>
    </xf>
    <xf numFmtId="0" fontId="27" fillId="19" borderId="5" xfId="5" applyFont="1" applyFill="1" applyBorder="1" applyAlignment="1">
      <alignment horizontal="centerContinuous" vertical="center"/>
    </xf>
    <xf numFmtId="0" fontId="40" fillId="16" borderId="4" xfId="5" applyFont="1" applyFill="1" applyBorder="1" applyAlignment="1">
      <alignment horizontal="centerContinuous" vertical="center"/>
    </xf>
    <xf numFmtId="0" fontId="26" fillId="16" borderId="6" xfId="5" applyFont="1" applyFill="1" applyBorder="1" applyAlignment="1">
      <alignment horizontal="centerContinuous" vertical="center"/>
    </xf>
    <xf numFmtId="0" fontId="26" fillId="16" borderId="7" xfId="5" applyFont="1" applyFill="1" applyBorder="1" applyAlignment="1">
      <alignment horizontal="centerContinuous" vertical="center"/>
    </xf>
    <xf numFmtId="0" fontId="26" fillId="16" borderId="6" xfId="5" applyFont="1" applyFill="1" applyBorder="1" applyAlignment="1"/>
    <xf numFmtId="0" fontId="26" fillId="16" borderId="6" xfId="5" applyFont="1" applyFill="1" applyBorder="1" applyAlignment="1">
      <alignment horizontal="center"/>
    </xf>
    <xf numFmtId="0" fontId="26" fillId="16" borderId="6" xfId="5" applyFont="1" applyFill="1" applyBorder="1" applyAlignment="1">
      <alignment horizontal="center" wrapText="1"/>
    </xf>
    <xf numFmtId="0" fontId="27" fillId="19" borderId="28" xfId="1" applyFont="1" applyFill="1" applyBorder="1" applyAlignment="1">
      <alignment horizontal="center" wrapText="1"/>
    </xf>
    <xf numFmtId="0" fontId="27" fillId="19" borderId="6" xfId="5" applyFont="1" applyFill="1" applyBorder="1" applyAlignment="1">
      <alignment horizontal="center" wrapText="1"/>
    </xf>
    <xf numFmtId="0" fontId="27" fillId="19" borderId="6" xfId="5" applyFont="1" applyFill="1" applyBorder="1" applyAlignment="1">
      <alignment horizontal="center"/>
    </xf>
    <xf numFmtId="0" fontId="40" fillId="16" borderId="6" xfId="5" applyFont="1" applyFill="1" applyBorder="1" applyAlignment="1">
      <alignment horizontal="center"/>
    </xf>
    <xf numFmtId="0" fontId="26" fillId="21" borderId="6" xfId="5" applyFont="1" applyFill="1" applyBorder="1" applyAlignment="1">
      <alignment horizontal="center"/>
    </xf>
    <xf numFmtId="0" fontId="26" fillId="21" borderId="3" xfId="5" applyFont="1" applyFill="1" applyBorder="1" applyAlignment="1">
      <alignment horizontal="centerContinuous" vertical="center" wrapText="1"/>
    </xf>
    <xf numFmtId="0" fontId="26" fillId="21" borderId="4" xfId="5" applyFont="1" applyFill="1" applyBorder="1" applyAlignment="1">
      <alignment horizontal="centerContinuous" vertical="center" wrapText="1"/>
    </xf>
    <xf numFmtId="0" fontId="26" fillId="21" borderId="5" xfId="5" applyFont="1" applyFill="1" applyBorder="1" applyAlignment="1">
      <alignment horizontal="centerContinuous" vertical="center" wrapText="1"/>
    </xf>
    <xf numFmtId="0" fontId="26" fillId="16" borderId="20" xfId="5" applyFont="1" applyFill="1" applyBorder="1" applyAlignment="1">
      <alignment horizontal="center"/>
    </xf>
    <xf numFmtId="0" fontId="26" fillId="16" borderId="29" xfId="5" applyFont="1" applyFill="1" applyBorder="1" applyAlignment="1">
      <alignment horizontal="center"/>
    </xf>
    <xf numFmtId="0" fontId="26" fillId="16" borderId="13" xfId="5" applyFont="1" applyFill="1" applyBorder="1" applyAlignment="1">
      <alignment horizontal="center"/>
    </xf>
    <xf numFmtId="0" fontId="26" fillId="16" borderId="13" xfId="5" applyFont="1" applyFill="1" applyBorder="1" applyAlignment="1">
      <alignment horizontal="center" vertical="top" wrapText="1"/>
    </xf>
    <xf numFmtId="0" fontId="27" fillId="19" borderId="29" xfId="1" applyFont="1" applyFill="1" applyBorder="1" applyAlignment="1">
      <alignment horizontal="center" wrapText="1"/>
    </xf>
    <xf numFmtId="0" fontId="27" fillId="19" borderId="13" xfId="5" applyFont="1" applyFill="1" applyBorder="1" applyAlignment="1">
      <alignment horizontal="center" wrapText="1"/>
    </xf>
    <xf numFmtId="0" fontId="27" fillId="19" borderId="13" xfId="5" applyFont="1" applyFill="1" applyBorder="1" applyAlignment="1">
      <alignment horizontal="center"/>
    </xf>
    <xf numFmtId="0" fontId="27" fillId="19" borderId="13" xfId="5" applyFont="1" applyFill="1" applyBorder="1" applyAlignment="1">
      <alignment horizontal="center" vertical="top"/>
    </xf>
    <xf numFmtId="0" fontId="40" fillId="16" borderId="13" xfId="5" applyFont="1" applyFill="1" applyBorder="1" applyAlignment="1">
      <alignment horizontal="center"/>
    </xf>
    <xf numFmtId="0" fontId="26" fillId="21" borderId="13" xfId="5" applyFont="1" applyFill="1" applyBorder="1" applyAlignment="1">
      <alignment horizontal="center"/>
    </xf>
    <xf numFmtId="0" fontId="40" fillId="16" borderId="13" xfId="5" applyFont="1" applyFill="1" applyBorder="1" applyAlignment="1">
      <alignment horizontal="center" vertical="top" wrapText="1"/>
    </xf>
    <xf numFmtId="0" fontId="24" fillId="17" borderId="12" xfId="1" applyFont="1" applyFill="1" applyBorder="1" applyAlignment="1">
      <alignment horizontal="center" vertical="center"/>
    </xf>
    <xf numFmtId="0" fontId="24" fillId="17" borderId="12" xfId="1" applyFont="1" applyFill="1" applyBorder="1" applyAlignment="1">
      <alignment horizontal="center" vertical="center" shrinkToFit="1"/>
    </xf>
    <xf numFmtId="0" fontId="27" fillId="7" borderId="6" xfId="5" applyFont="1" applyFill="1" applyBorder="1" applyAlignment="1">
      <alignment horizontal="center" wrapText="1"/>
    </xf>
    <xf numFmtId="0" fontId="27" fillId="7" borderId="13" xfId="5" applyFont="1" applyFill="1" applyBorder="1" applyAlignment="1">
      <alignment horizontal="center" vertical="top" wrapText="1"/>
    </xf>
    <xf numFmtId="0" fontId="0" fillId="0" borderId="0" xfId="1" applyFont="1"/>
    <xf numFmtId="0" fontId="59" fillId="0" borderId="0" xfId="7" applyFont="1" applyAlignment="1">
      <alignment horizontal="left"/>
    </xf>
    <xf numFmtId="0" fontId="60" fillId="2" borderId="0" xfId="3" applyFont="1" applyFill="1" applyAlignment="1">
      <alignment horizontal="left"/>
    </xf>
    <xf numFmtId="0" fontId="61" fillId="2" borderId="0" xfId="1" applyFont="1" applyFill="1"/>
    <xf numFmtId="0" fontId="59" fillId="0" borderId="0" xfId="7" applyFont="1" applyAlignment="1">
      <alignment horizontal="center"/>
    </xf>
    <xf numFmtId="49" fontId="35" fillId="0" borderId="12" xfId="1" applyNumberFormat="1" applyFont="1" applyBorder="1" applyAlignment="1" applyProtection="1">
      <alignment horizontal="center" vertical="center" shrinkToFit="1"/>
      <protection locked="0"/>
    </xf>
    <xf numFmtId="0" fontId="27" fillId="2" borderId="12" xfId="1" applyFont="1" applyFill="1" applyBorder="1" applyAlignment="1" applyProtection="1">
      <alignment horizontal="center" vertical="center" wrapText="1"/>
      <protection locked="0"/>
    </xf>
    <xf numFmtId="0" fontId="6" fillId="16" borderId="13" xfId="5" applyFont="1" applyFill="1" applyBorder="1" applyAlignment="1">
      <alignment horizontal="center" vertical="top" wrapText="1"/>
    </xf>
    <xf numFmtId="0" fontId="26" fillId="16" borderId="27" xfId="5" applyFont="1" applyFill="1" applyBorder="1" applyAlignment="1">
      <alignment horizontal="center" wrapText="1"/>
    </xf>
    <xf numFmtId="0" fontId="3" fillId="2" borderId="0" xfId="1" applyFont="1" applyFill="1" applyAlignment="1">
      <alignment horizontal="center" vertical="center" wrapText="1"/>
    </xf>
    <xf numFmtId="0" fontId="35" fillId="0" borderId="12" xfId="1" applyFont="1" applyBorder="1" applyAlignment="1" applyProtection="1">
      <alignment horizontal="center" vertical="center" wrapText="1" shrinkToFit="1"/>
      <protection locked="0"/>
    </xf>
    <xf numFmtId="0" fontId="12" fillId="18" borderId="1" xfId="2" applyFont="1" applyFill="1" applyBorder="1" applyAlignment="1">
      <alignment vertical="center"/>
    </xf>
    <xf numFmtId="0" fontId="13" fillId="18" borderId="1" xfId="2" applyFont="1" applyFill="1" applyBorder="1" applyAlignment="1">
      <alignment vertical="center"/>
    </xf>
    <xf numFmtId="0" fontId="13" fillId="18" borderId="2" xfId="2" applyFont="1" applyFill="1" applyBorder="1" applyAlignment="1">
      <alignment vertical="center"/>
    </xf>
    <xf numFmtId="0" fontId="8" fillId="16" borderId="20" xfId="2" applyFont="1" applyFill="1" applyBorder="1" applyAlignment="1">
      <alignment vertical="center"/>
    </xf>
    <xf numFmtId="0" fontId="8" fillId="16" borderId="27" xfId="2" applyFont="1" applyFill="1" applyBorder="1" applyAlignment="1">
      <alignment vertical="center"/>
    </xf>
    <xf numFmtId="0" fontId="8" fillId="16" borderId="29" xfId="2" applyFont="1" applyFill="1" applyBorder="1" applyAlignment="1">
      <alignment vertical="center"/>
    </xf>
    <xf numFmtId="0" fontId="3" fillId="16" borderId="29" xfId="1" applyFont="1" applyFill="1" applyBorder="1"/>
    <xf numFmtId="0" fontId="45" fillId="2" borderId="0" xfId="2" applyFont="1" applyFill="1" applyAlignment="1">
      <alignment horizontal="center"/>
    </xf>
    <xf numFmtId="0" fontId="43" fillId="2" borderId="0" xfId="1" applyFont="1" applyFill="1" applyAlignment="1">
      <alignment vertical="center"/>
    </xf>
    <xf numFmtId="179" fontId="43" fillId="2" borderId="0" xfId="1" applyNumberFormat="1" applyFont="1" applyFill="1" applyAlignment="1">
      <alignment vertical="center"/>
    </xf>
    <xf numFmtId="0" fontId="47" fillId="2" borderId="0" xfId="2" applyFont="1" applyFill="1" applyAlignment="1">
      <alignment horizontal="center" vertical="center"/>
    </xf>
    <xf numFmtId="0" fontId="49" fillId="2" borderId="0" xfId="2" applyFont="1" applyFill="1" applyAlignment="1">
      <alignment vertical="center"/>
    </xf>
    <xf numFmtId="0" fontId="50" fillId="2" borderId="0" xfId="2" applyFont="1" applyFill="1" applyAlignment="1">
      <alignment vertical="center"/>
    </xf>
    <xf numFmtId="0" fontId="49" fillId="18" borderId="0" xfId="2" applyFont="1" applyFill="1" applyAlignment="1">
      <alignment vertical="center"/>
    </xf>
    <xf numFmtId="0" fontId="50" fillId="18" borderId="0" xfId="2" applyFont="1" applyFill="1" applyAlignment="1">
      <alignment vertical="center"/>
    </xf>
    <xf numFmtId="0" fontId="49" fillId="22" borderId="0" xfId="2" applyFont="1" applyFill="1" applyAlignment="1">
      <alignment vertical="center"/>
    </xf>
    <xf numFmtId="0" fontId="50" fillId="22" borderId="0" xfId="2" applyFont="1" applyFill="1" applyAlignment="1">
      <alignment vertical="center"/>
    </xf>
    <xf numFmtId="0" fontId="37" fillId="2" borderId="0" xfId="1" applyFont="1" applyFill="1" applyAlignment="1">
      <alignment horizontal="right" vertical="center"/>
    </xf>
    <xf numFmtId="0" fontId="37" fillId="22" borderId="0" xfId="2" applyFont="1" applyFill="1" applyAlignment="1">
      <alignment vertical="center"/>
    </xf>
    <xf numFmtId="0" fontId="51" fillId="22" borderId="0" xfId="2" applyFont="1" applyFill="1" applyAlignment="1">
      <alignment vertical="center"/>
    </xf>
    <xf numFmtId="0" fontId="52" fillId="22" borderId="0" xfId="2" applyFont="1" applyFill="1" applyAlignment="1">
      <alignment vertical="center"/>
    </xf>
    <xf numFmtId="0" fontId="19" fillId="22" borderId="0" xfId="2" applyFont="1" applyFill="1" applyAlignment="1">
      <alignment vertical="center"/>
    </xf>
    <xf numFmtId="0" fontId="37" fillId="2" borderId="0" xfId="2" applyFont="1" applyFill="1" applyAlignment="1">
      <alignment vertical="center"/>
    </xf>
    <xf numFmtId="49" fontId="37" fillId="2" borderId="0" xfId="2" applyNumberFormat="1" applyFont="1" applyFill="1" applyAlignment="1">
      <alignment horizontal="left" vertical="center" shrinkToFit="1"/>
    </xf>
    <xf numFmtId="49" fontId="46" fillId="2" borderId="0" xfId="2" applyNumberFormat="1" applyFont="1" applyFill="1" applyAlignment="1">
      <alignment horizontal="left" vertical="center" shrinkToFit="1"/>
    </xf>
    <xf numFmtId="0" fontId="46" fillId="2" borderId="0" xfId="2" applyFont="1" applyFill="1" applyAlignment="1">
      <alignment horizontal="center" vertical="center"/>
    </xf>
    <xf numFmtId="0" fontId="51" fillId="2" borderId="0" xfId="1" applyFont="1" applyFill="1"/>
    <xf numFmtId="0" fontId="51" fillId="2" borderId="0" xfId="2" applyFont="1" applyFill="1" applyAlignment="1">
      <alignment horizontal="left" vertical="center"/>
    </xf>
    <xf numFmtId="0" fontId="51" fillId="2" borderId="0" xfId="2" applyFont="1" applyFill="1" applyAlignment="1">
      <alignment horizontal="center" vertical="center"/>
    </xf>
    <xf numFmtId="0" fontId="51" fillId="2" borderId="0" xfId="2" applyFont="1" applyFill="1" applyAlignment="1">
      <alignment horizontal="left" vertical="center" shrinkToFit="1"/>
    </xf>
    <xf numFmtId="0" fontId="37" fillId="2" borderId="0" xfId="2" applyFont="1" applyFill="1" applyAlignment="1">
      <alignment horizontal="left" vertical="center" shrinkToFit="1"/>
    </xf>
    <xf numFmtId="0" fontId="46" fillId="2" borderId="0" xfId="2" applyFont="1" applyFill="1" applyAlignment="1">
      <alignment horizontal="left" vertical="center" shrinkToFit="1"/>
    </xf>
    <xf numFmtId="49" fontId="46" fillId="2" borderId="0" xfId="2" applyNumberFormat="1" applyFont="1" applyFill="1" applyAlignment="1">
      <alignment vertical="center" shrinkToFit="1"/>
    </xf>
    <xf numFmtId="0" fontId="37" fillId="2" borderId="0" xfId="2" applyFont="1" applyFill="1" applyAlignment="1">
      <alignment horizontal="left" vertical="center"/>
    </xf>
    <xf numFmtId="0" fontId="37" fillId="2" borderId="0" xfId="2" applyFont="1" applyFill="1" applyAlignment="1">
      <alignment horizontal="center" vertical="center"/>
    </xf>
    <xf numFmtId="0" fontId="53" fillId="2" borderId="0" xfId="1" applyFont="1" applyFill="1" applyAlignment="1">
      <alignment horizontal="right" vertical="center"/>
    </xf>
    <xf numFmtId="0" fontId="54" fillId="2" borderId="0" xfId="2" applyFont="1" applyFill="1" applyAlignment="1">
      <alignment horizontal="left" vertical="center"/>
    </xf>
    <xf numFmtId="0" fontId="55" fillId="2" borderId="0" xfId="2" applyFont="1" applyFill="1" applyAlignment="1">
      <alignment horizontal="center" vertical="center"/>
    </xf>
    <xf numFmtId="0" fontId="55" fillId="2" borderId="0" xfId="2" applyFont="1" applyFill="1" applyAlignment="1">
      <alignment vertical="center"/>
    </xf>
    <xf numFmtId="49" fontId="55" fillId="2" borderId="0" xfId="2" applyNumberFormat="1" applyFont="1" applyFill="1" applyAlignment="1">
      <alignment horizontal="left" vertical="center" shrinkToFit="1"/>
    </xf>
    <xf numFmtId="0" fontId="46" fillId="2" borderId="0" xfId="2" applyFont="1" applyFill="1" applyAlignment="1">
      <alignment horizontal="left" vertical="center"/>
    </xf>
    <xf numFmtId="49" fontId="17" fillId="2" borderId="0" xfId="3" applyNumberFormat="1" applyFont="1" applyFill="1" applyAlignment="1" applyProtection="1">
      <alignment horizontal="left" vertical="center" shrinkToFit="1"/>
    </xf>
    <xf numFmtId="0" fontId="36" fillId="2" borderId="0" xfId="1" applyFont="1" applyFill="1" applyAlignment="1">
      <alignment horizontal="right" vertical="center"/>
    </xf>
    <xf numFmtId="49" fontId="28" fillId="2" borderId="0" xfId="3" applyNumberFormat="1" applyFont="1" applyFill="1" applyAlignment="1" applyProtection="1">
      <alignment horizontal="left" vertical="center" shrinkToFit="1"/>
    </xf>
    <xf numFmtId="0" fontId="35" fillId="2" borderId="0" xfId="1" applyFont="1" applyFill="1" applyAlignment="1">
      <alignment horizontal="right"/>
    </xf>
    <xf numFmtId="0" fontId="8" fillId="2" borderId="0" xfId="2" applyFont="1" applyFill="1" applyAlignment="1">
      <alignment horizontal="left" vertical="center"/>
    </xf>
    <xf numFmtId="0" fontId="46" fillId="16" borderId="0" xfId="2" applyFont="1" applyFill="1" applyAlignment="1">
      <alignment horizontal="left" vertical="center"/>
    </xf>
    <xf numFmtId="0" fontId="46" fillId="19" borderId="0" xfId="2" applyFont="1" applyFill="1" applyAlignment="1">
      <alignment horizontal="left" vertical="center"/>
    </xf>
    <xf numFmtId="0" fontId="46" fillId="21" borderId="0" xfId="2" applyFont="1" applyFill="1" applyAlignment="1">
      <alignment horizontal="left" vertical="center"/>
    </xf>
    <xf numFmtId="0" fontId="46" fillId="7" borderId="0" xfId="2" applyFont="1" applyFill="1" applyAlignment="1">
      <alignment horizontal="left" vertical="center"/>
    </xf>
    <xf numFmtId="0" fontId="46" fillId="2" borderId="43" xfId="2" applyFont="1" applyFill="1" applyBorder="1" applyAlignment="1">
      <alignment vertical="center"/>
    </xf>
    <xf numFmtId="0" fontId="46" fillId="2" borderId="45" xfId="2" applyFont="1" applyFill="1" applyBorder="1" applyAlignment="1">
      <alignment vertical="center"/>
    </xf>
    <xf numFmtId="0" fontId="46" fillId="2" borderId="55" xfId="2" applyFont="1" applyFill="1" applyBorder="1" applyAlignment="1">
      <alignment vertical="center"/>
    </xf>
    <xf numFmtId="0" fontId="46" fillId="20" borderId="0" xfId="2" applyFont="1" applyFill="1" applyAlignment="1">
      <alignment vertical="center"/>
    </xf>
    <xf numFmtId="0" fontId="0" fillId="2" borderId="0" xfId="1" applyFont="1" applyFill="1" applyAlignment="1">
      <alignment horizontal="left" vertical="center" shrinkToFit="1"/>
    </xf>
    <xf numFmtId="0" fontId="46" fillId="7" borderId="0" xfId="2" applyFont="1" applyFill="1" applyAlignment="1">
      <alignment vertical="center"/>
    </xf>
    <xf numFmtId="0" fontId="27" fillId="16" borderId="12" xfId="1" applyFont="1" applyFill="1" applyBorder="1" applyAlignment="1">
      <alignment horizontal="centerContinuous" vertical="center" wrapText="1"/>
    </xf>
    <xf numFmtId="0" fontId="26" fillId="21" borderId="6" xfId="5" applyFont="1" applyFill="1" applyBorder="1" applyAlignment="1">
      <alignment horizontal="centerContinuous" vertical="center" wrapText="1"/>
    </xf>
    <xf numFmtId="0" fontId="26" fillId="21" borderId="28" xfId="5" applyFont="1" applyFill="1" applyBorder="1" applyAlignment="1">
      <alignment horizontal="centerContinuous" vertical="center" wrapText="1"/>
    </xf>
    <xf numFmtId="0" fontId="26" fillId="21" borderId="28" xfId="5" applyFont="1" applyFill="1" applyBorder="1" applyAlignment="1">
      <alignment horizontal="center" vertical="center" wrapText="1"/>
    </xf>
    <xf numFmtId="0" fontId="26" fillId="21" borderId="13" xfId="5" applyFont="1" applyFill="1" applyBorder="1" applyAlignment="1">
      <alignment horizontal="center" vertical="center" wrapText="1"/>
    </xf>
    <xf numFmtId="0" fontId="26" fillId="21" borderId="29" xfId="5" applyFont="1" applyFill="1" applyBorder="1" applyAlignment="1">
      <alignment horizontal="center" vertical="center" wrapText="1"/>
    </xf>
    <xf numFmtId="0" fontId="26" fillId="21" borderId="12" xfId="5" applyFont="1" applyFill="1" applyBorder="1" applyAlignment="1">
      <alignment horizontal="centerContinuous" vertical="center" wrapText="1"/>
    </xf>
    <xf numFmtId="0" fontId="26" fillId="21" borderId="20" xfId="5" applyFont="1" applyFill="1" applyBorder="1" applyAlignment="1">
      <alignment horizontal="center" vertical="center" wrapText="1"/>
    </xf>
    <xf numFmtId="0" fontId="26" fillId="21" borderId="3" xfId="5" applyFont="1" applyFill="1" applyBorder="1" applyAlignment="1">
      <alignment horizontal="center" vertical="center" wrapText="1"/>
    </xf>
    <xf numFmtId="0" fontId="26" fillId="21" borderId="12" xfId="5" applyFont="1" applyFill="1" applyBorder="1" applyAlignment="1">
      <alignment horizontal="center" vertical="center" wrapText="1"/>
    </xf>
    <xf numFmtId="0" fontId="27" fillId="16" borderId="28" xfId="1" applyFont="1" applyFill="1" applyBorder="1" applyAlignment="1">
      <alignment horizontal="center" vertical="center" wrapText="1"/>
    </xf>
    <xf numFmtId="0" fontId="27" fillId="16" borderId="29" xfId="1" applyFont="1" applyFill="1" applyBorder="1" applyAlignment="1">
      <alignment horizontal="center" vertical="center" wrapText="1"/>
    </xf>
    <xf numFmtId="0" fontId="44" fillId="7" borderId="3" xfId="1" applyFont="1" applyFill="1" applyBorder="1" applyAlignment="1">
      <alignment horizontal="centerContinuous" vertical="center" shrinkToFit="1"/>
    </xf>
    <xf numFmtId="0" fontId="44" fillId="7" borderId="12" xfId="1" applyFont="1" applyFill="1" applyBorder="1" applyAlignment="1">
      <alignment horizontal="centerContinuous" vertical="center" shrinkToFit="1"/>
    </xf>
    <xf numFmtId="0" fontId="3" fillId="6" borderId="12" xfId="1" applyFont="1" applyFill="1" applyBorder="1" applyAlignment="1">
      <alignment horizontal="center" vertical="center"/>
    </xf>
    <xf numFmtId="0" fontId="0" fillId="15" borderId="0" xfId="1" applyFont="1" applyFill="1"/>
    <xf numFmtId="0" fontId="0" fillId="7" borderId="0" xfId="1" applyFont="1" applyFill="1"/>
    <xf numFmtId="0" fontId="30" fillId="9" borderId="0" xfId="1" applyFont="1" applyFill="1" applyAlignment="1">
      <alignment horizontal="center"/>
    </xf>
    <xf numFmtId="0" fontId="0" fillId="7" borderId="28" xfId="1" applyFont="1" applyFill="1" applyBorder="1"/>
    <xf numFmtId="0" fontId="30" fillId="9" borderId="42" xfId="1" applyFont="1" applyFill="1" applyBorder="1" applyAlignment="1">
      <alignment horizontal="center"/>
    </xf>
    <xf numFmtId="0" fontId="30" fillId="10" borderId="43" xfId="1" applyFont="1" applyFill="1" applyBorder="1" applyAlignment="1">
      <alignment horizontal="right"/>
    </xf>
    <xf numFmtId="0" fontId="0" fillId="9" borderId="44" xfId="1" applyFont="1" applyFill="1" applyBorder="1"/>
    <xf numFmtId="0" fontId="30" fillId="4" borderId="45" xfId="1" applyFont="1" applyFill="1" applyBorder="1" applyAlignment="1">
      <alignment horizontal="right"/>
    </xf>
    <xf numFmtId="0" fontId="30" fillId="11" borderId="43" xfId="1" applyFont="1" applyFill="1" applyBorder="1" applyAlignment="1">
      <alignment horizontal="right"/>
    </xf>
    <xf numFmtId="0" fontId="32" fillId="9" borderId="35" xfId="1" applyFont="1" applyFill="1" applyBorder="1"/>
    <xf numFmtId="0" fontId="30" fillId="12" borderId="45" xfId="1" applyFont="1" applyFill="1" applyBorder="1" applyAlignment="1">
      <alignment horizontal="right"/>
    </xf>
    <xf numFmtId="0" fontId="32" fillId="9" borderId="44" xfId="1" applyFont="1" applyFill="1" applyBorder="1"/>
    <xf numFmtId="0" fontId="0" fillId="4" borderId="43" xfId="1" applyFont="1" applyFill="1" applyBorder="1" applyAlignment="1">
      <alignment horizontal="center"/>
    </xf>
    <xf numFmtId="0" fontId="0" fillId="4" borderId="42" xfId="1" applyFont="1" applyFill="1" applyBorder="1" applyAlignment="1">
      <alignment horizontal="center"/>
    </xf>
    <xf numFmtId="0" fontId="0" fillId="11" borderId="42" xfId="1" applyFont="1" applyFill="1" applyBorder="1" applyAlignment="1">
      <alignment horizontal="center"/>
    </xf>
    <xf numFmtId="0" fontId="0" fillId="12" borderId="42" xfId="1" applyFont="1" applyFill="1" applyBorder="1" applyAlignment="1">
      <alignment horizontal="center"/>
    </xf>
    <xf numFmtId="0" fontId="0" fillId="10" borderId="46" xfId="1" applyFont="1" applyFill="1" applyBorder="1" applyAlignment="1">
      <alignment horizontal="center"/>
    </xf>
    <xf numFmtId="0" fontId="0" fillId="10" borderId="42" xfId="1" applyFont="1" applyFill="1" applyBorder="1" applyAlignment="1">
      <alignment horizontal="center"/>
    </xf>
    <xf numFmtId="0" fontId="0" fillId="7" borderId="0" xfId="1" applyFont="1" applyFill="1" applyAlignment="1">
      <alignment horizontal="center"/>
    </xf>
    <xf numFmtId="176" fontId="0" fillId="9" borderId="47" xfId="1" applyNumberFormat="1" applyFont="1" applyFill="1" applyBorder="1"/>
    <xf numFmtId="176" fontId="0" fillId="9" borderId="33" xfId="1" applyNumberFormat="1" applyFont="1" applyFill="1" applyBorder="1"/>
    <xf numFmtId="0" fontId="0" fillId="9" borderId="33" xfId="1" applyFont="1" applyFill="1" applyBorder="1"/>
    <xf numFmtId="49" fontId="0" fillId="7" borderId="0" xfId="1" applyNumberFormat="1" applyFont="1" applyFill="1"/>
    <xf numFmtId="0" fontId="0" fillId="7" borderId="34" xfId="1" applyFont="1" applyFill="1" applyBorder="1"/>
    <xf numFmtId="0" fontId="0" fillId="7" borderId="35" xfId="1" applyFont="1" applyFill="1" applyBorder="1"/>
    <xf numFmtId="176" fontId="0" fillId="24" borderId="33" xfId="1" applyNumberFormat="1" applyFont="1" applyFill="1" applyBorder="1"/>
    <xf numFmtId="1" fontId="0" fillId="7" borderId="35" xfId="1" applyNumberFormat="1" applyFont="1" applyFill="1" applyBorder="1"/>
    <xf numFmtId="0" fontId="30" fillId="0" borderId="0" xfId="1" applyFont="1"/>
    <xf numFmtId="0" fontId="0" fillId="7" borderId="36" xfId="1" applyFont="1" applyFill="1" applyBorder="1"/>
    <xf numFmtId="0" fontId="0" fillId="7" borderId="3" xfId="1" applyFont="1" applyFill="1" applyBorder="1"/>
    <xf numFmtId="0" fontId="57" fillId="2" borderId="0" xfId="1" applyFont="1" applyFill="1" applyAlignment="1">
      <alignment horizontal="left"/>
    </xf>
    <xf numFmtId="0" fontId="57" fillId="2" borderId="0" xfId="1" applyFont="1" applyFill="1" applyAlignment="1">
      <alignment horizontal="left" vertical="center"/>
    </xf>
    <xf numFmtId="0" fontId="58" fillId="2" borderId="0" xfId="2" applyFont="1" applyFill="1" applyAlignment="1">
      <alignment horizontal="left" vertical="center"/>
    </xf>
    <xf numFmtId="0" fontId="14" fillId="2" borderId="0" xfId="1" applyFont="1" applyFill="1" applyAlignment="1">
      <alignment horizontal="left" vertical="center"/>
    </xf>
    <xf numFmtId="0" fontId="27" fillId="0" borderId="12" xfId="0" applyFont="1" applyBorder="1" applyProtection="1">
      <alignment vertical="center"/>
      <protection locked="0"/>
    </xf>
    <xf numFmtId="0" fontId="66" fillId="2" borderId="0" xfId="1" applyFont="1" applyFill="1" applyAlignment="1">
      <alignment vertical="center"/>
    </xf>
    <xf numFmtId="0" fontId="3" fillId="0" borderId="0" xfId="0" applyFont="1">
      <alignment vertical="center"/>
    </xf>
    <xf numFmtId="0" fontId="67" fillId="2" borderId="0" xfId="1" applyFont="1" applyFill="1" applyAlignment="1">
      <alignment horizontal="right" vertical="center" wrapText="1"/>
    </xf>
    <xf numFmtId="0" fontId="3" fillId="2" borderId="0" xfId="1" applyFont="1" applyFill="1" applyAlignment="1" applyProtection="1">
      <alignment horizontal="center" vertical="center"/>
      <protection locked="0"/>
    </xf>
    <xf numFmtId="0" fontId="3" fillId="2" borderId="0" xfId="1" applyFont="1" applyFill="1" applyAlignment="1" applyProtection="1">
      <alignment horizontal="left" vertical="center"/>
      <protection locked="0"/>
    </xf>
    <xf numFmtId="0" fontId="20" fillId="15" borderId="56" xfId="1" applyFont="1" applyFill="1" applyBorder="1" applyAlignment="1">
      <alignment vertical="center"/>
    </xf>
    <xf numFmtId="0" fontId="20" fillId="0" borderId="0" xfId="1" applyFont="1" applyAlignment="1" applyProtection="1">
      <alignment vertical="center"/>
      <protection locked="0"/>
    </xf>
    <xf numFmtId="0" fontId="3" fillId="0" borderId="0" xfId="1" applyFont="1" applyAlignment="1" applyProtection="1">
      <alignment horizontal="center" vertical="center"/>
      <protection locked="0"/>
    </xf>
    <xf numFmtId="0" fontId="3" fillId="2" borderId="0" xfId="1" applyFont="1" applyFill="1" applyAlignment="1">
      <alignment horizontal="left" vertical="top"/>
    </xf>
    <xf numFmtId="0" fontId="22" fillId="16" borderId="28" xfId="1" applyFont="1" applyFill="1" applyBorder="1" applyAlignment="1">
      <alignment horizontal="center" vertical="center" wrapText="1"/>
    </xf>
    <xf numFmtId="0" fontId="26" fillId="16" borderId="28" xfId="5" applyFont="1" applyFill="1" applyBorder="1" applyAlignment="1">
      <alignment horizontal="centerContinuous" vertical="center"/>
    </xf>
    <xf numFmtId="0" fontId="26" fillId="16" borderId="28" xfId="5" applyFont="1" applyFill="1" applyBorder="1" applyAlignment="1">
      <alignment horizontal="centerContinuous" vertical="center" wrapText="1"/>
    </xf>
    <xf numFmtId="0" fontId="26" fillId="21" borderId="6" xfId="5" applyFont="1" applyFill="1" applyBorder="1" applyAlignment="1">
      <alignment horizontal="centerContinuous" vertical="center"/>
    </xf>
    <xf numFmtId="0" fontId="26" fillId="21" borderId="28" xfId="5" applyFont="1" applyFill="1" applyBorder="1" applyAlignment="1">
      <alignment horizontal="centerContinuous" vertical="center"/>
    </xf>
    <xf numFmtId="0" fontId="26" fillId="16" borderId="28" xfId="5" applyFont="1" applyFill="1" applyBorder="1" applyAlignment="1">
      <alignment horizontal="center" vertical="center" wrapText="1"/>
    </xf>
    <xf numFmtId="0" fontId="22" fillId="16" borderId="27" xfId="1" applyFont="1" applyFill="1" applyBorder="1" applyAlignment="1">
      <alignment horizontal="center" vertical="center" wrapText="1"/>
    </xf>
    <xf numFmtId="0" fontId="27" fillId="16" borderId="27" xfId="1" applyFont="1" applyFill="1" applyBorder="1" applyAlignment="1">
      <alignment horizontal="center" vertical="center" wrapText="1"/>
    </xf>
    <xf numFmtId="0" fontId="26" fillId="16" borderId="28" xfId="5" applyFont="1" applyFill="1" applyBorder="1" applyAlignment="1">
      <alignment horizontal="center" vertical="center"/>
    </xf>
    <xf numFmtId="0" fontId="26" fillId="21" borderId="6" xfId="5" applyFont="1" applyFill="1" applyBorder="1" applyAlignment="1">
      <alignment horizontal="center" vertical="center"/>
    </xf>
    <xf numFmtId="0" fontId="26" fillId="21" borderId="28" xfId="5" applyFont="1" applyFill="1" applyBorder="1" applyAlignment="1">
      <alignment horizontal="center" vertical="center"/>
    </xf>
    <xf numFmtId="0" fontId="26" fillId="16" borderId="27" xfId="5" applyFont="1" applyFill="1" applyBorder="1" applyAlignment="1">
      <alignment horizontal="center" vertical="center" wrapText="1"/>
    </xf>
    <xf numFmtId="0" fontId="22" fillId="16" borderId="29" xfId="1" applyFont="1" applyFill="1" applyBorder="1" applyAlignment="1">
      <alignment horizontal="center" vertical="center" wrapText="1"/>
    </xf>
    <xf numFmtId="0" fontId="26" fillId="16" borderId="20" xfId="5" applyFont="1" applyFill="1" applyBorder="1" applyAlignment="1">
      <alignment horizontal="center" vertical="center"/>
    </xf>
    <xf numFmtId="0" fontId="26" fillId="16" borderId="6" xfId="5" applyFont="1" applyFill="1" applyBorder="1" applyAlignment="1">
      <alignment horizontal="center" vertical="center"/>
    </xf>
    <xf numFmtId="0" fontId="26" fillId="16" borderId="29" xfId="5" applyFont="1" applyFill="1" applyBorder="1" applyAlignment="1">
      <alignment horizontal="center" vertical="center" wrapText="1"/>
    </xf>
    <xf numFmtId="0" fontId="26" fillId="23" borderId="13" xfId="5" applyFont="1" applyFill="1" applyBorder="1" applyAlignment="1">
      <alignment horizontal="center" vertical="center"/>
    </xf>
    <xf numFmtId="0" fontId="26" fillId="21" borderId="29" xfId="5" applyFont="1" applyFill="1" applyBorder="1" applyAlignment="1">
      <alignment horizontal="center" vertical="center"/>
    </xf>
    <xf numFmtId="0" fontId="3" fillId="2" borderId="0" xfId="1" applyFont="1" applyFill="1" applyAlignment="1">
      <alignment horizontal="left" vertical="center"/>
    </xf>
    <xf numFmtId="0" fontId="3" fillId="2" borderId="31" xfId="1" applyFont="1" applyFill="1" applyBorder="1" applyAlignment="1">
      <alignment horizontal="left" vertical="center"/>
    </xf>
    <xf numFmtId="0" fontId="3" fillId="2" borderId="31" xfId="1" applyFont="1" applyFill="1" applyBorder="1" applyAlignment="1">
      <alignment horizontal="left" vertical="center" wrapText="1"/>
    </xf>
    <xf numFmtId="0" fontId="3" fillId="2" borderId="31" xfId="1" applyFont="1" applyFill="1" applyBorder="1" applyAlignment="1">
      <alignment horizontal="center" vertical="center"/>
    </xf>
    <xf numFmtId="0" fontId="68" fillId="2" borderId="31" xfId="6" applyFont="1" applyFill="1" applyBorder="1">
      <alignment vertical="center"/>
    </xf>
    <xf numFmtId="0" fontId="68" fillId="5" borderId="31" xfId="5" applyFont="1" applyFill="1" applyBorder="1">
      <alignment vertical="center"/>
    </xf>
    <xf numFmtId="55" fontId="24" fillId="17" borderId="12" xfId="1" applyNumberFormat="1" applyFont="1" applyFill="1" applyBorder="1" applyAlignment="1">
      <alignment horizontal="center" vertical="center" shrinkToFit="1"/>
    </xf>
    <xf numFmtId="0" fontId="24" fillId="17" borderId="12" xfId="1" applyFont="1" applyFill="1" applyBorder="1" applyAlignment="1">
      <alignment horizontal="center" vertical="center" wrapText="1" shrinkToFit="1"/>
    </xf>
    <xf numFmtId="0" fontId="24" fillId="0" borderId="20" xfId="1" applyFont="1" applyBorder="1" applyAlignment="1" applyProtection="1">
      <alignment horizontal="center" vertical="center" shrinkToFit="1"/>
      <protection locked="0"/>
    </xf>
    <xf numFmtId="0" fontId="27" fillId="14" borderId="12" xfId="1" applyFont="1" applyFill="1" applyBorder="1" applyAlignment="1">
      <alignment horizontal="center" vertical="center"/>
    </xf>
    <xf numFmtId="0" fontId="27" fillId="2" borderId="28" xfId="1" applyFont="1" applyFill="1" applyBorder="1" applyAlignment="1">
      <alignment horizontal="center" vertical="center" wrapText="1" shrinkToFit="1"/>
    </xf>
    <xf numFmtId="0" fontId="27" fillId="0" borderId="12" xfId="1" applyFont="1" applyBorder="1" applyAlignment="1" applyProtection="1">
      <alignment horizontal="center" vertical="center"/>
      <protection locked="0"/>
    </xf>
    <xf numFmtId="0" fontId="27" fillId="7" borderId="12" xfId="1" applyFont="1" applyFill="1" applyBorder="1" applyAlignment="1">
      <alignment horizontal="center" vertical="center"/>
    </xf>
    <xf numFmtId="0" fontId="27" fillId="7" borderId="12" xfId="1" applyFont="1" applyFill="1" applyBorder="1" applyAlignment="1">
      <alignment horizontal="left" vertical="center" wrapText="1"/>
    </xf>
    <xf numFmtId="0" fontId="27" fillId="7" borderId="12" xfId="1" applyFont="1" applyFill="1" applyBorder="1" applyAlignment="1">
      <alignment horizontal="left" vertical="center"/>
    </xf>
    <xf numFmtId="0" fontId="27" fillId="2" borderId="12" xfId="1" applyFont="1" applyFill="1" applyBorder="1" applyAlignment="1" applyProtection="1">
      <alignment horizontal="left" vertical="center" shrinkToFit="1"/>
      <protection locked="0"/>
    </xf>
    <xf numFmtId="0" fontId="3" fillId="0" borderId="20" xfId="1" applyFont="1" applyBorder="1" applyAlignment="1" applyProtection="1">
      <alignment horizontal="left" vertical="center" shrinkToFit="1"/>
      <protection locked="0"/>
    </xf>
    <xf numFmtId="0" fontId="68" fillId="0" borderId="31" xfId="5" applyFont="1" applyBorder="1">
      <alignment vertical="center"/>
    </xf>
    <xf numFmtId="0" fontId="27" fillId="16" borderId="12" xfId="1" applyFont="1" applyFill="1" applyBorder="1" applyAlignment="1">
      <alignment horizontal="center" vertical="center"/>
    </xf>
    <xf numFmtId="0" fontId="27" fillId="2" borderId="12" xfId="1" applyFont="1" applyFill="1" applyBorder="1" applyAlignment="1" applyProtection="1">
      <alignment horizontal="center" vertical="center" shrinkToFit="1"/>
      <protection locked="0"/>
    </xf>
    <xf numFmtId="0" fontId="27" fillId="2" borderId="12" xfId="1" applyFont="1" applyFill="1" applyBorder="1" applyAlignment="1" applyProtection="1">
      <alignment horizontal="center" vertical="center" wrapText="1" shrinkToFit="1"/>
      <protection locked="0"/>
    </xf>
    <xf numFmtId="178" fontId="27" fillId="0" borderId="12" xfId="1" applyNumberFormat="1" applyFont="1" applyBorder="1" applyAlignment="1" applyProtection="1">
      <alignment horizontal="center" vertical="center"/>
      <protection locked="0"/>
    </xf>
    <xf numFmtId="0" fontId="27" fillId="2" borderId="12" xfId="1" applyFont="1" applyFill="1" applyBorder="1" applyAlignment="1" applyProtection="1">
      <alignment horizontal="center" vertical="center"/>
      <protection locked="0"/>
    </xf>
    <xf numFmtId="0" fontId="68" fillId="5" borderId="0" xfId="5" applyFont="1" applyFill="1">
      <alignment vertical="center"/>
    </xf>
    <xf numFmtId="178" fontId="27" fillId="2" borderId="12" xfId="1" applyNumberFormat="1" applyFont="1" applyFill="1" applyBorder="1" applyAlignment="1" applyProtection="1">
      <alignment horizontal="center" vertical="center" shrinkToFit="1"/>
      <protection locked="0"/>
    </xf>
    <xf numFmtId="178" fontId="27" fillId="0" borderId="12" xfId="1" applyNumberFormat="1" applyFont="1" applyBorder="1" applyAlignment="1" applyProtection="1">
      <alignment horizontal="center" vertical="center" shrinkToFit="1"/>
      <protection locked="0"/>
    </xf>
    <xf numFmtId="0" fontId="68" fillId="0" borderId="0" xfId="5" applyFont="1">
      <alignment vertical="center"/>
    </xf>
    <xf numFmtId="0" fontId="3" fillId="2" borderId="0" xfId="1" applyFont="1" applyFill="1" applyAlignment="1" applyProtection="1">
      <alignment horizontal="center" vertical="center" wrapText="1" shrinkToFit="1"/>
      <protection locked="0"/>
    </xf>
    <xf numFmtId="0" fontId="3" fillId="2" borderId="0" xfId="1" applyFont="1" applyFill="1" applyAlignment="1" applyProtection="1">
      <alignment horizontal="center" vertical="center" shrinkToFit="1"/>
      <protection locked="0"/>
    </xf>
    <xf numFmtId="178" fontId="3" fillId="0" borderId="0" xfId="1" applyNumberFormat="1" applyFont="1" applyAlignment="1" applyProtection="1">
      <alignment horizontal="center" vertical="center" shrinkToFit="1"/>
      <protection locked="0"/>
    </xf>
    <xf numFmtId="0" fontId="3" fillId="0" borderId="0" xfId="0" applyFont="1" applyProtection="1">
      <alignment vertical="center"/>
      <protection locked="0"/>
    </xf>
    <xf numFmtId="0" fontId="3" fillId="2" borderId="0" xfId="1" applyFont="1" applyFill="1" applyAlignment="1" applyProtection="1">
      <alignment horizontal="left" vertical="center" shrinkToFit="1"/>
      <protection locked="0"/>
    </xf>
    <xf numFmtId="0" fontId="3" fillId="0" borderId="0" xfId="1" applyFont="1" applyAlignment="1" applyProtection="1">
      <alignment horizontal="center" vertical="center" shrinkToFit="1"/>
      <protection locked="0"/>
    </xf>
    <xf numFmtId="0" fontId="3" fillId="2" borderId="31" xfId="1" applyFont="1" applyFill="1" applyBorder="1" applyAlignment="1">
      <alignment horizontal="center" vertical="center" wrapText="1"/>
    </xf>
    <xf numFmtId="0" fontId="21" fillId="0" borderId="0" xfId="1" applyFont="1" applyAlignment="1" applyProtection="1">
      <alignment vertical="center"/>
      <protection locked="0"/>
    </xf>
    <xf numFmtId="0" fontId="23" fillId="0" borderId="0" xfId="1" applyFont="1" applyAlignment="1" applyProtection="1">
      <alignment horizontal="center" vertical="center" wrapText="1"/>
      <protection locked="0"/>
    </xf>
    <xf numFmtId="0" fontId="24" fillId="0" borderId="0" xfId="1" applyFont="1" applyAlignment="1" applyProtection="1">
      <alignment horizontal="center" vertical="center" shrinkToFit="1"/>
      <protection locked="0"/>
    </xf>
    <xf numFmtId="0" fontId="47" fillId="15" borderId="0" xfId="2" applyFont="1" applyFill="1" applyAlignment="1">
      <alignment horizontal="center" vertical="center"/>
    </xf>
    <xf numFmtId="0" fontId="8" fillId="16" borderId="6" xfId="2" applyFont="1" applyFill="1" applyBorder="1" applyAlignment="1">
      <alignment horizontal="left" vertical="center"/>
    </xf>
    <xf numFmtId="0" fontId="8" fillId="16" borderId="7" xfId="2" applyFont="1" applyFill="1" applyBorder="1" applyAlignment="1">
      <alignment horizontal="left" vertical="center"/>
    </xf>
    <xf numFmtId="0" fontId="8" fillId="16" borderId="8" xfId="2" applyFont="1" applyFill="1" applyBorder="1" applyAlignment="1">
      <alignment horizontal="left" vertical="center"/>
    </xf>
    <xf numFmtId="0" fontId="8" fillId="16" borderId="6" xfId="2" applyFont="1" applyFill="1" applyBorder="1" applyAlignment="1">
      <alignment vertical="center"/>
    </xf>
    <xf numFmtId="0" fontId="8" fillId="16" borderId="7" xfId="2" applyFont="1" applyFill="1" applyBorder="1" applyAlignment="1">
      <alignment vertical="center"/>
    </xf>
    <xf numFmtId="0" fontId="8" fillId="16" borderId="8" xfId="2" applyFont="1" applyFill="1" applyBorder="1" applyAlignment="1">
      <alignment vertical="center"/>
    </xf>
    <xf numFmtId="0" fontId="8" fillId="16" borderId="20" xfId="2" applyFont="1" applyFill="1" applyBorder="1" applyAlignment="1">
      <alignment vertical="center"/>
    </xf>
    <xf numFmtId="0" fontId="8" fillId="16" borderId="0" xfId="2" applyFont="1" applyFill="1" applyAlignment="1">
      <alignment vertical="center"/>
    </xf>
    <xf numFmtId="0" fontId="8" fillId="16" borderId="21" xfId="2" applyFont="1" applyFill="1" applyBorder="1" applyAlignment="1">
      <alignment vertical="center"/>
    </xf>
    <xf numFmtId="0" fontId="8" fillId="16" borderId="13" xfId="2" applyFont="1" applyFill="1" applyBorder="1" applyAlignment="1">
      <alignment vertical="center"/>
    </xf>
    <xf numFmtId="0" fontId="8" fillId="16" borderId="1" xfId="2" applyFont="1" applyFill="1" applyBorder="1" applyAlignment="1">
      <alignment vertical="center"/>
    </xf>
    <xf numFmtId="0" fontId="8" fillId="16" borderId="2" xfId="2" applyFont="1" applyFill="1" applyBorder="1" applyAlignment="1">
      <alignment vertical="center"/>
    </xf>
    <xf numFmtId="49" fontId="19" fillId="2" borderId="6" xfId="2" applyNumberFormat="1" applyFont="1" applyFill="1" applyBorder="1" applyAlignment="1" applyProtection="1">
      <alignment vertical="center" shrinkToFit="1"/>
      <protection locked="0"/>
    </xf>
    <xf numFmtId="49" fontId="19" fillId="2" borderId="7" xfId="2" applyNumberFormat="1" applyFont="1" applyFill="1" applyBorder="1" applyAlignment="1" applyProtection="1">
      <alignment vertical="center" shrinkToFit="1"/>
      <protection locked="0"/>
    </xf>
    <xf numFmtId="49" fontId="19" fillId="2" borderId="8" xfId="2" applyNumberFormat="1" applyFont="1" applyFill="1" applyBorder="1" applyAlignment="1" applyProtection="1">
      <alignment vertical="center" shrinkToFit="1"/>
      <protection locked="0"/>
    </xf>
    <xf numFmtId="49" fontId="19" fillId="2" borderId="20" xfId="2" applyNumberFormat="1" applyFont="1" applyFill="1" applyBorder="1" applyAlignment="1" applyProtection="1">
      <alignment vertical="center" shrinkToFit="1"/>
      <protection locked="0"/>
    </xf>
    <xf numFmtId="49" fontId="19" fillId="2" borderId="0" xfId="2" applyNumberFormat="1" applyFont="1" applyFill="1" applyAlignment="1" applyProtection="1">
      <alignment vertical="center" shrinkToFit="1"/>
      <protection locked="0"/>
    </xf>
    <xf numFmtId="49" fontId="19" fillId="2" borderId="21" xfId="2" applyNumberFormat="1" applyFont="1" applyFill="1" applyBorder="1" applyAlignment="1" applyProtection="1">
      <alignment vertical="center" shrinkToFit="1"/>
      <protection locked="0"/>
    </xf>
    <xf numFmtId="49" fontId="19" fillId="2" borderId="13" xfId="2" applyNumberFormat="1" applyFont="1" applyFill="1" applyBorder="1" applyAlignment="1" applyProtection="1">
      <alignment vertical="center" shrinkToFit="1"/>
      <protection locked="0"/>
    </xf>
    <xf numFmtId="49" fontId="19" fillId="2" borderId="1" xfId="2" applyNumberFormat="1" applyFont="1" applyFill="1" applyBorder="1" applyAlignment="1" applyProtection="1">
      <alignment vertical="center" shrinkToFit="1"/>
      <protection locked="0"/>
    </xf>
    <xf numFmtId="49" fontId="19" fillId="2" borderId="2" xfId="2" applyNumberFormat="1" applyFont="1" applyFill="1" applyBorder="1" applyAlignment="1" applyProtection="1">
      <alignment vertical="center" shrinkToFit="1"/>
      <protection locked="0"/>
    </xf>
    <xf numFmtId="0" fontId="15" fillId="2" borderId="6" xfId="2" applyFont="1" applyFill="1" applyBorder="1" applyAlignment="1">
      <alignment vertical="center" wrapText="1"/>
    </xf>
    <xf numFmtId="0" fontId="15" fillId="2" borderId="7" xfId="2" applyFont="1" applyFill="1" applyBorder="1" applyAlignment="1">
      <alignment vertical="center" wrapText="1"/>
    </xf>
    <xf numFmtId="0" fontId="15" fillId="2" borderId="8" xfId="2" applyFont="1" applyFill="1" applyBorder="1" applyAlignment="1">
      <alignment vertical="center" wrapText="1"/>
    </xf>
    <xf numFmtId="0" fontId="15" fillId="2" borderId="20" xfId="2" applyFont="1" applyFill="1" applyBorder="1" applyAlignment="1">
      <alignment vertical="center" wrapText="1"/>
    </xf>
    <xf numFmtId="0" fontId="15" fillId="2" borderId="0" xfId="2" applyFont="1" applyFill="1" applyAlignment="1">
      <alignment vertical="center" wrapText="1"/>
    </xf>
    <xf numFmtId="0" fontId="15" fillId="2" borderId="21" xfId="2" applyFont="1" applyFill="1" applyBorder="1" applyAlignment="1">
      <alignment vertical="center" wrapText="1"/>
    </xf>
    <xf numFmtId="0" fontId="15" fillId="2" borderId="13" xfId="2" applyFont="1" applyFill="1" applyBorder="1" applyAlignment="1">
      <alignment vertical="center" wrapText="1"/>
    </xf>
    <xf numFmtId="0" fontId="15" fillId="2" borderId="1" xfId="2" applyFont="1" applyFill="1" applyBorder="1" applyAlignment="1">
      <alignment vertical="center" wrapText="1"/>
    </xf>
    <xf numFmtId="0" fontId="15" fillId="2" borderId="2" xfId="2" applyFont="1" applyFill="1" applyBorder="1" applyAlignment="1">
      <alignment vertical="center" wrapText="1"/>
    </xf>
    <xf numFmtId="0" fontId="8" fillId="2" borderId="6" xfId="2" applyFont="1" applyFill="1" applyBorder="1" applyAlignment="1" applyProtection="1">
      <alignment horizontal="center" vertical="center" shrinkToFit="1"/>
      <protection locked="0"/>
    </xf>
    <xf numFmtId="0" fontId="8" fillId="2" borderId="7" xfId="2" applyFont="1" applyFill="1" applyBorder="1" applyAlignment="1" applyProtection="1">
      <alignment horizontal="center" vertical="center" shrinkToFit="1"/>
      <protection locked="0"/>
    </xf>
    <xf numFmtId="0" fontId="8" fillId="2" borderId="13" xfId="2" applyFont="1" applyFill="1" applyBorder="1" applyAlignment="1" applyProtection="1">
      <alignment horizontal="center" vertical="center" shrinkToFit="1"/>
      <protection locked="0"/>
    </xf>
    <xf numFmtId="0" fontId="8" fillId="2" borderId="1" xfId="2" applyFont="1" applyFill="1" applyBorder="1" applyAlignment="1" applyProtection="1">
      <alignment horizontal="center" vertical="center" shrinkToFit="1"/>
      <protection locked="0"/>
    </xf>
    <xf numFmtId="0" fontId="8" fillId="2" borderId="6" xfId="2" applyFont="1" applyFill="1" applyBorder="1" applyAlignment="1" applyProtection="1">
      <alignment horizontal="center" vertical="center"/>
      <protection locked="0"/>
    </xf>
    <xf numFmtId="0" fontId="8" fillId="2" borderId="7" xfId="2" applyFont="1" applyFill="1" applyBorder="1" applyAlignment="1" applyProtection="1">
      <alignment horizontal="center" vertical="center"/>
      <protection locked="0"/>
    </xf>
    <xf numFmtId="0" fontId="8" fillId="2" borderId="13" xfId="2" applyFont="1" applyFill="1" applyBorder="1" applyAlignment="1" applyProtection="1">
      <alignment horizontal="center" vertical="center"/>
      <protection locked="0"/>
    </xf>
    <xf numFmtId="0" fontId="8" fillId="2" borderId="1" xfId="2" applyFont="1" applyFill="1" applyBorder="1" applyAlignment="1" applyProtection="1">
      <alignment horizontal="center" vertical="center"/>
      <protection locked="0"/>
    </xf>
    <xf numFmtId="0" fontId="8" fillId="16" borderId="12" xfId="2" applyFont="1" applyFill="1" applyBorder="1" applyAlignment="1">
      <alignment vertical="center"/>
    </xf>
    <xf numFmtId="49" fontId="8" fillId="16" borderId="6" xfId="2" applyNumberFormat="1" applyFont="1" applyFill="1" applyBorder="1" applyAlignment="1">
      <alignment horizontal="center" vertical="center" wrapText="1" shrinkToFit="1"/>
    </xf>
    <xf numFmtId="49" fontId="8" fillId="16" borderId="8" xfId="2" applyNumberFormat="1" applyFont="1" applyFill="1" applyBorder="1" applyAlignment="1">
      <alignment horizontal="center" vertical="center" shrinkToFit="1"/>
    </xf>
    <xf numFmtId="49" fontId="8" fillId="16" borderId="13" xfId="2" applyNumberFormat="1" applyFont="1" applyFill="1" applyBorder="1" applyAlignment="1">
      <alignment horizontal="center" vertical="center" shrinkToFit="1"/>
    </xf>
    <xf numFmtId="49" fontId="8" fillId="16" borderId="2" xfId="2" applyNumberFormat="1" applyFont="1" applyFill="1" applyBorder="1" applyAlignment="1">
      <alignment horizontal="center" vertical="center" shrinkToFit="1"/>
    </xf>
    <xf numFmtId="49" fontId="8" fillId="16" borderId="6" xfId="2" applyNumberFormat="1" applyFont="1" applyFill="1" applyBorder="1" applyAlignment="1">
      <alignment horizontal="center" vertical="center" shrinkToFit="1"/>
    </xf>
    <xf numFmtId="49" fontId="8" fillId="2" borderId="6" xfId="2" applyNumberFormat="1" applyFont="1" applyFill="1" applyBorder="1" applyAlignment="1" applyProtection="1">
      <alignment vertical="center" shrinkToFit="1"/>
      <protection locked="0"/>
    </xf>
    <xf numFmtId="49" fontId="8" fillId="2" borderId="7" xfId="2" applyNumberFormat="1" applyFont="1" applyFill="1" applyBorder="1" applyAlignment="1" applyProtection="1">
      <alignment vertical="center" shrinkToFit="1"/>
      <protection locked="0"/>
    </xf>
    <xf numFmtId="49" fontId="8" fillId="2" borderId="8" xfId="2" applyNumberFormat="1" applyFont="1" applyFill="1" applyBorder="1" applyAlignment="1" applyProtection="1">
      <alignment vertical="center" shrinkToFit="1"/>
      <protection locked="0"/>
    </xf>
    <xf numFmtId="49" fontId="8" fillId="2" borderId="13" xfId="2" applyNumberFormat="1" applyFont="1" applyFill="1" applyBorder="1" applyAlignment="1" applyProtection="1">
      <alignment vertical="center" shrinkToFit="1"/>
      <protection locked="0"/>
    </xf>
    <xf numFmtId="49" fontId="8" fillId="2" borderId="1" xfId="2" applyNumberFormat="1" applyFont="1" applyFill="1" applyBorder="1" applyAlignment="1" applyProtection="1">
      <alignment vertical="center" shrinkToFit="1"/>
      <protection locked="0"/>
    </xf>
    <xf numFmtId="49" fontId="8" fillId="2" borderId="2" xfId="2" applyNumberFormat="1" applyFont="1" applyFill="1" applyBorder="1" applyAlignment="1" applyProtection="1">
      <alignment vertical="center" shrinkToFit="1"/>
      <protection locked="0"/>
    </xf>
    <xf numFmtId="0" fontId="8" fillId="2" borderId="3" xfId="2" applyFont="1" applyFill="1" applyBorder="1" applyAlignment="1">
      <alignment vertical="center"/>
    </xf>
    <xf numFmtId="0" fontId="8" fillId="2" borderId="4" xfId="2" applyFont="1" applyFill="1" applyBorder="1" applyAlignment="1">
      <alignment vertical="center"/>
    </xf>
    <xf numFmtId="0" fontId="8" fillId="2" borderId="5" xfId="2" applyFont="1" applyFill="1" applyBorder="1" applyAlignment="1">
      <alignment vertical="center"/>
    </xf>
    <xf numFmtId="49" fontId="8" fillId="2" borderId="3" xfId="2" applyNumberFormat="1" applyFont="1" applyFill="1" applyBorder="1" applyAlignment="1" applyProtection="1">
      <alignment horizontal="left" vertical="center" shrinkToFit="1"/>
      <protection locked="0"/>
    </xf>
    <xf numFmtId="49" fontId="8" fillId="2" borderId="4" xfId="2" applyNumberFormat="1" applyFont="1" applyFill="1" applyBorder="1" applyAlignment="1" applyProtection="1">
      <alignment horizontal="left" vertical="center" shrinkToFit="1"/>
      <protection locked="0"/>
    </xf>
    <xf numFmtId="49" fontId="8" fillId="2" borderId="5" xfId="2" applyNumberFormat="1" applyFont="1" applyFill="1" applyBorder="1" applyAlignment="1" applyProtection="1">
      <alignment horizontal="left" vertical="center" shrinkToFit="1"/>
      <protection locked="0"/>
    </xf>
    <xf numFmtId="0" fontId="8" fillId="2" borderId="12" xfId="2" applyFont="1" applyFill="1" applyBorder="1" applyAlignment="1">
      <alignment horizontal="left" vertical="center"/>
    </xf>
    <xf numFmtId="0" fontId="8" fillId="2" borderId="28" xfId="2" applyFont="1" applyFill="1" applyBorder="1" applyAlignment="1">
      <alignment horizontal="left" vertical="center"/>
    </xf>
    <xf numFmtId="49" fontId="16" fillId="2" borderId="3" xfId="3" applyNumberFormat="1" applyFill="1" applyBorder="1" applyAlignment="1" applyProtection="1">
      <alignment horizontal="left" vertical="center" shrinkToFit="1"/>
      <protection locked="0"/>
    </xf>
    <xf numFmtId="0" fontId="8" fillId="2" borderId="12" xfId="2" applyFont="1" applyFill="1" applyBorder="1" applyAlignment="1">
      <alignment vertical="center"/>
    </xf>
    <xf numFmtId="0" fontId="8" fillId="2" borderId="9" xfId="2" applyFont="1" applyFill="1" applyBorder="1" applyAlignment="1">
      <alignment vertical="center"/>
    </xf>
    <xf numFmtId="0" fontId="8" fillId="2" borderId="10" xfId="2" applyFont="1" applyFill="1" applyBorder="1" applyAlignment="1">
      <alignment vertical="center"/>
    </xf>
    <xf numFmtId="49" fontId="8" fillId="2" borderId="10" xfId="2" applyNumberFormat="1" applyFont="1" applyFill="1" applyBorder="1" applyAlignment="1" applyProtection="1">
      <alignment horizontal="left" vertical="center" shrinkToFit="1"/>
      <protection locked="0"/>
    </xf>
    <xf numFmtId="49" fontId="8" fillId="2" borderId="11" xfId="2" applyNumberFormat="1" applyFont="1" applyFill="1" applyBorder="1" applyAlignment="1" applyProtection="1">
      <alignment horizontal="left" vertical="center" shrinkToFit="1"/>
      <protection locked="0"/>
    </xf>
    <xf numFmtId="49" fontId="8" fillId="2" borderId="14" xfId="2" applyNumberFormat="1" applyFont="1" applyFill="1" applyBorder="1" applyAlignment="1" applyProtection="1">
      <alignment horizontal="left" vertical="center" shrinkToFit="1"/>
      <protection locked="0"/>
    </xf>
    <xf numFmtId="49" fontId="8" fillId="2" borderId="15" xfId="2" applyNumberFormat="1" applyFont="1" applyFill="1" applyBorder="1" applyAlignment="1" applyProtection="1">
      <alignment horizontal="left" vertical="center" shrinkToFit="1"/>
      <protection locked="0"/>
    </xf>
    <xf numFmtId="0" fontId="2" fillId="0" borderId="15" xfId="1" applyBorder="1" applyAlignment="1" applyProtection="1">
      <alignment horizontal="left" vertical="center" shrinkToFit="1"/>
      <protection locked="0"/>
    </xf>
    <xf numFmtId="0" fontId="8" fillId="16" borderId="3" xfId="2" applyFont="1" applyFill="1" applyBorder="1" applyAlignment="1">
      <alignment vertical="center"/>
    </xf>
    <xf numFmtId="0" fontId="8" fillId="16" borderId="4" xfId="2" applyFont="1" applyFill="1" applyBorder="1" applyAlignment="1">
      <alignment vertical="center"/>
    </xf>
    <xf numFmtId="0" fontId="8" fillId="16" borderId="5" xfId="2" applyFont="1" applyFill="1" applyBorder="1" applyAlignment="1">
      <alignment vertical="center"/>
    </xf>
    <xf numFmtId="0" fontId="8" fillId="16" borderId="12" xfId="2" applyFont="1" applyFill="1" applyBorder="1" applyAlignment="1">
      <alignment horizontal="left" vertical="center"/>
    </xf>
    <xf numFmtId="0" fontId="15" fillId="2" borderId="12" xfId="2" applyFont="1" applyFill="1" applyBorder="1" applyAlignment="1">
      <alignment horizontal="left" vertical="center" wrapText="1"/>
    </xf>
    <xf numFmtId="0" fontId="15" fillId="2" borderId="6" xfId="2" applyFont="1" applyFill="1" applyBorder="1" applyAlignment="1">
      <alignment horizontal="left" vertical="center" wrapText="1"/>
    </xf>
    <xf numFmtId="0" fontId="15" fillId="2" borderId="7" xfId="2" applyFont="1" applyFill="1" applyBorder="1" applyAlignment="1">
      <alignment horizontal="left" vertical="center" wrapText="1"/>
    </xf>
    <xf numFmtId="0" fontId="15" fillId="2" borderId="8" xfId="2" applyFont="1" applyFill="1" applyBorder="1" applyAlignment="1">
      <alignment horizontal="left" vertical="center" wrapText="1"/>
    </xf>
    <xf numFmtId="0" fontId="15" fillId="2" borderId="20" xfId="2" applyFont="1" applyFill="1" applyBorder="1" applyAlignment="1">
      <alignment horizontal="left" vertical="center" wrapText="1"/>
    </xf>
    <xf numFmtId="0" fontId="15" fillId="2" borderId="0" xfId="2" applyFont="1" applyFill="1" applyAlignment="1">
      <alignment horizontal="left" vertical="center" wrapText="1"/>
    </xf>
    <xf numFmtId="0" fontId="15" fillId="2" borderId="21" xfId="2" applyFont="1" applyFill="1" applyBorder="1" applyAlignment="1">
      <alignment horizontal="left" vertical="center" wrapText="1"/>
    </xf>
    <xf numFmtId="0" fontId="15" fillId="2" borderId="13" xfId="2" applyFont="1" applyFill="1" applyBorder="1" applyAlignment="1">
      <alignment horizontal="left" vertical="center" wrapText="1"/>
    </xf>
    <xf numFmtId="0" fontId="15" fillId="2" borderId="1" xfId="2" applyFont="1" applyFill="1" applyBorder="1" applyAlignment="1">
      <alignment horizontal="left" vertical="center" wrapText="1"/>
    </xf>
    <xf numFmtId="0" fontId="15" fillId="2" borderId="2" xfId="2" applyFont="1" applyFill="1" applyBorder="1" applyAlignment="1">
      <alignment horizontal="left" vertical="center" wrapText="1"/>
    </xf>
    <xf numFmtId="49" fontId="8" fillId="2" borderId="16" xfId="2" applyNumberFormat="1" applyFont="1" applyFill="1" applyBorder="1" applyAlignment="1" applyProtection="1">
      <alignment horizontal="left" vertical="center" shrinkToFit="1"/>
      <protection locked="0"/>
    </xf>
    <xf numFmtId="49" fontId="17" fillId="2" borderId="14" xfId="3" applyNumberFormat="1" applyFont="1" applyFill="1" applyBorder="1" applyAlignment="1" applyProtection="1">
      <alignment horizontal="left" vertical="center" shrinkToFit="1"/>
      <protection locked="0"/>
    </xf>
    <xf numFmtId="0" fontId="8" fillId="16" borderId="6" xfId="2" applyFont="1" applyFill="1" applyBorder="1" applyAlignment="1">
      <alignment horizontal="center" vertical="center"/>
    </xf>
    <xf numFmtId="0" fontId="8" fillId="16" borderId="7" xfId="2" applyFont="1" applyFill="1" applyBorder="1" applyAlignment="1">
      <alignment horizontal="center" vertical="center"/>
    </xf>
    <xf numFmtId="0" fontId="8" fillId="16" borderId="8" xfId="2" applyFont="1" applyFill="1" applyBorder="1" applyAlignment="1">
      <alignment horizontal="center" vertical="center"/>
    </xf>
    <xf numFmtId="0" fontId="8" fillId="16" borderId="20" xfId="2" applyFont="1" applyFill="1" applyBorder="1" applyAlignment="1">
      <alignment horizontal="center" vertical="center"/>
    </xf>
    <xf numFmtId="0" fontId="8" fillId="16" borderId="0" xfId="2" applyFont="1" applyFill="1" applyAlignment="1">
      <alignment horizontal="center" vertical="center"/>
    </xf>
    <xf numFmtId="0" fontId="8" fillId="16" borderId="21" xfId="2" applyFont="1" applyFill="1" applyBorder="1" applyAlignment="1">
      <alignment horizontal="center" vertical="center"/>
    </xf>
    <xf numFmtId="0" fontId="8" fillId="16" borderId="13" xfId="2" applyFont="1" applyFill="1" applyBorder="1" applyAlignment="1">
      <alignment horizontal="center" vertical="center"/>
    </xf>
    <xf numFmtId="0" fontId="8" fillId="16" borderId="1" xfId="2" applyFont="1" applyFill="1" applyBorder="1" applyAlignment="1">
      <alignment horizontal="center" vertical="center"/>
    </xf>
    <xf numFmtId="0" fontId="8" fillId="16" borderId="2" xfId="2" applyFont="1" applyFill="1" applyBorder="1" applyAlignment="1">
      <alignment horizontal="center" vertical="center"/>
    </xf>
    <xf numFmtId="0" fontId="8" fillId="2" borderId="4" xfId="2" applyFont="1" applyFill="1" applyBorder="1" applyAlignment="1" applyProtection="1">
      <alignment horizontal="left" vertical="center" shrinkToFit="1"/>
      <protection locked="0"/>
    </xf>
    <xf numFmtId="0" fontId="8" fillId="2" borderId="5" xfId="2" applyFont="1" applyFill="1" applyBorder="1" applyAlignment="1" applyProtection="1">
      <alignment horizontal="left" vertical="center" shrinkToFit="1"/>
      <protection locked="0"/>
    </xf>
    <xf numFmtId="0" fontId="14" fillId="2" borderId="17" xfId="2" applyFont="1" applyFill="1" applyBorder="1" applyAlignment="1">
      <alignment horizontal="left" vertical="center"/>
    </xf>
    <xf numFmtId="0" fontId="14" fillId="2" borderId="18" xfId="2" applyFont="1" applyFill="1" applyBorder="1" applyAlignment="1">
      <alignment horizontal="left" vertical="center"/>
    </xf>
    <xf numFmtId="0" fontId="14" fillId="2" borderId="19" xfId="2" applyFont="1" applyFill="1" applyBorder="1" applyAlignment="1">
      <alignment horizontal="left" vertical="center"/>
    </xf>
    <xf numFmtId="0" fontId="14" fillId="2" borderId="22" xfId="2" applyFont="1" applyFill="1" applyBorder="1" applyAlignment="1" applyProtection="1">
      <alignment horizontal="center" vertical="center"/>
      <protection locked="0"/>
    </xf>
    <xf numFmtId="0" fontId="14" fillId="2" borderId="23" xfId="2" applyFont="1" applyFill="1" applyBorder="1" applyAlignment="1" applyProtection="1">
      <alignment horizontal="center" vertical="center"/>
      <protection locked="0"/>
    </xf>
    <xf numFmtId="0" fontId="14" fillId="2" borderId="24" xfId="2" applyFont="1" applyFill="1" applyBorder="1" applyAlignment="1" applyProtection="1">
      <alignment horizontal="center" vertical="center"/>
      <protection locked="0"/>
    </xf>
    <xf numFmtId="0" fontId="14" fillId="2" borderId="25" xfId="2" applyFont="1" applyFill="1" applyBorder="1" applyAlignment="1" applyProtection="1">
      <alignment horizontal="center" vertical="center"/>
      <protection locked="0"/>
    </xf>
    <xf numFmtId="0" fontId="14" fillId="2" borderId="1" xfId="2" applyFont="1" applyFill="1" applyBorder="1" applyAlignment="1" applyProtection="1">
      <alignment horizontal="center" vertical="center"/>
      <protection locked="0"/>
    </xf>
    <xf numFmtId="0" fontId="14" fillId="2" borderId="26" xfId="2" applyFont="1" applyFill="1" applyBorder="1" applyAlignment="1" applyProtection="1">
      <alignment horizontal="center" vertical="center"/>
      <protection locked="0"/>
    </xf>
    <xf numFmtId="0" fontId="6" fillId="2" borderId="0" xfId="2" applyFont="1" applyFill="1" applyAlignment="1">
      <alignment horizontal="right" vertical="center" wrapText="1"/>
    </xf>
    <xf numFmtId="0" fontId="6" fillId="2" borderId="0" xfId="2" applyFont="1" applyFill="1" applyAlignment="1">
      <alignment horizontal="right" vertical="center"/>
    </xf>
    <xf numFmtId="0" fontId="9" fillId="15" borderId="0" xfId="2" applyFont="1" applyFill="1" applyAlignment="1">
      <alignment horizontal="center" vertical="center"/>
    </xf>
    <xf numFmtId="0" fontId="12" fillId="3" borderId="3" xfId="2" applyFont="1" applyFill="1" applyBorder="1" applyAlignment="1">
      <alignment horizontal="center" vertical="center"/>
    </xf>
    <xf numFmtId="0" fontId="12" fillId="3" borderId="4" xfId="2" applyFont="1" applyFill="1" applyBorder="1" applyAlignment="1">
      <alignment horizontal="center" vertical="center"/>
    </xf>
    <xf numFmtId="0" fontId="12" fillId="3" borderId="5" xfId="2" applyFont="1" applyFill="1" applyBorder="1" applyAlignment="1">
      <alignment horizontal="center" vertical="center"/>
    </xf>
    <xf numFmtId="0" fontId="8" fillId="6" borderId="12" xfId="2" applyFont="1" applyFill="1" applyBorder="1" applyAlignment="1">
      <alignment horizontal="center" vertical="center" wrapText="1"/>
    </xf>
    <xf numFmtId="0" fontId="8" fillId="6" borderId="12" xfId="2" applyFont="1" applyFill="1" applyBorder="1" applyAlignment="1">
      <alignment horizontal="center" vertical="center"/>
    </xf>
    <xf numFmtId="0" fontId="8" fillId="0" borderId="12" xfId="2" applyFont="1" applyBorder="1" applyAlignment="1">
      <alignment horizontal="left" vertical="center"/>
    </xf>
    <xf numFmtId="0" fontId="8" fillId="16" borderId="6" xfId="2" applyFont="1" applyFill="1" applyBorder="1" applyAlignment="1">
      <alignment horizontal="center" vertical="center" wrapText="1"/>
    </xf>
    <xf numFmtId="0" fontId="8" fillId="2" borderId="12" xfId="2" applyFont="1" applyFill="1" applyBorder="1" applyAlignment="1" applyProtection="1">
      <alignment vertical="center"/>
      <protection locked="0"/>
    </xf>
    <xf numFmtId="0" fontId="8" fillId="2" borderId="14" xfId="2" applyFont="1" applyFill="1" applyBorder="1" applyAlignment="1" applyProtection="1">
      <alignment horizontal="left" vertical="center" shrinkToFit="1"/>
      <protection locked="0"/>
    </xf>
    <xf numFmtId="0" fontId="8" fillId="2" borderId="15" xfId="2" applyFont="1" applyFill="1" applyBorder="1" applyAlignment="1" applyProtection="1">
      <alignment horizontal="left" vertical="center" shrinkToFit="1"/>
      <protection locked="0"/>
    </xf>
    <xf numFmtId="0" fontId="3" fillId="2" borderId="0" xfId="1" applyFont="1" applyFill="1" applyAlignment="1">
      <alignment horizontal="center" vertical="center" wrapText="1"/>
    </xf>
    <xf numFmtId="0" fontId="3" fillId="2" borderId="30" xfId="1" applyFont="1" applyFill="1" applyBorder="1" applyAlignment="1">
      <alignment horizontal="center" vertical="center" wrapText="1"/>
    </xf>
    <xf numFmtId="0" fontId="3" fillId="0" borderId="20" xfId="1" applyFont="1" applyBorder="1" applyAlignment="1" applyProtection="1">
      <alignment horizontal="center" vertical="center" wrapText="1"/>
      <protection locked="0"/>
    </xf>
    <xf numFmtId="0" fontId="33" fillId="13" borderId="6" xfId="1" applyFont="1" applyFill="1" applyBorder="1" applyAlignment="1">
      <alignment horizontal="center" vertical="center" wrapText="1"/>
    </xf>
    <xf numFmtId="0" fontId="34" fillId="13" borderId="7" xfId="1" applyFont="1" applyFill="1" applyBorder="1" applyAlignment="1">
      <alignment horizontal="center" vertical="center" wrapText="1"/>
    </xf>
    <xf numFmtId="0" fontId="34" fillId="13" borderId="8" xfId="1" applyFont="1" applyFill="1" applyBorder="1" applyAlignment="1">
      <alignment horizontal="center" vertical="center" wrapText="1"/>
    </xf>
    <xf numFmtId="0" fontId="34" fillId="13" borderId="20" xfId="1" applyFont="1" applyFill="1" applyBorder="1" applyAlignment="1">
      <alignment horizontal="center" vertical="center" wrapText="1"/>
    </xf>
    <xf numFmtId="0" fontId="34" fillId="13" borderId="0" xfId="1" applyFont="1" applyFill="1" applyAlignment="1">
      <alignment horizontal="center" vertical="center" wrapText="1"/>
    </xf>
    <xf numFmtId="0" fontId="34" fillId="13" borderId="21" xfId="1" applyFont="1" applyFill="1" applyBorder="1" applyAlignment="1">
      <alignment horizontal="center" vertical="center" wrapText="1"/>
    </xf>
    <xf numFmtId="0" fontId="34" fillId="13" borderId="13" xfId="1" applyFont="1" applyFill="1" applyBorder="1" applyAlignment="1">
      <alignment horizontal="center" vertical="center" wrapText="1"/>
    </xf>
    <xf numFmtId="0" fontId="34" fillId="13" borderId="1" xfId="1" applyFont="1" applyFill="1" applyBorder="1" applyAlignment="1">
      <alignment horizontal="center" vertical="center" wrapText="1"/>
    </xf>
    <xf numFmtId="0" fontId="34" fillId="13" borderId="2" xfId="1" applyFont="1" applyFill="1" applyBorder="1" applyAlignment="1">
      <alignment horizontal="center" vertical="center" wrapText="1"/>
    </xf>
    <xf numFmtId="0" fontId="65" fillId="0" borderId="20" xfId="1" applyFont="1" applyBorder="1" applyAlignment="1">
      <alignment horizontal="center" vertical="center" wrapText="1"/>
    </xf>
    <xf numFmtId="0" fontId="65" fillId="0" borderId="0" xfId="1" applyFont="1" applyAlignment="1">
      <alignment horizontal="center" vertical="center" wrapText="1"/>
    </xf>
    <xf numFmtId="0" fontId="65" fillId="0" borderId="21" xfId="1" applyFont="1" applyBorder="1" applyAlignment="1">
      <alignment horizontal="center" vertical="center" wrapText="1"/>
    </xf>
    <xf numFmtId="0" fontId="65" fillId="0" borderId="13" xfId="1" applyFont="1" applyBorder="1" applyAlignment="1">
      <alignment horizontal="center" vertical="center" wrapText="1"/>
    </xf>
    <xf numFmtId="0" fontId="65" fillId="0" borderId="1" xfId="1" applyFont="1" applyBorder="1" applyAlignment="1">
      <alignment horizontal="center" vertical="center" wrapText="1"/>
    </xf>
    <xf numFmtId="0" fontId="65" fillId="0" borderId="2" xfId="1" applyFont="1" applyBorder="1" applyAlignment="1">
      <alignment horizontal="center" vertical="center" wrapText="1"/>
    </xf>
    <xf numFmtId="0" fontId="29" fillId="0" borderId="6" xfId="1" applyFont="1" applyBorder="1" applyAlignment="1">
      <alignment horizontal="left" vertical="center" wrapText="1"/>
    </xf>
    <xf numFmtId="0" fontId="29" fillId="0" borderId="7" xfId="1" applyFont="1" applyBorder="1" applyAlignment="1">
      <alignment horizontal="left" vertical="center" wrapText="1"/>
    </xf>
    <xf numFmtId="0" fontId="29" fillId="0" borderId="20" xfId="1" applyFont="1" applyBorder="1" applyAlignment="1">
      <alignment horizontal="left" vertical="center" wrapText="1"/>
    </xf>
    <xf numFmtId="0" fontId="29" fillId="0" borderId="0" xfId="1" applyFont="1" applyAlignment="1">
      <alignment horizontal="left" vertical="center" wrapText="1"/>
    </xf>
    <xf numFmtId="0" fontId="43" fillId="16" borderId="12" xfId="1" applyFont="1" applyFill="1" applyBorder="1" applyAlignment="1">
      <alignment horizontal="center" vertical="center" wrapText="1"/>
    </xf>
    <xf numFmtId="0" fontId="43" fillId="0" borderId="12" xfId="1" applyFont="1" applyBorder="1" applyAlignment="1" applyProtection="1">
      <alignment horizontal="center" vertical="center" wrapText="1"/>
      <protection locked="0"/>
    </xf>
    <xf numFmtId="0" fontId="62" fillId="0" borderId="48" xfId="1" applyFont="1" applyBorder="1" applyAlignment="1">
      <alignment horizontal="left" vertical="top"/>
    </xf>
    <xf numFmtId="0" fontId="62" fillId="0" borderId="49" xfId="1" applyFont="1" applyBorder="1" applyAlignment="1">
      <alignment horizontal="left" vertical="top"/>
    </xf>
    <xf numFmtId="0" fontId="62" fillId="0" borderId="50" xfId="1" applyFont="1" applyBorder="1" applyAlignment="1">
      <alignment horizontal="left" vertical="top"/>
    </xf>
    <xf numFmtId="0" fontId="62" fillId="0" borderId="51" xfId="1" applyFont="1" applyBorder="1" applyAlignment="1">
      <alignment horizontal="left" vertical="top"/>
    </xf>
    <xf numFmtId="0" fontId="62" fillId="0" borderId="0" xfId="1" applyFont="1" applyAlignment="1">
      <alignment horizontal="left" vertical="top"/>
    </xf>
    <xf numFmtId="0" fontId="62" fillId="0" borderId="52" xfId="1" applyFont="1" applyBorder="1" applyAlignment="1">
      <alignment horizontal="left" vertical="top"/>
    </xf>
    <xf numFmtId="0" fontId="62" fillId="0" borderId="53" xfId="1" applyFont="1" applyBorder="1" applyAlignment="1">
      <alignment horizontal="left" vertical="top"/>
    </xf>
    <xf numFmtId="0" fontId="62" fillId="0" borderId="32" xfId="1" applyFont="1" applyBorder="1" applyAlignment="1">
      <alignment horizontal="left" vertical="top"/>
    </xf>
    <xf numFmtId="0" fontId="62" fillId="0" borderId="54" xfId="1" applyFont="1" applyBorder="1" applyAlignment="1">
      <alignment horizontal="left" vertical="top"/>
    </xf>
    <xf numFmtId="0" fontId="23" fillId="16" borderId="12" xfId="1" applyFont="1" applyFill="1" applyBorder="1" applyAlignment="1">
      <alignment horizontal="center" vertical="center" wrapText="1"/>
    </xf>
    <xf numFmtId="0" fontId="23" fillId="0" borderId="12" xfId="1" applyFont="1" applyBorder="1" applyAlignment="1" applyProtection="1">
      <alignment horizontal="center" vertical="center" wrapText="1"/>
      <protection locked="0"/>
    </xf>
    <xf numFmtId="0" fontId="30" fillId="8" borderId="38" xfId="1" applyFont="1" applyFill="1" applyBorder="1" applyAlignment="1">
      <alignment horizontal="center"/>
    </xf>
    <xf numFmtId="0" fontId="30" fillId="8" borderId="37" xfId="1" applyFont="1" applyFill="1" applyBorder="1" applyAlignment="1">
      <alignment horizontal="center"/>
    </xf>
    <xf numFmtId="0" fontId="30" fillId="8" borderId="39" xfId="1" applyFont="1" applyFill="1" applyBorder="1" applyAlignment="1">
      <alignment horizontal="center"/>
    </xf>
    <xf numFmtId="0" fontId="31" fillId="8" borderId="40" xfId="1" applyFont="1" applyFill="1" applyBorder="1" applyAlignment="1">
      <alignment horizontal="center"/>
    </xf>
    <xf numFmtId="0" fontId="31" fillId="8" borderId="41" xfId="1" applyFont="1" applyFill="1" applyBorder="1" applyAlignment="1">
      <alignment horizontal="center"/>
    </xf>
    <xf numFmtId="0" fontId="64" fillId="0" borderId="20" xfId="1" applyFont="1" applyBorder="1" applyAlignment="1">
      <alignment horizontal="center" vertical="center" wrapText="1"/>
    </xf>
    <xf numFmtId="0" fontId="64" fillId="0" borderId="0" xfId="1" applyFont="1" applyAlignment="1">
      <alignment horizontal="center" vertical="center" wrapText="1"/>
    </xf>
    <xf numFmtId="0" fontId="64" fillId="0" borderId="21" xfId="1" applyFont="1" applyBorder="1" applyAlignment="1">
      <alignment horizontal="center" vertical="center" wrapText="1"/>
    </xf>
    <xf numFmtId="0" fontId="64" fillId="0" borderId="13" xfId="1" applyFont="1" applyBorder="1" applyAlignment="1">
      <alignment horizontal="center" vertical="center" wrapText="1"/>
    </xf>
    <xf numFmtId="0" fontId="64" fillId="0" borderId="1" xfId="1" applyFont="1" applyBorder="1" applyAlignment="1">
      <alignment horizontal="center" vertical="center" wrapText="1"/>
    </xf>
    <xf numFmtId="0" fontId="64" fillId="0" borderId="2" xfId="1" applyFont="1" applyBorder="1" applyAlignment="1">
      <alignment horizontal="center" vertical="center" wrapText="1"/>
    </xf>
  </cellXfs>
  <cellStyles count="8">
    <cellStyle name="ハイパーリンク" xfId="3" builtinId="8"/>
    <cellStyle name="ハイパーリンク 2" xfId="7" xr:uid="{4DF2ED1A-54C7-4660-B5A6-C37D0416340D}"/>
    <cellStyle name="標準" xfId="0" builtinId="0"/>
    <cellStyle name="標準 2" xfId="1" xr:uid="{7EB4AD45-7B3D-4C87-B23E-5D9FCFEDCF9C}"/>
    <cellStyle name="標準 2 2" xfId="2" xr:uid="{AD50DC56-026B-4B14-8213-258163F4BDE3}"/>
    <cellStyle name="標準 5 2 2 2 2 5" xfId="4" xr:uid="{8EC3C836-4611-4A9B-A9A6-8DD6EEB98E58}"/>
    <cellStyle name="標準_Book1_作業（検査）通知書(原本)" xfId="6" xr:uid="{41B87542-CC90-446E-B154-93C5ED6EE29C}"/>
    <cellStyle name="標準_Book1_作業（検査）通知書(原本)_新検査前確認書（案）_20120420" xfId="5" xr:uid="{C44C1188-6190-4E26-AAFA-900F79842939}"/>
  </cellStyles>
  <dxfs count="21">
    <dxf>
      <fill>
        <patternFill>
          <bgColor theme="5" tint="0.79998168889431442"/>
        </patternFill>
      </fill>
    </dxf>
    <dxf>
      <fill>
        <patternFill>
          <bgColor theme="2" tint="-0.24994659260841701"/>
        </patternFill>
      </fill>
    </dxf>
    <dxf>
      <fill>
        <patternFill>
          <bgColor theme="5" tint="0.79998168889431442"/>
        </patternFill>
      </fill>
    </dxf>
    <dxf>
      <fill>
        <patternFill>
          <bgColor theme="2" tint="-0.24994659260841701"/>
        </patternFill>
      </fill>
    </dxf>
    <dxf>
      <fill>
        <patternFill>
          <bgColor theme="5" tint="0.79998168889431442"/>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patternType="solid">
          <bgColor theme="0" tint="-0.34998626667073579"/>
        </patternFill>
      </fill>
    </dxf>
    <dxf>
      <fill>
        <patternFill patternType="none">
          <bgColor auto="1"/>
        </patternFill>
      </fill>
    </dxf>
    <dxf>
      <fill>
        <patternFill>
          <bgColor theme="0"/>
        </patternFill>
      </fill>
    </dxf>
    <dxf>
      <fill>
        <patternFill>
          <bgColor theme="5" tint="0.79998168889431442"/>
        </patternFill>
      </fill>
    </dxf>
    <dxf>
      <font>
        <b/>
        <i val="0"/>
        <color rgb="FFFF0000"/>
      </font>
      <fill>
        <patternFill>
          <bgColor theme="5" tint="0.79998168889431442"/>
        </patternFill>
      </fill>
    </dxf>
    <dxf>
      <fill>
        <patternFill>
          <bgColor theme="0" tint="-0.24994659260841701"/>
        </patternFill>
      </fill>
    </dxf>
    <dxf>
      <fill>
        <patternFill>
          <bgColor theme="0" tint="-0.24994659260841701"/>
        </patternFill>
      </fill>
    </dxf>
    <dxf>
      <fill>
        <patternFill>
          <bgColor theme="5" tint="0.79998168889431442"/>
        </patternFill>
      </fill>
    </dxf>
    <dxf>
      <fill>
        <patternFill>
          <bgColor theme="5" tint="0.79998168889431442"/>
        </patternFill>
      </fill>
    </dxf>
    <dxf>
      <fill>
        <patternFill>
          <bgColor theme="0" tint="-0.24994659260841701"/>
        </patternFill>
      </fill>
    </dxf>
    <dxf>
      <fill>
        <patternFill>
          <bgColor theme="0" tint="-0.24994659260841701"/>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239D32"/>
      <color rgb="FFB889DB"/>
      <color rgb="FFE49E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drawings/drawing1.xml><?xml version="1.0" encoding="utf-8"?>
<xdr:wsDr xmlns:xdr="http://schemas.openxmlformats.org/drawingml/2006/spreadsheetDrawing" xmlns:a="http://schemas.openxmlformats.org/drawingml/2006/main">
  <xdr:twoCellAnchor>
    <xdr:from>
      <xdr:col>0</xdr:col>
      <xdr:colOff>208369</xdr:colOff>
      <xdr:row>6</xdr:row>
      <xdr:rowOff>125166</xdr:rowOff>
    </xdr:from>
    <xdr:to>
      <xdr:col>24</xdr:col>
      <xdr:colOff>46954</xdr:colOff>
      <xdr:row>21</xdr:row>
      <xdr:rowOff>60158</xdr:rowOff>
    </xdr:to>
    <xdr:sp macro="" textlink="">
      <xdr:nvSpPr>
        <xdr:cNvPr id="2" name="正方形/長方形 1">
          <a:extLst>
            <a:ext uri="{FF2B5EF4-FFF2-40B4-BE49-F238E27FC236}">
              <a16:creationId xmlns:a16="http://schemas.microsoft.com/office/drawing/2014/main" id="{1061F599-5691-491D-8F78-37A053824063}"/>
            </a:ext>
          </a:extLst>
        </xdr:cNvPr>
        <xdr:cNvSpPr/>
      </xdr:nvSpPr>
      <xdr:spPr>
        <a:xfrm>
          <a:off x="208369" y="1634409"/>
          <a:ext cx="6278022" cy="237661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13599</xdr:colOff>
      <xdr:row>97</xdr:row>
      <xdr:rowOff>119439</xdr:rowOff>
    </xdr:from>
    <xdr:to>
      <xdr:col>25</xdr:col>
      <xdr:colOff>226792</xdr:colOff>
      <xdr:row>123</xdr:row>
      <xdr:rowOff>209977</xdr:rowOff>
    </xdr:to>
    <xdr:sp macro="" textlink="">
      <xdr:nvSpPr>
        <xdr:cNvPr id="2" name="矢印: 下 1">
          <a:extLst>
            <a:ext uri="{FF2B5EF4-FFF2-40B4-BE49-F238E27FC236}">
              <a16:creationId xmlns:a16="http://schemas.microsoft.com/office/drawing/2014/main" id="{22D50F30-E11D-4A8E-94DD-914AEF23E852}"/>
            </a:ext>
          </a:extLst>
        </xdr:cNvPr>
        <xdr:cNvSpPr>
          <a:spLocks/>
        </xdr:cNvSpPr>
      </xdr:nvSpPr>
      <xdr:spPr>
        <a:xfrm>
          <a:off x="13283285" y="23676125"/>
          <a:ext cx="1042186" cy="6119229"/>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latin typeface="BIZ UDゴシック" panose="020B0400000000000000" pitchFamily="49" charset="-128"/>
              <a:ea typeface="BIZ UDゴシック" panose="020B0400000000000000" pitchFamily="49" charset="-128"/>
            </a:rPr>
            <a:t>設置場所不明枠は下部にあります</a:t>
          </a:r>
        </a:p>
      </xdr:txBody>
    </xdr:sp>
    <xdr:clientData fLocksWithSheet="0"/>
  </xdr:twoCellAnchor>
  <xdr:twoCellAnchor editAs="oneCell">
    <xdr:from>
      <xdr:col>24</xdr:col>
      <xdr:colOff>26777</xdr:colOff>
      <xdr:row>2</xdr:row>
      <xdr:rowOff>42334</xdr:rowOff>
    </xdr:from>
    <xdr:to>
      <xdr:col>92</xdr:col>
      <xdr:colOff>236564</xdr:colOff>
      <xdr:row>6</xdr:row>
      <xdr:rowOff>87441</xdr:rowOff>
    </xdr:to>
    <xdr:sp macro="" textlink="">
      <xdr:nvSpPr>
        <xdr:cNvPr id="1056" name="手順④">
          <a:extLst>
            <a:ext uri="{FF2B5EF4-FFF2-40B4-BE49-F238E27FC236}">
              <a16:creationId xmlns:a16="http://schemas.microsoft.com/office/drawing/2014/main" id="{13FAA112-2236-4A82-904A-9372F7B5DD08}"/>
            </a:ext>
          </a:extLst>
        </xdr:cNvPr>
        <xdr:cNvSpPr txBox="1"/>
      </xdr:nvSpPr>
      <xdr:spPr>
        <a:xfrm>
          <a:off x="13873406" y="913191"/>
          <a:ext cx="18216856" cy="1003135"/>
        </a:xfrm>
        <a:prstGeom prst="rect">
          <a:avLst/>
        </a:prstGeom>
        <a:solidFill>
          <a:srgbClr val="FFFF00"/>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①院内の</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平面図、フロア図を貼り付けてください</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b="1">
            <a:effectLst/>
            <a:latin typeface="BIZ UDゴシック" panose="020B0400000000000000" pitchFamily="49" charset="-128"/>
            <a:ea typeface="BIZ UDゴシック" panose="020B0400000000000000" pitchFamily="49" charset="-128"/>
          </a:endParaRPr>
        </a:p>
        <a:p>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②</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調査対象回線の回線終端装置</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(ONU)</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回線終端装置に紐づく機器</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A</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、機器</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B(</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ルータ</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ファイアウォール</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/UTM)</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調査対象端末</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(PC)</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がどこにあるか図面で分かるように、</a:t>
          </a:r>
          <a:endPar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下記</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の吹き出しオブジェクト</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を</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実際の設置場所にドラック＆ドロップし、配置してください。</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設置場所が不明のものは、画面下部グレーの設置場所不明枠の中に配置してください。</a:t>
          </a:r>
          <a:endParaRPr lang="ja-JP" altLang="ja-JP" sz="1400" b="1">
            <a:effectLst/>
            <a:latin typeface="BIZ UDゴシック" panose="020B0400000000000000" pitchFamily="49" charset="-128"/>
            <a:ea typeface="BIZ UDゴシック" panose="020B0400000000000000" pitchFamily="49" charset="-128"/>
          </a:endParaRPr>
        </a:p>
      </xdr:txBody>
    </xdr:sp>
    <xdr:clientData fLocksWithSheet="0"/>
  </xdr:twoCellAnchor>
  <xdr:twoCellAnchor>
    <xdr:from>
      <xdr:col>25</xdr:col>
      <xdr:colOff>241252</xdr:colOff>
      <xdr:row>553</xdr:row>
      <xdr:rowOff>130752</xdr:rowOff>
    </xdr:from>
    <xdr:to>
      <xdr:col>51</xdr:col>
      <xdr:colOff>115454</xdr:colOff>
      <xdr:row>571</xdr:row>
      <xdr:rowOff>103909</xdr:rowOff>
    </xdr:to>
    <xdr:sp macro="" textlink="">
      <xdr:nvSpPr>
        <xdr:cNvPr id="4" name="星: 7 pt 3">
          <a:extLst>
            <a:ext uri="{FF2B5EF4-FFF2-40B4-BE49-F238E27FC236}">
              <a16:creationId xmlns:a16="http://schemas.microsoft.com/office/drawing/2014/main" id="{6ACE4EB2-963D-46EC-8C73-99E63502F627}"/>
            </a:ext>
          </a:extLst>
        </xdr:cNvPr>
        <xdr:cNvSpPr>
          <a:spLocks/>
        </xdr:cNvSpPr>
      </xdr:nvSpPr>
      <xdr:spPr>
        <a:xfrm>
          <a:off x="14343695" y="48300038"/>
          <a:ext cx="6525373" cy="4185928"/>
        </a:xfrm>
        <a:prstGeom prst="star7">
          <a:avLst/>
        </a:prstGeom>
        <a:solidFill>
          <a:srgbClr val="FFFF00"/>
        </a:solidFill>
        <a:ln w="603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b="1">
              <a:solidFill>
                <a:srgbClr val="FF0000"/>
              </a:solidFill>
              <a:latin typeface="BIZ UDゴシック" panose="020B0400000000000000" pitchFamily="49" charset="-128"/>
              <a:ea typeface="BIZ UDゴシック" panose="020B0400000000000000" pitchFamily="49" charset="-128"/>
            </a:rPr>
            <a:t>※</a:t>
          </a:r>
          <a:r>
            <a:rPr kumimoji="1" lang="ja-JP" altLang="en-US" sz="2400" b="1">
              <a:solidFill>
                <a:srgbClr val="FF0000"/>
              </a:solidFill>
              <a:latin typeface="BIZ UDゴシック" panose="020B0400000000000000" pitchFamily="49" charset="-128"/>
              <a:ea typeface="BIZ UDゴシック" panose="020B0400000000000000" pitchFamily="49" charset="-128"/>
            </a:rPr>
            <a:t>設置場所が不明なものについては、調査不可となります。可能な限り設置場所を確認し、記入をお願いします。</a:t>
          </a:r>
        </a:p>
      </xdr:txBody>
    </xdr:sp>
    <xdr:clientData/>
  </xdr:twoCellAnchor>
  <xdr:twoCellAnchor>
    <xdr:from>
      <xdr:col>23</xdr:col>
      <xdr:colOff>11547</xdr:colOff>
      <xdr:row>566</xdr:row>
      <xdr:rowOff>76200</xdr:rowOff>
    </xdr:from>
    <xdr:to>
      <xdr:col>29</xdr:col>
      <xdr:colOff>95250</xdr:colOff>
      <xdr:row>571</xdr:row>
      <xdr:rowOff>207819</xdr:rowOff>
    </xdr:to>
    <xdr:cxnSp macro="">
      <xdr:nvCxnSpPr>
        <xdr:cNvPr id="929" name="直線コネクタ 4">
          <a:extLst>
            <a:ext uri="{FF2B5EF4-FFF2-40B4-BE49-F238E27FC236}">
              <a16:creationId xmlns:a16="http://schemas.microsoft.com/office/drawing/2014/main" id="{132C724B-47E0-4940-87C1-49C87A5F9139}"/>
            </a:ext>
          </a:extLst>
        </xdr:cNvPr>
        <xdr:cNvCxnSpPr>
          <a:cxnSpLocks/>
        </xdr:cNvCxnSpPr>
      </xdr:nvCxnSpPr>
      <xdr:spPr>
        <a:xfrm flipH="1">
          <a:off x="13281233" y="51288043"/>
          <a:ext cx="1939717" cy="1301833"/>
        </a:xfrm>
        <a:prstGeom prst="line">
          <a:avLst/>
        </a:prstGeom>
        <a:ln w="60325">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23</xdr:col>
      <xdr:colOff>47094</xdr:colOff>
      <xdr:row>192</xdr:row>
      <xdr:rowOff>179916</xdr:rowOff>
    </xdr:from>
    <xdr:to>
      <xdr:col>43</xdr:col>
      <xdr:colOff>84136</xdr:colOff>
      <xdr:row>554</xdr:row>
      <xdr:rowOff>36512</xdr:rowOff>
    </xdr:to>
    <xdr:sp macro="" textlink="">
      <xdr:nvSpPr>
        <xdr:cNvPr id="1052" name="矢印: 左 5">
          <a:extLst>
            <a:ext uri="{FF2B5EF4-FFF2-40B4-BE49-F238E27FC236}">
              <a16:creationId xmlns:a16="http://schemas.microsoft.com/office/drawing/2014/main" id="{EC1F3A6F-E505-419C-A1DA-192BF07F78BD}"/>
            </a:ext>
          </a:extLst>
        </xdr:cNvPr>
        <xdr:cNvSpPr>
          <a:spLocks/>
        </xdr:cNvSpPr>
      </xdr:nvSpPr>
      <xdr:spPr>
        <a:xfrm>
          <a:off x="13556719" y="43359916"/>
          <a:ext cx="5445655" cy="2301346"/>
        </a:xfrm>
        <a:prstGeom prst="leftArrow">
          <a:avLst/>
        </a:prstGeom>
        <a:solidFill>
          <a:srgbClr val="FF0000"/>
        </a:solid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b="1">
              <a:solidFill>
                <a:schemeClr val="bg1"/>
              </a:solidFill>
              <a:latin typeface="BIZ UDゴシック" panose="020B0400000000000000" pitchFamily="49" charset="-128"/>
              <a:ea typeface="BIZ UDゴシック" panose="020B0400000000000000" pitchFamily="49" charset="-128"/>
            </a:rPr>
            <a:t>貼り付け枠が足りない場合は、</a:t>
          </a:r>
          <a:endParaRPr kumimoji="1" lang="en-US" altLang="ja-JP" sz="2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000" b="1">
              <a:solidFill>
                <a:schemeClr val="bg1"/>
              </a:solidFill>
              <a:latin typeface="BIZ UDゴシック" panose="020B0400000000000000" pitchFamily="49" charset="-128"/>
              <a:ea typeface="BIZ UDゴシック" panose="020B0400000000000000" pitchFamily="49" charset="-128"/>
            </a:rPr>
            <a:t>非表示にしている</a:t>
          </a:r>
          <a:r>
            <a:rPr kumimoji="1" lang="en-US" altLang="ja-JP" sz="2000" b="1">
              <a:solidFill>
                <a:schemeClr val="bg1"/>
              </a:solidFill>
              <a:latin typeface="BIZ UDゴシック" panose="020B0400000000000000" pitchFamily="49" charset="-128"/>
              <a:ea typeface="BIZ UDゴシック" panose="020B0400000000000000" pitchFamily="49" charset="-128"/>
            </a:rPr>
            <a:t>199</a:t>
          </a:r>
          <a:r>
            <a:rPr kumimoji="1" lang="ja-JP" altLang="en-US" sz="2000" b="1">
              <a:solidFill>
                <a:schemeClr val="bg1"/>
              </a:solidFill>
              <a:latin typeface="BIZ UDゴシック" panose="020B0400000000000000" pitchFamily="49" charset="-128"/>
              <a:ea typeface="BIZ UDゴシック" panose="020B0400000000000000" pitchFamily="49" charset="-128"/>
            </a:rPr>
            <a:t>行目から</a:t>
          </a:r>
          <a:r>
            <a:rPr kumimoji="1" lang="en-US" altLang="ja-JP" sz="2000" b="1">
              <a:solidFill>
                <a:schemeClr val="bg1"/>
              </a:solidFill>
              <a:latin typeface="BIZ UDゴシック" panose="020B0400000000000000" pitchFamily="49" charset="-128"/>
              <a:ea typeface="BIZ UDゴシック" panose="020B0400000000000000" pitchFamily="49" charset="-128"/>
            </a:rPr>
            <a:t>549</a:t>
          </a:r>
          <a:r>
            <a:rPr kumimoji="1" lang="ja-JP" altLang="en-US" sz="2000" b="1">
              <a:solidFill>
                <a:schemeClr val="bg1"/>
              </a:solidFill>
              <a:latin typeface="BIZ UDゴシック" panose="020B0400000000000000" pitchFamily="49" charset="-128"/>
              <a:ea typeface="BIZ UDゴシック" panose="020B0400000000000000" pitchFamily="49" charset="-128"/>
            </a:rPr>
            <a:t>行目を再表示してください</a:t>
          </a:r>
          <a:endParaRPr kumimoji="1" lang="en-US" altLang="ja-JP" sz="2000" b="1">
            <a:solidFill>
              <a:schemeClr val="bg1"/>
            </a:solidFill>
            <a:latin typeface="BIZ UDゴシック" panose="020B0400000000000000" pitchFamily="49" charset="-128"/>
            <a:ea typeface="BIZ UDゴシック" panose="020B0400000000000000" pitchFamily="49" charset="-128"/>
          </a:endParaRPr>
        </a:p>
      </xdr:txBody>
    </xdr:sp>
    <xdr:clientData fLocksWithSheet="0"/>
  </xdr:twoCellAnchor>
  <xdr:twoCellAnchor>
    <xdr:from>
      <xdr:col>90</xdr:col>
      <xdr:colOff>9526</xdr:colOff>
      <xdr:row>86</xdr:row>
      <xdr:rowOff>3737</xdr:rowOff>
    </xdr:from>
    <xdr:to>
      <xdr:col>94</xdr:col>
      <xdr:colOff>37526</xdr:colOff>
      <xdr:row>88</xdr:row>
      <xdr:rowOff>175074</xdr:rowOff>
    </xdr:to>
    <xdr:sp macro="" textlink="$DV$98">
      <xdr:nvSpPr>
        <xdr:cNvPr id="623" name="装置②９５">
          <a:extLst>
            <a:ext uri="{FF2B5EF4-FFF2-40B4-BE49-F238E27FC236}">
              <a16:creationId xmlns:a16="http://schemas.microsoft.com/office/drawing/2014/main" id="{768B4B1D-FD28-4C70-8DD2-C587F8236C43}"/>
            </a:ext>
          </a:extLst>
        </xdr:cNvPr>
        <xdr:cNvSpPr>
          <a:spLocks/>
        </xdr:cNvSpPr>
      </xdr:nvSpPr>
      <xdr:spPr>
        <a:xfrm>
          <a:off x="30739897" y="20926080"/>
          <a:ext cx="1051258"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1B84508-2A88-4E6C-A2B9-AA8CA2EC2A3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86</xdr:row>
      <xdr:rowOff>3737</xdr:rowOff>
    </xdr:from>
    <xdr:to>
      <xdr:col>89</xdr:col>
      <xdr:colOff>201569</xdr:colOff>
      <xdr:row>88</xdr:row>
      <xdr:rowOff>175074</xdr:rowOff>
    </xdr:to>
    <xdr:sp macro="" textlink="$DV$97">
      <xdr:nvSpPr>
        <xdr:cNvPr id="624" name="装置②９４">
          <a:extLst>
            <a:ext uri="{FF2B5EF4-FFF2-40B4-BE49-F238E27FC236}">
              <a16:creationId xmlns:a16="http://schemas.microsoft.com/office/drawing/2014/main" id="{B762D077-B49E-4017-A4FF-089453F91395}"/>
            </a:ext>
          </a:extLst>
        </xdr:cNvPr>
        <xdr:cNvSpPr>
          <a:spLocks/>
        </xdr:cNvSpPr>
      </xdr:nvSpPr>
      <xdr:spPr>
        <a:xfrm>
          <a:off x="29624869" y="20926080"/>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766CFFD-889E-4300-80E0-41940747E62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86</xdr:row>
      <xdr:rowOff>3737</xdr:rowOff>
    </xdr:from>
    <xdr:to>
      <xdr:col>85</xdr:col>
      <xdr:colOff>111610</xdr:colOff>
      <xdr:row>88</xdr:row>
      <xdr:rowOff>175074</xdr:rowOff>
    </xdr:to>
    <xdr:sp macro="" textlink="$DV$96">
      <xdr:nvSpPr>
        <xdr:cNvPr id="625" name="装置②９３">
          <a:extLst>
            <a:ext uri="{FF2B5EF4-FFF2-40B4-BE49-F238E27FC236}">
              <a16:creationId xmlns:a16="http://schemas.microsoft.com/office/drawing/2014/main" id="{B16F6D5A-11E5-4475-86C0-633BE3558977}"/>
            </a:ext>
          </a:extLst>
        </xdr:cNvPr>
        <xdr:cNvSpPr>
          <a:spLocks/>
        </xdr:cNvSpPr>
      </xdr:nvSpPr>
      <xdr:spPr>
        <a:xfrm>
          <a:off x="28511653" y="20926080"/>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06B0C4-5348-4C3F-AAE2-300C67411ED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86</xdr:row>
      <xdr:rowOff>3737</xdr:rowOff>
    </xdr:from>
    <xdr:to>
      <xdr:col>81</xdr:col>
      <xdr:colOff>21651</xdr:colOff>
      <xdr:row>88</xdr:row>
      <xdr:rowOff>175074</xdr:rowOff>
    </xdr:to>
    <xdr:sp macro="" textlink="$DV$95">
      <xdr:nvSpPr>
        <xdr:cNvPr id="626" name="装置②９２">
          <a:extLst>
            <a:ext uri="{FF2B5EF4-FFF2-40B4-BE49-F238E27FC236}">
              <a16:creationId xmlns:a16="http://schemas.microsoft.com/office/drawing/2014/main" id="{AF3E7929-A4D4-49DF-990A-50A380E48D74}"/>
            </a:ext>
          </a:extLst>
        </xdr:cNvPr>
        <xdr:cNvSpPr>
          <a:spLocks/>
        </xdr:cNvSpPr>
      </xdr:nvSpPr>
      <xdr:spPr>
        <a:xfrm>
          <a:off x="27396622" y="20926080"/>
          <a:ext cx="1053072"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7CB7CFA-5EA1-45CF-86C9-F1FB60C552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86</xdr:row>
      <xdr:rowOff>3737</xdr:rowOff>
    </xdr:from>
    <xdr:to>
      <xdr:col>76</xdr:col>
      <xdr:colOff>185692</xdr:colOff>
      <xdr:row>88</xdr:row>
      <xdr:rowOff>175074</xdr:rowOff>
    </xdr:to>
    <xdr:sp macro="" textlink="$DV$94">
      <xdr:nvSpPr>
        <xdr:cNvPr id="627" name="装置②９１">
          <a:extLst>
            <a:ext uri="{FF2B5EF4-FFF2-40B4-BE49-F238E27FC236}">
              <a16:creationId xmlns:a16="http://schemas.microsoft.com/office/drawing/2014/main" id="{5F86348F-73D3-430F-B6C9-736547966795}"/>
            </a:ext>
          </a:extLst>
        </xdr:cNvPr>
        <xdr:cNvSpPr>
          <a:spLocks/>
        </xdr:cNvSpPr>
      </xdr:nvSpPr>
      <xdr:spPr>
        <a:xfrm>
          <a:off x="26283406" y="20926080"/>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6AD90D3-8C3D-4A0A-9429-95C41C8DAD6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77</xdr:row>
      <xdr:rowOff>217574</xdr:rowOff>
    </xdr:from>
    <xdr:to>
      <xdr:col>94</xdr:col>
      <xdr:colOff>37518</xdr:colOff>
      <xdr:row>80</xdr:row>
      <xdr:rowOff>158003</xdr:rowOff>
    </xdr:to>
    <xdr:sp macro="" textlink="$DV$88">
      <xdr:nvSpPr>
        <xdr:cNvPr id="628" name="装置②８５">
          <a:extLst>
            <a:ext uri="{FF2B5EF4-FFF2-40B4-BE49-F238E27FC236}">
              <a16:creationId xmlns:a16="http://schemas.microsoft.com/office/drawing/2014/main" id="{B4837224-3B67-42C9-B74A-8D5A1A779AE8}"/>
            </a:ext>
          </a:extLst>
        </xdr:cNvPr>
        <xdr:cNvSpPr>
          <a:spLocks/>
        </xdr:cNvSpPr>
      </xdr:nvSpPr>
      <xdr:spPr>
        <a:xfrm>
          <a:off x="30739889" y="18984545"/>
          <a:ext cx="1051258"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ED45A52-1243-46B1-ACDD-3D2E0627A09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77</xdr:row>
      <xdr:rowOff>217574</xdr:rowOff>
    </xdr:from>
    <xdr:to>
      <xdr:col>89</xdr:col>
      <xdr:colOff>201561</xdr:colOff>
      <xdr:row>80</xdr:row>
      <xdr:rowOff>158003</xdr:rowOff>
    </xdr:to>
    <xdr:sp macro="" textlink="$DV$87">
      <xdr:nvSpPr>
        <xdr:cNvPr id="629" name="装置②８４">
          <a:extLst>
            <a:ext uri="{FF2B5EF4-FFF2-40B4-BE49-F238E27FC236}">
              <a16:creationId xmlns:a16="http://schemas.microsoft.com/office/drawing/2014/main" id="{1249128B-B47D-42F0-8159-1E1FE8610DED}"/>
            </a:ext>
          </a:extLst>
        </xdr:cNvPr>
        <xdr:cNvSpPr>
          <a:spLocks/>
        </xdr:cNvSpPr>
      </xdr:nvSpPr>
      <xdr:spPr>
        <a:xfrm>
          <a:off x="29624861" y="18984545"/>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FB03C9A-E2C4-49D9-B677-4153422774F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77</xdr:row>
      <xdr:rowOff>217574</xdr:rowOff>
    </xdr:from>
    <xdr:to>
      <xdr:col>85</xdr:col>
      <xdr:colOff>111602</xdr:colOff>
      <xdr:row>80</xdr:row>
      <xdr:rowOff>158003</xdr:rowOff>
    </xdr:to>
    <xdr:sp macro="" textlink="$DV$86">
      <xdr:nvSpPr>
        <xdr:cNvPr id="630" name="装置②８３">
          <a:extLst>
            <a:ext uri="{FF2B5EF4-FFF2-40B4-BE49-F238E27FC236}">
              <a16:creationId xmlns:a16="http://schemas.microsoft.com/office/drawing/2014/main" id="{DC5F516E-6189-447E-8A10-4B9951DF0606}"/>
            </a:ext>
          </a:extLst>
        </xdr:cNvPr>
        <xdr:cNvSpPr>
          <a:spLocks/>
        </xdr:cNvSpPr>
      </xdr:nvSpPr>
      <xdr:spPr>
        <a:xfrm>
          <a:off x="28511645" y="18984545"/>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09B5948-5A1B-4C4D-95F9-5718E7E7E1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77</xdr:row>
      <xdr:rowOff>217574</xdr:rowOff>
    </xdr:from>
    <xdr:to>
      <xdr:col>81</xdr:col>
      <xdr:colOff>21643</xdr:colOff>
      <xdr:row>80</xdr:row>
      <xdr:rowOff>158003</xdr:rowOff>
    </xdr:to>
    <xdr:sp macro="" textlink="$DV$85">
      <xdr:nvSpPr>
        <xdr:cNvPr id="631" name="装置②８２">
          <a:extLst>
            <a:ext uri="{FF2B5EF4-FFF2-40B4-BE49-F238E27FC236}">
              <a16:creationId xmlns:a16="http://schemas.microsoft.com/office/drawing/2014/main" id="{410CFE08-0D34-43B1-8E97-2CA460CF8DD2}"/>
            </a:ext>
          </a:extLst>
        </xdr:cNvPr>
        <xdr:cNvSpPr>
          <a:spLocks/>
        </xdr:cNvSpPr>
      </xdr:nvSpPr>
      <xdr:spPr>
        <a:xfrm>
          <a:off x="27396614" y="18984545"/>
          <a:ext cx="1053072"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3674794-5CCC-4F0D-BFF6-DDDFA18DA9C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77</xdr:row>
      <xdr:rowOff>217574</xdr:rowOff>
    </xdr:from>
    <xdr:to>
      <xdr:col>76</xdr:col>
      <xdr:colOff>185684</xdr:colOff>
      <xdr:row>80</xdr:row>
      <xdr:rowOff>158003</xdr:rowOff>
    </xdr:to>
    <xdr:sp macro="" textlink="$DV$84">
      <xdr:nvSpPr>
        <xdr:cNvPr id="632" name="装置②８１">
          <a:extLst>
            <a:ext uri="{FF2B5EF4-FFF2-40B4-BE49-F238E27FC236}">
              <a16:creationId xmlns:a16="http://schemas.microsoft.com/office/drawing/2014/main" id="{FEBBEAF9-3DDB-4EFE-98B6-A583D6008646}"/>
            </a:ext>
          </a:extLst>
        </xdr:cNvPr>
        <xdr:cNvSpPr>
          <a:spLocks/>
        </xdr:cNvSpPr>
      </xdr:nvSpPr>
      <xdr:spPr>
        <a:xfrm>
          <a:off x="26283398" y="18984545"/>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F63BB12-7BDD-4FB5-B9ED-9C0777B2879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61</xdr:row>
      <xdr:rowOff>218524</xdr:rowOff>
    </xdr:from>
    <xdr:to>
      <xdr:col>94</xdr:col>
      <xdr:colOff>37518</xdr:colOff>
      <xdr:row>64</xdr:row>
      <xdr:rowOff>158953</xdr:rowOff>
    </xdr:to>
    <xdr:sp macro="" textlink="$DV$68">
      <xdr:nvSpPr>
        <xdr:cNvPr id="633" name="装置②６５">
          <a:extLst>
            <a:ext uri="{FF2B5EF4-FFF2-40B4-BE49-F238E27FC236}">
              <a16:creationId xmlns:a16="http://schemas.microsoft.com/office/drawing/2014/main" id="{A944B574-0C05-4028-A31C-5CE9A3E8DF4E}"/>
            </a:ext>
          </a:extLst>
        </xdr:cNvPr>
        <xdr:cNvSpPr>
          <a:spLocks/>
        </xdr:cNvSpPr>
      </xdr:nvSpPr>
      <xdr:spPr>
        <a:xfrm>
          <a:off x="30739889" y="15153724"/>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FCBDDD9-F63D-4D92-BAA8-5DA3DA4A1F9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61</xdr:row>
      <xdr:rowOff>218524</xdr:rowOff>
    </xdr:from>
    <xdr:to>
      <xdr:col>89</xdr:col>
      <xdr:colOff>201561</xdr:colOff>
      <xdr:row>64</xdr:row>
      <xdr:rowOff>158953</xdr:rowOff>
    </xdr:to>
    <xdr:sp macro="" textlink="$DV$67">
      <xdr:nvSpPr>
        <xdr:cNvPr id="634" name="装置②６４">
          <a:extLst>
            <a:ext uri="{FF2B5EF4-FFF2-40B4-BE49-F238E27FC236}">
              <a16:creationId xmlns:a16="http://schemas.microsoft.com/office/drawing/2014/main" id="{D73F8C43-EA60-43AE-8C08-FD55A8A10DB4}"/>
            </a:ext>
          </a:extLst>
        </xdr:cNvPr>
        <xdr:cNvSpPr>
          <a:spLocks/>
        </xdr:cNvSpPr>
      </xdr:nvSpPr>
      <xdr:spPr>
        <a:xfrm>
          <a:off x="29624861" y="151537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58E3804-0EBF-42F1-9EC1-F048E9FB241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61</xdr:row>
      <xdr:rowOff>218524</xdr:rowOff>
    </xdr:from>
    <xdr:to>
      <xdr:col>85</xdr:col>
      <xdr:colOff>111602</xdr:colOff>
      <xdr:row>64</xdr:row>
      <xdr:rowOff>158953</xdr:rowOff>
    </xdr:to>
    <xdr:sp macro="" textlink="$DV$66">
      <xdr:nvSpPr>
        <xdr:cNvPr id="635" name="装置②６３">
          <a:extLst>
            <a:ext uri="{FF2B5EF4-FFF2-40B4-BE49-F238E27FC236}">
              <a16:creationId xmlns:a16="http://schemas.microsoft.com/office/drawing/2014/main" id="{CE24515B-215B-4568-9CF0-723B272FBBB3}"/>
            </a:ext>
          </a:extLst>
        </xdr:cNvPr>
        <xdr:cNvSpPr>
          <a:spLocks/>
        </xdr:cNvSpPr>
      </xdr:nvSpPr>
      <xdr:spPr>
        <a:xfrm>
          <a:off x="28511645" y="151537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1863531-0138-4D77-9BBB-0374B6E5213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61</xdr:row>
      <xdr:rowOff>218524</xdr:rowOff>
    </xdr:from>
    <xdr:to>
      <xdr:col>81</xdr:col>
      <xdr:colOff>21643</xdr:colOff>
      <xdr:row>64</xdr:row>
      <xdr:rowOff>158953</xdr:rowOff>
    </xdr:to>
    <xdr:sp macro="" textlink="$DV$65">
      <xdr:nvSpPr>
        <xdr:cNvPr id="636" name="装置②６２">
          <a:extLst>
            <a:ext uri="{FF2B5EF4-FFF2-40B4-BE49-F238E27FC236}">
              <a16:creationId xmlns:a16="http://schemas.microsoft.com/office/drawing/2014/main" id="{39651929-4D12-4744-AD7B-CBCC5EF8ACAB}"/>
            </a:ext>
          </a:extLst>
        </xdr:cNvPr>
        <xdr:cNvSpPr>
          <a:spLocks/>
        </xdr:cNvSpPr>
      </xdr:nvSpPr>
      <xdr:spPr>
        <a:xfrm>
          <a:off x="27396614" y="15153724"/>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5C34F07-2B50-47FC-81C1-36170D64BF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61</xdr:row>
      <xdr:rowOff>218524</xdr:rowOff>
    </xdr:from>
    <xdr:to>
      <xdr:col>76</xdr:col>
      <xdr:colOff>185684</xdr:colOff>
      <xdr:row>64</xdr:row>
      <xdr:rowOff>158953</xdr:rowOff>
    </xdr:to>
    <xdr:sp macro="" textlink="$DV$64">
      <xdr:nvSpPr>
        <xdr:cNvPr id="637" name="装置②６１">
          <a:extLst>
            <a:ext uri="{FF2B5EF4-FFF2-40B4-BE49-F238E27FC236}">
              <a16:creationId xmlns:a16="http://schemas.microsoft.com/office/drawing/2014/main" id="{CC870379-77FC-4DC7-A1FA-A661ED78B262}"/>
            </a:ext>
          </a:extLst>
        </xdr:cNvPr>
        <xdr:cNvSpPr>
          <a:spLocks/>
        </xdr:cNvSpPr>
      </xdr:nvSpPr>
      <xdr:spPr>
        <a:xfrm>
          <a:off x="26283398" y="151537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0F1DAD3-A66C-4DC0-A868-FE0B19656B5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53</xdr:row>
      <xdr:rowOff>220517</xdr:rowOff>
    </xdr:from>
    <xdr:to>
      <xdr:col>94</xdr:col>
      <xdr:colOff>37518</xdr:colOff>
      <xdr:row>56</xdr:row>
      <xdr:rowOff>160946</xdr:rowOff>
    </xdr:to>
    <xdr:sp macro="" textlink="$DV$58">
      <xdr:nvSpPr>
        <xdr:cNvPr id="638" name="装置②５５">
          <a:extLst>
            <a:ext uri="{FF2B5EF4-FFF2-40B4-BE49-F238E27FC236}">
              <a16:creationId xmlns:a16="http://schemas.microsoft.com/office/drawing/2014/main" id="{1C4F2465-2135-4702-9F11-61E5171129BE}"/>
            </a:ext>
          </a:extLst>
        </xdr:cNvPr>
        <xdr:cNvSpPr>
          <a:spLocks/>
        </xdr:cNvSpPr>
      </xdr:nvSpPr>
      <xdr:spPr>
        <a:xfrm>
          <a:off x="30739889" y="13239831"/>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E3E9253-A022-451D-85E2-08E4DE4794C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53</xdr:row>
      <xdr:rowOff>220517</xdr:rowOff>
    </xdr:from>
    <xdr:to>
      <xdr:col>89</xdr:col>
      <xdr:colOff>201561</xdr:colOff>
      <xdr:row>56</xdr:row>
      <xdr:rowOff>160946</xdr:rowOff>
    </xdr:to>
    <xdr:sp macro="" textlink="$DV$56">
      <xdr:nvSpPr>
        <xdr:cNvPr id="639" name="装置②５４">
          <a:extLst>
            <a:ext uri="{FF2B5EF4-FFF2-40B4-BE49-F238E27FC236}">
              <a16:creationId xmlns:a16="http://schemas.microsoft.com/office/drawing/2014/main" id="{9D64D489-865C-4861-A172-8F2C594B6643}"/>
            </a:ext>
          </a:extLst>
        </xdr:cNvPr>
        <xdr:cNvSpPr>
          <a:spLocks/>
        </xdr:cNvSpPr>
      </xdr:nvSpPr>
      <xdr:spPr>
        <a:xfrm>
          <a:off x="29624861" y="1323983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945A5A3-3D5F-41F9-9202-B287BBB382E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53</xdr:row>
      <xdr:rowOff>220517</xdr:rowOff>
    </xdr:from>
    <xdr:to>
      <xdr:col>85</xdr:col>
      <xdr:colOff>111602</xdr:colOff>
      <xdr:row>56</xdr:row>
      <xdr:rowOff>160946</xdr:rowOff>
    </xdr:to>
    <xdr:sp macro="" textlink="$DV$56">
      <xdr:nvSpPr>
        <xdr:cNvPr id="640" name="装置②５３">
          <a:extLst>
            <a:ext uri="{FF2B5EF4-FFF2-40B4-BE49-F238E27FC236}">
              <a16:creationId xmlns:a16="http://schemas.microsoft.com/office/drawing/2014/main" id="{7B3DB769-71BC-4E50-A261-D155B141EDF6}"/>
            </a:ext>
          </a:extLst>
        </xdr:cNvPr>
        <xdr:cNvSpPr>
          <a:spLocks/>
        </xdr:cNvSpPr>
      </xdr:nvSpPr>
      <xdr:spPr>
        <a:xfrm>
          <a:off x="28511645" y="1323983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AA82009-9CC4-4755-900D-29EBE093CB2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53</xdr:row>
      <xdr:rowOff>220517</xdr:rowOff>
    </xdr:from>
    <xdr:to>
      <xdr:col>81</xdr:col>
      <xdr:colOff>21643</xdr:colOff>
      <xdr:row>56</xdr:row>
      <xdr:rowOff>160946</xdr:rowOff>
    </xdr:to>
    <xdr:sp macro="" textlink="$DV$55">
      <xdr:nvSpPr>
        <xdr:cNvPr id="641" name="装置②５２">
          <a:extLst>
            <a:ext uri="{FF2B5EF4-FFF2-40B4-BE49-F238E27FC236}">
              <a16:creationId xmlns:a16="http://schemas.microsoft.com/office/drawing/2014/main" id="{1530D9EE-CADE-4DC7-9997-4C57619FA06B}"/>
            </a:ext>
          </a:extLst>
        </xdr:cNvPr>
        <xdr:cNvSpPr>
          <a:spLocks/>
        </xdr:cNvSpPr>
      </xdr:nvSpPr>
      <xdr:spPr>
        <a:xfrm>
          <a:off x="27396614" y="13239831"/>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26EDAF5-0816-484D-8477-A5586816B76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53</xdr:row>
      <xdr:rowOff>220517</xdr:rowOff>
    </xdr:from>
    <xdr:to>
      <xdr:col>76</xdr:col>
      <xdr:colOff>185684</xdr:colOff>
      <xdr:row>56</xdr:row>
      <xdr:rowOff>160946</xdr:rowOff>
    </xdr:to>
    <xdr:sp macro="" textlink="$DV$54">
      <xdr:nvSpPr>
        <xdr:cNvPr id="642" name="装置②５１">
          <a:extLst>
            <a:ext uri="{FF2B5EF4-FFF2-40B4-BE49-F238E27FC236}">
              <a16:creationId xmlns:a16="http://schemas.microsoft.com/office/drawing/2014/main" id="{B9579F33-E54E-4A4E-B342-0DD98E128963}"/>
            </a:ext>
          </a:extLst>
        </xdr:cNvPr>
        <xdr:cNvSpPr>
          <a:spLocks/>
        </xdr:cNvSpPr>
      </xdr:nvSpPr>
      <xdr:spPr>
        <a:xfrm>
          <a:off x="26283398" y="1323983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593031C-9B87-4C85-9289-B3928952008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46</xdr:row>
      <xdr:rowOff>10040</xdr:rowOff>
    </xdr:from>
    <xdr:to>
      <xdr:col>94</xdr:col>
      <xdr:colOff>37526</xdr:colOff>
      <xdr:row>48</xdr:row>
      <xdr:rowOff>181378</xdr:rowOff>
    </xdr:to>
    <xdr:sp macro="" textlink="$DV$48">
      <xdr:nvSpPr>
        <xdr:cNvPr id="643" name="装置②４５">
          <a:extLst>
            <a:ext uri="{FF2B5EF4-FFF2-40B4-BE49-F238E27FC236}">
              <a16:creationId xmlns:a16="http://schemas.microsoft.com/office/drawing/2014/main" id="{877C24F4-BBC2-4A48-BF65-E2A922AAD8E2}"/>
            </a:ext>
          </a:extLst>
        </xdr:cNvPr>
        <xdr:cNvSpPr>
          <a:spLocks/>
        </xdr:cNvSpPr>
      </xdr:nvSpPr>
      <xdr:spPr>
        <a:xfrm>
          <a:off x="30739897" y="11352954"/>
          <a:ext cx="1051258"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7A35936-F11B-400D-A0BA-73AB2CE30C2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173566</xdr:colOff>
      <xdr:row>46</xdr:row>
      <xdr:rowOff>10040</xdr:rowOff>
    </xdr:from>
    <xdr:to>
      <xdr:col>89</xdr:col>
      <xdr:colOff>201566</xdr:colOff>
      <xdr:row>48</xdr:row>
      <xdr:rowOff>181378</xdr:rowOff>
    </xdr:to>
    <xdr:sp macro="" textlink="$DV$47">
      <xdr:nvSpPr>
        <xdr:cNvPr id="644" name="装置②４４">
          <a:extLst>
            <a:ext uri="{FF2B5EF4-FFF2-40B4-BE49-F238E27FC236}">
              <a16:creationId xmlns:a16="http://schemas.microsoft.com/office/drawing/2014/main" id="{DA6AC517-9BCC-4C45-BFCC-B8B207D593D4}"/>
            </a:ext>
          </a:extLst>
        </xdr:cNvPr>
        <xdr:cNvSpPr>
          <a:spLocks/>
        </xdr:cNvSpPr>
      </xdr:nvSpPr>
      <xdr:spPr>
        <a:xfrm>
          <a:off x="29624866" y="11352954"/>
          <a:ext cx="1051257"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DBA6379-FF3A-4182-AB95-984EE5FCEBB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83608</xdr:colOff>
      <xdr:row>46</xdr:row>
      <xdr:rowOff>10040</xdr:rowOff>
    </xdr:from>
    <xdr:to>
      <xdr:col>85</xdr:col>
      <xdr:colOff>111608</xdr:colOff>
      <xdr:row>48</xdr:row>
      <xdr:rowOff>181378</xdr:rowOff>
    </xdr:to>
    <xdr:sp macro="" textlink="$DV$46">
      <xdr:nvSpPr>
        <xdr:cNvPr id="645" name="装置②４３">
          <a:extLst>
            <a:ext uri="{FF2B5EF4-FFF2-40B4-BE49-F238E27FC236}">
              <a16:creationId xmlns:a16="http://schemas.microsoft.com/office/drawing/2014/main" id="{ED0998CE-38AB-4677-B74B-B7316A039395}"/>
            </a:ext>
          </a:extLst>
        </xdr:cNvPr>
        <xdr:cNvSpPr>
          <a:spLocks/>
        </xdr:cNvSpPr>
      </xdr:nvSpPr>
      <xdr:spPr>
        <a:xfrm>
          <a:off x="28511651" y="11352954"/>
          <a:ext cx="1051257"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680C419-8160-439D-9269-8A735664838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247650</xdr:colOff>
      <xdr:row>46</xdr:row>
      <xdr:rowOff>10040</xdr:rowOff>
    </xdr:from>
    <xdr:to>
      <xdr:col>81</xdr:col>
      <xdr:colOff>21650</xdr:colOff>
      <xdr:row>48</xdr:row>
      <xdr:rowOff>181378</xdr:rowOff>
    </xdr:to>
    <xdr:sp macro="" textlink="$DV$45">
      <xdr:nvSpPr>
        <xdr:cNvPr id="646" name="装置②４２">
          <a:extLst>
            <a:ext uri="{FF2B5EF4-FFF2-40B4-BE49-F238E27FC236}">
              <a16:creationId xmlns:a16="http://schemas.microsoft.com/office/drawing/2014/main" id="{EEBA4222-0DA4-4B58-B036-51ED1BCA9628}"/>
            </a:ext>
          </a:extLst>
        </xdr:cNvPr>
        <xdr:cNvSpPr>
          <a:spLocks/>
        </xdr:cNvSpPr>
      </xdr:nvSpPr>
      <xdr:spPr>
        <a:xfrm>
          <a:off x="27396621" y="11352954"/>
          <a:ext cx="1053072"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7EF4FE9-F2D6-44FA-AA12-A118A358248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46</xdr:row>
      <xdr:rowOff>10040</xdr:rowOff>
    </xdr:from>
    <xdr:to>
      <xdr:col>76</xdr:col>
      <xdr:colOff>185692</xdr:colOff>
      <xdr:row>48</xdr:row>
      <xdr:rowOff>181378</xdr:rowOff>
    </xdr:to>
    <xdr:sp macro="" textlink="$DV$44">
      <xdr:nvSpPr>
        <xdr:cNvPr id="647" name="装置②４１">
          <a:extLst>
            <a:ext uri="{FF2B5EF4-FFF2-40B4-BE49-F238E27FC236}">
              <a16:creationId xmlns:a16="http://schemas.microsoft.com/office/drawing/2014/main" id="{5EE66549-6E88-423C-AA30-C54F37FD6485}"/>
            </a:ext>
          </a:extLst>
        </xdr:cNvPr>
        <xdr:cNvSpPr>
          <a:spLocks/>
        </xdr:cNvSpPr>
      </xdr:nvSpPr>
      <xdr:spPr>
        <a:xfrm>
          <a:off x="26283406" y="11352954"/>
          <a:ext cx="1051257"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6373AC8-5BFF-4E50-A390-AA490469BB9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41</xdr:row>
      <xdr:rowOff>91702</xdr:rowOff>
    </xdr:from>
    <xdr:to>
      <xdr:col>94</xdr:col>
      <xdr:colOff>37518</xdr:colOff>
      <xdr:row>44</xdr:row>
      <xdr:rowOff>32131</xdr:rowOff>
    </xdr:to>
    <xdr:sp macro="" textlink="$DV$43">
      <xdr:nvSpPr>
        <xdr:cNvPr id="648" name="装置②４０">
          <a:extLst>
            <a:ext uri="{FF2B5EF4-FFF2-40B4-BE49-F238E27FC236}">
              <a16:creationId xmlns:a16="http://schemas.microsoft.com/office/drawing/2014/main" id="{F6958097-F8A1-4637-AC9A-589D65F68319}"/>
            </a:ext>
          </a:extLst>
        </xdr:cNvPr>
        <xdr:cNvSpPr>
          <a:spLocks/>
        </xdr:cNvSpPr>
      </xdr:nvSpPr>
      <xdr:spPr>
        <a:xfrm>
          <a:off x="30739889" y="10237188"/>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2D1A4C6-5A6B-4E51-BA0C-F6888C7C806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41</xdr:row>
      <xdr:rowOff>91702</xdr:rowOff>
    </xdr:from>
    <xdr:to>
      <xdr:col>89</xdr:col>
      <xdr:colOff>201561</xdr:colOff>
      <xdr:row>44</xdr:row>
      <xdr:rowOff>32131</xdr:rowOff>
    </xdr:to>
    <xdr:sp macro="" textlink="$DV$42">
      <xdr:nvSpPr>
        <xdr:cNvPr id="649" name="装置②３９">
          <a:extLst>
            <a:ext uri="{FF2B5EF4-FFF2-40B4-BE49-F238E27FC236}">
              <a16:creationId xmlns:a16="http://schemas.microsoft.com/office/drawing/2014/main" id="{A4021589-CB2D-4C17-A304-680E1EABCFC7}"/>
            </a:ext>
          </a:extLst>
        </xdr:cNvPr>
        <xdr:cNvSpPr>
          <a:spLocks/>
        </xdr:cNvSpPr>
      </xdr:nvSpPr>
      <xdr:spPr>
        <a:xfrm>
          <a:off x="29624861" y="10237188"/>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69C02FA-389A-47DE-9527-82F78E853CA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41</xdr:row>
      <xdr:rowOff>91702</xdr:rowOff>
    </xdr:from>
    <xdr:to>
      <xdr:col>85</xdr:col>
      <xdr:colOff>111602</xdr:colOff>
      <xdr:row>44</xdr:row>
      <xdr:rowOff>32131</xdr:rowOff>
    </xdr:to>
    <xdr:sp macro="" textlink="$DV$41">
      <xdr:nvSpPr>
        <xdr:cNvPr id="650" name="装置②３８">
          <a:extLst>
            <a:ext uri="{FF2B5EF4-FFF2-40B4-BE49-F238E27FC236}">
              <a16:creationId xmlns:a16="http://schemas.microsoft.com/office/drawing/2014/main" id="{29027CE6-910A-48C3-A842-E1185880A1B3}"/>
            </a:ext>
          </a:extLst>
        </xdr:cNvPr>
        <xdr:cNvSpPr>
          <a:spLocks/>
        </xdr:cNvSpPr>
      </xdr:nvSpPr>
      <xdr:spPr>
        <a:xfrm>
          <a:off x="28511645" y="10237188"/>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8097618-DA64-4B78-A3DB-9E4F34F0A8D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41</xdr:row>
      <xdr:rowOff>91702</xdr:rowOff>
    </xdr:from>
    <xdr:to>
      <xdr:col>81</xdr:col>
      <xdr:colOff>21643</xdr:colOff>
      <xdr:row>44</xdr:row>
      <xdr:rowOff>32131</xdr:rowOff>
    </xdr:to>
    <xdr:sp macro="" textlink="$DV$40">
      <xdr:nvSpPr>
        <xdr:cNvPr id="651" name="装置②３７">
          <a:extLst>
            <a:ext uri="{FF2B5EF4-FFF2-40B4-BE49-F238E27FC236}">
              <a16:creationId xmlns:a16="http://schemas.microsoft.com/office/drawing/2014/main" id="{86D2FD16-A862-4D09-86FD-17C647EF3885}"/>
            </a:ext>
          </a:extLst>
        </xdr:cNvPr>
        <xdr:cNvSpPr>
          <a:spLocks/>
        </xdr:cNvSpPr>
      </xdr:nvSpPr>
      <xdr:spPr>
        <a:xfrm>
          <a:off x="27396614" y="10237188"/>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C5C3196-17C4-44D2-98BA-8FCA05C8760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41</xdr:row>
      <xdr:rowOff>91702</xdr:rowOff>
    </xdr:from>
    <xdr:to>
      <xdr:col>76</xdr:col>
      <xdr:colOff>185684</xdr:colOff>
      <xdr:row>44</xdr:row>
      <xdr:rowOff>32131</xdr:rowOff>
    </xdr:to>
    <xdr:sp macro="" textlink="$DV$39">
      <xdr:nvSpPr>
        <xdr:cNvPr id="652" name="装置②３６">
          <a:extLst>
            <a:ext uri="{FF2B5EF4-FFF2-40B4-BE49-F238E27FC236}">
              <a16:creationId xmlns:a16="http://schemas.microsoft.com/office/drawing/2014/main" id="{2918CC78-FFFA-4732-B7EC-F6B6810BB9E8}"/>
            </a:ext>
          </a:extLst>
        </xdr:cNvPr>
        <xdr:cNvSpPr>
          <a:spLocks/>
        </xdr:cNvSpPr>
      </xdr:nvSpPr>
      <xdr:spPr>
        <a:xfrm>
          <a:off x="26283398" y="10237188"/>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6BDACCB-3133-445A-8576-427770CEEF6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38</xdr:row>
      <xdr:rowOff>8652</xdr:rowOff>
    </xdr:from>
    <xdr:to>
      <xdr:col>94</xdr:col>
      <xdr:colOff>37518</xdr:colOff>
      <xdr:row>40</xdr:row>
      <xdr:rowOff>179990</xdr:rowOff>
    </xdr:to>
    <xdr:sp macro="" textlink="$DV$38">
      <xdr:nvSpPr>
        <xdr:cNvPr id="653" name="装置②３５">
          <a:extLst>
            <a:ext uri="{FF2B5EF4-FFF2-40B4-BE49-F238E27FC236}">
              <a16:creationId xmlns:a16="http://schemas.microsoft.com/office/drawing/2014/main" id="{4EE48EBE-DE4B-4952-BA7B-2B6C13D0F4D2}"/>
            </a:ext>
          </a:extLst>
        </xdr:cNvPr>
        <xdr:cNvSpPr>
          <a:spLocks/>
        </xdr:cNvSpPr>
      </xdr:nvSpPr>
      <xdr:spPr>
        <a:xfrm>
          <a:off x="30739889" y="9435681"/>
          <a:ext cx="1051258"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AFC83DA-2656-4BE0-A0B1-F7395F77FE1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38</xdr:row>
      <xdr:rowOff>8652</xdr:rowOff>
    </xdr:from>
    <xdr:to>
      <xdr:col>89</xdr:col>
      <xdr:colOff>201561</xdr:colOff>
      <xdr:row>40</xdr:row>
      <xdr:rowOff>179990</xdr:rowOff>
    </xdr:to>
    <xdr:sp macro="" textlink="$DV$37">
      <xdr:nvSpPr>
        <xdr:cNvPr id="654" name="装置②３４">
          <a:extLst>
            <a:ext uri="{FF2B5EF4-FFF2-40B4-BE49-F238E27FC236}">
              <a16:creationId xmlns:a16="http://schemas.microsoft.com/office/drawing/2014/main" id="{8D6F1765-0E20-4E85-A133-9251C9669267}"/>
            </a:ext>
          </a:extLst>
        </xdr:cNvPr>
        <xdr:cNvSpPr>
          <a:spLocks/>
        </xdr:cNvSpPr>
      </xdr:nvSpPr>
      <xdr:spPr>
        <a:xfrm>
          <a:off x="29624861" y="943568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8BF266-92DF-41EB-A7CB-A3376B8EA2A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38</xdr:row>
      <xdr:rowOff>8652</xdr:rowOff>
    </xdr:from>
    <xdr:to>
      <xdr:col>85</xdr:col>
      <xdr:colOff>111602</xdr:colOff>
      <xdr:row>40</xdr:row>
      <xdr:rowOff>179990</xdr:rowOff>
    </xdr:to>
    <xdr:sp macro="" textlink="$DV$36">
      <xdr:nvSpPr>
        <xdr:cNvPr id="655" name="装置②３３">
          <a:extLst>
            <a:ext uri="{FF2B5EF4-FFF2-40B4-BE49-F238E27FC236}">
              <a16:creationId xmlns:a16="http://schemas.microsoft.com/office/drawing/2014/main" id="{F7714664-F6A7-406B-994E-0CB171E3028F}"/>
            </a:ext>
          </a:extLst>
        </xdr:cNvPr>
        <xdr:cNvSpPr>
          <a:spLocks/>
        </xdr:cNvSpPr>
      </xdr:nvSpPr>
      <xdr:spPr>
        <a:xfrm>
          <a:off x="28511645" y="943568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9FED9A4-297E-4C18-B6A9-600ED8BB897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38</xdr:row>
      <xdr:rowOff>8652</xdr:rowOff>
    </xdr:from>
    <xdr:to>
      <xdr:col>81</xdr:col>
      <xdr:colOff>21643</xdr:colOff>
      <xdr:row>40</xdr:row>
      <xdr:rowOff>179990</xdr:rowOff>
    </xdr:to>
    <xdr:sp macro="" textlink="$DV$35">
      <xdr:nvSpPr>
        <xdr:cNvPr id="656" name="装置②３２">
          <a:extLst>
            <a:ext uri="{FF2B5EF4-FFF2-40B4-BE49-F238E27FC236}">
              <a16:creationId xmlns:a16="http://schemas.microsoft.com/office/drawing/2014/main" id="{B083D528-7859-4A0F-B2C2-96675463627C}"/>
            </a:ext>
          </a:extLst>
        </xdr:cNvPr>
        <xdr:cNvSpPr>
          <a:spLocks/>
        </xdr:cNvSpPr>
      </xdr:nvSpPr>
      <xdr:spPr>
        <a:xfrm>
          <a:off x="27396614" y="9435681"/>
          <a:ext cx="1053072"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740F6C4-ADC2-4554-A1AB-C5B7A3F8EB2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38</xdr:row>
      <xdr:rowOff>8652</xdr:rowOff>
    </xdr:from>
    <xdr:to>
      <xdr:col>76</xdr:col>
      <xdr:colOff>185684</xdr:colOff>
      <xdr:row>40</xdr:row>
      <xdr:rowOff>179990</xdr:rowOff>
    </xdr:to>
    <xdr:sp macro="" textlink="$DV$34">
      <xdr:nvSpPr>
        <xdr:cNvPr id="657" name="装置②３１">
          <a:extLst>
            <a:ext uri="{FF2B5EF4-FFF2-40B4-BE49-F238E27FC236}">
              <a16:creationId xmlns:a16="http://schemas.microsoft.com/office/drawing/2014/main" id="{3E67F58E-F017-44DB-9856-A5E518CA4677}"/>
            </a:ext>
          </a:extLst>
        </xdr:cNvPr>
        <xdr:cNvSpPr>
          <a:spLocks/>
        </xdr:cNvSpPr>
      </xdr:nvSpPr>
      <xdr:spPr>
        <a:xfrm>
          <a:off x="26283398" y="943568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07CA003-1905-41E2-9F4F-F7BD132D319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30</xdr:row>
      <xdr:rowOff>2145</xdr:rowOff>
    </xdr:from>
    <xdr:to>
      <xdr:col>94</xdr:col>
      <xdr:colOff>37518</xdr:colOff>
      <xdr:row>32</xdr:row>
      <xdr:rowOff>173482</xdr:rowOff>
    </xdr:to>
    <xdr:sp macro="" textlink="$DV$28">
      <xdr:nvSpPr>
        <xdr:cNvPr id="658" name="装置②２５">
          <a:extLst>
            <a:ext uri="{FF2B5EF4-FFF2-40B4-BE49-F238E27FC236}">
              <a16:creationId xmlns:a16="http://schemas.microsoft.com/office/drawing/2014/main" id="{395B0C98-6FFF-438B-A60B-F1EFC1574BFA}"/>
            </a:ext>
          </a:extLst>
        </xdr:cNvPr>
        <xdr:cNvSpPr>
          <a:spLocks/>
        </xdr:cNvSpPr>
      </xdr:nvSpPr>
      <xdr:spPr>
        <a:xfrm>
          <a:off x="30739889" y="7513288"/>
          <a:ext cx="1051258"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F4D1831-9613-44FA-8CD9-95394BDAC04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30</xdr:row>
      <xdr:rowOff>2145</xdr:rowOff>
    </xdr:from>
    <xdr:to>
      <xdr:col>89</xdr:col>
      <xdr:colOff>201561</xdr:colOff>
      <xdr:row>32</xdr:row>
      <xdr:rowOff>173482</xdr:rowOff>
    </xdr:to>
    <xdr:sp macro="" textlink="$DV$27">
      <xdr:nvSpPr>
        <xdr:cNvPr id="659" name="装置②２４">
          <a:extLst>
            <a:ext uri="{FF2B5EF4-FFF2-40B4-BE49-F238E27FC236}">
              <a16:creationId xmlns:a16="http://schemas.microsoft.com/office/drawing/2014/main" id="{41075765-4C26-4040-9ABF-232B90080A45}"/>
            </a:ext>
          </a:extLst>
        </xdr:cNvPr>
        <xdr:cNvSpPr>
          <a:spLocks/>
        </xdr:cNvSpPr>
      </xdr:nvSpPr>
      <xdr:spPr>
        <a:xfrm>
          <a:off x="29624861" y="7513288"/>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39B4CE0-1767-43BE-ADC3-50A6A7FEF27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30</xdr:row>
      <xdr:rowOff>2145</xdr:rowOff>
    </xdr:from>
    <xdr:to>
      <xdr:col>85</xdr:col>
      <xdr:colOff>111602</xdr:colOff>
      <xdr:row>32</xdr:row>
      <xdr:rowOff>173482</xdr:rowOff>
    </xdr:to>
    <xdr:sp macro="" textlink="$DV$26">
      <xdr:nvSpPr>
        <xdr:cNvPr id="660" name="装置②２３">
          <a:extLst>
            <a:ext uri="{FF2B5EF4-FFF2-40B4-BE49-F238E27FC236}">
              <a16:creationId xmlns:a16="http://schemas.microsoft.com/office/drawing/2014/main" id="{5E870414-8AC1-4BFA-9842-4E71C58E26F9}"/>
            </a:ext>
          </a:extLst>
        </xdr:cNvPr>
        <xdr:cNvSpPr>
          <a:spLocks/>
        </xdr:cNvSpPr>
      </xdr:nvSpPr>
      <xdr:spPr>
        <a:xfrm>
          <a:off x="28511645" y="7513288"/>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49162DF-531B-44D0-BC69-B5F680E993D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29</xdr:row>
      <xdr:rowOff>230829</xdr:rowOff>
    </xdr:from>
    <xdr:to>
      <xdr:col>81</xdr:col>
      <xdr:colOff>21643</xdr:colOff>
      <xdr:row>32</xdr:row>
      <xdr:rowOff>171257</xdr:rowOff>
    </xdr:to>
    <xdr:sp macro="" textlink="$DV$25">
      <xdr:nvSpPr>
        <xdr:cNvPr id="661" name="装置②２２">
          <a:extLst>
            <a:ext uri="{FF2B5EF4-FFF2-40B4-BE49-F238E27FC236}">
              <a16:creationId xmlns:a16="http://schemas.microsoft.com/office/drawing/2014/main" id="{D08763FA-F92F-4B2E-A733-183DCD731763}"/>
            </a:ext>
          </a:extLst>
        </xdr:cNvPr>
        <xdr:cNvSpPr>
          <a:spLocks/>
        </xdr:cNvSpPr>
      </xdr:nvSpPr>
      <xdr:spPr>
        <a:xfrm>
          <a:off x="27396614" y="7502486"/>
          <a:ext cx="1053072"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232C302-C858-456C-9C41-4173AF7866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30</xdr:row>
      <xdr:rowOff>2145</xdr:rowOff>
    </xdr:from>
    <xdr:to>
      <xdr:col>76</xdr:col>
      <xdr:colOff>185684</xdr:colOff>
      <xdr:row>32</xdr:row>
      <xdr:rowOff>173482</xdr:rowOff>
    </xdr:to>
    <xdr:sp macro="" textlink="$DV$24">
      <xdr:nvSpPr>
        <xdr:cNvPr id="662" name="装置②２１">
          <a:extLst>
            <a:ext uri="{FF2B5EF4-FFF2-40B4-BE49-F238E27FC236}">
              <a16:creationId xmlns:a16="http://schemas.microsoft.com/office/drawing/2014/main" id="{00B0D26D-5BE9-49B7-BAE4-DE09656466F2}"/>
            </a:ext>
          </a:extLst>
        </xdr:cNvPr>
        <xdr:cNvSpPr>
          <a:spLocks/>
        </xdr:cNvSpPr>
      </xdr:nvSpPr>
      <xdr:spPr>
        <a:xfrm>
          <a:off x="26283398" y="7513288"/>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4A8695A-C6BB-437C-AE44-4F4C1343541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25</xdr:row>
      <xdr:rowOff>86599</xdr:rowOff>
    </xdr:from>
    <xdr:to>
      <xdr:col>94</xdr:col>
      <xdr:colOff>37518</xdr:colOff>
      <xdr:row>28</xdr:row>
      <xdr:rowOff>27028</xdr:rowOff>
    </xdr:to>
    <xdr:sp macro="" textlink="$DV$23">
      <xdr:nvSpPr>
        <xdr:cNvPr id="663" name="装置②２０">
          <a:extLst>
            <a:ext uri="{FF2B5EF4-FFF2-40B4-BE49-F238E27FC236}">
              <a16:creationId xmlns:a16="http://schemas.microsoft.com/office/drawing/2014/main" id="{B90DADFC-E858-4678-B673-5DB94608C2D2}"/>
            </a:ext>
          </a:extLst>
        </xdr:cNvPr>
        <xdr:cNvSpPr>
          <a:spLocks/>
        </xdr:cNvSpPr>
      </xdr:nvSpPr>
      <xdr:spPr>
        <a:xfrm>
          <a:off x="30739889" y="6400313"/>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2EA35C2-B182-4452-96C2-1749108F9A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25</xdr:row>
      <xdr:rowOff>89710</xdr:rowOff>
    </xdr:from>
    <xdr:to>
      <xdr:col>89</xdr:col>
      <xdr:colOff>201561</xdr:colOff>
      <xdr:row>28</xdr:row>
      <xdr:rowOff>30139</xdr:rowOff>
    </xdr:to>
    <xdr:sp macro="" textlink="$DV$22">
      <xdr:nvSpPr>
        <xdr:cNvPr id="664" name="装置②１９">
          <a:extLst>
            <a:ext uri="{FF2B5EF4-FFF2-40B4-BE49-F238E27FC236}">
              <a16:creationId xmlns:a16="http://schemas.microsoft.com/office/drawing/2014/main" id="{BF74E925-865A-4B84-B258-F6A2DDAC2187}"/>
            </a:ext>
          </a:extLst>
        </xdr:cNvPr>
        <xdr:cNvSpPr>
          <a:spLocks/>
        </xdr:cNvSpPr>
      </xdr:nvSpPr>
      <xdr:spPr>
        <a:xfrm>
          <a:off x="29624861" y="64034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28AD8CD-06A3-4869-BC6D-B6599D98BCE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25</xdr:row>
      <xdr:rowOff>89710</xdr:rowOff>
    </xdr:from>
    <xdr:to>
      <xdr:col>85</xdr:col>
      <xdr:colOff>111602</xdr:colOff>
      <xdr:row>28</xdr:row>
      <xdr:rowOff>30139</xdr:rowOff>
    </xdr:to>
    <xdr:sp macro="" textlink="$DV$21">
      <xdr:nvSpPr>
        <xdr:cNvPr id="665" name="装置②１８">
          <a:extLst>
            <a:ext uri="{FF2B5EF4-FFF2-40B4-BE49-F238E27FC236}">
              <a16:creationId xmlns:a16="http://schemas.microsoft.com/office/drawing/2014/main" id="{06ACCD88-24E7-474D-8D1C-8AD1973FB66D}"/>
            </a:ext>
          </a:extLst>
        </xdr:cNvPr>
        <xdr:cNvSpPr>
          <a:spLocks/>
        </xdr:cNvSpPr>
      </xdr:nvSpPr>
      <xdr:spPr>
        <a:xfrm>
          <a:off x="28511645" y="64034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CE8B3C4-CFAD-49B3-99DC-48B495BF681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25</xdr:row>
      <xdr:rowOff>89710</xdr:rowOff>
    </xdr:from>
    <xdr:to>
      <xdr:col>81</xdr:col>
      <xdr:colOff>21643</xdr:colOff>
      <xdr:row>28</xdr:row>
      <xdr:rowOff>30139</xdr:rowOff>
    </xdr:to>
    <xdr:sp macro="" textlink="$DV$20">
      <xdr:nvSpPr>
        <xdr:cNvPr id="666" name="装置②１７">
          <a:extLst>
            <a:ext uri="{FF2B5EF4-FFF2-40B4-BE49-F238E27FC236}">
              <a16:creationId xmlns:a16="http://schemas.microsoft.com/office/drawing/2014/main" id="{130A7B44-0FC6-4AF6-89A3-019E186269B0}"/>
            </a:ext>
          </a:extLst>
        </xdr:cNvPr>
        <xdr:cNvSpPr>
          <a:spLocks/>
        </xdr:cNvSpPr>
      </xdr:nvSpPr>
      <xdr:spPr>
        <a:xfrm>
          <a:off x="27396614" y="6403424"/>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813727-406B-44E8-A954-22EBE926D95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25</xdr:row>
      <xdr:rowOff>86599</xdr:rowOff>
    </xdr:from>
    <xdr:to>
      <xdr:col>76</xdr:col>
      <xdr:colOff>185684</xdr:colOff>
      <xdr:row>28</xdr:row>
      <xdr:rowOff>27028</xdr:rowOff>
    </xdr:to>
    <xdr:sp macro="" textlink="$DV$19">
      <xdr:nvSpPr>
        <xdr:cNvPr id="667" name="装置②１６">
          <a:extLst>
            <a:ext uri="{FF2B5EF4-FFF2-40B4-BE49-F238E27FC236}">
              <a16:creationId xmlns:a16="http://schemas.microsoft.com/office/drawing/2014/main" id="{61B47897-F4B1-41FC-A734-4AA30823AB4D}"/>
            </a:ext>
          </a:extLst>
        </xdr:cNvPr>
        <xdr:cNvSpPr>
          <a:spLocks/>
        </xdr:cNvSpPr>
      </xdr:nvSpPr>
      <xdr:spPr>
        <a:xfrm>
          <a:off x="26283398" y="640031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3F4EE69-CFA9-4B8F-B8E5-3052AFEF7FD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22</xdr:row>
      <xdr:rowOff>804</xdr:rowOff>
    </xdr:from>
    <xdr:to>
      <xdr:col>94</xdr:col>
      <xdr:colOff>37518</xdr:colOff>
      <xdr:row>24</xdr:row>
      <xdr:rowOff>172141</xdr:rowOff>
    </xdr:to>
    <xdr:sp macro="" textlink="$DV$18">
      <xdr:nvSpPr>
        <xdr:cNvPr id="668" name="装置②１５">
          <a:extLst>
            <a:ext uri="{FF2B5EF4-FFF2-40B4-BE49-F238E27FC236}">
              <a16:creationId xmlns:a16="http://schemas.microsoft.com/office/drawing/2014/main" id="{8036D35E-5538-4958-8829-3E1C32582762}"/>
            </a:ext>
          </a:extLst>
        </xdr:cNvPr>
        <xdr:cNvSpPr>
          <a:spLocks/>
        </xdr:cNvSpPr>
      </xdr:nvSpPr>
      <xdr:spPr>
        <a:xfrm>
          <a:off x="30739889" y="5596061"/>
          <a:ext cx="1051258"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B6645C7-19BD-43C0-8DE8-143D267392C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22</xdr:row>
      <xdr:rowOff>804</xdr:rowOff>
    </xdr:from>
    <xdr:to>
      <xdr:col>89</xdr:col>
      <xdr:colOff>201561</xdr:colOff>
      <xdr:row>24</xdr:row>
      <xdr:rowOff>172141</xdr:rowOff>
    </xdr:to>
    <xdr:sp macro="" textlink="$DV$17">
      <xdr:nvSpPr>
        <xdr:cNvPr id="669" name="装置②１４">
          <a:extLst>
            <a:ext uri="{FF2B5EF4-FFF2-40B4-BE49-F238E27FC236}">
              <a16:creationId xmlns:a16="http://schemas.microsoft.com/office/drawing/2014/main" id="{1FDC9063-7274-4087-9876-300E18E7073F}"/>
            </a:ext>
          </a:extLst>
        </xdr:cNvPr>
        <xdr:cNvSpPr>
          <a:spLocks/>
        </xdr:cNvSpPr>
      </xdr:nvSpPr>
      <xdr:spPr>
        <a:xfrm>
          <a:off x="29624861" y="559606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B96906-9BB4-4B02-ADAE-A640B443284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22</xdr:row>
      <xdr:rowOff>804</xdr:rowOff>
    </xdr:from>
    <xdr:to>
      <xdr:col>85</xdr:col>
      <xdr:colOff>111602</xdr:colOff>
      <xdr:row>24</xdr:row>
      <xdr:rowOff>172141</xdr:rowOff>
    </xdr:to>
    <xdr:sp macro="" textlink="$DV$16">
      <xdr:nvSpPr>
        <xdr:cNvPr id="670" name="装置②１３">
          <a:extLst>
            <a:ext uri="{FF2B5EF4-FFF2-40B4-BE49-F238E27FC236}">
              <a16:creationId xmlns:a16="http://schemas.microsoft.com/office/drawing/2014/main" id="{2D4C9708-9D8C-4DE4-AFD5-325EEB6C4DDF}"/>
            </a:ext>
          </a:extLst>
        </xdr:cNvPr>
        <xdr:cNvSpPr>
          <a:spLocks/>
        </xdr:cNvSpPr>
      </xdr:nvSpPr>
      <xdr:spPr>
        <a:xfrm>
          <a:off x="28511645" y="559606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6E6296-9FDB-4C19-9E33-63A7F6A7BEB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22</xdr:row>
      <xdr:rowOff>804</xdr:rowOff>
    </xdr:from>
    <xdr:to>
      <xdr:col>81</xdr:col>
      <xdr:colOff>21643</xdr:colOff>
      <xdr:row>24</xdr:row>
      <xdr:rowOff>172141</xdr:rowOff>
    </xdr:to>
    <xdr:sp macro="" textlink="$DV$15">
      <xdr:nvSpPr>
        <xdr:cNvPr id="671" name="装置②１２">
          <a:extLst>
            <a:ext uri="{FF2B5EF4-FFF2-40B4-BE49-F238E27FC236}">
              <a16:creationId xmlns:a16="http://schemas.microsoft.com/office/drawing/2014/main" id="{64C21F25-7846-4A7D-B4B7-9A8750AB984E}"/>
            </a:ext>
          </a:extLst>
        </xdr:cNvPr>
        <xdr:cNvSpPr>
          <a:spLocks/>
        </xdr:cNvSpPr>
      </xdr:nvSpPr>
      <xdr:spPr>
        <a:xfrm>
          <a:off x="27396614" y="5596061"/>
          <a:ext cx="1053072"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6CBF270-EE35-42CC-98D7-AA902074768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22</xdr:row>
      <xdr:rowOff>804</xdr:rowOff>
    </xdr:from>
    <xdr:to>
      <xdr:col>76</xdr:col>
      <xdr:colOff>185684</xdr:colOff>
      <xdr:row>24</xdr:row>
      <xdr:rowOff>172141</xdr:rowOff>
    </xdr:to>
    <xdr:sp macro="" textlink="$DV$14">
      <xdr:nvSpPr>
        <xdr:cNvPr id="672" name="装置②１１">
          <a:extLst>
            <a:ext uri="{FF2B5EF4-FFF2-40B4-BE49-F238E27FC236}">
              <a16:creationId xmlns:a16="http://schemas.microsoft.com/office/drawing/2014/main" id="{4F7E20D3-089F-41A5-909C-3ABFDA2A2881}"/>
            </a:ext>
          </a:extLst>
        </xdr:cNvPr>
        <xdr:cNvSpPr>
          <a:spLocks/>
        </xdr:cNvSpPr>
      </xdr:nvSpPr>
      <xdr:spPr>
        <a:xfrm>
          <a:off x="26283398" y="559606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CD50D7A-D510-451C-8B6E-9130335E108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89</xdr:col>
      <xdr:colOff>250325</xdr:colOff>
      <xdr:row>17</xdr:row>
      <xdr:rowOff>99937</xdr:rowOff>
    </xdr:from>
    <xdr:to>
      <xdr:col>94</xdr:col>
      <xdr:colOff>24325</xdr:colOff>
      <xdr:row>20</xdr:row>
      <xdr:rowOff>40366</xdr:rowOff>
    </xdr:to>
    <xdr:sp macro="" textlink="$DV$13">
      <xdr:nvSpPr>
        <xdr:cNvPr id="673" name="装置②１０">
          <a:extLst>
            <a:ext uri="{FF2B5EF4-FFF2-40B4-BE49-F238E27FC236}">
              <a16:creationId xmlns:a16="http://schemas.microsoft.com/office/drawing/2014/main" id="{B17A4F5E-B199-466B-AABF-7BF97FBB10DE}"/>
            </a:ext>
          </a:extLst>
        </xdr:cNvPr>
        <xdr:cNvSpPr>
          <a:spLocks/>
        </xdr:cNvSpPr>
      </xdr:nvSpPr>
      <xdr:spPr>
        <a:xfrm>
          <a:off x="30724882" y="4508651"/>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ACF54E7-67EA-4E6C-947B-4963A0B58DA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169436</xdr:colOff>
      <xdr:row>17</xdr:row>
      <xdr:rowOff>99937</xdr:rowOff>
    </xdr:from>
    <xdr:to>
      <xdr:col>89</xdr:col>
      <xdr:colOff>197436</xdr:colOff>
      <xdr:row>20</xdr:row>
      <xdr:rowOff>40366</xdr:rowOff>
    </xdr:to>
    <xdr:sp macro="" textlink="$DV$12">
      <xdr:nvSpPr>
        <xdr:cNvPr id="674" name="装置②９">
          <a:extLst>
            <a:ext uri="{FF2B5EF4-FFF2-40B4-BE49-F238E27FC236}">
              <a16:creationId xmlns:a16="http://schemas.microsoft.com/office/drawing/2014/main" id="{7AAC036F-766D-4DBD-9D1D-17B6D7A004CC}"/>
            </a:ext>
          </a:extLst>
        </xdr:cNvPr>
        <xdr:cNvSpPr>
          <a:spLocks/>
        </xdr:cNvSpPr>
      </xdr:nvSpPr>
      <xdr:spPr>
        <a:xfrm>
          <a:off x="29620736"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811A9C8-A681-4D15-8C60-80A75A2850F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88549</xdr:colOff>
      <xdr:row>17</xdr:row>
      <xdr:rowOff>99937</xdr:rowOff>
    </xdr:from>
    <xdr:to>
      <xdr:col>85</xdr:col>
      <xdr:colOff>116549</xdr:colOff>
      <xdr:row>20</xdr:row>
      <xdr:rowOff>40366</xdr:rowOff>
    </xdr:to>
    <xdr:sp macro="" textlink="$DV$11">
      <xdr:nvSpPr>
        <xdr:cNvPr id="675" name="装置②８">
          <a:extLst>
            <a:ext uri="{FF2B5EF4-FFF2-40B4-BE49-F238E27FC236}">
              <a16:creationId xmlns:a16="http://schemas.microsoft.com/office/drawing/2014/main" id="{F3402934-C1B9-42CE-8EFC-9FEEADB57D60}"/>
            </a:ext>
          </a:extLst>
        </xdr:cNvPr>
        <xdr:cNvSpPr>
          <a:spLocks/>
        </xdr:cNvSpPr>
      </xdr:nvSpPr>
      <xdr:spPr>
        <a:xfrm>
          <a:off x="28516592"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6C9EC05-BE67-4213-8FC2-2E6083E3DE9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77</xdr:col>
      <xdr:colOff>7662</xdr:colOff>
      <xdr:row>17</xdr:row>
      <xdr:rowOff>99937</xdr:rowOff>
    </xdr:from>
    <xdr:to>
      <xdr:col>81</xdr:col>
      <xdr:colOff>35662</xdr:colOff>
      <xdr:row>20</xdr:row>
      <xdr:rowOff>40366</xdr:rowOff>
    </xdr:to>
    <xdr:sp macro="" textlink="$DV$10">
      <xdr:nvSpPr>
        <xdr:cNvPr id="676" name="装置②７">
          <a:extLst>
            <a:ext uri="{FF2B5EF4-FFF2-40B4-BE49-F238E27FC236}">
              <a16:creationId xmlns:a16="http://schemas.microsoft.com/office/drawing/2014/main" id="{711A4FD3-5316-48E2-9B3A-FD2B42B290C3}"/>
            </a:ext>
          </a:extLst>
        </xdr:cNvPr>
        <xdr:cNvSpPr>
          <a:spLocks/>
        </xdr:cNvSpPr>
      </xdr:nvSpPr>
      <xdr:spPr>
        <a:xfrm>
          <a:off x="27412448"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83BCE8-0954-4199-8026-E9B91571D74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180775</xdr:colOff>
      <xdr:row>17</xdr:row>
      <xdr:rowOff>99937</xdr:rowOff>
    </xdr:from>
    <xdr:to>
      <xdr:col>76</xdr:col>
      <xdr:colOff>208775</xdr:colOff>
      <xdr:row>20</xdr:row>
      <xdr:rowOff>40366</xdr:rowOff>
    </xdr:to>
    <xdr:sp macro="" textlink="$DV$9">
      <xdr:nvSpPr>
        <xdr:cNvPr id="677" name="装置②６">
          <a:extLst>
            <a:ext uri="{FF2B5EF4-FFF2-40B4-BE49-F238E27FC236}">
              <a16:creationId xmlns:a16="http://schemas.microsoft.com/office/drawing/2014/main" id="{914183F1-610F-4415-B594-157B19AD9A3B}"/>
            </a:ext>
          </a:extLst>
        </xdr:cNvPr>
        <xdr:cNvSpPr>
          <a:spLocks/>
        </xdr:cNvSpPr>
      </xdr:nvSpPr>
      <xdr:spPr>
        <a:xfrm>
          <a:off x="26306489"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5470FDA-03B5-402A-A410-2FC0255554C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13</xdr:row>
      <xdr:rowOff>216766</xdr:rowOff>
    </xdr:from>
    <xdr:to>
      <xdr:col>94</xdr:col>
      <xdr:colOff>37518</xdr:colOff>
      <xdr:row>16</xdr:row>
      <xdr:rowOff>157195</xdr:rowOff>
    </xdr:to>
    <xdr:sp macro="" textlink="$DV$8">
      <xdr:nvSpPr>
        <xdr:cNvPr id="678" name="装置②５">
          <a:extLst>
            <a:ext uri="{FF2B5EF4-FFF2-40B4-BE49-F238E27FC236}">
              <a16:creationId xmlns:a16="http://schemas.microsoft.com/office/drawing/2014/main" id="{AD39494B-55F2-4551-B11E-4252337AD56F}"/>
            </a:ext>
          </a:extLst>
        </xdr:cNvPr>
        <xdr:cNvSpPr>
          <a:spLocks/>
        </xdr:cNvSpPr>
      </xdr:nvSpPr>
      <xdr:spPr>
        <a:xfrm>
          <a:off x="30739889" y="3667537"/>
          <a:ext cx="1051258"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6B99E35-083B-4ADE-A042-E0A8E34FA9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181622</xdr:colOff>
      <xdr:row>13</xdr:row>
      <xdr:rowOff>216766</xdr:rowOff>
    </xdr:from>
    <xdr:to>
      <xdr:col>89</xdr:col>
      <xdr:colOff>209622</xdr:colOff>
      <xdr:row>16</xdr:row>
      <xdr:rowOff>157195</xdr:rowOff>
    </xdr:to>
    <xdr:sp macro="" textlink="$DV$7">
      <xdr:nvSpPr>
        <xdr:cNvPr id="679" name="装置②４">
          <a:extLst>
            <a:ext uri="{FF2B5EF4-FFF2-40B4-BE49-F238E27FC236}">
              <a16:creationId xmlns:a16="http://schemas.microsoft.com/office/drawing/2014/main" id="{834DC358-8217-4DD9-9A0F-AF53DB659B84}"/>
            </a:ext>
          </a:extLst>
        </xdr:cNvPr>
        <xdr:cNvSpPr>
          <a:spLocks/>
        </xdr:cNvSpPr>
      </xdr:nvSpPr>
      <xdr:spPr>
        <a:xfrm>
          <a:off x="29632922" y="3667537"/>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F04F4C9-BE99-452C-848C-DE66D384E1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99724</xdr:colOff>
      <xdr:row>13</xdr:row>
      <xdr:rowOff>216766</xdr:rowOff>
    </xdr:from>
    <xdr:to>
      <xdr:col>85</xdr:col>
      <xdr:colOff>127724</xdr:colOff>
      <xdr:row>16</xdr:row>
      <xdr:rowOff>157195</xdr:rowOff>
    </xdr:to>
    <xdr:sp macro="" textlink="$DV$6">
      <xdr:nvSpPr>
        <xdr:cNvPr id="680" name="装置②３">
          <a:extLst>
            <a:ext uri="{FF2B5EF4-FFF2-40B4-BE49-F238E27FC236}">
              <a16:creationId xmlns:a16="http://schemas.microsoft.com/office/drawing/2014/main" id="{FBDC3E52-1C08-433A-9095-77238EE6EF64}"/>
            </a:ext>
          </a:extLst>
        </xdr:cNvPr>
        <xdr:cNvSpPr>
          <a:spLocks/>
        </xdr:cNvSpPr>
      </xdr:nvSpPr>
      <xdr:spPr>
        <a:xfrm>
          <a:off x="28527767" y="3667537"/>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ADCFB99-6AFD-4D00-A835-A340BDE581F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77</xdr:col>
      <xdr:colOff>17826</xdr:colOff>
      <xdr:row>13</xdr:row>
      <xdr:rowOff>216766</xdr:rowOff>
    </xdr:from>
    <xdr:to>
      <xdr:col>81</xdr:col>
      <xdr:colOff>45826</xdr:colOff>
      <xdr:row>16</xdr:row>
      <xdr:rowOff>157195</xdr:rowOff>
    </xdr:to>
    <xdr:sp macro="" textlink="$DV$5">
      <xdr:nvSpPr>
        <xdr:cNvPr id="681" name="装置②２">
          <a:extLst>
            <a:ext uri="{FF2B5EF4-FFF2-40B4-BE49-F238E27FC236}">
              <a16:creationId xmlns:a16="http://schemas.microsoft.com/office/drawing/2014/main" id="{21B57E44-B262-4390-B881-BB182CADBEA4}"/>
            </a:ext>
          </a:extLst>
        </xdr:cNvPr>
        <xdr:cNvSpPr>
          <a:spLocks/>
        </xdr:cNvSpPr>
      </xdr:nvSpPr>
      <xdr:spPr>
        <a:xfrm>
          <a:off x="27422612" y="3667537"/>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650B7AE-7ABD-4507-AE34-3DC2055C274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86</xdr:row>
      <xdr:rowOff>3737</xdr:rowOff>
    </xdr:from>
    <xdr:to>
      <xdr:col>70</xdr:col>
      <xdr:colOff>91877</xdr:colOff>
      <xdr:row>88</xdr:row>
      <xdr:rowOff>175074</xdr:rowOff>
    </xdr:to>
    <xdr:sp macro="" textlink="$DT$98">
      <xdr:nvSpPr>
        <xdr:cNvPr id="682" name="装置①９５">
          <a:extLst>
            <a:ext uri="{FF2B5EF4-FFF2-40B4-BE49-F238E27FC236}">
              <a16:creationId xmlns:a16="http://schemas.microsoft.com/office/drawing/2014/main" id="{ED406E21-6B5D-4781-ADB7-79A8514FA4F5}"/>
            </a:ext>
          </a:extLst>
        </xdr:cNvPr>
        <xdr:cNvSpPr>
          <a:spLocks/>
        </xdr:cNvSpPr>
      </xdr:nvSpPr>
      <xdr:spPr>
        <a:xfrm>
          <a:off x="24654706" y="20926080"/>
          <a:ext cx="1051257"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D4BC1E8-448A-48A5-AED6-74EDE713D6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86</xdr:row>
      <xdr:rowOff>3737</xdr:rowOff>
    </xdr:from>
    <xdr:to>
      <xdr:col>66</xdr:col>
      <xdr:colOff>13499</xdr:colOff>
      <xdr:row>88</xdr:row>
      <xdr:rowOff>175074</xdr:rowOff>
    </xdr:to>
    <xdr:sp macro="" textlink="$DT$97">
      <xdr:nvSpPr>
        <xdr:cNvPr id="683" name="装置①９４">
          <a:extLst>
            <a:ext uri="{FF2B5EF4-FFF2-40B4-BE49-F238E27FC236}">
              <a16:creationId xmlns:a16="http://schemas.microsoft.com/office/drawing/2014/main" id="{1C167A7F-FF97-444B-BC36-B760F2E6A48C}"/>
            </a:ext>
          </a:extLst>
        </xdr:cNvPr>
        <xdr:cNvSpPr>
          <a:spLocks/>
        </xdr:cNvSpPr>
      </xdr:nvSpPr>
      <xdr:spPr>
        <a:xfrm>
          <a:off x="23551256" y="20926080"/>
          <a:ext cx="1053072"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7BE5C8-B19C-42B0-A3CB-A911CD719C1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86</xdr:row>
      <xdr:rowOff>3737</xdr:rowOff>
    </xdr:from>
    <xdr:to>
      <xdr:col>61</xdr:col>
      <xdr:colOff>176437</xdr:colOff>
      <xdr:row>88</xdr:row>
      <xdr:rowOff>175074</xdr:rowOff>
    </xdr:to>
    <xdr:sp macro="" textlink="$DT$96">
      <xdr:nvSpPr>
        <xdr:cNvPr id="684" name="装置①９３">
          <a:extLst>
            <a:ext uri="{FF2B5EF4-FFF2-40B4-BE49-F238E27FC236}">
              <a16:creationId xmlns:a16="http://schemas.microsoft.com/office/drawing/2014/main" id="{5C80E47F-B8F4-4C7B-B439-DE0C49C82DED}"/>
            </a:ext>
          </a:extLst>
        </xdr:cNvPr>
        <xdr:cNvSpPr>
          <a:spLocks/>
        </xdr:cNvSpPr>
      </xdr:nvSpPr>
      <xdr:spPr>
        <a:xfrm>
          <a:off x="22436937" y="20926080"/>
          <a:ext cx="1051257"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87BBEFB-D9C9-411F-864D-0575C0FCF64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86</xdr:row>
      <xdr:rowOff>3737</xdr:rowOff>
    </xdr:from>
    <xdr:to>
      <xdr:col>57</xdr:col>
      <xdr:colOff>85359</xdr:colOff>
      <xdr:row>88</xdr:row>
      <xdr:rowOff>175074</xdr:rowOff>
    </xdr:to>
    <xdr:sp macro="" textlink="$DT$95">
      <xdr:nvSpPr>
        <xdr:cNvPr id="685" name="装置①９２">
          <a:extLst>
            <a:ext uri="{FF2B5EF4-FFF2-40B4-BE49-F238E27FC236}">
              <a16:creationId xmlns:a16="http://schemas.microsoft.com/office/drawing/2014/main" id="{BBF543B0-C56B-4692-B0F1-AACE969E2B6A}"/>
            </a:ext>
          </a:extLst>
        </xdr:cNvPr>
        <xdr:cNvSpPr>
          <a:spLocks/>
        </xdr:cNvSpPr>
      </xdr:nvSpPr>
      <xdr:spPr>
        <a:xfrm>
          <a:off x="21322602" y="20926080"/>
          <a:ext cx="1051257"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A2DD68C-5A6C-4C90-8685-4C674AA0695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86</xdr:row>
      <xdr:rowOff>3737</xdr:rowOff>
    </xdr:from>
    <xdr:to>
      <xdr:col>52</xdr:col>
      <xdr:colOff>248289</xdr:colOff>
      <xdr:row>88</xdr:row>
      <xdr:rowOff>175074</xdr:rowOff>
    </xdr:to>
    <xdr:sp macro="" textlink="$DT$94">
      <xdr:nvSpPr>
        <xdr:cNvPr id="686" name="装置①９１">
          <a:extLst>
            <a:ext uri="{FF2B5EF4-FFF2-40B4-BE49-F238E27FC236}">
              <a16:creationId xmlns:a16="http://schemas.microsoft.com/office/drawing/2014/main" id="{6411898C-CFF7-4023-BB35-F0475806CAF0}"/>
            </a:ext>
          </a:extLst>
        </xdr:cNvPr>
        <xdr:cNvSpPr>
          <a:spLocks/>
        </xdr:cNvSpPr>
      </xdr:nvSpPr>
      <xdr:spPr>
        <a:xfrm>
          <a:off x="20206460" y="20926080"/>
          <a:ext cx="1051258"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96FB7C1-020D-4930-BFD8-0B553362F65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77</xdr:row>
      <xdr:rowOff>217574</xdr:rowOff>
    </xdr:from>
    <xdr:to>
      <xdr:col>70</xdr:col>
      <xdr:colOff>91877</xdr:colOff>
      <xdr:row>80</xdr:row>
      <xdr:rowOff>158003</xdr:rowOff>
    </xdr:to>
    <xdr:sp macro="" textlink="$DT$88">
      <xdr:nvSpPr>
        <xdr:cNvPr id="687" name="装置①８５">
          <a:extLst>
            <a:ext uri="{FF2B5EF4-FFF2-40B4-BE49-F238E27FC236}">
              <a16:creationId xmlns:a16="http://schemas.microsoft.com/office/drawing/2014/main" id="{0C58EB7D-8AEF-43E4-94A3-849C8B22DB89}"/>
            </a:ext>
          </a:extLst>
        </xdr:cNvPr>
        <xdr:cNvSpPr>
          <a:spLocks/>
        </xdr:cNvSpPr>
      </xdr:nvSpPr>
      <xdr:spPr>
        <a:xfrm>
          <a:off x="24654706" y="18984545"/>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39FC0D-61F1-4460-B4FB-A6B2730365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77</xdr:row>
      <xdr:rowOff>217574</xdr:rowOff>
    </xdr:from>
    <xdr:to>
      <xdr:col>66</xdr:col>
      <xdr:colOff>13499</xdr:colOff>
      <xdr:row>80</xdr:row>
      <xdr:rowOff>158003</xdr:rowOff>
    </xdr:to>
    <xdr:sp macro="" textlink="$DT$87">
      <xdr:nvSpPr>
        <xdr:cNvPr id="688" name="装置①８４">
          <a:extLst>
            <a:ext uri="{FF2B5EF4-FFF2-40B4-BE49-F238E27FC236}">
              <a16:creationId xmlns:a16="http://schemas.microsoft.com/office/drawing/2014/main" id="{784E9B88-A180-4D34-AEF1-A44AD3E8ADF4}"/>
            </a:ext>
          </a:extLst>
        </xdr:cNvPr>
        <xdr:cNvSpPr>
          <a:spLocks/>
        </xdr:cNvSpPr>
      </xdr:nvSpPr>
      <xdr:spPr>
        <a:xfrm>
          <a:off x="23551256" y="18984545"/>
          <a:ext cx="1053072"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4F4EC32-2C58-41C9-8D29-2AAC21C34F4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77</xdr:row>
      <xdr:rowOff>217574</xdr:rowOff>
    </xdr:from>
    <xdr:to>
      <xdr:col>61</xdr:col>
      <xdr:colOff>176429</xdr:colOff>
      <xdr:row>80</xdr:row>
      <xdr:rowOff>158003</xdr:rowOff>
    </xdr:to>
    <xdr:sp macro="" textlink="$DT$86">
      <xdr:nvSpPr>
        <xdr:cNvPr id="689" name="装置①８３">
          <a:extLst>
            <a:ext uri="{FF2B5EF4-FFF2-40B4-BE49-F238E27FC236}">
              <a16:creationId xmlns:a16="http://schemas.microsoft.com/office/drawing/2014/main" id="{33CE9B02-477D-447F-B3B5-687A23720F18}"/>
            </a:ext>
          </a:extLst>
        </xdr:cNvPr>
        <xdr:cNvSpPr>
          <a:spLocks/>
        </xdr:cNvSpPr>
      </xdr:nvSpPr>
      <xdr:spPr>
        <a:xfrm>
          <a:off x="22436929" y="18984545"/>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D44D785-0B6B-4C2F-ACDB-BA93DC75C3E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77</xdr:row>
      <xdr:rowOff>217574</xdr:rowOff>
    </xdr:from>
    <xdr:to>
      <xdr:col>57</xdr:col>
      <xdr:colOff>85359</xdr:colOff>
      <xdr:row>80</xdr:row>
      <xdr:rowOff>158003</xdr:rowOff>
    </xdr:to>
    <xdr:sp macro="" textlink="$DT$85">
      <xdr:nvSpPr>
        <xdr:cNvPr id="690" name="装置①８２">
          <a:extLst>
            <a:ext uri="{FF2B5EF4-FFF2-40B4-BE49-F238E27FC236}">
              <a16:creationId xmlns:a16="http://schemas.microsoft.com/office/drawing/2014/main" id="{5A77E454-E39B-47B3-A25F-3C3F94DC9BB5}"/>
            </a:ext>
          </a:extLst>
        </xdr:cNvPr>
        <xdr:cNvSpPr>
          <a:spLocks/>
        </xdr:cNvSpPr>
      </xdr:nvSpPr>
      <xdr:spPr>
        <a:xfrm>
          <a:off x="21322602" y="18984545"/>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A26A373-7319-454C-ACE9-ECC4437F4C4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77</xdr:row>
      <xdr:rowOff>217574</xdr:rowOff>
    </xdr:from>
    <xdr:to>
      <xdr:col>52</xdr:col>
      <xdr:colOff>248289</xdr:colOff>
      <xdr:row>80</xdr:row>
      <xdr:rowOff>158003</xdr:rowOff>
    </xdr:to>
    <xdr:sp macro="" textlink="$DT$84">
      <xdr:nvSpPr>
        <xdr:cNvPr id="691" name="装置①８１">
          <a:extLst>
            <a:ext uri="{FF2B5EF4-FFF2-40B4-BE49-F238E27FC236}">
              <a16:creationId xmlns:a16="http://schemas.microsoft.com/office/drawing/2014/main" id="{78A04E7D-D6CB-4418-B31B-3A5A08F7A3DB}"/>
            </a:ext>
          </a:extLst>
        </xdr:cNvPr>
        <xdr:cNvSpPr>
          <a:spLocks/>
        </xdr:cNvSpPr>
      </xdr:nvSpPr>
      <xdr:spPr>
        <a:xfrm>
          <a:off x="20206460" y="18984545"/>
          <a:ext cx="1051258"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263B733-77F8-438B-8BCC-7A804CD9F98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61</xdr:row>
      <xdr:rowOff>218524</xdr:rowOff>
    </xdr:from>
    <xdr:to>
      <xdr:col>70</xdr:col>
      <xdr:colOff>91869</xdr:colOff>
      <xdr:row>64</xdr:row>
      <xdr:rowOff>158953</xdr:rowOff>
    </xdr:to>
    <xdr:sp macro="" textlink="$DT$68">
      <xdr:nvSpPr>
        <xdr:cNvPr id="692" name="装置①６５">
          <a:extLst>
            <a:ext uri="{FF2B5EF4-FFF2-40B4-BE49-F238E27FC236}">
              <a16:creationId xmlns:a16="http://schemas.microsoft.com/office/drawing/2014/main" id="{7CA4ED40-DC84-4F02-B6FD-83DD0DB9253F}"/>
            </a:ext>
          </a:extLst>
        </xdr:cNvPr>
        <xdr:cNvSpPr>
          <a:spLocks/>
        </xdr:cNvSpPr>
      </xdr:nvSpPr>
      <xdr:spPr>
        <a:xfrm>
          <a:off x="24654698" y="15153724"/>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E28CAB8-6A32-49F3-85BB-A661E950906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61</xdr:row>
      <xdr:rowOff>218524</xdr:rowOff>
    </xdr:from>
    <xdr:to>
      <xdr:col>66</xdr:col>
      <xdr:colOff>13507</xdr:colOff>
      <xdr:row>64</xdr:row>
      <xdr:rowOff>158953</xdr:rowOff>
    </xdr:to>
    <xdr:sp macro="" textlink="$DT$67">
      <xdr:nvSpPr>
        <xdr:cNvPr id="693" name="装置①６４">
          <a:extLst>
            <a:ext uri="{FF2B5EF4-FFF2-40B4-BE49-F238E27FC236}">
              <a16:creationId xmlns:a16="http://schemas.microsoft.com/office/drawing/2014/main" id="{BF04F066-3A17-4FBE-8583-778703C488C1}"/>
            </a:ext>
          </a:extLst>
        </xdr:cNvPr>
        <xdr:cNvSpPr>
          <a:spLocks/>
        </xdr:cNvSpPr>
      </xdr:nvSpPr>
      <xdr:spPr>
        <a:xfrm>
          <a:off x="23551264" y="15153724"/>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897CFE7-034F-4E61-A79E-A2AC7EC3E94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61</xdr:row>
      <xdr:rowOff>218524</xdr:rowOff>
    </xdr:from>
    <xdr:to>
      <xdr:col>61</xdr:col>
      <xdr:colOff>176437</xdr:colOff>
      <xdr:row>64</xdr:row>
      <xdr:rowOff>158953</xdr:rowOff>
    </xdr:to>
    <xdr:sp macro="" textlink="$DT$66">
      <xdr:nvSpPr>
        <xdr:cNvPr id="694" name="装置①６３">
          <a:extLst>
            <a:ext uri="{FF2B5EF4-FFF2-40B4-BE49-F238E27FC236}">
              <a16:creationId xmlns:a16="http://schemas.microsoft.com/office/drawing/2014/main" id="{946D58F1-2E40-4A7E-B9F9-6CE16672FC30}"/>
            </a:ext>
          </a:extLst>
        </xdr:cNvPr>
        <xdr:cNvSpPr>
          <a:spLocks/>
        </xdr:cNvSpPr>
      </xdr:nvSpPr>
      <xdr:spPr>
        <a:xfrm>
          <a:off x="22436937" y="15153724"/>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DF744A0-6545-4F8B-A860-1ED7DCCB8EC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61</xdr:row>
      <xdr:rowOff>218524</xdr:rowOff>
    </xdr:from>
    <xdr:to>
      <xdr:col>57</xdr:col>
      <xdr:colOff>85359</xdr:colOff>
      <xdr:row>64</xdr:row>
      <xdr:rowOff>158953</xdr:rowOff>
    </xdr:to>
    <xdr:sp macro="" textlink="$DT$65">
      <xdr:nvSpPr>
        <xdr:cNvPr id="695" name="装置①６２">
          <a:extLst>
            <a:ext uri="{FF2B5EF4-FFF2-40B4-BE49-F238E27FC236}">
              <a16:creationId xmlns:a16="http://schemas.microsoft.com/office/drawing/2014/main" id="{687558F7-5467-4CBC-A299-4B336B0A409F}"/>
            </a:ext>
          </a:extLst>
        </xdr:cNvPr>
        <xdr:cNvSpPr>
          <a:spLocks/>
        </xdr:cNvSpPr>
      </xdr:nvSpPr>
      <xdr:spPr>
        <a:xfrm>
          <a:off x="21322602" y="15153724"/>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DF974BC-4BA6-46E7-94E3-762EC5483D1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61</xdr:row>
      <xdr:rowOff>218524</xdr:rowOff>
    </xdr:from>
    <xdr:to>
      <xdr:col>52</xdr:col>
      <xdr:colOff>248289</xdr:colOff>
      <xdr:row>64</xdr:row>
      <xdr:rowOff>158953</xdr:rowOff>
    </xdr:to>
    <xdr:sp macro="" textlink="$DT$64">
      <xdr:nvSpPr>
        <xdr:cNvPr id="696" name="装置①６１">
          <a:extLst>
            <a:ext uri="{FF2B5EF4-FFF2-40B4-BE49-F238E27FC236}">
              <a16:creationId xmlns:a16="http://schemas.microsoft.com/office/drawing/2014/main" id="{85CFC820-0C2D-4DB4-90D6-808EE6FD29BB}"/>
            </a:ext>
          </a:extLst>
        </xdr:cNvPr>
        <xdr:cNvSpPr>
          <a:spLocks/>
        </xdr:cNvSpPr>
      </xdr:nvSpPr>
      <xdr:spPr>
        <a:xfrm>
          <a:off x="20206460" y="15153724"/>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68A28E0-A05E-40A9-825D-BE8D725D747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53</xdr:row>
      <xdr:rowOff>220517</xdr:rowOff>
    </xdr:from>
    <xdr:to>
      <xdr:col>70</xdr:col>
      <xdr:colOff>91869</xdr:colOff>
      <xdr:row>56</xdr:row>
      <xdr:rowOff>160946</xdr:rowOff>
    </xdr:to>
    <xdr:sp macro="" textlink="$DT$58">
      <xdr:nvSpPr>
        <xdr:cNvPr id="697" name="装置①５５">
          <a:extLst>
            <a:ext uri="{FF2B5EF4-FFF2-40B4-BE49-F238E27FC236}">
              <a16:creationId xmlns:a16="http://schemas.microsoft.com/office/drawing/2014/main" id="{DBD64D7B-77CE-4A6F-9C15-37AD1C73034E}"/>
            </a:ext>
          </a:extLst>
        </xdr:cNvPr>
        <xdr:cNvSpPr>
          <a:spLocks/>
        </xdr:cNvSpPr>
      </xdr:nvSpPr>
      <xdr:spPr>
        <a:xfrm>
          <a:off x="24654698" y="1323983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D90C205-F474-4106-9CB8-219FD89D64D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53</xdr:row>
      <xdr:rowOff>220517</xdr:rowOff>
    </xdr:from>
    <xdr:to>
      <xdr:col>66</xdr:col>
      <xdr:colOff>13499</xdr:colOff>
      <xdr:row>56</xdr:row>
      <xdr:rowOff>160946</xdr:rowOff>
    </xdr:to>
    <xdr:sp macro="" textlink="$DT$57">
      <xdr:nvSpPr>
        <xdr:cNvPr id="698" name="装置①５４">
          <a:extLst>
            <a:ext uri="{FF2B5EF4-FFF2-40B4-BE49-F238E27FC236}">
              <a16:creationId xmlns:a16="http://schemas.microsoft.com/office/drawing/2014/main" id="{7253E862-B6CD-42DD-9EBC-06D5E66FEF76}"/>
            </a:ext>
          </a:extLst>
        </xdr:cNvPr>
        <xdr:cNvSpPr>
          <a:spLocks/>
        </xdr:cNvSpPr>
      </xdr:nvSpPr>
      <xdr:spPr>
        <a:xfrm>
          <a:off x="23551256" y="13239831"/>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0993648-C44C-4811-B9E2-82E5B0DC50F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53</xdr:row>
      <xdr:rowOff>220517</xdr:rowOff>
    </xdr:from>
    <xdr:to>
      <xdr:col>61</xdr:col>
      <xdr:colOff>176429</xdr:colOff>
      <xdr:row>56</xdr:row>
      <xdr:rowOff>160946</xdr:rowOff>
    </xdr:to>
    <xdr:sp macro="" textlink="$DT$56">
      <xdr:nvSpPr>
        <xdr:cNvPr id="699" name="装置①５３">
          <a:extLst>
            <a:ext uri="{FF2B5EF4-FFF2-40B4-BE49-F238E27FC236}">
              <a16:creationId xmlns:a16="http://schemas.microsoft.com/office/drawing/2014/main" id="{CE3946F3-FEAF-40A6-98D7-CB5C3C2347AB}"/>
            </a:ext>
          </a:extLst>
        </xdr:cNvPr>
        <xdr:cNvSpPr>
          <a:spLocks/>
        </xdr:cNvSpPr>
      </xdr:nvSpPr>
      <xdr:spPr>
        <a:xfrm>
          <a:off x="22436929" y="1323983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38F1FA5-5B13-4857-9030-C0B3FE8E60F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53</xdr:row>
      <xdr:rowOff>220517</xdr:rowOff>
    </xdr:from>
    <xdr:to>
      <xdr:col>57</xdr:col>
      <xdr:colOff>85359</xdr:colOff>
      <xdr:row>56</xdr:row>
      <xdr:rowOff>160946</xdr:rowOff>
    </xdr:to>
    <xdr:sp macro="" textlink="$DT$55">
      <xdr:nvSpPr>
        <xdr:cNvPr id="700" name="装置①５２">
          <a:extLst>
            <a:ext uri="{FF2B5EF4-FFF2-40B4-BE49-F238E27FC236}">
              <a16:creationId xmlns:a16="http://schemas.microsoft.com/office/drawing/2014/main" id="{23098F71-3984-4D14-9ACA-8D6BA98D7E0E}"/>
            </a:ext>
          </a:extLst>
        </xdr:cNvPr>
        <xdr:cNvSpPr>
          <a:spLocks/>
        </xdr:cNvSpPr>
      </xdr:nvSpPr>
      <xdr:spPr>
        <a:xfrm>
          <a:off x="21322602" y="1323983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DA7E1F6-CDDE-4457-8C80-D15698E84B7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53</xdr:row>
      <xdr:rowOff>220517</xdr:rowOff>
    </xdr:from>
    <xdr:to>
      <xdr:col>52</xdr:col>
      <xdr:colOff>248289</xdr:colOff>
      <xdr:row>56</xdr:row>
      <xdr:rowOff>160946</xdr:rowOff>
    </xdr:to>
    <xdr:sp macro="" textlink="$DT$54">
      <xdr:nvSpPr>
        <xdr:cNvPr id="701" name="装置①５１">
          <a:extLst>
            <a:ext uri="{FF2B5EF4-FFF2-40B4-BE49-F238E27FC236}">
              <a16:creationId xmlns:a16="http://schemas.microsoft.com/office/drawing/2014/main" id="{F07478C2-759F-40BF-9696-E3B7295D5B68}"/>
            </a:ext>
          </a:extLst>
        </xdr:cNvPr>
        <xdr:cNvSpPr>
          <a:spLocks/>
        </xdr:cNvSpPr>
      </xdr:nvSpPr>
      <xdr:spPr>
        <a:xfrm>
          <a:off x="20206460" y="13239831"/>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584C753-4454-4CE6-80F6-1D6354E73E0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46</xdr:row>
      <xdr:rowOff>10040</xdr:rowOff>
    </xdr:from>
    <xdr:to>
      <xdr:col>70</xdr:col>
      <xdr:colOff>91877</xdr:colOff>
      <xdr:row>48</xdr:row>
      <xdr:rowOff>181378</xdr:rowOff>
    </xdr:to>
    <xdr:sp macro="" textlink="$DT$48">
      <xdr:nvSpPr>
        <xdr:cNvPr id="702" name="装置①４５">
          <a:extLst>
            <a:ext uri="{FF2B5EF4-FFF2-40B4-BE49-F238E27FC236}">
              <a16:creationId xmlns:a16="http://schemas.microsoft.com/office/drawing/2014/main" id="{9B5A7ADE-5DFE-4D56-8628-A56214EEAB51}"/>
            </a:ext>
          </a:extLst>
        </xdr:cNvPr>
        <xdr:cNvSpPr>
          <a:spLocks/>
        </xdr:cNvSpPr>
      </xdr:nvSpPr>
      <xdr:spPr>
        <a:xfrm>
          <a:off x="24654706" y="11352954"/>
          <a:ext cx="1051257"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765E0AB-70B0-41C1-BC7A-F403B36FF1C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46</xdr:row>
      <xdr:rowOff>10040</xdr:rowOff>
    </xdr:from>
    <xdr:to>
      <xdr:col>66</xdr:col>
      <xdr:colOff>13507</xdr:colOff>
      <xdr:row>48</xdr:row>
      <xdr:rowOff>181378</xdr:rowOff>
    </xdr:to>
    <xdr:sp macro="" textlink="$DT$47">
      <xdr:nvSpPr>
        <xdr:cNvPr id="703" name="装置①４４">
          <a:extLst>
            <a:ext uri="{FF2B5EF4-FFF2-40B4-BE49-F238E27FC236}">
              <a16:creationId xmlns:a16="http://schemas.microsoft.com/office/drawing/2014/main" id="{781AA4C3-37F9-4813-9D54-03214A4EA3C6}"/>
            </a:ext>
          </a:extLst>
        </xdr:cNvPr>
        <xdr:cNvSpPr>
          <a:spLocks/>
        </xdr:cNvSpPr>
      </xdr:nvSpPr>
      <xdr:spPr>
        <a:xfrm>
          <a:off x="23551264" y="11352954"/>
          <a:ext cx="1053072"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04301E5-BC95-4A7F-B6FB-C9420988F4C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46</xdr:row>
      <xdr:rowOff>10040</xdr:rowOff>
    </xdr:from>
    <xdr:to>
      <xdr:col>61</xdr:col>
      <xdr:colOff>176437</xdr:colOff>
      <xdr:row>48</xdr:row>
      <xdr:rowOff>181378</xdr:rowOff>
    </xdr:to>
    <xdr:sp macro="" textlink="$DT$46">
      <xdr:nvSpPr>
        <xdr:cNvPr id="704" name="装置①４３">
          <a:extLst>
            <a:ext uri="{FF2B5EF4-FFF2-40B4-BE49-F238E27FC236}">
              <a16:creationId xmlns:a16="http://schemas.microsoft.com/office/drawing/2014/main" id="{506908C5-AE29-4CA3-80D7-7109EC740D1E}"/>
            </a:ext>
          </a:extLst>
        </xdr:cNvPr>
        <xdr:cNvSpPr>
          <a:spLocks/>
        </xdr:cNvSpPr>
      </xdr:nvSpPr>
      <xdr:spPr>
        <a:xfrm>
          <a:off x="22436937" y="11352954"/>
          <a:ext cx="1051257"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1D3CFCA-6500-4897-A9F2-3F867750CD5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46</xdr:row>
      <xdr:rowOff>10040</xdr:rowOff>
    </xdr:from>
    <xdr:to>
      <xdr:col>57</xdr:col>
      <xdr:colOff>85367</xdr:colOff>
      <xdr:row>48</xdr:row>
      <xdr:rowOff>181378</xdr:rowOff>
    </xdr:to>
    <xdr:sp macro="" textlink="$DT$45">
      <xdr:nvSpPr>
        <xdr:cNvPr id="705" name="装置①４２">
          <a:extLst>
            <a:ext uri="{FF2B5EF4-FFF2-40B4-BE49-F238E27FC236}">
              <a16:creationId xmlns:a16="http://schemas.microsoft.com/office/drawing/2014/main" id="{683096A7-A39F-48A6-B374-32A89DD712CE}"/>
            </a:ext>
          </a:extLst>
        </xdr:cNvPr>
        <xdr:cNvSpPr>
          <a:spLocks/>
        </xdr:cNvSpPr>
      </xdr:nvSpPr>
      <xdr:spPr>
        <a:xfrm>
          <a:off x="21322610" y="11352954"/>
          <a:ext cx="1051257"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68879AC-9938-4EA4-9356-40B26C374B6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46</xdr:row>
      <xdr:rowOff>10040</xdr:rowOff>
    </xdr:from>
    <xdr:to>
      <xdr:col>52</xdr:col>
      <xdr:colOff>248297</xdr:colOff>
      <xdr:row>48</xdr:row>
      <xdr:rowOff>181378</xdr:rowOff>
    </xdr:to>
    <xdr:sp macro="" textlink="$DT$44">
      <xdr:nvSpPr>
        <xdr:cNvPr id="706" name="装置①４１">
          <a:extLst>
            <a:ext uri="{FF2B5EF4-FFF2-40B4-BE49-F238E27FC236}">
              <a16:creationId xmlns:a16="http://schemas.microsoft.com/office/drawing/2014/main" id="{15E5C818-9537-4472-BD56-E0BD4D38529B}"/>
            </a:ext>
          </a:extLst>
        </xdr:cNvPr>
        <xdr:cNvSpPr>
          <a:spLocks/>
        </xdr:cNvSpPr>
      </xdr:nvSpPr>
      <xdr:spPr>
        <a:xfrm>
          <a:off x="20206468" y="11352954"/>
          <a:ext cx="1051258"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EA62E31-774C-443D-88A2-5D5593CB233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41</xdr:row>
      <xdr:rowOff>91702</xdr:rowOff>
    </xdr:from>
    <xdr:to>
      <xdr:col>70</xdr:col>
      <xdr:colOff>91877</xdr:colOff>
      <xdr:row>44</xdr:row>
      <xdr:rowOff>32131</xdr:rowOff>
    </xdr:to>
    <xdr:sp macro="" textlink="$DT$43">
      <xdr:nvSpPr>
        <xdr:cNvPr id="707" name="装置①４０">
          <a:extLst>
            <a:ext uri="{FF2B5EF4-FFF2-40B4-BE49-F238E27FC236}">
              <a16:creationId xmlns:a16="http://schemas.microsoft.com/office/drawing/2014/main" id="{1C2BEE8B-BD8A-4A8C-9F37-60CAA14BC7F3}"/>
            </a:ext>
          </a:extLst>
        </xdr:cNvPr>
        <xdr:cNvSpPr>
          <a:spLocks/>
        </xdr:cNvSpPr>
      </xdr:nvSpPr>
      <xdr:spPr>
        <a:xfrm>
          <a:off x="24654706" y="10237188"/>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32895E4-A7A0-4549-8E4C-CBFAFC55B89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41</xdr:row>
      <xdr:rowOff>91702</xdr:rowOff>
    </xdr:from>
    <xdr:to>
      <xdr:col>66</xdr:col>
      <xdr:colOff>13507</xdr:colOff>
      <xdr:row>44</xdr:row>
      <xdr:rowOff>32131</xdr:rowOff>
    </xdr:to>
    <xdr:sp macro="" textlink="$DT$42">
      <xdr:nvSpPr>
        <xdr:cNvPr id="708" name="装置①３９">
          <a:extLst>
            <a:ext uri="{FF2B5EF4-FFF2-40B4-BE49-F238E27FC236}">
              <a16:creationId xmlns:a16="http://schemas.microsoft.com/office/drawing/2014/main" id="{7FFEC4EC-1E51-4A36-B65E-668C372C31C3}"/>
            </a:ext>
          </a:extLst>
        </xdr:cNvPr>
        <xdr:cNvSpPr>
          <a:spLocks/>
        </xdr:cNvSpPr>
      </xdr:nvSpPr>
      <xdr:spPr>
        <a:xfrm>
          <a:off x="23551264" y="10237188"/>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88EAC2E-917F-4CA5-A5FC-8702C0FAF8A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41</xdr:row>
      <xdr:rowOff>91702</xdr:rowOff>
    </xdr:from>
    <xdr:to>
      <xdr:col>61</xdr:col>
      <xdr:colOff>176437</xdr:colOff>
      <xdr:row>44</xdr:row>
      <xdr:rowOff>32131</xdr:rowOff>
    </xdr:to>
    <xdr:sp macro="" textlink="$DT$41">
      <xdr:nvSpPr>
        <xdr:cNvPr id="709" name="装置①３８">
          <a:extLst>
            <a:ext uri="{FF2B5EF4-FFF2-40B4-BE49-F238E27FC236}">
              <a16:creationId xmlns:a16="http://schemas.microsoft.com/office/drawing/2014/main" id="{10F97F71-39CC-4F66-9D82-1474E2CEE1B6}"/>
            </a:ext>
          </a:extLst>
        </xdr:cNvPr>
        <xdr:cNvSpPr>
          <a:spLocks/>
        </xdr:cNvSpPr>
      </xdr:nvSpPr>
      <xdr:spPr>
        <a:xfrm>
          <a:off x="22436937" y="10237188"/>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74B5E17-FD85-4BC2-A3EE-5A003CA96C1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41</xdr:row>
      <xdr:rowOff>91702</xdr:rowOff>
    </xdr:from>
    <xdr:to>
      <xdr:col>57</xdr:col>
      <xdr:colOff>85367</xdr:colOff>
      <xdr:row>44</xdr:row>
      <xdr:rowOff>32131</xdr:rowOff>
    </xdr:to>
    <xdr:sp macro="" textlink="$DT$40">
      <xdr:nvSpPr>
        <xdr:cNvPr id="710" name="装置①３７">
          <a:extLst>
            <a:ext uri="{FF2B5EF4-FFF2-40B4-BE49-F238E27FC236}">
              <a16:creationId xmlns:a16="http://schemas.microsoft.com/office/drawing/2014/main" id="{824B2E78-0BE1-4ABE-9635-8F8DA232BF6C}"/>
            </a:ext>
          </a:extLst>
        </xdr:cNvPr>
        <xdr:cNvSpPr>
          <a:spLocks/>
        </xdr:cNvSpPr>
      </xdr:nvSpPr>
      <xdr:spPr>
        <a:xfrm>
          <a:off x="21322610" y="10237188"/>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7B970D6-8DC9-4636-A38B-5B821840A1D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41</xdr:row>
      <xdr:rowOff>91702</xdr:rowOff>
    </xdr:from>
    <xdr:to>
      <xdr:col>52</xdr:col>
      <xdr:colOff>248297</xdr:colOff>
      <xdr:row>44</xdr:row>
      <xdr:rowOff>32131</xdr:rowOff>
    </xdr:to>
    <xdr:sp macro="" textlink="$DT$39">
      <xdr:nvSpPr>
        <xdr:cNvPr id="711" name="装置①３６">
          <a:extLst>
            <a:ext uri="{FF2B5EF4-FFF2-40B4-BE49-F238E27FC236}">
              <a16:creationId xmlns:a16="http://schemas.microsoft.com/office/drawing/2014/main" id="{33DA0031-1C4E-4047-9D23-F273AC25507B}"/>
            </a:ext>
          </a:extLst>
        </xdr:cNvPr>
        <xdr:cNvSpPr>
          <a:spLocks/>
        </xdr:cNvSpPr>
      </xdr:nvSpPr>
      <xdr:spPr>
        <a:xfrm>
          <a:off x="20206468" y="10237188"/>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5A72113-D7EE-435B-A71A-DC9AA08880C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38</xdr:row>
      <xdr:rowOff>8652</xdr:rowOff>
    </xdr:from>
    <xdr:to>
      <xdr:col>70</xdr:col>
      <xdr:colOff>91877</xdr:colOff>
      <xdr:row>40</xdr:row>
      <xdr:rowOff>179990</xdr:rowOff>
    </xdr:to>
    <xdr:sp macro="" textlink="$DT$38">
      <xdr:nvSpPr>
        <xdr:cNvPr id="712" name="装置①３５">
          <a:extLst>
            <a:ext uri="{FF2B5EF4-FFF2-40B4-BE49-F238E27FC236}">
              <a16:creationId xmlns:a16="http://schemas.microsoft.com/office/drawing/2014/main" id="{F84D9404-CF3E-4F36-91D4-05741EF5ACB6}"/>
            </a:ext>
          </a:extLst>
        </xdr:cNvPr>
        <xdr:cNvSpPr>
          <a:spLocks/>
        </xdr:cNvSpPr>
      </xdr:nvSpPr>
      <xdr:spPr>
        <a:xfrm>
          <a:off x="24654706" y="943568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CF10EF2-64D0-4995-B12B-A3E6845531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38</xdr:row>
      <xdr:rowOff>8652</xdr:rowOff>
    </xdr:from>
    <xdr:to>
      <xdr:col>66</xdr:col>
      <xdr:colOff>13499</xdr:colOff>
      <xdr:row>40</xdr:row>
      <xdr:rowOff>179990</xdr:rowOff>
    </xdr:to>
    <xdr:sp macro="" textlink="$DT$37">
      <xdr:nvSpPr>
        <xdr:cNvPr id="713" name="装置①３４">
          <a:extLst>
            <a:ext uri="{FF2B5EF4-FFF2-40B4-BE49-F238E27FC236}">
              <a16:creationId xmlns:a16="http://schemas.microsoft.com/office/drawing/2014/main" id="{4747678C-6BFD-444F-824C-72D6CEC063DA}"/>
            </a:ext>
          </a:extLst>
        </xdr:cNvPr>
        <xdr:cNvSpPr>
          <a:spLocks/>
        </xdr:cNvSpPr>
      </xdr:nvSpPr>
      <xdr:spPr>
        <a:xfrm>
          <a:off x="23551256" y="9435681"/>
          <a:ext cx="1053072"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95E5FE8-A4F5-4210-B27D-A39E720C76B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38</xdr:row>
      <xdr:rowOff>8652</xdr:rowOff>
    </xdr:from>
    <xdr:to>
      <xdr:col>61</xdr:col>
      <xdr:colOff>176437</xdr:colOff>
      <xdr:row>40</xdr:row>
      <xdr:rowOff>179990</xdr:rowOff>
    </xdr:to>
    <xdr:sp macro="" textlink="$DT$36">
      <xdr:nvSpPr>
        <xdr:cNvPr id="714" name="装置①３３">
          <a:extLst>
            <a:ext uri="{FF2B5EF4-FFF2-40B4-BE49-F238E27FC236}">
              <a16:creationId xmlns:a16="http://schemas.microsoft.com/office/drawing/2014/main" id="{DE990187-8656-4080-AC32-7FD57892ADDE}"/>
            </a:ext>
          </a:extLst>
        </xdr:cNvPr>
        <xdr:cNvSpPr>
          <a:spLocks/>
        </xdr:cNvSpPr>
      </xdr:nvSpPr>
      <xdr:spPr>
        <a:xfrm>
          <a:off x="22436937" y="943568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E2B78D-5F7D-46D3-AF3A-6888A04B210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38</xdr:row>
      <xdr:rowOff>8652</xdr:rowOff>
    </xdr:from>
    <xdr:to>
      <xdr:col>57</xdr:col>
      <xdr:colOff>85367</xdr:colOff>
      <xdr:row>40</xdr:row>
      <xdr:rowOff>179990</xdr:rowOff>
    </xdr:to>
    <xdr:sp macro="" textlink="$DT$35">
      <xdr:nvSpPr>
        <xdr:cNvPr id="715" name="装置①３２">
          <a:extLst>
            <a:ext uri="{FF2B5EF4-FFF2-40B4-BE49-F238E27FC236}">
              <a16:creationId xmlns:a16="http://schemas.microsoft.com/office/drawing/2014/main" id="{390F19F7-5136-4583-A785-C9C0D7DAEF25}"/>
            </a:ext>
          </a:extLst>
        </xdr:cNvPr>
        <xdr:cNvSpPr>
          <a:spLocks/>
        </xdr:cNvSpPr>
      </xdr:nvSpPr>
      <xdr:spPr>
        <a:xfrm>
          <a:off x="21322610" y="943568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2DCC6B0-3358-4AC7-972E-34B4B3F5C66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38</xdr:row>
      <xdr:rowOff>8652</xdr:rowOff>
    </xdr:from>
    <xdr:to>
      <xdr:col>52</xdr:col>
      <xdr:colOff>248297</xdr:colOff>
      <xdr:row>40</xdr:row>
      <xdr:rowOff>179990</xdr:rowOff>
    </xdr:to>
    <xdr:sp macro="" textlink="$DT$34">
      <xdr:nvSpPr>
        <xdr:cNvPr id="716" name="装置①３１">
          <a:extLst>
            <a:ext uri="{FF2B5EF4-FFF2-40B4-BE49-F238E27FC236}">
              <a16:creationId xmlns:a16="http://schemas.microsoft.com/office/drawing/2014/main" id="{6B2AF00A-A4CC-4913-A1CB-A7B53DC88335}"/>
            </a:ext>
          </a:extLst>
        </xdr:cNvPr>
        <xdr:cNvSpPr>
          <a:spLocks/>
        </xdr:cNvSpPr>
      </xdr:nvSpPr>
      <xdr:spPr>
        <a:xfrm>
          <a:off x="20206468" y="9435681"/>
          <a:ext cx="1051258"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BA51772-CFE1-498C-8C8E-D8122B0FFD2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29</xdr:row>
      <xdr:rowOff>225126</xdr:rowOff>
    </xdr:from>
    <xdr:to>
      <xdr:col>70</xdr:col>
      <xdr:colOff>91869</xdr:colOff>
      <xdr:row>32</xdr:row>
      <xdr:rowOff>165554</xdr:rowOff>
    </xdr:to>
    <xdr:sp macro="" textlink="$DT$28">
      <xdr:nvSpPr>
        <xdr:cNvPr id="717" name="装置①２５">
          <a:extLst>
            <a:ext uri="{FF2B5EF4-FFF2-40B4-BE49-F238E27FC236}">
              <a16:creationId xmlns:a16="http://schemas.microsoft.com/office/drawing/2014/main" id="{7D338817-755A-4062-9390-678CC84132E6}"/>
            </a:ext>
          </a:extLst>
        </xdr:cNvPr>
        <xdr:cNvSpPr>
          <a:spLocks/>
        </xdr:cNvSpPr>
      </xdr:nvSpPr>
      <xdr:spPr>
        <a:xfrm>
          <a:off x="24654698" y="7496783"/>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BF9B95B-C787-4F2F-85AF-96AE23AC8C7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29</xdr:row>
      <xdr:rowOff>225126</xdr:rowOff>
    </xdr:from>
    <xdr:to>
      <xdr:col>66</xdr:col>
      <xdr:colOff>13499</xdr:colOff>
      <xdr:row>32</xdr:row>
      <xdr:rowOff>165554</xdr:rowOff>
    </xdr:to>
    <xdr:sp macro="" textlink="$DT$27">
      <xdr:nvSpPr>
        <xdr:cNvPr id="718" name="装置①２４">
          <a:extLst>
            <a:ext uri="{FF2B5EF4-FFF2-40B4-BE49-F238E27FC236}">
              <a16:creationId xmlns:a16="http://schemas.microsoft.com/office/drawing/2014/main" id="{5580E3E6-3BD1-4CD8-ABD1-6EA2B2AF20C7}"/>
            </a:ext>
          </a:extLst>
        </xdr:cNvPr>
        <xdr:cNvSpPr>
          <a:spLocks/>
        </xdr:cNvSpPr>
      </xdr:nvSpPr>
      <xdr:spPr>
        <a:xfrm>
          <a:off x="23551256" y="7496783"/>
          <a:ext cx="1053072"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FCFBF78-07F5-4EAB-95A4-DD0A0BB9191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29</xdr:row>
      <xdr:rowOff>225126</xdr:rowOff>
    </xdr:from>
    <xdr:to>
      <xdr:col>61</xdr:col>
      <xdr:colOff>176437</xdr:colOff>
      <xdr:row>32</xdr:row>
      <xdr:rowOff>165554</xdr:rowOff>
    </xdr:to>
    <xdr:sp macro="" textlink="$DT$26">
      <xdr:nvSpPr>
        <xdr:cNvPr id="719" name="装置①２３">
          <a:extLst>
            <a:ext uri="{FF2B5EF4-FFF2-40B4-BE49-F238E27FC236}">
              <a16:creationId xmlns:a16="http://schemas.microsoft.com/office/drawing/2014/main" id="{EDA7DA4B-9516-46CA-9CED-B575C803CCC3}"/>
            </a:ext>
          </a:extLst>
        </xdr:cNvPr>
        <xdr:cNvSpPr>
          <a:spLocks/>
        </xdr:cNvSpPr>
      </xdr:nvSpPr>
      <xdr:spPr>
        <a:xfrm>
          <a:off x="22436937" y="7496783"/>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F53074F-0E06-412A-8ABB-DB52DE44414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29</xdr:row>
      <xdr:rowOff>225126</xdr:rowOff>
    </xdr:from>
    <xdr:to>
      <xdr:col>57</xdr:col>
      <xdr:colOff>85359</xdr:colOff>
      <xdr:row>32</xdr:row>
      <xdr:rowOff>165554</xdr:rowOff>
    </xdr:to>
    <xdr:sp macro="" textlink="$DT$25">
      <xdr:nvSpPr>
        <xdr:cNvPr id="720" name="装置①２２">
          <a:extLst>
            <a:ext uri="{FF2B5EF4-FFF2-40B4-BE49-F238E27FC236}">
              <a16:creationId xmlns:a16="http://schemas.microsoft.com/office/drawing/2014/main" id="{3C655078-B3EC-4307-81FE-824B6D616787}"/>
            </a:ext>
          </a:extLst>
        </xdr:cNvPr>
        <xdr:cNvSpPr>
          <a:spLocks/>
        </xdr:cNvSpPr>
      </xdr:nvSpPr>
      <xdr:spPr>
        <a:xfrm>
          <a:off x="21322602" y="7496783"/>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4DED895-EA42-4641-BF7B-63782A0B592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29</xdr:row>
      <xdr:rowOff>225126</xdr:rowOff>
    </xdr:from>
    <xdr:to>
      <xdr:col>52</xdr:col>
      <xdr:colOff>248289</xdr:colOff>
      <xdr:row>32</xdr:row>
      <xdr:rowOff>165554</xdr:rowOff>
    </xdr:to>
    <xdr:sp macro="" textlink="$DT$24">
      <xdr:nvSpPr>
        <xdr:cNvPr id="721" name="装置①２１">
          <a:extLst>
            <a:ext uri="{FF2B5EF4-FFF2-40B4-BE49-F238E27FC236}">
              <a16:creationId xmlns:a16="http://schemas.microsoft.com/office/drawing/2014/main" id="{CC481895-A898-4F44-AA2E-534094D5926B}"/>
            </a:ext>
          </a:extLst>
        </xdr:cNvPr>
        <xdr:cNvSpPr>
          <a:spLocks/>
        </xdr:cNvSpPr>
      </xdr:nvSpPr>
      <xdr:spPr>
        <a:xfrm>
          <a:off x="20206460" y="7496783"/>
          <a:ext cx="1051258"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CF77233-31F9-42BC-877D-5550A0991DB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25</xdr:row>
      <xdr:rowOff>92653</xdr:rowOff>
    </xdr:from>
    <xdr:to>
      <xdr:col>70</xdr:col>
      <xdr:colOff>91869</xdr:colOff>
      <xdr:row>28</xdr:row>
      <xdr:rowOff>33082</xdr:rowOff>
    </xdr:to>
    <xdr:sp macro="" textlink="$DT$23">
      <xdr:nvSpPr>
        <xdr:cNvPr id="722" name="装置①２０">
          <a:extLst>
            <a:ext uri="{FF2B5EF4-FFF2-40B4-BE49-F238E27FC236}">
              <a16:creationId xmlns:a16="http://schemas.microsoft.com/office/drawing/2014/main" id="{992726F3-7319-4FAE-A594-BE533BE56BA9}"/>
            </a:ext>
          </a:extLst>
        </xdr:cNvPr>
        <xdr:cNvSpPr>
          <a:spLocks/>
        </xdr:cNvSpPr>
      </xdr:nvSpPr>
      <xdr:spPr>
        <a:xfrm>
          <a:off x="24654698" y="640636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B199B3C-5A2F-473A-A9E5-7E9AFBA21BD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25</xdr:row>
      <xdr:rowOff>92653</xdr:rowOff>
    </xdr:from>
    <xdr:to>
      <xdr:col>66</xdr:col>
      <xdr:colOff>13499</xdr:colOff>
      <xdr:row>28</xdr:row>
      <xdr:rowOff>33082</xdr:rowOff>
    </xdr:to>
    <xdr:sp macro="" textlink="$DT$22">
      <xdr:nvSpPr>
        <xdr:cNvPr id="723" name="装置①１９">
          <a:extLst>
            <a:ext uri="{FF2B5EF4-FFF2-40B4-BE49-F238E27FC236}">
              <a16:creationId xmlns:a16="http://schemas.microsoft.com/office/drawing/2014/main" id="{6DA21DC5-311E-4F46-BF1F-65737B5D0A22}"/>
            </a:ext>
          </a:extLst>
        </xdr:cNvPr>
        <xdr:cNvSpPr>
          <a:spLocks/>
        </xdr:cNvSpPr>
      </xdr:nvSpPr>
      <xdr:spPr>
        <a:xfrm>
          <a:off x="23551256" y="6406367"/>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0DA3B09-9AE4-4710-B112-4D3F65798F1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25</xdr:row>
      <xdr:rowOff>92653</xdr:rowOff>
    </xdr:from>
    <xdr:to>
      <xdr:col>61</xdr:col>
      <xdr:colOff>176429</xdr:colOff>
      <xdr:row>28</xdr:row>
      <xdr:rowOff>33082</xdr:rowOff>
    </xdr:to>
    <xdr:sp macro="" textlink="$DT$21">
      <xdr:nvSpPr>
        <xdr:cNvPr id="724" name="装置①１８">
          <a:extLst>
            <a:ext uri="{FF2B5EF4-FFF2-40B4-BE49-F238E27FC236}">
              <a16:creationId xmlns:a16="http://schemas.microsoft.com/office/drawing/2014/main" id="{A0DBEBF8-44F4-4F12-8943-40889BC10CF9}"/>
            </a:ext>
          </a:extLst>
        </xdr:cNvPr>
        <xdr:cNvSpPr>
          <a:spLocks/>
        </xdr:cNvSpPr>
      </xdr:nvSpPr>
      <xdr:spPr>
        <a:xfrm>
          <a:off x="22436929" y="640636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DD9AE21-2624-477C-911C-677641C0AD3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25</xdr:row>
      <xdr:rowOff>92653</xdr:rowOff>
    </xdr:from>
    <xdr:to>
      <xdr:col>57</xdr:col>
      <xdr:colOff>85367</xdr:colOff>
      <xdr:row>28</xdr:row>
      <xdr:rowOff>33082</xdr:rowOff>
    </xdr:to>
    <xdr:sp macro="" textlink="$DT$20">
      <xdr:nvSpPr>
        <xdr:cNvPr id="725" name="装置①１７">
          <a:extLst>
            <a:ext uri="{FF2B5EF4-FFF2-40B4-BE49-F238E27FC236}">
              <a16:creationId xmlns:a16="http://schemas.microsoft.com/office/drawing/2014/main" id="{DCD17ADF-04E9-48F4-9BF1-B35568092DD9}"/>
            </a:ext>
          </a:extLst>
        </xdr:cNvPr>
        <xdr:cNvSpPr>
          <a:spLocks/>
        </xdr:cNvSpPr>
      </xdr:nvSpPr>
      <xdr:spPr>
        <a:xfrm>
          <a:off x="21322610" y="640636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80E9C1C-8C0E-4524-9F3D-548C3F00656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25</xdr:row>
      <xdr:rowOff>92653</xdr:rowOff>
    </xdr:from>
    <xdr:to>
      <xdr:col>52</xdr:col>
      <xdr:colOff>248297</xdr:colOff>
      <xdr:row>28</xdr:row>
      <xdr:rowOff>33082</xdr:rowOff>
    </xdr:to>
    <xdr:sp macro="" textlink="$DT$19">
      <xdr:nvSpPr>
        <xdr:cNvPr id="726" name="装置①１６">
          <a:extLst>
            <a:ext uri="{FF2B5EF4-FFF2-40B4-BE49-F238E27FC236}">
              <a16:creationId xmlns:a16="http://schemas.microsoft.com/office/drawing/2014/main" id="{6B2A9522-1F38-4A13-946E-5DB28B4BFE08}"/>
            </a:ext>
          </a:extLst>
        </xdr:cNvPr>
        <xdr:cNvSpPr>
          <a:spLocks/>
        </xdr:cNvSpPr>
      </xdr:nvSpPr>
      <xdr:spPr>
        <a:xfrm>
          <a:off x="20206468" y="6406367"/>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91EF099-93E6-436A-AA22-B8A77BD6587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22</xdr:row>
      <xdr:rowOff>804</xdr:rowOff>
    </xdr:from>
    <xdr:to>
      <xdr:col>70</xdr:col>
      <xdr:colOff>91877</xdr:colOff>
      <xdr:row>24</xdr:row>
      <xdr:rowOff>172141</xdr:rowOff>
    </xdr:to>
    <xdr:sp macro="" textlink="$DT$18">
      <xdr:nvSpPr>
        <xdr:cNvPr id="727" name="装置①１５">
          <a:extLst>
            <a:ext uri="{FF2B5EF4-FFF2-40B4-BE49-F238E27FC236}">
              <a16:creationId xmlns:a16="http://schemas.microsoft.com/office/drawing/2014/main" id="{6D5772BB-39AB-480F-B9A0-97C36AD82CE3}"/>
            </a:ext>
          </a:extLst>
        </xdr:cNvPr>
        <xdr:cNvSpPr>
          <a:spLocks/>
        </xdr:cNvSpPr>
      </xdr:nvSpPr>
      <xdr:spPr>
        <a:xfrm>
          <a:off x="24654706" y="559606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ACBE70A-9FDA-4FF8-9A41-A7F5988176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22</xdr:row>
      <xdr:rowOff>804</xdr:rowOff>
    </xdr:from>
    <xdr:to>
      <xdr:col>66</xdr:col>
      <xdr:colOff>13499</xdr:colOff>
      <xdr:row>24</xdr:row>
      <xdr:rowOff>172141</xdr:rowOff>
    </xdr:to>
    <xdr:sp macro="" textlink="$DT$17">
      <xdr:nvSpPr>
        <xdr:cNvPr id="728" name="装置①１４">
          <a:extLst>
            <a:ext uri="{FF2B5EF4-FFF2-40B4-BE49-F238E27FC236}">
              <a16:creationId xmlns:a16="http://schemas.microsoft.com/office/drawing/2014/main" id="{78AA68C4-0C4E-45F8-915D-6C99B8F83796}"/>
            </a:ext>
          </a:extLst>
        </xdr:cNvPr>
        <xdr:cNvSpPr>
          <a:spLocks/>
        </xdr:cNvSpPr>
      </xdr:nvSpPr>
      <xdr:spPr>
        <a:xfrm>
          <a:off x="23551256" y="5596061"/>
          <a:ext cx="1053072"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2384DC-CDEA-4991-AB08-67311132786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22</xdr:row>
      <xdr:rowOff>804</xdr:rowOff>
    </xdr:from>
    <xdr:to>
      <xdr:col>61</xdr:col>
      <xdr:colOff>176437</xdr:colOff>
      <xdr:row>24</xdr:row>
      <xdr:rowOff>172141</xdr:rowOff>
    </xdr:to>
    <xdr:sp macro="" textlink="$DT$16">
      <xdr:nvSpPr>
        <xdr:cNvPr id="729" name="装置①１３">
          <a:extLst>
            <a:ext uri="{FF2B5EF4-FFF2-40B4-BE49-F238E27FC236}">
              <a16:creationId xmlns:a16="http://schemas.microsoft.com/office/drawing/2014/main" id="{AA139C15-822C-4CEB-BAEC-DFBBFD54ECCA}"/>
            </a:ext>
          </a:extLst>
        </xdr:cNvPr>
        <xdr:cNvSpPr>
          <a:spLocks/>
        </xdr:cNvSpPr>
      </xdr:nvSpPr>
      <xdr:spPr>
        <a:xfrm>
          <a:off x="22436937" y="559606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01BB7BA-2612-4DC1-BE0B-640F1F8103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22</xdr:row>
      <xdr:rowOff>804</xdr:rowOff>
    </xdr:from>
    <xdr:to>
      <xdr:col>57</xdr:col>
      <xdr:colOff>85367</xdr:colOff>
      <xdr:row>24</xdr:row>
      <xdr:rowOff>172141</xdr:rowOff>
    </xdr:to>
    <xdr:sp macro="" textlink="$DT$15">
      <xdr:nvSpPr>
        <xdr:cNvPr id="730" name="装置①１２">
          <a:extLst>
            <a:ext uri="{FF2B5EF4-FFF2-40B4-BE49-F238E27FC236}">
              <a16:creationId xmlns:a16="http://schemas.microsoft.com/office/drawing/2014/main" id="{B481CBA2-69AD-4CA1-8E2F-F1CC05FEDBCB}"/>
            </a:ext>
          </a:extLst>
        </xdr:cNvPr>
        <xdr:cNvSpPr>
          <a:spLocks/>
        </xdr:cNvSpPr>
      </xdr:nvSpPr>
      <xdr:spPr>
        <a:xfrm>
          <a:off x="21322610" y="559606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E0FA9A4-558F-4EED-9AFC-6659C0988A7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22</xdr:row>
      <xdr:rowOff>804</xdr:rowOff>
    </xdr:from>
    <xdr:to>
      <xdr:col>52</xdr:col>
      <xdr:colOff>248297</xdr:colOff>
      <xdr:row>24</xdr:row>
      <xdr:rowOff>172141</xdr:rowOff>
    </xdr:to>
    <xdr:sp macro="" textlink="$DT$14">
      <xdr:nvSpPr>
        <xdr:cNvPr id="731" name="装置①１１">
          <a:extLst>
            <a:ext uri="{FF2B5EF4-FFF2-40B4-BE49-F238E27FC236}">
              <a16:creationId xmlns:a16="http://schemas.microsoft.com/office/drawing/2014/main" id="{F5C1BA35-7EDC-4EA5-B0D3-7142945FCA63}"/>
            </a:ext>
          </a:extLst>
        </xdr:cNvPr>
        <xdr:cNvSpPr>
          <a:spLocks/>
        </xdr:cNvSpPr>
      </xdr:nvSpPr>
      <xdr:spPr>
        <a:xfrm>
          <a:off x="20206468" y="5596061"/>
          <a:ext cx="1051258"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FFAC830-DC00-44F4-9D94-2A26834BFE2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213971</xdr:colOff>
      <xdr:row>13</xdr:row>
      <xdr:rowOff>216766</xdr:rowOff>
    </xdr:from>
    <xdr:to>
      <xdr:col>65</xdr:col>
      <xdr:colOff>241971</xdr:colOff>
      <xdr:row>16</xdr:row>
      <xdr:rowOff>157195</xdr:rowOff>
    </xdr:to>
    <xdr:sp macro="" textlink="$DT$7">
      <xdr:nvSpPr>
        <xdr:cNvPr id="732" name="装置①４">
          <a:extLst>
            <a:ext uri="{FF2B5EF4-FFF2-40B4-BE49-F238E27FC236}">
              <a16:creationId xmlns:a16="http://schemas.microsoft.com/office/drawing/2014/main" id="{FDACFAA1-4259-49BF-BA8E-8633CE1A334F}"/>
            </a:ext>
          </a:extLst>
        </xdr:cNvPr>
        <xdr:cNvSpPr>
          <a:spLocks/>
        </xdr:cNvSpPr>
      </xdr:nvSpPr>
      <xdr:spPr>
        <a:xfrm>
          <a:off x="23525728" y="3667537"/>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8A3B07B-155E-4DB6-A182-4AE48BDC470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128954</xdr:colOff>
      <xdr:row>13</xdr:row>
      <xdr:rowOff>216766</xdr:rowOff>
    </xdr:from>
    <xdr:to>
      <xdr:col>61</xdr:col>
      <xdr:colOff>156954</xdr:colOff>
      <xdr:row>16</xdr:row>
      <xdr:rowOff>157195</xdr:rowOff>
    </xdr:to>
    <xdr:sp macro="" textlink="$DT$6">
      <xdr:nvSpPr>
        <xdr:cNvPr id="733" name="装置①３">
          <a:extLst>
            <a:ext uri="{FF2B5EF4-FFF2-40B4-BE49-F238E27FC236}">
              <a16:creationId xmlns:a16="http://schemas.microsoft.com/office/drawing/2014/main" id="{98769BDF-4262-4CB9-AB67-B8B9DEA282E7}"/>
            </a:ext>
          </a:extLst>
        </xdr:cNvPr>
        <xdr:cNvSpPr>
          <a:spLocks/>
        </xdr:cNvSpPr>
      </xdr:nvSpPr>
      <xdr:spPr>
        <a:xfrm>
          <a:off x="22417454" y="3667537"/>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5C817DA-92E3-4A64-88CB-F3EE4DA3068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86</xdr:row>
      <xdr:rowOff>3737</xdr:rowOff>
    </xdr:from>
    <xdr:to>
      <xdr:col>46</xdr:col>
      <xdr:colOff>106914</xdr:colOff>
      <xdr:row>88</xdr:row>
      <xdr:rowOff>175074</xdr:rowOff>
    </xdr:to>
    <xdr:sp macro="" textlink="$DR$98">
      <xdr:nvSpPr>
        <xdr:cNvPr id="734" name="回線９５">
          <a:extLst>
            <a:ext uri="{FF2B5EF4-FFF2-40B4-BE49-F238E27FC236}">
              <a16:creationId xmlns:a16="http://schemas.microsoft.com/office/drawing/2014/main" id="{351C21EB-DEDC-48A1-A275-5D10AC13B57A}"/>
            </a:ext>
          </a:extLst>
        </xdr:cNvPr>
        <xdr:cNvSpPr>
          <a:spLocks/>
        </xdr:cNvSpPr>
      </xdr:nvSpPr>
      <xdr:spPr>
        <a:xfrm>
          <a:off x="18530200"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B4B5374-D437-4946-A943-E83606E45B7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86</xdr:row>
      <xdr:rowOff>3737</xdr:rowOff>
    </xdr:from>
    <xdr:to>
      <xdr:col>42</xdr:col>
      <xdr:colOff>12590</xdr:colOff>
      <xdr:row>88</xdr:row>
      <xdr:rowOff>175074</xdr:rowOff>
    </xdr:to>
    <xdr:sp macro="" textlink="$DR$97">
      <xdr:nvSpPr>
        <xdr:cNvPr id="735" name="回線９４">
          <a:extLst>
            <a:ext uri="{FF2B5EF4-FFF2-40B4-BE49-F238E27FC236}">
              <a16:creationId xmlns:a16="http://schemas.microsoft.com/office/drawing/2014/main" id="{33916CA2-A514-40E9-8734-97FED0101249}"/>
            </a:ext>
          </a:extLst>
        </xdr:cNvPr>
        <xdr:cNvSpPr>
          <a:spLocks/>
        </xdr:cNvSpPr>
      </xdr:nvSpPr>
      <xdr:spPr>
        <a:xfrm>
          <a:off x="17410804" y="20926080"/>
          <a:ext cx="1053072"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2380007-1AC3-4872-8F9C-D57B59EB1B0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86</xdr:row>
      <xdr:rowOff>3737</xdr:rowOff>
    </xdr:from>
    <xdr:to>
      <xdr:col>37</xdr:col>
      <xdr:colOff>172266</xdr:colOff>
      <xdr:row>88</xdr:row>
      <xdr:rowOff>175074</xdr:rowOff>
    </xdr:to>
    <xdr:sp macro="" textlink="$DR$96">
      <xdr:nvSpPr>
        <xdr:cNvPr id="736" name="回線９３">
          <a:extLst>
            <a:ext uri="{FF2B5EF4-FFF2-40B4-BE49-F238E27FC236}">
              <a16:creationId xmlns:a16="http://schemas.microsoft.com/office/drawing/2014/main" id="{082888B5-6080-4B14-82A0-033B60803A25}"/>
            </a:ext>
          </a:extLst>
        </xdr:cNvPr>
        <xdr:cNvSpPr>
          <a:spLocks/>
        </xdr:cNvSpPr>
      </xdr:nvSpPr>
      <xdr:spPr>
        <a:xfrm>
          <a:off x="16293223"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53EF92-083B-4E83-9971-9C8AFC2CA2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86</xdr:row>
      <xdr:rowOff>3737</xdr:rowOff>
    </xdr:from>
    <xdr:to>
      <xdr:col>33</xdr:col>
      <xdr:colOff>77942</xdr:colOff>
      <xdr:row>88</xdr:row>
      <xdr:rowOff>175074</xdr:rowOff>
    </xdr:to>
    <xdr:sp macro="" textlink="$DR$95">
      <xdr:nvSpPr>
        <xdr:cNvPr id="737" name="回線９２">
          <a:extLst>
            <a:ext uri="{FF2B5EF4-FFF2-40B4-BE49-F238E27FC236}">
              <a16:creationId xmlns:a16="http://schemas.microsoft.com/office/drawing/2014/main" id="{A6847E30-6570-4890-AF73-B0523A0B68E4}"/>
            </a:ext>
          </a:extLst>
        </xdr:cNvPr>
        <xdr:cNvSpPr>
          <a:spLocks/>
        </xdr:cNvSpPr>
      </xdr:nvSpPr>
      <xdr:spPr>
        <a:xfrm>
          <a:off x="15175642"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92B5BA-75DA-4AE2-BC99-A934A84A9EC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86</xdr:row>
      <xdr:rowOff>3737</xdr:rowOff>
    </xdr:from>
    <xdr:to>
      <xdr:col>28</xdr:col>
      <xdr:colOff>237618</xdr:colOff>
      <xdr:row>88</xdr:row>
      <xdr:rowOff>175074</xdr:rowOff>
    </xdr:to>
    <xdr:sp macro="" textlink="$DR$94">
      <xdr:nvSpPr>
        <xdr:cNvPr id="738" name="回線９１">
          <a:extLst>
            <a:ext uri="{FF2B5EF4-FFF2-40B4-BE49-F238E27FC236}">
              <a16:creationId xmlns:a16="http://schemas.microsoft.com/office/drawing/2014/main" id="{95ADDF2D-9129-4F47-9CAA-B0C701F1B859}"/>
            </a:ext>
          </a:extLst>
        </xdr:cNvPr>
        <xdr:cNvSpPr>
          <a:spLocks/>
        </xdr:cNvSpPr>
      </xdr:nvSpPr>
      <xdr:spPr>
        <a:xfrm>
          <a:off x="14056247"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9238E62-0593-4FC6-8159-670525A2C9E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77</xdr:row>
      <xdr:rowOff>217574</xdr:rowOff>
    </xdr:from>
    <xdr:to>
      <xdr:col>46</xdr:col>
      <xdr:colOff>106914</xdr:colOff>
      <xdr:row>80</xdr:row>
      <xdr:rowOff>158003</xdr:rowOff>
    </xdr:to>
    <xdr:sp macro="" textlink="$DR$88">
      <xdr:nvSpPr>
        <xdr:cNvPr id="739" name="回線８５">
          <a:extLst>
            <a:ext uri="{FF2B5EF4-FFF2-40B4-BE49-F238E27FC236}">
              <a16:creationId xmlns:a16="http://schemas.microsoft.com/office/drawing/2014/main" id="{8F6C85D1-9348-43C5-8364-2E8D256858DF}"/>
            </a:ext>
          </a:extLst>
        </xdr:cNvPr>
        <xdr:cNvSpPr>
          <a:spLocks/>
        </xdr:cNvSpPr>
      </xdr:nvSpPr>
      <xdr:spPr>
        <a:xfrm>
          <a:off x="18530200"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857E88F-C3FA-48F3-951B-DDD697063F4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77</xdr:row>
      <xdr:rowOff>217574</xdr:rowOff>
    </xdr:from>
    <xdr:to>
      <xdr:col>42</xdr:col>
      <xdr:colOff>12590</xdr:colOff>
      <xdr:row>80</xdr:row>
      <xdr:rowOff>158003</xdr:rowOff>
    </xdr:to>
    <xdr:sp macro="" textlink="$DR$87">
      <xdr:nvSpPr>
        <xdr:cNvPr id="740" name="回線８４">
          <a:extLst>
            <a:ext uri="{FF2B5EF4-FFF2-40B4-BE49-F238E27FC236}">
              <a16:creationId xmlns:a16="http://schemas.microsoft.com/office/drawing/2014/main" id="{1F2FAAE0-33C4-45F1-8098-31F980851359}"/>
            </a:ext>
          </a:extLst>
        </xdr:cNvPr>
        <xdr:cNvSpPr>
          <a:spLocks/>
        </xdr:cNvSpPr>
      </xdr:nvSpPr>
      <xdr:spPr>
        <a:xfrm>
          <a:off x="17410804" y="18984545"/>
          <a:ext cx="1053072"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08DF1F8-5648-49F6-A57D-53E3999408A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77</xdr:row>
      <xdr:rowOff>217574</xdr:rowOff>
    </xdr:from>
    <xdr:to>
      <xdr:col>37</xdr:col>
      <xdr:colOff>172266</xdr:colOff>
      <xdr:row>80</xdr:row>
      <xdr:rowOff>158003</xdr:rowOff>
    </xdr:to>
    <xdr:sp macro="" textlink="$DR$86">
      <xdr:nvSpPr>
        <xdr:cNvPr id="741" name="回線８３">
          <a:extLst>
            <a:ext uri="{FF2B5EF4-FFF2-40B4-BE49-F238E27FC236}">
              <a16:creationId xmlns:a16="http://schemas.microsoft.com/office/drawing/2014/main" id="{6F69A2C6-E08B-45CA-85CF-2C98A192DB4F}"/>
            </a:ext>
          </a:extLst>
        </xdr:cNvPr>
        <xdr:cNvSpPr>
          <a:spLocks/>
        </xdr:cNvSpPr>
      </xdr:nvSpPr>
      <xdr:spPr>
        <a:xfrm>
          <a:off x="16293223"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09031CE-4431-49EF-926B-7B93850470F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77</xdr:row>
      <xdr:rowOff>217574</xdr:rowOff>
    </xdr:from>
    <xdr:to>
      <xdr:col>33</xdr:col>
      <xdr:colOff>77942</xdr:colOff>
      <xdr:row>80</xdr:row>
      <xdr:rowOff>158003</xdr:rowOff>
    </xdr:to>
    <xdr:sp macro="" textlink="$DR$85">
      <xdr:nvSpPr>
        <xdr:cNvPr id="742" name="回線８２">
          <a:extLst>
            <a:ext uri="{FF2B5EF4-FFF2-40B4-BE49-F238E27FC236}">
              <a16:creationId xmlns:a16="http://schemas.microsoft.com/office/drawing/2014/main" id="{D81C8209-7533-48C7-A847-43162CCA3A39}"/>
            </a:ext>
          </a:extLst>
        </xdr:cNvPr>
        <xdr:cNvSpPr>
          <a:spLocks/>
        </xdr:cNvSpPr>
      </xdr:nvSpPr>
      <xdr:spPr>
        <a:xfrm>
          <a:off x="15175642"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511FE7C-77E8-4D67-86B4-088BEBC0FF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77</xdr:row>
      <xdr:rowOff>217574</xdr:rowOff>
    </xdr:from>
    <xdr:to>
      <xdr:col>28</xdr:col>
      <xdr:colOff>237618</xdr:colOff>
      <xdr:row>80</xdr:row>
      <xdr:rowOff>158003</xdr:rowOff>
    </xdr:to>
    <xdr:sp macro="" textlink="$DR$84">
      <xdr:nvSpPr>
        <xdr:cNvPr id="743" name="回線８１">
          <a:extLst>
            <a:ext uri="{FF2B5EF4-FFF2-40B4-BE49-F238E27FC236}">
              <a16:creationId xmlns:a16="http://schemas.microsoft.com/office/drawing/2014/main" id="{0FBF700C-24D4-4C26-86C7-8D9EFC052191}"/>
            </a:ext>
          </a:extLst>
        </xdr:cNvPr>
        <xdr:cNvSpPr>
          <a:spLocks/>
        </xdr:cNvSpPr>
      </xdr:nvSpPr>
      <xdr:spPr>
        <a:xfrm>
          <a:off x="14056247"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4831412-E5CF-4D2E-9BF5-45491BB933B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61</xdr:row>
      <xdr:rowOff>218524</xdr:rowOff>
    </xdr:from>
    <xdr:to>
      <xdr:col>46</xdr:col>
      <xdr:colOff>106922</xdr:colOff>
      <xdr:row>64</xdr:row>
      <xdr:rowOff>158953</xdr:rowOff>
    </xdr:to>
    <xdr:sp macro="" textlink="$DR$68">
      <xdr:nvSpPr>
        <xdr:cNvPr id="744" name="回線６５">
          <a:extLst>
            <a:ext uri="{FF2B5EF4-FFF2-40B4-BE49-F238E27FC236}">
              <a16:creationId xmlns:a16="http://schemas.microsoft.com/office/drawing/2014/main" id="{FA00D581-05BD-455C-AFD1-41251AC30310}"/>
            </a:ext>
          </a:extLst>
        </xdr:cNvPr>
        <xdr:cNvSpPr>
          <a:spLocks/>
        </xdr:cNvSpPr>
      </xdr:nvSpPr>
      <xdr:spPr>
        <a:xfrm>
          <a:off x="18530208"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0CBE174-4DAA-4E1E-BC62-CBC44DC1530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61</xdr:row>
      <xdr:rowOff>218524</xdr:rowOff>
    </xdr:from>
    <xdr:to>
      <xdr:col>42</xdr:col>
      <xdr:colOff>12598</xdr:colOff>
      <xdr:row>64</xdr:row>
      <xdr:rowOff>158953</xdr:rowOff>
    </xdr:to>
    <xdr:sp macro="" textlink="$DR$67">
      <xdr:nvSpPr>
        <xdr:cNvPr id="745" name="回線６４">
          <a:extLst>
            <a:ext uri="{FF2B5EF4-FFF2-40B4-BE49-F238E27FC236}">
              <a16:creationId xmlns:a16="http://schemas.microsoft.com/office/drawing/2014/main" id="{58AEEC1E-1110-455A-A730-8881D760BC42}"/>
            </a:ext>
          </a:extLst>
        </xdr:cNvPr>
        <xdr:cNvSpPr>
          <a:spLocks/>
        </xdr:cNvSpPr>
      </xdr:nvSpPr>
      <xdr:spPr>
        <a:xfrm>
          <a:off x="17410812" y="15153724"/>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7489ED-7833-45B0-B57E-69D357D3CC0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61</xdr:row>
      <xdr:rowOff>218524</xdr:rowOff>
    </xdr:from>
    <xdr:to>
      <xdr:col>37</xdr:col>
      <xdr:colOff>172274</xdr:colOff>
      <xdr:row>64</xdr:row>
      <xdr:rowOff>158953</xdr:rowOff>
    </xdr:to>
    <xdr:sp macro="" textlink="$DR$66">
      <xdr:nvSpPr>
        <xdr:cNvPr id="746" name="回線６３">
          <a:extLst>
            <a:ext uri="{FF2B5EF4-FFF2-40B4-BE49-F238E27FC236}">
              <a16:creationId xmlns:a16="http://schemas.microsoft.com/office/drawing/2014/main" id="{F0AA43FE-82E8-4CB1-AD84-B15B50C56B66}"/>
            </a:ext>
          </a:extLst>
        </xdr:cNvPr>
        <xdr:cNvSpPr>
          <a:spLocks/>
        </xdr:cNvSpPr>
      </xdr:nvSpPr>
      <xdr:spPr>
        <a:xfrm>
          <a:off x="16293231"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38B04DF-C247-44EC-8307-7B6F7BD7DC7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61</xdr:row>
      <xdr:rowOff>218524</xdr:rowOff>
    </xdr:from>
    <xdr:to>
      <xdr:col>33</xdr:col>
      <xdr:colOff>77950</xdr:colOff>
      <xdr:row>64</xdr:row>
      <xdr:rowOff>158953</xdr:rowOff>
    </xdr:to>
    <xdr:sp macro="" textlink="$DR$65">
      <xdr:nvSpPr>
        <xdr:cNvPr id="747" name="回線６２">
          <a:extLst>
            <a:ext uri="{FF2B5EF4-FFF2-40B4-BE49-F238E27FC236}">
              <a16:creationId xmlns:a16="http://schemas.microsoft.com/office/drawing/2014/main" id="{DAD5991A-F3E9-4758-9EDE-B134C3C457C5}"/>
            </a:ext>
          </a:extLst>
        </xdr:cNvPr>
        <xdr:cNvSpPr>
          <a:spLocks/>
        </xdr:cNvSpPr>
      </xdr:nvSpPr>
      <xdr:spPr>
        <a:xfrm>
          <a:off x="15175650"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79A2BB-06DE-485E-9EB1-B49FA57FE7D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61</xdr:row>
      <xdr:rowOff>218524</xdr:rowOff>
    </xdr:from>
    <xdr:to>
      <xdr:col>28</xdr:col>
      <xdr:colOff>237626</xdr:colOff>
      <xdr:row>64</xdr:row>
      <xdr:rowOff>158953</xdr:rowOff>
    </xdr:to>
    <xdr:sp macro="" textlink="$DR$64">
      <xdr:nvSpPr>
        <xdr:cNvPr id="748" name="回線６１">
          <a:extLst>
            <a:ext uri="{FF2B5EF4-FFF2-40B4-BE49-F238E27FC236}">
              <a16:creationId xmlns:a16="http://schemas.microsoft.com/office/drawing/2014/main" id="{C0990E6B-B956-41BC-802D-E65F920657DF}"/>
            </a:ext>
          </a:extLst>
        </xdr:cNvPr>
        <xdr:cNvSpPr>
          <a:spLocks/>
        </xdr:cNvSpPr>
      </xdr:nvSpPr>
      <xdr:spPr>
        <a:xfrm>
          <a:off x="14056255"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C604C77-FA1B-46DF-B86B-8E68C90B0FB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53</xdr:row>
      <xdr:rowOff>220517</xdr:rowOff>
    </xdr:from>
    <xdr:to>
      <xdr:col>46</xdr:col>
      <xdr:colOff>106922</xdr:colOff>
      <xdr:row>56</xdr:row>
      <xdr:rowOff>160946</xdr:rowOff>
    </xdr:to>
    <xdr:sp macro="" textlink="$DR$58">
      <xdr:nvSpPr>
        <xdr:cNvPr id="749" name="回線５５">
          <a:extLst>
            <a:ext uri="{FF2B5EF4-FFF2-40B4-BE49-F238E27FC236}">
              <a16:creationId xmlns:a16="http://schemas.microsoft.com/office/drawing/2014/main" id="{9805164A-4A80-4FB8-A694-9682FBA1A751}"/>
            </a:ext>
          </a:extLst>
        </xdr:cNvPr>
        <xdr:cNvSpPr>
          <a:spLocks/>
        </xdr:cNvSpPr>
      </xdr:nvSpPr>
      <xdr:spPr>
        <a:xfrm>
          <a:off x="18530208"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2AE79BF-5260-4E43-8A26-FA59581509D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53</xdr:row>
      <xdr:rowOff>220517</xdr:rowOff>
    </xdr:from>
    <xdr:to>
      <xdr:col>42</xdr:col>
      <xdr:colOff>12598</xdr:colOff>
      <xdr:row>56</xdr:row>
      <xdr:rowOff>160946</xdr:rowOff>
    </xdr:to>
    <xdr:sp macro="" textlink="$DR$57">
      <xdr:nvSpPr>
        <xdr:cNvPr id="750" name="回線５４">
          <a:extLst>
            <a:ext uri="{FF2B5EF4-FFF2-40B4-BE49-F238E27FC236}">
              <a16:creationId xmlns:a16="http://schemas.microsoft.com/office/drawing/2014/main" id="{B5F28C1C-E980-423A-B41A-F07C3EF2EB59}"/>
            </a:ext>
          </a:extLst>
        </xdr:cNvPr>
        <xdr:cNvSpPr>
          <a:spLocks/>
        </xdr:cNvSpPr>
      </xdr:nvSpPr>
      <xdr:spPr>
        <a:xfrm>
          <a:off x="17410812" y="13239831"/>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B044F2B-7ABF-4E4E-98F4-2718EF62A80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53</xdr:row>
      <xdr:rowOff>220517</xdr:rowOff>
    </xdr:from>
    <xdr:to>
      <xdr:col>37</xdr:col>
      <xdr:colOff>172274</xdr:colOff>
      <xdr:row>56</xdr:row>
      <xdr:rowOff>160946</xdr:rowOff>
    </xdr:to>
    <xdr:sp macro="" textlink="$DR$56">
      <xdr:nvSpPr>
        <xdr:cNvPr id="751" name="回線５３">
          <a:extLst>
            <a:ext uri="{FF2B5EF4-FFF2-40B4-BE49-F238E27FC236}">
              <a16:creationId xmlns:a16="http://schemas.microsoft.com/office/drawing/2014/main" id="{9C938F48-35B4-49B1-AC18-7B75FB0119B9}"/>
            </a:ext>
          </a:extLst>
        </xdr:cNvPr>
        <xdr:cNvSpPr>
          <a:spLocks/>
        </xdr:cNvSpPr>
      </xdr:nvSpPr>
      <xdr:spPr>
        <a:xfrm>
          <a:off x="16293231"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12DFCD8-215B-4B16-A958-9090B09FDFE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53</xdr:row>
      <xdr:rowOff>220517</xdr:rowOff>
    </xdr:from>
    <xdr:to>
      <xdr:col>33</xdr:col>
      <xdr:colOff>77950</xdr:colOff>
      <xdr:row>56</xdr:row>
      <xdr:rowOff>160946</xdr:rowOff>
    </xdr:to>
    <xdr:sp macro="" textlink="$DR$55">
      <xdr:nvSpPr>
        <xdr:cNvPr id="752" name="回線５２">
          <a:extLst>
            <a:ext uri="{FF2B5EF4-FFF2-40B4-BE49-F238E27FC236}">
              <a16:creationId xmlns:a16="http://schemas.microsoft.com/office/drawing/2014/main" id="{24BA97BB-1AEF-4100-BF27-13A236E04827}"/>
            </a:ext>
          </a:extLst>
        </xdr:cNvPr>
        <xdr:cNvSpPr>
          <a:spLocks/>
        </xdr:cNvSpPr>
      </xdr:nvSpPr>
      <xdr:spPr>
        <a:xfrm>
          <a:off x="15175650"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9765CF5-3170-4452-82A7-38DE9F805E6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53</xdr:row>
      <xdr:rowOff>220517</xdr:rowOff>
    </xdr:from>
    <xdr:to>
      <xdr:col>28</xdr:col>
      <xdr:colOff>237626</xdr:colOff>
      <xdr:row>56</xdr:row>
      <xdr:rowOff>160946</xdr:rowOff>
    </xdr:to>
    <xdr:sp macro="" textlink="$DR$54">
      <xdr:nvSpPr>
        <xdr:cNvPr id="753" name="回線５１">
          <a:extLst>
            <a:ext uri="{FF2B5EF4-FFF2-40B4-BE49-F238E27FC236}">
              <a16:creationId xmlns:a16="http://schemas.microsoft.com/office/drawing/2014/main" id="{BF99B961-E89C-48C7-B90F-FDCAF68B3D9D}"/>
            </a:ext>
          </a:extLst>
        </xdr:cNvPr>
        <xdr:cNvSpPr>
          <a:spLocks/>
        </xdr:cNvSpPr>
      </xdr:nvSpPr>
      <xdr:spPr>
        <a:xfrm>
          <a:off x="14056255"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9A28049-A099-412A-960A-163B30B475E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46</xdr:row>
      <xdr:rowOff>10040</xdr:rowOff>
    </xdr:from>
    <xdr:to>
      <xdr:col>46</xdr:col>
      <xdr:colOff>106914</xdr:colOff>
      <xdr:row>48</xdr:row>
      <xdr:rowOff>181378</xdr:rowOff>
    </xdr:to>
    <xdr:sp macro="" textlink="$DR$48">
      <xdr:nvSpPr>
        <xdr:cNvPr id="754" name="回線４５">
          <a:extLst>
            <a:ext uri="{FF2B5EF4-FFF2-40B4-BE49-F238E27FC236}">
              <a16:creationId xmlns:a16="http://schemas.microsoft.com/office/drawing/2014/main" id="{40D2D423-2F91-4ABC-86BF-795CB77625BB}"/>
            </a:ext>
          </a:extLst>
        </xdr:cNvPr>
        <xdr:cNvSpPr>
          <a:spLocks/>
        </xdr:cNvSpPr>
      </xdr:nvSpPr>
      <xdr:spPr>
        <a:xfrm>
          <a:off x="18530200"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BC2EBA5-24A2-4D8B-8AF2-3088ADDD7C7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46</xdr:row>
      <xdr:rowOff>10040</xdr:rowOff>
    </xdr:from>
    <xdr:to>
      <xdr:col>42</xdr:col>
      <xdr:colOff>12590</xdr:colOff>
      <xdr:row>48</xdr:row>
      <xdr:rowOff>181378</xdr:rowOff>
    </xdr:to>
    <xdr:sp macro="" textlink="$DR$47">
      <xdr:nvSpPr>
        <xdr:cNvPr id="755" name="回線４４">
          <a:extLst>
            <a:ext uri="{FF2B5EF4-FFF2-40B4-BE49-F238E27FC236}">
              <a16:creationId xmlns:a16="http://schemas.microsoft.com/office/drawing/2014/main" id="{DB2F6A8F-DACB-4578-B5E2-577EC924842E}"/>
            </a:ext>
          </a:extLst>
        </xdr:cNvPr>
        <xdr:cNvSpPr>
          <a:spLocks/>
        </xdr:cNvSpPr>
      </xdr:nvSpPr>
      <xdr:spPr>
        <a:xfrm>
          <a:off x="17410804" y="11352954"/>
          <a:ext cx="1053072"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38886C5-1946-4EF5-8B0B-851591A89E7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46</xdr:row>
      <xdr:rowOff>10040</xdr:rowOff>
    </xdr:from>
    <xdr:to>
      <xdr:col>37</xdr:col>
      <xdr:colOff>172266</xdr:colOff>
      <xdr:row>48</xdr:row>
      <xdr:rowOff>181378</xdr:rowOff>
    </xdr:to>
    <xdr:sp macro="" textlink="$DR$46">
      <xdr:nvSpPr>
        <xdr:cNvPr id="756" name="回線４３">
          <a:extLst>
            <a:ext uri="{FF2B5EF4-FFF2-40B4-BE49-F238E27FC236}">
              <a16:creationId xmlns:a16="http://schemas.microsoft.com/office/drawing/2014/main" id="{304C0036-145C-46D4-958C-520DDDD7DF6A}"/>
            </a:ext>
          </a:extLst>
        </xdr:cNvPr>
        <xdr:cNvSpPr>
          <a:spLocks/>
        </xdr:cNvSpPr>
      </xdr:nvSpPr>
      <xdr:spPr>
        <a:xfrm>
          <a:off x="16293223"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B4B85CD-DD40-4D51-ABAE-4B8129ECFD8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46</xdr:row>
      <xdr:rowOff>10040</xdr:rowOff>
    </xdr:from>
    <xdr:to>
      <xdr:col>33</xdr:col>
      <xdr:colOff>77942</xdr:colOff>
      <xdr:row>48</xdr:row>
      <xdr:rowOff>181378</xdr:rowOff>
    </xdr:to>
    <xdr:sp macro="" textlink="$DR$45">
      <xdr:nvSpPr>
        <xdr:cNvPr id="757" name="回線４２">
          <a:extLst>
            <a:ext uri="{FF2B5EF4-FFF2-40B4-BE49-F238E27FC236}">
              <a16:creationId xmlns:a16="http://schemas.microsoft.com/office/drawing/2014/main" id="{6D48E1B8-1F2B-4D25-9F3C-9BC8318734DA}"/>
            </a:ext>
          </a:extLst>
        </xdr:cNvPr>
        <xdr:cNvSpPr>
          <a:spLocks/>
        </xdr:cNvSpPr>
      </xdr:nvSpPr>
      <xdr:spPr>
        <a:xfrm>
          <a:off x="15175642"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2BA3CE2-3D57-4B1A-84A6-84910053BE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46</xdr:row>
      <xdr:rowOff>10040</xdr:rowOff>
    </xdr:from>
    <xdr:to>
      <xdr:col>28</xdr:col>
      <xdr:colOff>237618</xdr:colOff>
      <xdr:row>48</xdr:row>
      <xdr:rowOff>181378</xdr:rowOff>
    </xdr:to>
    <xdr:sp macro="" textlink="$DR$44">
      <xdr:nvSpPr>
        <xdr:cNvPr id="758" name="回線４１">
          <a:extLst>
            <a:ext uri="{FF2B5EF4-FFF2-40B4-BE49-F238E27FC236}">
              <a16:creationId xmlns:a16="http://schemas.microsoft.com/office/drawing/2014/main" id="{275754E7-4A3B-4C61-8505-926C8048CDA0}"/>
            </a:ext>
          </a:extLst>
        </xdr:cNvPr>
        <xdr:cNvSpPr>
          <a:spLocks/>
        </xdr:cNvSpPr>
      </xdr:nvSpPr>
      <xdr:spPr>
        <a:xfrm>
          <a:off x="14056247"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38F4444-0EB6-4F24-B992-30D52D6689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41</xdr:row>
      <xdr:rowOff>91702</xdr:rowOff>
    </xdr:from>
    <xdr:to>
      <xdr:col>46</xdr:col>
      <xdr:colOff>106914</xdr:colOff>
      <xdr:row>44</xdr:row>
      <xdr:rowOff>32131</xdr:rowOff>
    </xdr:to>
    <xdr:sp macro="" textlink="$DR$43">
      <xdr:nvSpPr>
        <xdr:cNvPr id="759" name="回線４０">
          <a:extLst>
            <a:ext uri="{FF2B5EF4-FFF2-40B4-BE49-F238E27FC236}">
              <a16:creationId xmlns:a16="http://schemas.microsoft.com/office/drawing/2014/main" id="{398A4199-529E-45B4-9657-6A70B7E1BEDD}"/>
            </a:ext>
          </a:extLst>
        </xdr:cNvPr>
        <xdr:cNvSpPr>
          <a:spLocks/>
        </xdr:cNvSpPr>
      </xdr:nvSpPr>
      <xdr:spPr>
        <a:xfrm>
          <a:off x="18530200"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BB9F99E-2CFD-411D-B447-02D0FAF6FEF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41</xdr:row>
      <xdr:rowOff>91702</xdr:rowOff>
    </xdr:from>
    <xdr:to>
      <xdr:col>42</xdr:col>
      <xdr:colOff>12590</xdr:colOff>
      <xdr:row>44</xdr:row>
      <xdr:rowOff>32131</xdr:rowOff>
    </xdr:to>
    <xdr:sp macro="" textlink="$DR$42">
      <xdr:nvSpPr>
        <xdr:cNvPr id="760" name="回線３９">
          <a:extLst>
            <a:ext uri="{FF2B5EF4-FFF2-40B4-BE49-F238E27FC236}">
              <a16:creationId xmlns:a16="http://schemas.microsoft.com/office/drawing/2014/main" id="{5D884D1B-5DA9-4B0B-91A7-2DE64A5DFB92}"/>
            </a:ext>
          </a:extLst>
        </xdr:cNvPr>
        <xdr:cNvSpPr>
          <a:spLocks/>
        </xdr:cNvSpPr>
      </xdr:nvSpPr>
      <xdr:spPr>
        <a:xfrm>
          <a:off x="17410804" y="10237188"/>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70A474F-A7E9-46FD-B6AF-D0580DB888E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41</xdr:row>
      <xdr:rowOff>91702</xdr:rowOff>
    </xdr:from>
    <xdr:to>
      <xdr:col>37</xdr:col>
      <xdr:colOff>172266</xdr:colOff>
      <xdr:row>44</xdr:row>
      <xdr:rowOff>32131</xdr:rowOff>
    </xdr:to>
    <xdr:sp macro="" textlink="$DR$41">
      <xdr:nvSpPr>
        <xdr:cNvPr id="761" name="回線３８">
          <a:extLst>
            <a:ext uri="{FF2B5EF4-FFF2-40B4-BE49-F238E27FC236}">
              <a16:creationId xmlns:a16="http://schemas.microsoft.com/office/drawing/2014/main" id="{E7AD3983-CF72-491C-A11A-875634081D14}"/>
            </a:ext>
          </a:extLst>
        </xdr:cNvPr>
        <xdr:cNvSpPr>
          <a:spLocks/>
        </xdr:cNvSpPr>
      </xdr:nvSpPr>
      <xdr:spPr>
        <a:xfrm>
          <a:off x="16293223"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27D6B9F-2AE9-4770-8699-2C99069643D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41</xdr:row>
      <xdr:rowOff>91702</xdr:rowOff>
    </xdr:from>
    <xdr:to>
      <xdr:col>33</xdr:col>
      <xdr:colOff>77942</xdr:colOff>
      <xdr:row>44</xdr:row>
      <xdr:rowOff>32131</xdr:rowOff>
    </xdr:to>
    <xdr:sp macro="" textlink="$DR$40">
      <xdr:nvSpPr>
        <xdr:cNvPr id="762" name="回線３７">
          <a:extLst>
            <a:ext uri="{FF2B5EF4-FFF2-40B4-BE49-F238E27FC236}">
              <a16:creationId xmlns:a16="http://schemas.microsoft.com/office/drawing/2014/main" id="{341BCF50-7B46-483A-A2DC-C99F2DC38B7B}"/>
            </a:ext>
          </a:extLst>
        </xdr:cNvPr>
        <xdr:cNvSpPr>
          <a:spLocks/>
        </xdr:cNvSpPr>
      </xdr:nvSpPr>
      <xdr:spPr>
        <a:xfrm>
          <a:off x="15175642"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CFAAF09-F8AD-49ED-BA27-E16BBD14B68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41</xdr:row>
      <xdr:rowOff>91702</xdr:rowOff>
    </xdr:from>
    <xdr:to>
      <xdr:col>28</xdr:col>
      <xdr:colOff>237618</xdr:colOff>
      <xdr:row>44</xdr:row>
      <xdr:rowOff>32131</xdr:rowOff>
    </xdr:to>
    <xdr:sp macro="" textlink="$DR$39">
      <xdr:nvSpPr>
        <xdr:cNvPr id="763" name="回線３６">
          <a:extLst>
            <a:ext uri="{FF2B5EF4-FFF2-40B4-BE49-F238E27FC236}">
              <a16:creationId xmlns:a16="http://schemas.microsoft.com/office/drawing/2014/main" id="{7B8C4345-3999-4CFC-BBCB-C3960748349F}"/>
            </a:ext>
          </a:extLst>
        </xdr:cNvPr>
        <xdr:cNvSpPr>
          <a:spLocks/>
        </xdr:cNvSpPr>
      </xdr:nvSpPr>
      <xdr:spPr>
        <a:xfrm>
          <a:off x="14056247"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A639C9B-8B16-4769-92C1-3A15C25F9A3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38</xdr:row>
      <xdr:rowOff>8652</xdr:rowOff>
    </xdr:from>
    <xdr:to>
      <xdr:col>46</xdr:col>
      <xdr:colOff>106914</xdr:colOff>
      <xdr:row>40</xdr:row>
      <xdr:rowOff>179990</xdr:rowOff>
    </xdr:to>
    <xdr:sp macro="" textlink="$DR$38">
      <xdr:nvSpPr>
        <xdr:cNvPr id="764" name="回線３５">
          <a:extLst>
            <a:ext uri="{FF2B5EF4-FFF2-40B4-BE49-F238E27FC236}">
              <a16:creationId xmlns:a16="http://schemas.microsoft.com/office/drawing/2014/main" id="{9ED351CE-5731-4CD0-93CC-1B5DCD3DDB01}"/>
            </a:ext>
          </a:extLst>
        </xdr:cNvPr>
        <xdr:cNvSpPr>
          <a:spLocks/>
        </xdr:cNvSpPr>
      </xdr:nvSpPr>
      <xdr:spPr>
        <a:xfrm>
          <a:off x="18530200"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536AE05-31E8-47DC-96AA-6AC3C970498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38</xdr:row>
      <xdr:rowOff>8652</xdr:rowOff>
    </xdr:from>
    <xdr:to>
      <xdr:col>42</xdr:col>
      <xdr:colOff>12590</xdr:colOff>
      <xdr:row>40</xdr:row>
      <xdr:rowOff>179990</xdr:rowOff>
    </xdr:to>
    <xdr:sp macro="" textlink="$DR$37">
      <xdr:nvSpPr>
        <xdr:cNvPr id="765" name="回線３４">
          <a:extLst>
            <a:ext uri="{FF2B5EF4-FFF2-40B4-BE49-F238E27FC236}">
              <a16:creationId xmlns:a16="http://schemas.microsoft.com/office/drawing/2014/main" id="{E0753E1C-933B-4F4F-A7C5-59D84D887BA5}"/>
            </a:ext>
          </a:extLst>
        </xdr:cNvPr>
        <xdr:cNvSpPr>
          <a:spLocks/>
        </xdr:cNvSpPr>
      </xdr:nvSpPr>
      <xdr:spPr>
        <a:xfrm>
          <a:off x="17410804" y="9435681"/>
          <a:ext cx="1053072"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C71A307-6F07-4627-B075-B38FF334793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38</xdr:row>
      <xdr:rowOff>8652</xdr:rowOff>
    </xdr:from>
    <xdr:to>
      <xdr:col>37</xdr:col>
      <xdr:colOff>172266</xdr:colOff>
      <xdr:row>40</xdr:row>
      <xdr:rowOff>179990</xdr:rowOff>
    </xdr:to>
    <xdr:sp macro="" textlink="$DR$36">
      <xdr:nvSpPr>
        <xdr:cNvPr id="766" name="回線３３">
          <a:extLst>
            <a:ext uri="{FF2B5EF4-FFF2-40B4-BE49-F238E27FC236}">
              <a16:creationId xmlns:a16="http://schemas.microsoft.com/office/drawing/2014/main" id="{9EC5C950-CF73-4610-A213-AFB22D29271A}"/>
            </a:ext>
          </a:extLst>
        </xdr:cNvPr>
        <xdr:cNvSpPr>
          <a:spLocks/>
        </xdr:cNvSpPr>
      </xdr:nvSpPr>
      <xdr:spPr>
        <a:xfrm>
          <a:off x="16293223"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ED777C-5CBF-4026-8BE5-8341C9F5739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38</xdr:row>
      <xdr:rowOff>8652</xdr:rowOff>
    </xdr:from>
    <xdr:to>
      <xdr:col>33</xdr:col>
      <xdr:colOff>77942</xdr:colOff>
      <xdr:row>40</xdr:row>
      <xdr:rowOff>179990</xdr:rowOff>
    </xdr:to>
    <xdr:sp macro="" textlink="$DR$35">
      <xdr:nvSpPr>
        <xdr:cNvPr id="767" name="回線３２">
          <a:extLst>
            <a:ext uri="{FF2B5EF4-FFF2-40B4-BE49-F238E27FC236}">
              <a16:creationId xmlns:a16="http://schemas.microsoft.com/office/drawing/2014/main" id="{A734AA68-E066-438E-B572-558DDCB3FE24}"/>
            </a:ext>
          </a:extLst>
        </xdr:cNvPr>
        <xdr:cNvSpPr>
          <a:spLocks/>
        </xdr:cNvSpPr>
      </xdr:nvSpPr>
      <xdr:spPr>
        <a:xfrm>
          <a:off x="15175642"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6F9BC5-25CA-4003-8901-A5DFADB9B3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38</xdr:row>
      <xdr:rowOff>8652</xdr:rowOff>
    </xdr:from>
    <xdr:to>
      <xdr:col>28</xdr:col>
      <xdr:colOff>237618</xdr:colOff>
      <xdr:row>40</xdr:row>
      <xdr:rowOff>179990</xdr:rowOff>
    </xdr:to>
    <xdr:sp macro="" textlink="$DR$34">
      <xdr:nvSpPr>
        <xdr:cNvPr id="768" name="回線３１">
          <a:extLst>
            <a:ext uri="{FF2B5EF4-FFF2-40B4-BE49-F238E27FC236}">
              <a16:creationId xmlns:a16="http://schemas.microsoft.com/office/drawing/2014/main" id="{FB46A0F8-3D2B-4595-A2D3-B4DE8A60E394}"/>
            </a:ext>
          </a:extLst>
        </xdr:cNvPr>
        <xdr:cNvSpPr>
          <a:spLocks/>
        </xdr:cNvSpPr>
      </xdr:nvSpPr>
      <xdr:spPr>
        <a:xfrm>
          <a:off x="14056247"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EC852CA-CEBF-43C1-8E75-8D7F8058F60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30</xdr:row>
      <xdr:rowOff>41312</xdr:rowOff>
    </xdr:from>
    <xdr:to>
      <xdr:col>46</xdr:col>
      <xdr:colOff>106922</xdr:colOff>
      <xdr:row>32</xdr:row>
      <xdr:rowOff>212649</xdr:rowOff>
    </xdr:to>
    <xdr:sp macro="" textlink="$DR$28">
      <xdr:nvSpPr>
        <xdr:cNvPr id="769" name="回線２５">
          <a:extLst>
            <a:ext uri="{FF2B5EF4-FFF2-40B4-BE49-F238E27FC236}">
              <a16:creationId xmlns:a16="http://schemas.microsoft.com/office/drawing/2014/main" id="{EFF73A4E-00F8-4333-92AE-452439819AF3}"/>
            </a:ext>
          </a:extLst>
        </xdr:cNvPr>
        <xdr:cNvSpPr>
          <a:spLocks/>
        </xdr:cNvSpPr>
      </xdr:nvSpPr>
      <xdr:spPr>
        <a:xfrm>
          <a:off x="18530208"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ACA6EBF-DDB8-4BD9-87A7-02D02E424C4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30</xdr:row>
      <xdr:rowOff>41312</xdr:rowOff>
    </xdr:from>
    <xdr:to>
      <xdr:col>42</xdr:col>
      <xdr:colOff>12598</xdr:colOff>
      <xdr:row>32</xdr:row>
      <xdr:rowOff>212649</xdr:rowOff>
    </xdr:to>
    <xdr:sp macro="" textlink="$DR$27">
      <xdr:nvSpPr>
        <xdr:cNvPr id="770" name="回線２４">
          <a:extLst>
            <a:ext uri="{FF2B5EF4-FFF2-40B4-BE49-F238E27FC236}">
              <a16:creationId xmlns:a16="http://schemas.microsoft.com/office/drawing/2014/main" id="{631F4AD2-AC0A-42FF-B208-EA53A49EEABE}"/>
            </a:ext>
          </a:extLst>
        </xdr:cNvPr>
        <xdr:cNvSpPr>
          <a:spLocks/>
        </xdr:cNvSpPr>
      </xdr:nvSpPr>
      <xdr:spPr>
        <a:xfrm>
          <a:off x="17410812" y="7552455"/>
          <a:ext cx="1053072"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FF04A7B-D01F-4CDF-B017-E5DB88E7AEB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30</xdr:row>
      <xdr:rowOff>41312</xdr:rowOff>
    </xdr:from>
    <xdr:to>
      <xdr:col>37</xdr:col>
      <xdr:colOff>172274</xdr:colOff>
      <xdr:row>32</xdr:row>
      <xdr:rowOff>212649</xdr:rowOff>
    </xdr:to>
    <xdr:sp macro="" textlink="$DR$26">
      <xdr:nvSpPr>
        <xdr:cNvPr id="771" name="回線２３">
          <a:extLst>
            <a:ext uri="{FF2B5EF4-FFF2-40B4-BE49-F238E27FC236}">
              <a16:creationId xmlns:a16="http://schemas.microsoft.com/office/drawing/2014/main" id="{DAD1C7C4-80C2-48D2-9362-9EBE9F657408}"/>
            </a:ext>
          </a:extLst>
        </xdr:cNvPr>
        <xdr:cNvSpPr>
          <a:spLocks/>
        </xdr:cNvSpPr>
      </xdr:nvSpPr>
      <xdr:spPr>
        <a:xfrm>
          <a:off x="16293231"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E55CE9F-F582-479C-94EB-EA0AACDF7A8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30</xdr:row>
      <xdr:rowOff>41312</xdr:rowOff>
    </xdr:from>
    <xdr:to>
      <xdr:col>33</xdr:col>
      <xdr:colOff>77950</xdr:colOff>
      <xdr:row>32</xdr:row>
      <xdr:rowOff>212649</xdr:rowOff>
    </xdr:to>
    <xdr:sp macro="" textlink="$DR$25">
      <xdr:nvSpPr>
        <xdr:cNvPr id="772" name="回線２２">
          <a:extLst>
            <a:ext uri="{FF2B5EF4-FFF2-40B4-BE49-F238E27FC236}">
              <a16:creationId xmlns:a16="http://schemas.microsoft.com/office/drawing/2014/main" id="{3AB5DEC7-6DCA-47C4-B5EB-F694A3024182}"/>
            </a:ext>
          </a:extLst>
        </xdr:cNvPr>
        <xdr:cNvSpPr>
          <a:spLocks/>
        </xdr:cNvSpPr>
      </xdr:nvSpPr>
      <xdr:spPr>
        <a:xfrm>
          <a:off x="15175650"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098C33C-D94D-4E83-9BAD-802EB7B49DF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30</xdr:row>
      <xdr:rowOff>41312</xdr:rowOff>
    </xdr:from>
    <xdr:to>
      <xdr:col>28</xdr:col>
      <xdr:colOff>237626</xdr:colOff>
      <xdr:row>32</xdr:row>
      <xdr:rowOff>212649</xdr:rowOff>
    </xdr:to>
    <xdr:sp macro="" textlink="$DR$24">
      <xdr:nvSpPr>
        <xdr:cNvPr id="773" name="回線２１">
          <a:extLst>
            <a:ext uri="{FF2B5EF4-FFF2-40B4-BE49-F238E27FC236}">
              <a16:creationId xmlns:a16="http://schemas.microsoft.com/office/drawing/2014/main" id="{E795985E-3B8D-4B99-A09C-CC2D1D69AECB}"/>
            </a:ext>
          </a:extLst>
        </xdr:cNvPr>
        <xdr:cNvSpPr>
          <a:spLocks/>
        </xdr:cNvSpPr>
      </xdr:nvSpPr>
      <xdr:spPr>
        <a:xfrm>
          <a:off x="14056255"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61D08CE-51D6-47E7-B7C8-CEC43F2906C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25</xdr:row>
      <xdr:rowOff>90822</xdr:rowOff>
    </xdr:from>
    <xdr:to>
      <xdr:col>46</xdr:col>
      <xdr:colOff>106922</xdr:colOff>
      <xdr:row>28</xdr:row>
      <xdr:rowOff>31251</xdr:rowOff>
    </xdr:to>
    <xdr:sp macro="" textlink="$DR$23">
      <xdr:nvSpPr>
        <xdr:cNvPr id="774" name="回線２０">
          <a:extLst>
            <a:ext uri="{FF2B5EF4-FFF2-40B4-BE49-F238E27FC236}">
              <a16:creationId xmlns:a16="http://schemas.microsoft.com/office/drawing/2014/main" id="{48AD3D02-582A-49C9-806D-278CB13FCC75}"/>
            </a:ext>
          </a:extLst>
        </xdr:cNvPr>
        <xdr:cNvSpPr>
          <a:spLocks/>
        </xdr:cNvSpPr>
      </xdr:nvSpPr>
      <xdr:spPr>
        <a:xfrm>
          <a:off x="18530208"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DC0D1EB-7BF3-4A6F-AB98-4FD8CDA767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25</xdr:row>
      <xdr:rowOff>90822</xdr:rowOff>
    </xdr:from>
    <xdr:to>
      <xdr:col>42</xdr:col>
      <xdr:colOff>12598</xdr:colOff>
      <xdr:row>28</xdr:row>
      <xdr:rowOff>31251</xdr:rowOff>
    </xdr:to>
    <xdr:sp macro="" textlink="$DR$22">
      <xdr:nvSpPr>
        <xdr:cNvPr id="775" name="回線１９">
          <a:extLst>
            <a:ext uri="{FF2B5EF4-FFF2-40B4-BE49-F238E27FC236}">
              <a16:creationId xmlns:a16="http://schemas.microsoft.com/office/drawing/2014/main" id="{500FF78F-DD61-4779-BF4A-07DB5D63D8C3}"/>
            </a:ext>
          </a:extLst>
        </xdr:cNvPr>
        <xdr:cNvSpPr>
          <a:spLocks/>
        </xdr:cNvSpPr>
      </xdr:nvSpPr>
      <xdr:spPr>
        <a:xfrm>
          <a:off x="17410812" y="6404536"/>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A648461-01AC-4370-B696-942ACB65795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25</xdr:row>
      <xdr:rowOff>90822</xdr:rowOff>
    </xdr:from>
    <xdr:to>
      <xdr:col>37</xdr:col>
      <xdr:colOff>172274</xdr:colOff>
      <xdr:row>28</xdr:row>
      <xdr:rowOff>31251</xdr:rowOff>
    </xdr:to>
    <xdr:sp macro="" textlink="$DR$21">
      <xdr:nvSpPr>
        <xdr:cNvPr id="776" name="回線１８">
          <a:extLst>
            <a:ext uri="{FF2B5EF4-FFF2-40B4-BE49-F238E27FC236}">
              <a16:creationId xmlns:a16="http://schemas.microsoft.com/office/drawing/2014/main" id="{C964CB4A-5B38-4EE4-A696-51F89FBFAC7D}"/>
            </a:ext>
          </a:extLst>
        </xdr:cNvPr>
        <xdr:cNvSpPr>
          <a:spLocks/>
        </xdr:cNvSpPr>
      </xdr:nvSpPr>
      <xdr:spPr>
        <a:xfrm>
          <a:off x="16293231"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5465F93-CF0A-4DBA-A342-EACCE0E7D3A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25</xdr:row>
      <xdr:rowOff>90822</xdr:rowOff>
    </xdr:from>
    <xdr:to>
      <xdr:col>33</xdr:col>
      <xdr:colOff>77950</xdr:colOff>
      <xdr:row>28</xdr:row>
      <xdr:rowOff>31251</xdr:rowOff>
    </xdr:to>
    <xdr:sp macro="" textlink="$DR$20">
      <xdr:nvSpPr>
        <xdr:cNvPr id="777" name="回線１７">
          <a:extLst>
            <a:ext uri="{FF2B5EF4-FFF2-40B4-BE49-F238E27FC236}">
              <a16:creationId xmlns:a16="http://schemas.microsoft.com/office/drawing/2014/main" id="{F0019A6E-2FF4-4AD3-9A51-C5BD5CE01EF7}"/>
            </a:ext>
          </a:extLst>
        </xdr:cNvPr>
        <xdr:cNvSpPr>
          <a:spLocks/>
        </xdr:cNvSpPr>
      </xdr:nvSpPr>
      <xdr:spPr>
        <a:xfrm>
          <a:off x="15175650"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D660CC1-8B3A-4A01-8ED8-5868FD56760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25</xdr:row>
      <xdr:rowOff>90822</xdr:rowOff>
    </xdr:from>
    <xdr:to>
      <xdr:col>28</xdr:col>
      <xdr:colOff>237626</xdr:colOff>
      <xdr:row>28</xdr:row>
      <xdr:rowOff>31251</xdr:rowOff>
    </xdr:to>
    <xdr:sp macro="" textlink="$DR$19">
      <xdr:nvSpPr>
        <xdr:cNvPr id="778" name="回線１６">
          <a:extLst>
            <a:ext uri="{FF2B5EF4-FFF2-40B4-BE49-F238E27FC236}">
              <a16:creationId xmlns:a16="http://schemas.microsoft.com/office/drawing/2014/main" id="{103E41DE-A619-490F-9947-DAF9B6CE4B91}"/>
            </a:ext>
          </a:extLst>
        </xdr:cNvPr>
        <xdr:cNvSpPr>
          <a:spLocks/>
        </xdr:cNvSpPr>
      </xdr:nvSpPr>
      <xdr:spPr>
        <a:xfrm>
          <a:off x="14056255"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442B992-1D4D-49FC-A355-8EBB0E13FA5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22</xdr:row>
      <xdr:rowOff>804</xdr:rowOff>
    </xdr:from>
    <xdr:to>
      <xdr:col>46</xdr:col>
      <xdr:colOff>106914</xdr:colOff>
      <xdr:row>24</xdr:row>
      <xdr:rowOff>172141</xdr:rowOff>
    </xdr:to>
    <xdr:sp macro="" textlink="$DR$18">
      <xdr:nvSpPr>
        <xdr:cNvPr id="779" name="回線１５">
          <a:extLst>
            <a:ext uri="{FF2B5EF4-FFF2-40B4-BE49-F238E27FC236}">
              <a16:creationId xmlns:a16="http://schemas.microsoft.com/office/drawing/2014/main" id="{9A2D5FD3-ECA6-4E19-83A7-9EC18BB50207}"/>
            </a:ext>
          </a:extLst>
        </xdr:cNvPr>
        <xdr:cNvSpPr>
          <a:spLocks/>
        </xdr:cNvSpPr>
      </xdr:nvSpPr>
      <xdr:spPr>
        <a:xfrm>
          <a:off x="18530200"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BB77AD-6D7A-4B7C-AC83-669A26C0D0F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22</xdr:row>
      <xdr:rowOff>804</xdr:rowOff>
    </xdr:from>
    <xdr:to>
      <xdr:col>42</xdr:col>
      <xdr:colOff>12590</xdr:colOff>
      <xdr:row>24</xdr:row>
      <xdr:rowOff>172141</xdr:rowOff>
    </xdr:to>
    <xdr:sp macro="" textlink="$DR$17">
      <xdr:nvSpPr>
        <xdr:cNvPr id="780" name="回線１４">
          <a:extLst>
            <a:ext uri="{FF2B5EF4-FFF2-40B4-BE49-F238E27FC236}">
              <a16:creationId xmlns:a16="http://schemas.microsoft.com/office/drawing/2014/main" id="{73F76632-3FDA-4500-8D2C-66807BD2CAC9}"/>
            </a:ext>
          </a:extLst>
        </xdr:cNvPr>
        <xdr:cNvSpPr>
          <a:spLocks/>
        </xdr:cNvSpPr>
      </xdr:nvSpPr>
      <xdr:spPr>
        <a:xfrm>
          <a:off x="17410804" y="5596061"/>
          <a:ext cx="1053072"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0F2325B-5558-466F-9652-C972EC0E412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22</xdr:row>
      <xdr:rowOff>804</xdr:rowOff>
    </xdr:from>
    <xdr:to>
      <xdr:col>37</xdr:col>
      <xdr:colOff>172266</xdr:colOff>
      <xdr:row>24</xdr:row>
      <xdr:rowOff>172141</xdr:rowOff>
    </xdr:to>
    <xdr:sp macro="" textlink="$DR$16">
      <xdr:nvSpPr>
        <xdr:cNvPr id="781" name="回線１３">
          <a:extLst>
            <a:ext uri="{FF2B5EF4-FFF2-40B4-BE49-F238E27FC236}">
              <a16:creationId xmlns:a16="http://schemas.microsoft.com/office/drawing/2014/main" id="{7F9D4623-375C-4841-9331-87799EB418F5}"/>
            </a:ext>
          </a:extLst>
        </xdr:cNvPr>
        <xdr:cNvSpPr>
          <a:spLocks/>
        </xdr:cNvSpPr>
      </xdr:nvSpPr>
      <xdr:spPr>
        <a:xfrm>
          <a:off x="16293223"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5137C38-ACDC-4FA5-83F9-60030C7E20C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22</xdr:row>
      <xdr:rowOff>804</xdr:rowOff>
    </xdr:from>
    <xdr:to>
      <xdr:col>33</xdr:col>
      <xdr:colOff>77942</xdr:colOff>
      <xdr:row>24</xdr:row>
      <xdr:rowOff>172141</xdr:rowOff>
    </xdr:to>
    <xdr:sp macro="" textlink="$DR$15">
      <xdr:nvSpPr>
        <xdr:cNvPr id="782" name="回線１２">
          <a:extLst>
            <a:ext uri="{FF2B5EF4-FFF2-40B4-BE49-F238E27FC236}">
              <a16:creationId xmlns:a16="http://schemas.microsoft.com/office/drawing/2014/main" id="{A885186C-0451-41C2-A60B-5474C4C1522E}"/>
            </a:ext>
          </a:extLst>
        </xdr:cNvPr>
        <xdr:cNvSpPr>
          <a:spLocks/>
        </xdr:cNvSpPr>
      </xdr:nvSpPr>
      <xdr:spPr>
        <a:xfrm>
          <a:off x="15175642"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20C6107-6582-457B-BA40-E77443CDD9B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22</xdr:row>
      <xdr:rowOff>804</xdr:rowOff>
    </xdr:from>
    <xdr:to>
      <xdr:col>28</xdr:col>
      <xdr:colOff>237618</xdr:colOff>
      <xdr:row>24</xdr:row>
      <xdr:rowOff>172141</xdr:rowOff>
    </xdr:to>
    <xdr:sp macro="" textlink="$DR$14">
      <xdr:nvSpPr>
        <xdr:cNvPr id="783" name="回線１１">
          <a:extLst>
            <a:ext uri="{FF2B5EF4-FFF2-40B4-BE49-F238E27FC236}">
              <a16:creationId xmlns:a16="http://schemas.microsoft.com/office/drawing/2014/main" id="{02874FB4-A4D9-4E04-856B-AD1A5517509A}"/>
            </a:ext>
          </a:extLst>
        </xdr:cNvPr>
        <xdr:cNvSpPr>
          <a:spLocks/>
        </xdr:cNvSpPr>
      </xdr:nvSpPr>
      <xdr:spPr>
        <a:xfrm>
          <a:off x="14056247"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D148566-064F-41F7-9806-A542B11D691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227365</xdr:colOff>
      <xdr:row>13</xdr:row>
      <xdr:rowOff>216766</xdr:rowOff>
    </xdr:from>
    <xdr:to>
      <xdr:col>42</xdr:col>
      <xdr:colOff>1365</xdr:colOff>
      <xdr:row>16</xdr:row>
      <xdr:rowOff>157195</xdr:rowOff>
    </xdr:to>
    <xdr:sp macro="" textlink="$DR$7">
      <xdr:nvSpPr>
        <xdr:cNvPr id="784" name="回線４">
          <a:extLst>
            <a:ext uri="{FF2B5EF4-FFF2-40B4-BE49-F238E27FC236}">
              <a16:creationId xmlns:a16="http://schemas.microsoft.com/office/drawing/2014/main" id="{EBEAEB0E-09F6-4B3C-8ABC-80D901AB74D8}"/>
            </a:ext>
          </a:extLst>
        </xdr:cNvPr>
        <xdr:cNvSpPr>
          <a:spLocks/>
        </xdr:cNvSpPr>
      </xdr:nvSpPr>
      <xdr:spPr>
        <a:xfrm>
          <a:off x="17399579" y="3667537"/>
          <a:ext cx="1053072"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C2E0C24-4085-4A62-A271-18624CAE049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140781</xdr:colOff>
      <xdr:row>13</xdr:row>
      <xdr:rowOff>216766</xdr:rowOff>
    </xdr:from>
    <xdr:to>
      <xdr:col>37</xdr:col>
      <xdr:colOff>168781</xdr:colOff>
      <xdr:row>16</xdr:row>
      <xdr:rowOff>157195</xdr:rowOff>
    </xdr:to>
    <xdr:sp macro="" textlink="$DR$6">
      <xdr:nvSpPr>
        <xdr:cNvPr id="785" name="回線３">
          <a:extLst>
            <a:ext uri="{FF2B5EF4-FFF2-40B4-BE49-F238E27FC236}">
              <a16:creationId xmlns:a16="http://schemas.microsoft.com/office/drawing/2014/main" id="{4928EAED-031D-4804-9A10-EBBF05FF65FC}"/>
            </a:ext>
          </a:extLst>
        </xdr:cNvPr>
        <xdr:cNvSpPr>
          <a:spLocks/>
        </xdr:cNvSpPr>
      </xdr:nvSpPr>
      <xdr:spPr>
        <a:xfrm>
          <a:off x="16289738" y="3667537"/>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0CFC80C-2FBB-483E-929D-09AAE8D2EA2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189928</xdr:colOff>
      <xdr:row>13</xdr:row>
      <xdr:rowOff>216766</xdr:rowOff>
    </xdr:from>
    <xdr:to>
      <xdr:col>76</xdr:col>
      <xdr:colOff>217928</xdr:colOff>
      <xdr:row>16</xdr:row>
      <xdr:rowOff>157195</xdr:rowOff>
    </xdr:to>
    <xdr:sp macro="" textlink="$DV$4">
      <xdr:nvSpPr>
        <xdr:cNvPr id="786" name="装置②１">
          <a:extLst>
            <a:ext uri="{FF2B5EF4-FFF2-40B4-BE49-F238E27FC236}">
              <a16:creationId xmlns:a16="http://schemas.microsoft.com/office/drawing/2014/main" id="{17DFDE26-1A61-45AD-8887-38546BBFE029}"/>
            </a:ext>
          </a:extLst>
        </xdr:cNvPr>
        <xdr:cNvSpPr>
          <a:spLocks/>
        </xdr:cNvSpPr>
      </xdr:nvSpPr>
      <xdr:spPr>
        <a:xfrm>
          <a:off x="26315642" y="3667537"/>
          <a:ext cx="1051257" cy="658887"/>
        </a:xfrm>
        <a:prstGeom prst="wedgeRectCallout">
          <a:avLst>
            <a:gd name="adj1" fmla="val -47994"/>
            <a:gd name="adj2" fmla="val 70498"/>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B1384D6-9567-493B-956F-49B28BA6721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44988</xdr:colOff>
      <xdr:row>13</xdr:row>
      <xdr:rowOff>216766</xdr:rowOff>
    </xdr:from>
    <xdr:to>
      <xdr:col>70</xdr:col>
      <xdr:colOff>72988</xdr:colOff>
      <xdr:row>16</xdr:row>
      <xdr:rowOff>157195</xdr:rowOff>
    </xdr:to>
    <xdr:sp macro="" textlink="$DT$8">
      <xdr:nvSpPr>
        <xdr:cNvPr id="787" name="装置①５">
          <a:extLst>
            <a:ext uri="{FF2B5EF4-FFF2-40B4-BE49-F238E27FC236}">
              <a16:creationId xmlns:a16="http://schemas.microsoft.com/office/drawing/2014/main" id="{00A88EE6-9633-4485-864F-F7AAE1D0F74A}"/>
            </a:ext>
          </a:extLst>
        </xdr:cNvPr>
        <xdr:cNvSpPr>
          <a:spLocks/>
        </xdr:cNvSpPr>
      </xdr:nvSpPr>
      <xdr:spPr>
        <a:xfrm>
          <a:off x="24635817" y="3667537"/>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84EB11-2096-4E7E-A70B-D7DF5D84F83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43936</xdr:colOff>
      <xdr:row>13</xdr:row>
      <xdr:rowOff>216766</xdr:rowOff>
    </xdr:from>
    <xdr:to>
      <xdr:col>57</xdr:col>
      <xdr:colOff>71936</xdr:colOff>
      <xdr:row>16</xdr:row>
      <xdr:rowOff>157195</xdr:rowOff>
    </xdr:to>
    <xdr:sp macro="" textlink="$DT$5">
      <xdr:nvSpPr>
        <xdr:cNvPr id="788" name="装置①２">
          <a:extLst>
            <a:ext uri="{FF2B5EF4-FFF2-40B4-BE49-F238E27FC236}">
              <a16:creationId xmlns:a16="http://schemas.microsoft.com/office/drawing/2014/main" id="{C1FB95A5-3DDE-4FD9-990E-67DA105B95FE}"/>
            </a:ext>
          </a:extLst>
        </xdr:cNvPr>
        <xdr:cNvSpPr>
          <a:spLocks/>
        </xdr:cNvSpPr>
      </xdr:nvSpPr>
      <xdr:spPr>
        <a:xfrm>
          <a:off x="21309179" y="3667537"/>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827B649-2640-4A19-8E07-A278F85828A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59948</xdr:colOff>
      <xdr:row>13</xdr:row>
      <xdr:rowOff>216766</xdr:rowOff>
    </xdr:from>
    <xdr:to>
      <xdr:col>46</xdr:col>
      <xdr:colOff>87948</xdr:colOff>
      <xdr:row>16</xdr:row>
      <xdr:rowOff>157195</xdr:rowOff>
    </xdr:to>
    <xdr:sp macro="" textlink="$DR$8">
      <xdr:nvSpPr>
        <xdr:cNvPr id="789" name="回線５">
          <a:extLst>
            <a:ext uri="{FF2B5EF4-FFF2-40B4-BE49-F238E27FC236}">
              <a16:creationId xmlns:a16="http://schemas.microsoft.com/office/drawing/2014/main" id="{25BE8171-D0E9-465A-846F-75BD49B9E316}"/>
            </a:ext>
          </a:extLst>
        </xdr:cNvPr>
        <xdr:cNvSpPr>
          <a:spLocks/>
        </xdr:cNvSpPr>
      </xdr:nvSpPr>
      <xdr:spPr>
        <a:xfrm>
          <a:off x="18511234" y="3667537"/>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BCD2597-06BB-44A2-B201-4C71E2DACD8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54197</xdr:colOff>
      <xdr:row>13</xdr:row>
      <xdr:rowOff>216766</xdr:rowOff>
    </xdr:from>
    <xdr:to>
      <xdr:col>33</xdr:col>
      <xdr:colOff>82197</xdr:colOff>
      <xdr:row>16</xdr:row>
      <xdr:rowOff>157195</xdr:rowOff>
    </xdr:to>
    <xdr:sp macro="" textlink="$DR$5">
      <xdr:nvSpPr>
        <xdr:cNvPr id="790" name="回線２">
          <a:extLst>
            <a:ext uri="{FF2B5EF4-FFF2-40B4-BE49-F238E27FC236}">
              <a16:creationId xmlns:a16="http://schemas.microsoft.com/office/drawing/2014/main" id="{902A253A-C490-44F1-97A2-96E5CF7E6126}"/>
            </a:ext>
          </a:extLst>
        </xdr:cNvPr>
        <xdr:cNvSpPr>
          <a:spLocks/>
        </xdr:cNvSpPr>
      </xdr:nvSpPr>
      <xdr:spPr>
        <a:xfrm>
          <a:off x="15179897" y="3667537"/>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861D9CA-448D-43C7-8F5F-FBB7011EB1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42</xdr:col>
      <xdr:colOff>88075</xdr:colOff>
      <xdr:row>8</xdr:row>
      <xdr:rowOff>31968</xdr:rowOff>
    </xdr:from>
    <xdr:to>
      <xdr:col>46</xdr:col>
      <xdr:colOff>86148</xdr:colOff>
      <xdr:row>10</xdr:row>
      <xdr:rowOff>210680</xdr:rowOff>
    </xdr:to>
    <xdr:sp macro="" textlink="DP8">
      <xdr:nvSpPr>
        <xdr:cNvPr id="791" name="端末５">
          <a:extLst>
            <a:ext uri="{FF2B5EF4-FFF2-40B4-BE49-F238E27FC236}">
              <a16:creationId xmlns:a16="http://schemas.microsoft.com/office/drawing/2014/main" id="{8FF4056D-D51A-4804-A670-F197E3644878}"/>
            </a:ext>
          </a:extLst>
        </xdr:cNvPr>
        <xdr:cNvSpPr>
          <a:spLocks/>
        </xdr:cNvSpPr>
      </xdr:nvSpPr>
      <xdr:spPr>
        <a:xfrm>
          <a:off x="18539361" y="2334297"/>
          <a:ext cx="1051257" cy="647999"/>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E33A38F-8B32-48F2-BC44-1654482B3B6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申告端末No.5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37</xdr:col>
      <xdr:colOff>233750</xdr:colOff>
      <xdr:row>8</xdr:row>
      <xdr:rowOff>29906</xdr:rowOff>
    </xdr:from>
    <xdr:to>
      <xdr:col>41</xdr:col>
      <xdr:colOff>236565</xdr:colOff>
      <xdr:row>10</xdr:row>
      <xdr:rowOff>217821</xdr:rowOff>
    </xdr:to>
    <xdr:sp macro="" textlink="DP7">
      <xdr:nvSpPr>
        <xdr:cNvPr id="792" name="端末４">
          <a:extLst>
            <a:ext uri="{FF2B5EF4-FFF2-40B4-BE49-F238E27FC236}">
              <a16:creationId xmlns:a16="http://schemas.microsoft.com/office/drawing/2014/main" id="{27904E71-E044-4806-9984-5BBDA5A9F0E6}"/>
            </a:ext>
          </a:extLst>
        </xdr:cNvPr>
        <xdr:cNvSpPr>
          <a:spLocks/>
        </xdr:cNvSpPr>
      </xdr:nvSpPr>
      <xdr:spPr>
        <a:xfrm>
          <a:off x="17405964" y="2332235"/>
          <a:ext cx="1053072" cy="652122"/>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BA39060-2C56-4AA9-87CD-BEA24C96294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申告端末No.4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33</xdr:col>
      <xdr:colOff>125425</xdr:colOff>
      <xdr:row>8</xdr:row>
      <xdr:rowOff>31968</xdr:rowOff>
    </xdr:from>
    <xdr:to>
      <xdr:col>37</xdr:col>
      <xdr:colOff>123498</xdr:colOff>
      <xdr:row>10</xdr:row>
      <xdr:rowOff>210680</xdr:rowOff>
    </xdr:to>
    <xdr:sp macro="" textlink="DP6">
      <xdr:nvSpPr>
        <xdr:cNvPr id="793" name="端末３">
          <a:extLst>
            <a:ext uri="{FF2B5EF4-FFF2-40B4-BE49-F238E27FC236}">
              <a16:creationId xmlns:a16="http://schemas.microsoft.com/office/drawing/2014/main" id="{40901168-62FF-4F99-BAE8-EFADD0387F6B}"/>
            </a:ext>
          </a:extLst>
        </xdr:cNvPr>
        <xdr:cNvSpPr>
          <a:spLocks/>
        </xdr:cNvSpPr>
      </xdr:nvSpPr>
      <xdr:spPr>
        <a:xfrm>
          <a:off x="16274382" y="2334297"/>
          <a:ext cx="1051257" cy="647999"/>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AA2DCED-6102-45B2-9BF2-5596C1464DC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申告端末No.3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29</xdr:col>
      <xdr:colOff>17100</xdr:colOff>
      <xdr:row>8</xdr:row>
      <xdr:rowOff>29906</xdr:rowOff>
    </xdr:from>
    <xdr:to>
      <xdr:col>33</xdr:col>
      <xdr:colOff>26920</xdr:colOff>
      <xdr:row>10</xdr:row>
      <xdr:rowOff>217821</xdr:rowOff>
    </xdr:to>
    <xdr:sp macro="" textlink="DP5">
      <xdr:nvSpPr>
        <xdr:cNvPr id="794" name="端末２">
          <a:extLst>
            <a:ext uri="{FF2B5EF4-FFF2-40B4-BE49-F238E27FC236}">
              <a16:creationId xmlns:a16="http://schemas.microsoft.com/office/drawing/2014/main" id="{4BDECACF-252F-45F0-B38C-2E29DC30CF17}"/>
            </a:ext>
          </a:extLst>
        </xdr:cNvPr>
        <xdr:cNvSpPr>
          <a:spLocks/>
        </xdr:cNvSpPr>
      </xdr:nvSpPr>
      <xdr:spPr>
        <a:xfrm>
          <a:off x="15142800" y="2332235"/>
          <a:ext cx="1051257" cy="652122"/>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673D79A-DDB2-4E12-9939-6909371B09D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申告端末No.2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24</xdr:col>
      <xdr:colOff>162775</xdr:colOff>
      <xdr:row>8</xdr:row>
      <xdr:rowOff>29906</xdr:rowOff>
    </xdr:from>
    <xdr:to>
      <xdr:col>28</xdr:col>
      <xdr:colOff>160848</xdr:colOff>
      <xdr:row>10</xdr:row>
      <xdr:rowOff>217821</xdr:rowOff>
    </xdr:to>
    <xdr:sp macro="" textlink="DP4">
      <xdr:nvSpPr>
        <xdr:cNvPr id="795" name="端末１">
          <a:extLst>
            <a:ext uri="{FF2B5EF4-FFF2-40B4-BE49-F238E27FC236}">
              <a16:creationId xmlns:a16="http://schemas.microsoft.com/office/drawing/2014/main" id="{12A49846-CC0C-4708-BD0F-BED03004055E}"/>
            </a:ext>
          </a:extLst>
        </xdr:cNvPr>
        <xdr:cNvSpPr>
          <a:spLocks/>
        </xdr:cNvSpPr>
      </xdr:nvSpPr>
      <xdr:spPr>
        <a:xfrm>
          <a:off x="14158693" y="2362559"/>
          <a:ext cx="1008890" cy="654446"/>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49D350C-91F5-4B14-9A41-77A98CD035A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申告端末No.1 
電子カルテ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212918</xdr:colOff>
      <xdr:row>13</xdr:row>
      <xdr:rowOff>216766</xdr:rowOff>
    </xdr:from>
    <xdr:to>
      <xdr:col>52</xdr:col>
      <xdr:colOff>240918</xdr:colOff>
      <xdr:row>16</xdr:row>
      <xdr:rowOff>162143</xdr:rowOff>
    </xdr:to>
    <xdr:sp macro="" textlink="$DT$4">
      <xdr:nvSpPr>
        <xdr:cNvPr id="796" name="装置①１">
          <a:extLst>
            <a:ext uri="{FF2B5EF4-FFF2-40B4-BE49-F238E27FC236}">
              <a16:creationId xmlns:a16="http://schemas.microsoft.com/office/drawing/2014/main" id="{CE6A6D5A-4DE5-4BE4-A8DD-6F4CB96C2513}"/>
            </a:ext>
          </a:extLst>
        </xdr:cNvPr>
        <xdr:cNvSpPr>
          <a:spLocks/>
        </xdr:cNvSpPr>
      </xdr:nvSpPr>
      <xdr:spPr>
        <a:xfrm>
          <a:off x="20114565" y="3684987"/>
          <a:ext cx="1036529" cy="63453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8523595-49CF-4A93-91AC-CB981DE7AFF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221613</xdr:colOff>
      <xdr:row>13</xdr:row>
      <xdr:rowOff>216766</xdr:rowOff>
    </xdr:from>
    <xdr:to>
      <xdr:col>28</xdr:col>
      <xdr:colOff>249613</xdr:colOff>
      <xdr:row>16</xdr:row>
      <xdr:rowOff>157195</xdr:rowOff>
    </xdr:to>
    <xdr:sp macro="" textlink="$DR$4">
      <xdr:nvSpPr>
        <xdr:cNvPr id="797" name="回線１">
          <a:extLst>
            <a:ext uri="{FF2B5EF4-FFF2-40B4-BE49-F238E27FC236}">
              <a16:creationId xmlns:a16="http://schemas.microsoft.com/office/drawing/2014/main" id="{40E63CDB-3992-4937-84E3-A375DB668168}"/>
            </a:ext>
          </a:extLst>
        </xdr:cNvPr>
        <xdr:cNvSpPr>
          <a:spLocks/>
        </xdr:cNvSpPr>
      </xdr:nvSpPr>
      <xdr:spPr>
        <a:xfrm>
          <a:off x="14068242" y="3667537"/>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74074D2-D543-4E97-9471-F8A722888C0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61688</xdr:colOff>
      <xdr:row>17</xdr:row>
      <xdr:rowOff>76696</xdr:rowOff>
    </xdr:from>
    <xdr:to>
      <xdr:col>46</xdr:col>
      <xdr:colOff>89688</xdr:colOff>
      <xdr:row>20</xdr:row>
      <xdr:rowOff>17125</xdr:rowOff>
    </xdr:to>
    <xdr:sp macro="" textlink="$DR$13">
      <xdr:nvSpPr>
        <xdr:cNvPr id="798" name="回線１０">
          <a:extLst>
            <a:ext uri="{FF2B5EF4-FFF2-40B4-BE49-F238E27FC236}">
              <a16:creationId xmlns:a16="http://schemas.microsoft.com/office/drawing/2014/main" id="{B2E9CEED-D652-431D-B71B-22EBA7A1520B}"/>
            </a:ext>
          </a:extLst>
        </xdr:cNvPr>
        <xdr:cNvSpPr>
          <a:spLocks/>
        </xdr:cNvSpPr>
      </xdr:nvSpPr>
      <xdr:spPr>
        <a:xfrm>
          <a:off x="18512974"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FEF20E6-4C19-48A6-AA46-61A8F5F525F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227806</xdr:colOff>
      <xdr:row>17</xdr:row>
      <xdr:rowOff>76696</xdr:rowOff>
    </xdr:from>
    <xdr:to>
      <xdr:col>42</xdr:col>
      <xdr:colOff>1806</xdr:colOff>
      <xdr:row>20</xdr:row>
      <xdr:rowOff>17125</xdr:rowOff>
    </xdr:to>
    <xdr:sp macro="" textlink="$DR$12">
      <xdr:nvSpPr>
        <xdr:cNvPr id="799" name="回線９">
          <a:extLst>
            <a:ext uri="{FF2B5EF4-FFF2-40B4-BE49-F238E27FC236}">
              <a16:creationId xmlns:a16="http://schemas.microsoft.com/office/drawing/2014/main" id="{815CDDD6-5AA6-44EB-AFF4-308F85555F32}"/>
            </a:ext>
          </a:extLst>
        </xdr:cNvPr>
        <xdr:cNvSpPr>
          <a:spLocks/>
        </xdr:cNvSpPr>
      </xdr:nvSpPr>
      <xdr:spPr>
        <a:xfrm>
          <a:off x="17400020" y="4485410"/>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8333251-EAD3-4475-A63A-73D8582FC02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139924</xdr:colOff>
      <xdr:row>17</xdr:row>
      <xdr:rowOff>76696</xdr:rowOff>
    </xdr:from>
    <xdr:to>
      <xdr:col>37</xdr:col>
      <xdr:colOff>167924</xdr:colOff>
      <xdr:row>20</xdr:row>
      <xdr:rowOff>17125</xdr:rowOff>
    </xdr:to>
    <xdr:sp macro="" textlink="$DR$11">
      <xdr:nvSpPr>
        <xdr:cNvPr id="800" name="回線８">
          <a:extLst>
            <a:ext uri="{FF2B5EF4-FFF2-40B4-BE49-F238E27FC236}">
              <a16:creationId xmlns:a16="http://schemas.microsoft.com/office/drawing/2014/main" id="{A5ADB985-02ED-4137-A3F9-725E419F7EE7}"/>
            </a:ext>
          </a:extLst>
        </xdr:cNvPr>
        <xdr:cNvSpPr>
          <a:spLocks/>
        </xdr:cNvSpPr>
      </xdr:nvSpPr>
      <xdr:spPr>
        <a:xfrm>
          <a:off x="16288881"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89915A8-F1EC-43E9-A8D6-96792F945E5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52042</xdr:colOff>
      <xdr:row>17</xdr:row>
      <xdr:rowOff>76696</xdr:rowOff>
    </xdr:from>
    <xdr:to>
      <xdr:col>33</xdr:col>
      <xdr:colOff>80042</xdr:colOff>
      <xdr:row>20</xdr:row>
      <xdr:rowOff>17125</xdr:rowOff>
    </xdr:to>
    <xdr:sp macro="" textlink="$DR$10">
      <xdr:nvSpPr>
        <xdr:cNvPr id="801" name="回線７">
          <a:extLst>
            <a:ext uri="{FF2B5EF4-FFF2-40B4-BE49-F238E27FC236}">
              <a16:creationId xmlns:a16="http://schemas.microsoft.com/office/drawing/2014/main" id="{F0EBA86C-DBB8-4D99-A160-34D84BF6C5B9}"/>
            </a:ext>
          </a:extLst>
        </xdr:cNvPr>
        <xdr:cNvSpPr>
          <a:spLocks/>
        </xdr:cNvSpPr>
      </xdr:nvSpPr>
      <xdr:spPr>
        <a:xfrm>
          <a:off x="15177742"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CC6889B-9EF5-4A0C-A571-C0EE67D6404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218160</xdr:colOff>
      <xdr:row>17</xdr:row>
      <xdr:rowOff>76696</xdr:rowOff>
    </xdr:from>
    <xdr:to>
      <xdr:col>28</xdr:col>
      <xdr:colOff>246160</xdr:colOff>
      <xdr:row>20</xdr:row>
      <xdr:rowOff>17125</xdr:rowOff>
    </xdr:to>
    <xdr:sp macro="" textlink="$DR$9">
      <xdr:nvSpPr>
        <xdr:cNvPr id="802" name="回線６">
          <a:extLst>
            <a:ext uri="{FF2B5EF4-FFF2-40B4-BE49-F238E27FC236}">
              <a16:creationId xmlns:a16="http://schemas.microsoft.com/office/drawing/2014/main" id="{A1EA1149-27B8-40D8-90C6-B90FC7576160}"/>
            </a:ext>
          </a:extLst>
        </xdr:cNvPr>
        <xdr:cNvSpPr>
          <a:spLocks/>
        </xdr:cNvSpPr>
      </xdr:nvSpPr>
      <xdr:spPr>
        <a:xfrm>
          <a:off x="14064789"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133245D-8298-4012-B4CB-CB46C857D12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51510</xdr:colOff>
      <xdr:row>17</xdr:row>
      <xdr:rowOff>96573</xdr:rowOff>
    </xdr:from>
    <xdr:to>
      <xdr:col>70</xdr:col>
      <xdr:colOff>79510</xdr:colOff>
      <xdr:row>20</xdr:row>
      <xdr:rowOff>37002</xdr:rowOff>
    </xdr:to>
    <xdr:sp macro="" textlink="$DT$13">
      <xdr:nvSpPr>
        <xdr:cNvPr id="803" name="装置①１０">
          <a:extLst>
            <a:ext uri="{FF2B5EF4-FFF2-40B4-BE49-F238E27FC236}">
              <a16:creationId xmlns:a16="http://schemas.microsoft.com/office/drawing/2014/main" id="{4EE2F862-A4AE-4259-8AA5-4FCB885E6B5D}"/>
            </a:ext>
          </a:extLst>
        </xdr:cNvPr>
        <xdr:cNvSpPr>
          <a:spLocks/>
        </xdr:cNvSpPr>
      </xdr:nvSpPr>
      <xdr:spPr>
        <a:xfrm>
          <a:off x="24642339"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039467E-3F4E-4D6D-989F-62B83B9767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208787</xdr:colOff>
      <xdr:row>17</xdr:row>
      <xdr:rowOff>96573</xdr:rowOff>
    </xdr:from>
    <xdr:to>
      <xdr:col>52</xdr:col>
      <xdr:colOff>236787</xdr:colOff>
      <xdr:row>20</xdr:row>
      <xdr:rowOff>37002</xdr:rowOff>
    </xdr:to>
    <xdr:sp macro="" textlink="$DT$9">
      <xdr:nvSpPr>
        <xdr:cNvPr id="804" name="装置①６">
          <a:extLst>
            <a:ext uri="{FF2B5EF4-FFF2-40B4-BE49-F238E27FC236}">
              <a16:creationId xmlns:a16="http://schemas.microsoft.com/office/drawing/2014/main" id="{0B4E250B-43D0-40CC-AC67-3BE5B903F1F9}"/>
            </a:ext>
          </a:extLst>
        </xdr:cNvPr>
        <xdr:cNvSpPr>
          <a:spLocks/>
        </xdr:cNvSpPr>
      </xdr:nvSpPr>
      <xdr:spPr>
        <a:xfrm>
          <a:off x="20194958" y="4505287"/>
          <a:ext cx="1051258" cy="658886"/>
        </a:xfrm>
        <a:prstGeom prst="wedgeRectCallout">
          <a:avLst>
            <a:gd name="adj1" fmla="val -57558"/>
            <a:gd name="adj2" fmla="val 63395"/>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E3C20C4-BE05-4445-922A-CAA7402E0E2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217830</xdr:colOff>
      <xdr:row>17</xdr:row>
      <xdr:rowOff>96573</xdr:rowOff>
    </xdr:from>
    <xdr:to>
      <xdr:col>65</xdr:col>
      <xdr:colOff>245830</xdr:colOff>
      <xdr:row>20</xdr:row>
      <xdr:rowOff>37002</xdr:rowOff>
    </xdr:to>
    <xdr:sp macro="" textlink="$DT$12">
      <xdr:nvSpPr>
        <xdr:cNvPr id="805" name="装置①９">
          <a:extLst>
            <a:ext uri="{FF2B5EF4-FFF2-40B4-BE49-F238E27FC236}">
              <a16:creationId xmlns:a16="http://schemas.microsoft.com/office/drawing/2014/main" id="{448A172D-0F98-430A-B6CD-3A4B1C6F253E}"/>
            </a:ext>
          </a:extLst>
        </xdr:cNvPr>
        <xdr:cNvSpPr>
          <a:spLocks/>
        </xdr:cNvSpPr>
      </xdr:nvSpPr>
      <xdr:spPr>
        <a:xfrm>
          <a:off x="23529587"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9E98C2-65D3-4B2C-AAC5-CE524E518B0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130149</xdr:colOff>
      <xdr:row>17</xdr:row>
      <xdr:rowOff>96573</xdr:rowOff>
    </xdr:from>
    <xdr:to>
      <xdr:col>61</xdr:col>
      <xdr:colOff>158149</xdr:colOff>
      <xdr:row>20</xdr:row>
      <xdr:rowOff>37002</xdr:rowOff>
    </xdr:to>
    <xdr:sp macro="" textlink="$DT$11">
      <xdr:nvSpPr>
        <xdr:cNvPr id="806" name="装置①８">
          <a:extLst>
            <a:ext uri="{FF2B5EF4-FFF2-40B4-BE49-F238E27FC236}">
              <a16:creationId xmlns:a16="http://schemas.microsoft.com/office/drawing/2014/main" id="{BE2D5368-D181-44CB-B3F8-0B62DFA2FEF0}"/>
            </a:ext>
          </a:extLst>
        </xdr:cNvPr>
        <xdr:cNvSpPr>
          <a:spLocks/>
        </xdr:cNvSpPr>
      </xdr:nvSpPr>
      <xdr:spPr>
        <a:xfrm>
          <a:off x="22418649"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56970D4-D9B7-4E09-A3AE-5C2A2E7817A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42468</xdr:colOff>
      <xdr:row>17</xdr:row>
      <xdr:rowOff>96573</xdr:rowOff>
    </xdr:from>
    <xdr:to>
      <xdr:col>57</xdr:col>
      <xdr:colOff>70468</xdr:colOff>
      <xdr:row>20</xdr:row>
      <xdr:rowOff>37002</xdr:rowOff>
    </xdr:to>
    <xdr:sp macro="" textlink="$DT$10">
      <xdr:nvSpPr>
        <xdr:cNvPr id="807" name="装置①７">
          <a:extLst>
            <a:ext uri="{FF2B5EF4-FFF2-40B4-BE49-F238E27FC236}">
              <a16:creationId xmlns:a16="http://schemas.microsoft.com/office/drawing/2014/main" id="{A6EA2ECD-E228-4937-8073-647FE302F8E1}"/>
            </a:ext>
          </a:extLst>
        </xdr:cNvPr>
        <xdr:cNvSpPr>
          <a:spLocks/>
        </xdr:cNvSpPr>
      </xdr:nvSpPr>
      <xdr:spPr>
        <a:xfrm>
          <a:off x="21307711"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E0C486C-AE91-451D-A1FF-3AED7C161B9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33</xdr:row>
      <xdr:rowOff>116905</xdr:rowOff>
    </xdr:from>
    <xdr:to>
      <xdr:col>94</xdr:col>
      <xdr:colOff>37526</xdr:colOff>
      <xdr:row>36</xdr:row>
      <xdr:rowOff>57334</xdr:rowOff>
    </xdr:to>
    <xdr:sp macro="" textlink="$DV$33">
      <xdr:nvSpPr>
        <xdr:cNvPr id="808" name="装置②３０">
          <a:extLst>
            <a:ext uri="{FF2B5EF4-FFF2-40B4-BE49-F238E27FC236}">
              <a16:creationId xmlns:a16="http://schemas.microsoft.com/office/drawing/2014/main" id="{84975626-6B5F-4388-A647-CC2697558960}"/>
            </a:ext>
          </a:extLst>
        </xdr:cNvPr>
        <xdr:cNvSpPr>
          <a:spLocks/>
        </xdr:cNvSpPr>
      </xdr:nvSpPr>
      <xdr:spPr>
        <a:xfrm>
          <a:off x="30739897" y="8346505"/>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3C5A067-FB0F-4779-9F16-F631C69F6BD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33</xdr:row>
      <xdr:rowOff>116905</xdr:rowOff>
    </xdr:from>
    <xdr:to>
      <xdr:col>89</xdr:col>
      <xdr:colOff>201569</xdr:colOff>
      <xdr:row>36</xdr:row>
      <xdr:rowOff>57334</xdr:rowOff>
    </xdr:to>
    <xdr:sp macro="" textlink="$DV$32">
      <xdr:nvSpPr>
        <xdr:cNvPr id="809" name="装置②２９">
          <a:extLst>
            <a:ext uri="{FF2B5EF4-FFF2-40B4-BE49-F238E27FC236}">
              <a16:creationId xmlns:a16="http://schemas.microsoft.com/office/drawing/2014/main" id="{DE28CA03-EF3B-4F0B-AE29-FE8CB0C1ADD7}"/>
            </a:ext>
          </a:extLst>
        </xdr:cNvPr>
        <xdr:cNvSpPr>
          <a:spLocks/>
        </xdr:cNvSpPr>
      </xdr:nvSpPr>
      <xdr:spPr>
        <a:xfrm>
          <a:off x="29624869" y="8346505"/>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536EC89-5208-4E52-AE55-9D5F036F4B7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33</xdr:row>
      <xdr:rowOff>116905</xdr:rowOff>
    </xdr:from>
    <xdr:to>
      <xdr:col>85</xdr:col>
      <xdr:colOff>111610</xdr:colOff>
      <xdr:row>36</xdr:row>
      <xdr:rowOff>57334</xdr:rowOff>
    </xdr:to>
    <xdr:sp macro="" textlink="$DV$31">
      <xdr:nvSpPr>
        <xdr:cNvPr id="810" name="装置②２８">
          <a:extLst>
            <a:ext uri="{FF2B5EF4-FFF2-40B4-BE49-F238E27FC236}">
              <a16:creationId xmlns:a16="http://schemas.microsoft.com/office/drawing/2014/main" id="{0F5A5E7D-662E-4FDB-A1F9-2F4D7DCFE455}"/>
            </a:ext>
          </a:extLst>
        </xdr:cNvPr>
        <xdr:cNvSpPr>
          <a:spLocks/>
        </xdr:cNvSpPr>
      </xdr:nvSpPr>
      <xdr:spPr>
        <a:xfrm>
          <a:off x="28511653" y="8346505"/>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9A907EA-42E8-453B-9F91-46168B7119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33</xdr:row>
      <xdr:rowOff>116905</xdr:rowOff>
    </xdr:from>
    <xdr:to>
      <xdr:col>81</xdr:col>
      <xdr:colOff>21651</xdr:colOff>
      <xdr:row>36</xdr:row>
      <xdr:rowOff>57334</xdr:rowOff>
    </xdr:to>
    <xdr:sp macro="" textlink="$DV$30">
      <xdr:nvSpPr>
        <xdr:cNvPr id="811" name="装置②２７">
          <a:extLst>
            <a:ext uri="{FF2B5EF4-FFF2-40B4-BE49-F238E27FC236}">
              <a16:creationId xmlns:a16="http://schemas.microsoft.com/office/drawing/2014/main" id="{A56E6425-9B4D-4037-937E-B8E561A54F82}"/>
            </a:ext>
          </a:extLst>
        </xdr:cNvPr>
        <xdr:cNvSpPr>
          <a:spLocks/>
        </xdr:cNvSpPr>
      </xdr:nvSpPr>
      <xdr:spPr>
        <a:xfrm>
          <a:off x="27396622" y="8346505"/>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4CC71C4-323F-4ECD-86D5-5CD10C1CFFD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33</xdr:row>
      <xdr:rowOff>116905</xdr:rowOff>
    </xdr:from>
    <xdr:to>
      <xdr:col>76</xdr:col>
      <xdr:colOff>185692</xdr:colOff>
      <xdr:row>36</xdr:row>
      <xdr:rowOff>57334</xdr:rowOff>
    </xdr:to>
    <xdr:sp macro="" textlink="$DV$29">
      <xdr:nvSpPr>
        <xdr:cNvPr id="812" name="装置②２６">
          <a:extLst>
            <a:ext uri="{FF2B5EF4-FFF2-40B4-BE49-F238E27FC236}">
              <a16:creationId xmlns:a16="http://schemas.microsoft.com/office/drawing/2014/main" id="{FB9A2280-51F3-45C0-86C7-29D2234E489D}"/>
            </a:ext>
          </a:extLst>
        </xdr:cNvPr>
        <xdr:cNvSpPr>
          <a:spLocks/>
        </xdr:cNvSpPr>
      </xdr:nvSpPr>
      <xdr:spPr>
        <a:xfrm>
          <a:off x="26283406" y="8346505"/>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683CD4E-993B-4C49-9516-3807A37C796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33</xdr:row>
      <xdr:rowOff>116857</xdr:rowOff>
    </xdr:from>
    <xdr:to>
      <xdr:col>70</xdr:col>
      <xdr:colOff>91877</xdr:colOff>
      <xdr:row>36</xdr:row>
      <xdr:rowOff>57286</xdr:rowOff>
    </xdr:to>
    <xdr:sp macro="" textlink="$DT$33">
      <xdr:nvSpPr>
        <xdr:cNvPr id="813" name="装置①３０">
          <a:extLst>
            <a:ext uri="{FF2B5EF4-FFF2-40B4-BE49-F238E27FC236}">
              <a16:creationId xmlns:a16="http://schemas.microsoft.com/office/drawing/2014/main" id="{E9B5032F-D06F-4B21-89EE-76AA62EE108E}"/>
            </a:ext>
          </a:extLst>
        </xdr:cNvPr>
        <xdr:cNvSpPr>
          <a:spLocks/>
        </xdr:cNvSpPr>
      </xdr:nvSpPr>
      <xdr:spPr>
        <a:xfrm>
          <a:off x="24654706" y="834645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39F1C0-A057-4314-866A-B1B6243A08C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33</xdr:row>
      <xdr:rowOff>116857</xdr:rowOff>
    </xdr:from>
    <xdr:to>
      <xdr:col>66</xdr:col>
      <xdr:colOff>13507</xdr:colOff>
      <xdr:row>36</xdr:row>
      <xdr:rowOff>57286</xdr:rowOff>
    </xdr:to>
    <xdr:sp macro="" textlink="$DT$32">
      <xdr:nvSpPr>
        <xdr:cNvPr id="814" name="装置①２９">
          <a:extLst>
            <a:ext uri="{FF2B5EF4-FFF2-40B4-BE49-F238E27FC236}">
              <a16:creationId xmlns:a16="http://schemas.microsoft.com/office/drawing/2014/main" id="{F3E775A3-BFAB-43F0-AF18-B27A2FE7E1FD}"/>
            </a:ext>
          </a:extLst>
        </xdr:cNvPr>
        <xdr:cNvSpPr>
          <a:spLocks/>
        </xdr:cNvSpPr>
      </xdr:nvSpPr>
      <xdr:spPr>
        <a:xfrm>
          <a:off x="23551264" y="8346457"/>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8E4117-21AE-4EFD-B372-644B6348471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33</xdr:row>
      <xdr:rowOff>116857</xdr:rowOff>
    </xdr:from>
    <xdr:to>
      <xdr:col>61</xdr:col>
      <xdr:colOff>176437</xdr:colOff>
      <xdr:row>36</xdr:row>
      <xdr:rowOff>57286</xdr:rowOff>
    </xdr:to>
    <xdr:sp macro="" textlink="$DT$31">
      <xdr:nvSpPr>
        <xdr:cNvPr id="815" name="装置①２８">
          <a:extLst>
            <a:ext uri="{FF2B5EF4-FFF2-40B4-BE49-F238E27FC236}">
              <a16:creationId xmlns:a16="http://schemas.microsoft.com/office/drawing/2014/main" id="{9BB138F2-5EA2-4A6D-8AAF-3F211F1C7D42}"/>
            </a:ext>
          </a:extLst>
        </xdr:cNvPr>
        <xdr:cNvSpPr>
          <a:spLocks/>
        </xdr:cNvSpPr>
      </xdr:nvSpPr>
      <xdr:spPr>
        <a:xfrm>
          <a:off x="22436937" y="834645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F5B5D46-DEDE-46BF-B406-99BAA0367D9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33</xdr:row>
      <xdr:rowOff>116857</xdr:rowOff>
    </xdr:from>
    <xdr:to>
      <xdr:col>57</xdr:col>
      <xdr:colOff>85367</xdr:colOff>
      <xdr:row>36</xdr:row>
      <xdr:rowOff>57286</xdr:rowOff>
    </xdr:to>
    <xdr:sp macro="" textlink="$DT$30">
      <xdr:nvSpPr>
        <xdr:cNvPr id="816" name="装置①２７">
          <a:extLst>
            <a:ext uri="{FF2B5EF4-FFF2-40B4-BE49-F238E27FC236}">
              <a16:creationId xmlns:a16="http://schemas.microsoft.com/office/drawing/2014/main" id="{6EB0AC7A-6F1C-4C1B-A508-D675EBC723DB}"/>
            </a:ext>
          </a:extLst>
        </xdr:cNvPr>
        <xdr:cNvSpPr>
          <a:spLocks/>
        </xdr:cNvSpPr>
      </xdr:nvSpPr>
      <xdr:spPr>
        <a:xfrm>
          <a:off x="21322610" y="834645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B6B2C45-2DC3-4996-A1CE-BBDA31F0611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33</xdr:row>
      <xdr:rowOff>116857</xdr:rowOff>
    </xdr:from>
    <xdr:to>
      <xdr:col>52</xdr:col>
      <xdr:colOff>248297</xdr:colOff>
      <xdr:row>36</xdr:row>
      <xdr:rowOff>57286</xdr:rowOff>
    </xdr:to>
    <xdr:sp macro="" textlink="$DT$29">
      <xdr:nvSpPr>
        <xdr:cNvPr id="817" name="装置①２６">
          <a:extLst>
            <a:ext uri="{FF2B5EF4-FFF2-40B4-BE49-F238E27FC236}">
              <a16:creationId xmlns:a16="http://schemas.microsoft.com/office/drawing/2014/main" id="{7383114B-7A8A-47CE-9125-90ED55FAC967}"/>
            </a:ext>
          </a:extLst>
        </xdr:cNvPr>
        <xdr:cNvSpPr>
          <a:spLocks/>
        </xdr:cNvSpPr>
      </xdr:nvSpPr>
      <xdr:spPr>
        <a:xfrm>
          <a:off x="20206468" y="8346457"/>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C9A96DD-D61B-43D7-BAC5-4B3B1A1DFBB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33</xdr:row>
      <xdr:rowOff>111033</xdr:rowOff>
    </xdr:from>
    <xdr:to>
      <xdr:col>46</xdr:col>
      <xdr:colOff>106922</xdr:colOff>
      <xdr:row>36</xdr:row>
      <xdr:rowOff>51462</xdr:rowOff>
    </xdr:to>
    <xdr:sp macro="" textlink="$DR$33">
      <xdr:nvSpPr>
        <xdr:cNvPr id="818" name="回線３０">
          <a:extLst>
            <a:ext uri="{FF2B5EF4-FFF2-40B4-BE49-F238E27FC236}">
              <a16:creationId xmlns:a16="http://schemas.microsoft.com/office/drawing/2014/main" id="{7399F1F6-4881-45A9-B3AE-7B03DBA6ECDA}"/>
            </a:ext>
          </a:extLst>
        </xdr:cNvPr>
        <xdr:cNvSpPr>
          <a:spLocks/>
        </xdr:cNvSpPr>
      </xdr:nvSpPr>
      <xdr:spPr>
        <a:xfrm>
          <a:off x="18530208"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9747813-C9EC-4165-96A5-F8BC2C87746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33</xdr:row>
      <xdr:rowOff>111033</xdr:rowOff>
    </xdr:from>
    <xdr:to>
      <xdr:col>42</xdr:col>
      <xdr:colOff>12598</xdr:colOff>
      <xdr:row>36</xdr:row>
      <xdr:rowOff>51462</xdr:rowOff>
    </xdr:to>
    <xdr:sp macro="" textlink="$DR$32">
      <xdr:nvSpPr>
        <xdr:cNvPr id="819" name="回線２９">
          <a:extLst>
            <a:ext uri="{FF2B5EF4-FFF2-40B4-BE49-F238E27FC236}">
              <a16:creationId xmlns:a16="http://schemas.microsoft.com/office/drawing/2014/main" id="{B2687EA9-ECC4-47FF-BAA2-A3BDD9F35CB5}"/>
            </a:ext>
          </a:extLst>
        </xdr:cNvPr>
        <xdr:cNvSpPr>
          <a:spLocks/>
        </xdr:cNvSpPr>
      </xdr:nvSpPr>
      <xdr:spPr>
        <a:xfrm>
          <a:off x="17410812" y="8340633"/>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AA0427E-E4F2-4FC6-A71F-0BBCC6502AC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33</xdr:row>
      <xdr:rowOff>111033</xdr:rowOff>
    </xdr:from>
    <xdr:to>
      <xdr:col>37</xdr:col>
      <xdr:colOff>172274</xdr:colOff>
      <xdr:row>36</xdr:row>
      <xdr:rowOff>51462</xdr:rowOff>
    </xdr:to>
    <xdr:sp macro="" textlink="$DR$31">
      <xdr:nvSpPr>
        <xdr:cNvPr id="820" name="回線２８">
          <a:extLst>
            <a:ext uri="{FF2B5EF4-FFF2-40B4-BE49-F238E27FC236}">
              <a16:creationId xmlns:a16="http://schemas.microsoft.com/office/drawing/2014/main" id="{58072913-A9AE-4F23-AAFA-6387435C9E89}"/>
            </a:ext>
          </a:extLst>
        </xdr:cNvPr>
        <xdr:cNvSpPr>
          <a:spLocks/>
        </xdr:cNvSpPr>
      </xdr:nvSpPr>
      <xdr:spPr>
        <a:xfrm>
          <a:off x="16293231"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3E2254-71EE-49FA-BA9E-23C0C244B96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33</xdr:row>
      <xdr:rowOff>111033</xdr:rowOff>
    </xdr:from>
    <xdr:to>
      <xdr:col>33</xdr:col>
      <xdr:colOff>77950</xdr:colOff>
      <xdr:row>36</xdr:row>
      <xdr:rowOff>51462</xdr:rowOff>
    </xdr:to>
    <xdr:sp macro="" textlink="$DR$30">
      <xdr:nvSpPr>
        <xdr:cNvPr id="821" name="回線２７">
          <a:extLst>
            <a:ext uri="{FF2B5EF4-FFF2-40B4-BE49-F238E27FC236}">
              <a16:creationId xmlns:a16="http://schemas.microsoft.com/office/drawing/2014/main" id="{B4A78279-E081-48F6-B091-A0B32D169742}"/>
            </a:ext>
          </a:extLst>
        </xdr:cNvPr>
        <xdr:cNvSpPr>
          <a:spLocks/>
        </xdr:cNvSpPr>
      </xdr:nvSpPr>
      <xdr:spPr>
        <a:xfrm>
          <a:off x="15175650"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92F0938-D4C8-4CC2-946B-CDA0227B9C9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33</xdr:row>
      <xdr:rowOff>111033</xdr:rowOff>
    </xdr:from>
    <xdr:to>
      <xdr:col>28</xdr:col>
      <xdr:colOff>237626</xdr:colOff>
      <xdr:row>36</xdr:row>
      <xdr:rowOff>51462</xdr:rowOff>
    </xdr:to>
    <xdr:sp macro="" textlink="$DR$29">
      <xdr:nvSpPr>
        <xdr:cNvPr id="822" name="回線２６">
          <a:extLst>
            <a:ext uri="{FF2B5EF4-FFF2-40B4-BE49-F238E27FC236}">
              <a16:creationId xmlns:a16="http://schemas.microsoft.com/office/drawing/2014/main" id="{95B61373-8E61-43F9-9A9A-BA0FAE19BA9B}"/>
            </a:ext>
          </a:extLst>
        </xdr:cNvPr>
        <xdr:cNvSpPr>
          <a:spLocks/>
        </xdr:cNvSpPr>
      </xdr:nvSpPr>
      <xdr:spPr>
        <a:xfrm>
          <a:off x="14056255"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7F8A8C3-A165-476C-8572-27CFB85442A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49</xdr:row>
      <xdr:rowOff>92452</xdr:rowOff>
    </xdr:from>
    <xdr:to>
      <xdr:col>94</xdr:col>
      <xdr:colOff>37518</xdr:colOff>
      <xdr:row>52</xdr:row>
      <xdr:rowOff>32880</xdr:rowOff>
    </xdr:to>
    <xdr:sp macro="" textlink="$DV$53">
      <xdr:nvSpPr>
        <xdr:cNvPr id="823" name="装置②５０">
          <a:extLst>
            <a:ext uri="{FF2B5EF4-FFF2-40B4-BE49-F238E27FC236}">
              <a16:creationId xmlns:a16="http://schemas.microsoft.com/office/drawing/2014/main" id="{15EEBD1C-3193-447C-9E13-F726BEB7FF4E}"/>
            </a:ext>
          </a:extLst>
        </xdr:cNvPr>
        <xdr:cNvSpPr>
          <a:spLocks/>
        </xdr:cNvSpPr>
      </xdr:nvSpPr>
      <xdr:spPr>
        <a:xfrm>
          <a:off x="30739889" y="12153823"/>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4814CB3-B124-4281-944D-E6432456133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173558</xdr:colOff>
      <xdr:row>49</xdr:row>
      <xdr:rowOff>92452</xdr:rowOff>
    </xdr:from>
    <xdr:to>
      <xdr:col>89</xdr:col>
      <xdr:colOff>201558</xdr:colOff>
      <xdr:row>52</xdr:row>
      <xdr:rowOff>32880</xdr:rowOff>
    </xdr:to>
    <xdr:sp macro="" textlink="$DV$52">
      <xdr:nvSpPr>
        <xdr:cNvPr id="824" name="装置②４９">
          <a:extLst>
            <a:ext uri="{FF2B5EF4-FFF2-40B4-BE49-F238E27FC236}">
              <a16:creationId xmlns:a16="http://schemas.microsoft.com/office/drawing/2014/main" id="{9F644157-5069-4BC4-91A0-F13EDE16EE97}"/>
            </a:ext>
          </a:extLst>
        </xdr:cNvPr>
        <xdr:cNvSpPr>
          <a:spLocks/>
        </xdr:cNvSpPr>
      </xdr:nvSpPr>
      <xdr:spPr>
        <a:xfrm>
          <a:off x="29624858" y="1215382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246CF98-E44A-475F-856A-950825AC1A9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83600</xdr:colOff>
      <xdr:row>49</xdr:row>
      <xdr:rowOff>92452</xdr:rowOff>
    </xdr:from>
    <xdr:to>
      <xdr:col>85</xdr:col>
      <xdr:colOff>111600</xdr:colOff>
      <xdr:row>52</xdr:row>
      <xdr:rowOff>32880</xdr:rowOff>
    </xdr:to>
    <xdr:sp macro="" textlink="$DV$51">
      <xdr:nvSpPr>
        <xdr:cNvPr id="825" name="装置②４８">
          <a:extLst>
            <a:ext uri="{FF2B5EF4-FFF2-40B4-BE49-F238E27FC236}">
              <a16:creationId xmlns:a16="http://schemas.microsoft.com/office/drawing/2014/main" id="{951C37ED-7277-410C-B5CF-6ACEB30EAA1C}"/>
            </a:ext>
          </a:extLst>
        </xdr:cNvPr>
        <xdr:cNvSpPr>
          <a:spLocks/>
        </xdr:cNvSpPr>
      </xdr:nvSpPr>
      <xdr:spPr>
        <a:xfrm>
          <a:off x="28511643" y="1215382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0BEEB77-D0B1-47B8-9058-71A7B7042E8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247642</xdr:colOff>
      <xdr:row>49</xdr:row>
      <xdr:rowOff>92452</xdr:rowOff>
    </xdr:from>
    <xdr:to>
      <xdr:col>81</xdr:col>
      <xdr:colOff>21642</xdr:colOff>
      <xdr:row>52</xdr:row>
      <xdr:rowOff>32880</xdr:rowOff>
    </xdr:to>
    <xdr:sp macro="" textlink="$DV$50">
      <xdr:nvSpPr>
        <xdr:cNvPr id="826" name="装置②４７">
          <a:extLst>
            <a:ext uri="{FF2B5EF4-FFF2-40B4-BE49-F238E27FC236}">
              <a16:creationId xmlns:a16="http://schemas.microsoft.com/office/drawing/2014/main" id="{B1AEA9BD-4492-47A4-9F97-6870DDFEBBFD}"/>
            </a:ext>
          </a:extLst>
        </xdr:cNvPr>
        <xdr:cNvSpPr>
          <a:spLocks/>
        </xdr:cNvSpPr>
      </xdr:nvSpPr>
      <xdr:spPr>
        <a:xfrm>
          <a:off x="27396613" y="12153823"/>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0877098-87E8-4980-8305-39A02B684E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49</xdr:row>
      <xdr:rowOff>92452</xdr:rowOff>
    </xdr:from>
    <xdr:to>
      <xdr:col>76</xdr:col>
      <xdr:colOff>185684</xdr:colOff>
      <xdr:row>52</xdr:row>
      <xdr:rowOff>32880</xdr:rowOff>
    </xdr:to>
    <xdr:sp macro="" textlink="$DV$49">
      <xdr:nvSpPr>
        <xdr:cNvPr id="827" name="装置②４６">
          <a:extLst>
            <a:ext uri="{FF2B5EF4-FFF2-40B4-BE49-F238E27FC236}">
              <a16:creationId xmlns:a16="http://schemas.microsoft.com/office/drawing/2014/main" id="{B89121EF-7ACF-4351-91A3-17514B2906B0}"/>
            </a:ext>
          </a:extLst>
        </xdr:cNvPr>
        <xdr:cNvSpPr>
          <a:spLocks/>
        </xdr:cNvSpPr>
      </xdr:nvSpPr>
      <xdr:spPr>
        <a:xfrm>
          <a:off x="26283398" y="1215382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95131BD-D8DF-474F-A94E-6AFFF050EA7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49</xdr:row>
      <xdr:rowOff>92452</xdr:rowOff>
    </xdr:from>
    <xdr:to>
      <xdr:col>70</xdr:col>
      <xdr:colOff>91877</xdr:colOff>
      <xdr:row>52</xdr:row>
      <xdr:rowOff>32880</xdr:rowOff>
    </xdr:to>
    <xdr:sp macro="" textlink="$DT$53">
      <xdr:nvSpPr>
        <xdr:cNvPr id="828" name="装置①５０">
          <a:extLst>
            <a:ext uri="{FF2B5EF4-FFF2-40B4-BE49-F238E27FC236}">
              <a16:creationId xmlns:a16="http://schemas.microsoft.com/office/drawing/2014/main" id="{2900D1E9-82F3-4828-8FA0-B906FF024A5D}"/>
            </a:ext>
          </a:extLst>
        </xdr:cNvPr>
        <xdr:cNvSpPr>
          <a:spLocks/>
        </xdr:cNvSpPr>
      </xdr:nvSpPr>
      <xdr:spPr>
        <a:xfrm>
          <a:off x="24654706" y="12153823"/>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E1F3839-E801-46CD-95B8-41159212AB5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49</xdr:row>
      <xdr:rowOff>92452</xdr:rowOff>
    </xdr:from>
    <xdr:to>
      <xdr:col>66</xdr:col>
      <xdr:colOff>13507</xdr:colOff>
      <xdr:row>52</xdr:row>
      <xdr:rowOff>32880</xdr:rowOff>
    </xdr:to>
    <xdr:sp macro="" textlink="$DT$52">
      <xdr:nvSpPr>
        <xdr:cNvPr id="829" name="装置①４９">
          <a:extLst>
            <a:ext uri="{FF2B5EF4-FFF2-40B4-BE49-F238E27FC236}">
              <a16:creationId xmlns:a16="http://schemas.microsoft.com/office/drawing/2014/main" id="{18C4792B-1558-4D18-838F-761BE5EC6463}"/>
            </a:ext>
          </a:extLst>
        </xdr:cNvPr>
        <xdr:cNvSpPr>
          <a:spLocks/>
        </xdr:cNvSpPr>
      </xdr:nvSpPr>
      <xdr:spPr>
        <a:xfrm>
          <a:off x="23551264" y="12153823"/>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078EF45-445B-44FF-9987-B82D61F9C14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49</xdr:row>
      <xdr:rowOff>92452</xdr:rowOff>
    </xdr:from>
    <xdr:to>
      <xdr:col>61</xdr:col>
      <xdr:colOff>176437</xdr:colOff>
      <xdr:row>52</xdr:row>
      <xdr:rowOff>32880</xdr:rowOff>
    </xdr:to>
    <xdr:sp macro="" textlink="$DT$51">
      <xdr:nvSpPr>
        <xdr:cNvPr id="830" name="装置①４８">
          <a:extLst>
            <a:ext uri="{FF2B5EF4-FFF2-40B4-BE49-F238E27FC236}">
              <a16:creationId xmlns:a16="http://schemas.microsoft.com/office/drawing/2014/main" id="{09F2D235-6325-4749-B9E6-33A71F0F7C00}"/>
            </a:ext>
          </a:extLst>
        </xdr:cNvPr>
        <xdr:cNvSpPr>
          <a:spLocks/>
        </xdr:cNvSpPr>
      </xdr:nvSpPr>
      <xdr:spPr>
        <a:xfrm>
          <a:off x="22436937" y="12153823"/>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0798EB9-0099-469A-98F7-BC6BA904502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49</xdr:row>
      <xdr:rowOff>92452</xdr:rowOff>
    </xdr:from>
    <xdr:to>
      <xdr:col>57</xdr:col>
      <xdr:colOff>85359</xdr:colOff>
      <xdr:row>52</xdr:row>
      <xdr:rowOff>32880</xdr:rowOff>
    </xdr:to>
    <xdr:sp macro="" textlink="$DT$50">
      <xdr:nvSpPr>
        <xdr:cNvPr id="831" name="装置①４７">
          <a:extLst>
            <a:ext uri="{FF2B5EF4-FFF2-40B4-BE49-F238E27FC236}">
              <a16:creationId xmlns:a16="http://schemas.microsoft.com/office/drawing/2014/main" id="{BB36AD73-C3B5-426F-A1AD-DB41D01FEDEE}"/>
            </a:ext>
          </a:extLst>
        </xdr:cNvPr>
        <xdr:cNvSpPr>
          <a:spLocks/>
        </xdr:cNvSpPr>
      </xdr:nvSpPr>
      <xdr:spPr>
        <a:xfrm>
          <a:off x="21322602" y="12153823"/>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12A0DD5-1CC8-4B1B-8CA8-369835EED16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49</xdr:row>
      <xdr:rowOff>92452</xdr:rowOff>
    </xdr:from>
    <xdr:to>
      <xdr:col>52</xdr:col>
      <xdr:colOff>248289</xdr:colOff>
      <xdr:row>52</xdr:row>
      <xdr:rowOff>32880</xdr:rowOff>
    </xdr:to>
    <xdr:sp macro="" textlink="$DT$49">
      <xdr:nvSpPr>
        <xdr:cNvPr id="832" name="装置①４６">
          <a:extLst>
            <a:ext uri="{FF2B5EF4-FFF2-40B4-BE49-F238E27FC236}">
              <a16:creationId xmlns:a16="http://schemas.microsoft.com/office/drawing/2014/main" id="{EF2EB645-6217-4079-BF70-8FD5B6E02DBA}"/>
            </a:ext>
          </a:extLst>
        </xdr:cNvPr>
        <xdr:cNvSpPr>
          <a:spLocks/>
        </xdr:cNvSpPr>
      </xdr:nvSpPr>
      <xdr:spPr>
        <a:xfrm>
          <a:off x="20206460" y="12153823"/>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2CBAE5A-9026-41D4-89CE-5E2551433ED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49</xdr:row>
      <xdr:rowOff>92452</xdr:rowOff>
    </xdr:from>
    <xdr:to>
      <xdr:col>46</xdr:col>
      <xdr:colOff>106914</xdr:colOff>
      <xdr:row>52</xdr:row>
      <xdr:rowOff>32880</xdr:rowOff>
    </xdr:to>
    <xdr:sp macro="" textlink="$DR$53">
      <xdr:nvSpPr>
        <xdr:cNvPr id="833" name="回線５０">
          <a:extLst>
            <a:ext uri="{FF2B5EF4-FFF2-40B4-BE49-F238E27FC236}">
              <a16:creationId xmlns:a16="http://schemas.microsoft.com/office/drawing/2014/main" id="{0F4BB5B5-5A0B-4820-9857-2DA8A7764454}"/>
            </a:ext>
          </a:extLst>
        </xdr:cNvPr>
        <xdr:cNvSpPr>
          <a:spLocks/>
        </xdr:cNvSpPr>
      </xdr:nvSpPr>
      <xdr:spPr>
        <a:xfrm>
          <a:off x="18530200"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8012058-8203-4BDD-8D94-3CE9F88B62A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49</xdr:row>
      <xdr:rowOff>92452</xdr:rowOff>
    </xdr:from>
    <xdr:to>
      <xdr:col>42</xdr:col>
      <xdr:colOff>12590</xdr:colOff>
      <xdr:row>52</xdr:row>
      <xdr:rowOff>32880</xdr:rowOff>
    </xdr:to>
    <xdr:sp macro="" textlink="$DR$52">
      <xdr:nvSpPr>
        <xdr:cNvPr id="834" name="回線４９">
          <a:extLst>
            <a:ext uri="{FF2B5EF4-FFF2-40B4-BE49-F238E27FC236}">
              <a16:creationId xmlns:a16="http://schemas.microsoft.com/office/drawing/2014/main" id="{64C41037-3497-4B35-AF34-7A36C69777C5}"/>
            </a:ext>
          </a:extLst>
        </xdr:cNvPr>
        <xdr:cNvSpPr>
          <a:spLocks/>
        </xdr:cNvSpPr>
      </xdr:nvSpPr>
      <xdr:spPr>
        <a:xfrm>
          <a:off x="17410804" y="12153823"/>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BA09E9-68D2-48D7-ABA6-70E95E0D842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49</xdr:row>
      <xdr:rowOff>92452</xdr:rowOff>
    </xdr:from>
    <xdr:to>
      <xdr:col>37</xdr:col>
      <xdr:colOff>172266</xdr:colOff>
      <xdr:row>52</xdr:row>
      <xdr:rowOff>32880</xdr:rowOff>
    </xdr:to>
    <xdr:sp macro="" textlink="$DR$51">
      <xdr:nvSpPr>
        <xdr:cNvPr id="835" name="回線４８">
          <a:extLst>
            <a:ext uri="{FF2B5EF4-FFF2-40B4-BE49-F238E27FC236}">
              <a16:creationId xmlns:a16="http://schemas.microsoft.com/office/drawing/2014/main" id="{48DD8A0D-203A-4047-8C3A-9DCB3B38DE89}"/>
            </a:ext>
          </a:extLst>
        </xdr:cNvPr>
        <xdr:cNvSpPr>
          <a:spLocks/>
        </xdr:cNvSpPr>
      </xdr:nvSpPr>
      <xdr:spPr>
        <a:xfrm>
          <a:off x="16293223"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171E9DF-088D-4905-9B31-928D633EC79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49</xdr:row>
      <xdr:rowOff>92452</xdr:rowOff>
    </xdr:from>
    <xdr:to>
      <xdr:col>33</xdr:col>
      <xdr:colOff>77942</xdr:colOff>
      <xdr:row>52</xdr:row>
      <xdr:rowOff>32880</xdr:rowOff>
    </xdr:to>
    <xdr:sp macro="" textlink="$DR$50">
      <xdr:nvSpPr>
        <xdr:cNvPr id="836" name="回線４７">
          <a:extLst>
            <a:ext uri="{FF2B5EF4-FFF2-40B4-BE49-F238E27FC236}">
              <a16:creationId xmlns:a16="http://schemas.microsoft.com/office/drawing/2014/main" id="{94635E6B-2D47-4880-AF0F-AFFC40B92DC9}"/>
            </a:ext>
          </a:extLst>
        </xdr:cNvPr>
        <xdr:cNvSpPr>
          <a:spLocks/>
        </xdr:cNvSpPr>
      </xdr:nvSpPr>
      <xdr:spPr>
        <a:xfrm>
          <a:off x="15175642"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32CB0A8-E43C-4CEF-B017-6189005E2D4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49</xdr:row>
      <xdr:rowOff>92452</xdr:rowOff>
    </xdr:from>
    <xdr:to>
      <xdr:col>28</xdr:col>
      <xdr:colOff>237618</xdr:colOff>
      <xdr:row>52</xdr:row>
      <xdr:rowOff>32880</xdr:rowOff>
    </xdr:to>
    <xdr:sp macro="" textlink="$DR$49">
      <xdr:nvSpPr>
        <xdr:cNvPr id="837" name="回線４６">
          <a:extLst>
            <a:ext uri="{FF2B5EF4-FFF2-40B4-BE49-F238E27FC236}">
              <a16:creationId xmlns:a16="http://schemas.microsoft.com/office/drawing/2014/main" id="{74B9D864-4A55-492B-9719-614D2756A710}"/>
            </a:ext>
          </a:extLst>
        </xdr:cNvPr>
        <xdr:cNvSpPr>
          <a:spLocks/>
        </xdr:cNvSpPr>
      </xdr:nvSpPr>
      <xdr:spPr>
        <a:xfrm>
          <a:off x="14056247"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F15ED3D-04E9-45EE-A2C1-B1D31142314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57</xdr:row>
      <xdr:rowOff>88079</xdr:rowOff>
    </xdr:from>
    <xdr:to>
      <xdr:col>94</xdr:col>
      <xdr:colOff>37518</xdr:colOff>
      <xdr:row>60</xdr:row>
      <xdr:rowOff>28507</xdr:rowOff>
    </xdr:to>
    <xdr:sp macro="" textlink="$DV$63">
      <xdr:nvSpPr>
        <xdr:cNvPr id="838" name="装置②６０">
          <a:extLst>
            <a:ext uri="{FF2B5EF4-FFF2-40B4-BE49-F238E27FC236}">
              <a16:creationId xmlns:a16="http://schemas.microsoft.com/office/drawing/2014/main" id="{3EAB721D-136D-43A4-94DD-20EEEAF603AF}"/>
            </a:ext>
          </a:extLst>
        </xdr:cNvPr>
        <xdr:cNvSpPr>
          <a:spLocks/>
        </xdr:cNvSpPr>
      </xdr:nvSpPr>
      <xdr:spPr>
        <a:xfrm>
          <a:off x="30739889" y="14065336"/>
          <a:ext cx="1051258"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756B6E0-B1CD-4A97-8A7D-103668F13D3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57</xdr:row>
      <xdr:rowOff>88079</xdr:rowOff>
    </xdr:from>
    <xdr:to>
      <xdr:col>89</xdr:col>
      <xdr:colOff>201561</xdr:colOff>
      <xdr:row>60</xdr:row>
      <xdr:rowOff>28507</xdr:rowOff>
    </xdr:to>
    <xdr:sp macro="" textlink="$DV$62">
      <xdr:nvSpPr>
        <xdr:cNvPr id="839" name="装置②５９">
          <a:extLst>
            <a:ext uri="{FF2B5EF4-FFF2-40B4-BE49-F238E27FC236}">
              <a16:creationId xmlns:a16="http://schemas.microsoft.com/office/drawing/2014/main" id="{89C0460D-E76B-4F9E-BB78-CDF4889359BB}"/>
            </a:ext>
          </a:extLst>
        </xdr:cNvPr>
        <xdr:cNvSpPr>
          <a:spLocks/>
        </xdr:cNvSpPr>
      </xdr:nvSpPr>
      <xdr:spPr>
        <a:xfrm>
          <a:off x="29624861" y="14065336"/>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106B97F-4BF0-4129-ADAE-99F2F290B39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57</xdr:row>
      <xdr:rowOff>88079</xdr:rowOff>
    </xdr:from>
    <xdr:to>
      <xdr:col>85</xdr:col>
      <xdr:colOff>111602</xdr:colOff>
      <xdr:row>60</xdr:row>
      <xdr:rowOff>28507</xdr:rowOff>
    </xdr:to>
    <xdr:sp macro="" textlink="$DV$61">
      <xdr:nvSpPr>
        <xdr:cNvPr id="840" name="装置②５８">
          <a:extLst>
            <a:ext uri="{FF2B5EF4-FFF2-40B4-BE49-F238E27FC236}">
              <a16:creationId xmlns:a16="http://schemas.microsoft.com/office/drawing/2014/main" id="{DAC3F0BD-B6F5-4C10-B497-8D854A03CEB8}"/>
            </a:ext>
          </a:extLst>
        </xdr:cNvPr>
        <xdr:cNvSpPr>
          <a:spLocks/>
        </xdr:cNvSpPr>
      </xdr:nvSpPr>
      <xdr:spPr>
        <a:xfrm>
          <a:off x="28511645" y="14065336"/>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0F9B589-8709-4EBD-B7A5-655E0B9C08C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57</xdr:row>
      <xdr:rowOff>88079</xdr:rowOff>
    </xdr:from>
    <xdr:to>
      <xdr:col>81</xdr:col>
      <xdr:colOff>21643</xdr:colOff>
      <xdr:row>60</xdr:row>
      <xdr:rowOff>28507</xdr:rowOff>
    </xdr:to>
    <xdr:sp macro="" textlink="$DV$60">
      <xdr:nvSpPr>
        <xdr:cNvPr id="841" name="装置②５７">
          <a:extLst>
            <a:ext uri="{FF2B5EF4-FFF2-40B4-BE49-F238E27FC236}">
              <a16:creationId xmlns:a16="http://schemas.microsoft.com/office/drawing/2014/main" id="{3558DC4C-B8D6-40D0-BAAF-C2CD3FF7F264}"/>
            </a:ext>
          </a:extLst>
        </xdr:cNvPr>
        <xdr:cNvSpPr>
          <a:spLocks/>
        </xdr:cNvSpPr>
      </xdr:nvSpPr>
      <xdr:spPr>
        <a:xfrm>
          <a:off x="27396614" y="14065336"/>
          <a:ext cx="1053072"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636A359-6001-46C0-B058-6B197F20CB9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57</xdr:row>
      <xdr:rowOff>88079</xdr:rowOff>
    </xdr:from>
    <xdr:to>
      <xdr:col>76</xdr:col>
      <xdr:colOff>185684</xdr:colOff>
      <xdr:row>60</xdr:row>
      <xdr:rowOff>28507</xdr:rowOff>
    </xdr:to>
    <xdr:sp macro="" textlink="$DV$59">
      <xdr:nvSpPr>
        <xdr:cNvPr id="842" name="装置②５６">
          <a:extLst>
            <a:ext uri="{FF2B5EF4-FFF2-40B4-BE49-F238E27FC236}">
              <a16:creationId xmlns:a16="http://schemas.microsoft.com/office/drawing/2014/main" id="{D11C10F6-7FB9-4210-A8E2-8B61C1F01305}"/>
            </a:ext>
          </a:extLst>
        </xdr:cNvPr>
        <xdr:cNvSpPr>
          <a:spLocks/>
        </xdr:cNvSpPr>
      </xdr:nvSpPr>
      <xdr:spPr>
        <a:xfrm>
          <a:off x="26283398" y="14065336"/>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531A88B-3A09-4903-A679-86472F2F095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57</xdr:row>
      <xdr:rowOff>88079</xdr:rowOff>
    </xdr:from>
    <xdr:to>
      <xdr:col>70</xdr:col>
      <xdr:colOff>91869</xdr:colOff>
      <xdr:row>60</xdr:row>
      <xdr:rowOff>28507</xdr:rowOff>
    </xdr:to>
    <xdr:sp macro="" textlink="$DT$63">
      <xdr:nvSpPr>
        <xdr:cNvPr id="843" name="装置①６０">
          <a:extLst>
            <a:ext uri="{FF2B5EF4-FFF2-40B4-BE49-F238E27FC236}">
              <a16:creationId xmlns:a16="http://schemas.microsoft.com/office/drawing/2014/main" id="{1B30298D-EF44-4399-BFE0-346DBB2D3D12}"/>
            </a:ext>
          </a:extLst>
        </xdr:cNvPr>
        <xdr:cNvSpPr>
          <a:spLocks/>
        </xdr:cNvSpPr>
      </xdr:nvSpPr>
      <xdr:spPr>
        <a:xfrm>
          <a:off x="24654698" y="14065336"/>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FD8169B-04FE-42D6-97D0-A2C561C02BF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57</xdr:row>
      <xdr:rowOff>88079</xdr:rowOff>
    </xdr:from>
    <xdr:to>
      <xdr:col>66</xdr:col>
      <xdr:colOff>13499</xdr:colOff>
      <xdr:row>60</xdr:row>
      <xdr:rowOff>28507</xdr:rowOff>
    </xdr:to>
    <xdr:sp macro="" textlink="$DT$62">
      <xdr:nvSpPr>
        <xdr:cNvPr id="844" name="装置①５９">
          <a:extLst>
            <a:ext uri="{FF2B5EF4-FFF2-40B4-BE49-F238E27FC236}">
              <a16:creationId xmlns:a16="http://schemas.microsoft.com/office/drawing/2014/main" id="{CB89744C-337B-4949-9E7A-B626AD06ECA9}"/>
            </a:ext>
          </a:extLst>
        </xdr:cNvPr>
        <xdr:cNvSpPr>
          <a:spLocks/>
        </xdr:cNvSpPr>
      </xdr:nvSpPr>
      <xdr:spPr>
        <a:xfrm>
          <a:off x="23551256" y="14065336"/>
          <a:ext cx="1053072"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9E622D2-A6C0-4265-9DC1-4E5BD5112DA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57</xdr:row>
      <xdr:rowOff>88079</xdr:rowOff>
    </xdr:from>
    <xdr:to>
      <xdr:col>61</xdr:col>
      <xdr:colOff>176437</xdr:colOff>
      <xdr:row>60</xdr:row>
      <xdr:rowOff>28507</xdr:rowOff>
    </xdr:to>
    <xdr:sp macro="" textlink="$DT$61">
      <xdr:nvSpPr>
        <xdr:cNvPr id="845" name="装置①５８">
          <a:extLst>
            <a:ext uri="{FF2B5EF4-FFF2-40B4-BE49-F238E27FC236}">
              <a16:creationId xmlns:a16="http://schemas.microsoft.com/office/drawing/2014/main" id="{288A58FD-876D-4562-AEFD-C42CCA7C0678}"/>
            </a:ext>
          </a:extLst>
        </xdr:cNvPr>
        <xdr:cNvSpPr>
          <a:spLocks/>
        </xdr:cNvSpPr>
      </xdr:nvSpPr>
      <xdr:spPr>
        <a:xfrm>
          <a:off x="22436937" y="14065336"/>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F8444E9-E5E7-4A92-BC43-46A565DDC7F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57</xdr:row>
      <xdr:rowOff>88079</xdr:rowOff>
    </xdr:from>
    <xdr:to>
      <xdr:col>57</xdr:col>
      <xdr:colOff>85367</xdr:colOff>
      <xdr:row>60</xdr:row>
      <xdr:rowOff>28507</xdr:rowOff>
    </xdr:to>
    <xdr:sp macro="" textlink="$DT$60">
      <xdr:nvSpPr>
        <xdr:cNvPr id="846" name="装置①５７">
          <a:extLst>
            <a:ext uri="{FF2B5EF4-FFF2-40B4-BE49-F238E27FC236}">
              <a16:creationId xmlns:a16="http://schemas.microsoft.com/office/drawing/2014/main" id="{21480E65-7C1D-4E64-A197-4A6D61EEDB69}"/>
            </a:ext>
          </a:extLst>
        </xdr:cNvPr>
        <xdr:cNvSpPr>
          <a:spLocks/>
        </xdr:cNvSpPr>
      </xdr:nvSpPr>
      <xdr:spPr>
        <a:xfrm>
          <a:off x="21322610" y="14065336"/>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ADEAFE-3E35-4B14-B271-DD52B4CF15A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57</xdr:row>
      <xdr:rowOff>88079</xdr:rowOff>
    </xdr:from>
    <xdr:to>
      <xdr:col>52</xdr:col>
      <xdr:colOff>248297</xdr:colOff>
      <xdr:row>60</xdr:row>
      <xdr:rowOff>28507</xdr:rowOff>
    </xdr:to>
    <xdr:sp macro="" textlink="$DT$59">
      <xdr:nvSpPr>
        <xdr:cNvPr id="847" name="装置①５６">
          <a:extLst>
            <a:ext uri="{FF2B5EF4-FFF2-40B4-BE49-F238E27FC236}">
              <a16:creationId xmlns:a16="http://schemas.microsoft.com/office/drawing/2014/main" id="{B9481238-8AFC-4A25-AF14-34CB1C08526D}"/>
            </a:ext>
          </a:extLst>
        </xdr:cNvPr>
        <xdr:cNvSpPr>
          <a:spLocks/>
        </xdr:cNvSpPr>
      </xdr:nvSpPr>
      <xdr:spPr>
        <a:xfrm>
          <a:off x="20206468" y="14065336"/>
          <a:ext cx="1051258"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F540F6-3571-4690-A9A9-F39BCBEB956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57</xdr:row>
      <xdr:rowOff>88079</xdr:rowOff>
    </xdr:from>
    <xdr:to>
      <xdr:col>46</xdr:col>
      <xdr:colOff>106922</xdr:colOff>
      <xdr:row>60</xdr:row>
      <xdr:rowOff>28507</xdr:rowOff>
    </xdr:to>
    <xdr:sp macro="" textlink="$DR$63">
      <xdr:nvSpPr>
        <xdr:cNvPr id="848" name="回線６０">
          <a:extLst>
            <a:ext uri="{FF2B5EF4-FFF2-40B4-BE49-F238E27FC236}">
              <a16:creationId xmlns:a16="http://schemas.microsoft.com/office/drawing/2014/main" id="{DE1F2336-43CB-4DCA-ACA9-12AED057E348}"/>
            </a:ext>
          </a:extLst>
        </xdr:cNvPr>
        <xdr:cNvSpPr>
          <a:spLocks/>
        </xdr:cNvSpPr>
      </xdr:nvSpPr>
      <xdr:spPr>
        <a:xfrm>
          <a:off x="18530208"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97A5C7F-B674-467D-A3C7-BD38DEBC595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57</xdr:row>
      <xdr:rowOff>88079</xdr:rowOff>
    </xdr:from>
    <xdr:to>
      <xdr:col>42</xdr:col>
      <xdr:colOff>12598</xdr:colOff>
      <xdr:row>60</xdr:row>
      <xdr:rowOff>28507</xdr:rowOff>
    </xdr:to>
    <xdr:sp macro="" textlink="$DR$62">
      <xdr:nvSpPr>
        <xdr:cNvPr id="849" name="回線５９">
          <a:extLst>
            <a:ext uri="{FF2B5EF4-FFF2-40B4-BE49-F238E27FC236}">
              <a16:creationId xmlns:a16="http://schemas.microsoft.com/office/drawing/2014/main" id="{0F2E47CF-126A-4426-8647-C2CB2E077276}"/>
            </a:ext>
          </a:extLst>
        </xdr:cNvPr>
        <xdr:cNvSpPr>
          <a:spLocks/>
        </xdr:cNvSpPr>
      </xdr:nvSpPr>
      <xdr:spPr>
        <a:xfrm>
          <a:off x="17410812" y="14065336"/>
          <a:ext cx="1053072"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2AC6B61-404A-44F0-A75E-DE9CE3AE4EF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57</xdr:row>
      <xdr:rowOff>88079</xdr:rowOff>
    </xdr:from>
    <xdr:to>
      <xdr:col>37</xdr:col>
      <xdr:colOff>172274</xdr:colOff>
      <xdr:row>60</xdr:row>
      <xdr:rowOff>28507</xdr:rowOff>
    </xdr:to>
    <xdr:sp macro="" textlink="$DR$61">
      <xdr:nvSpPr>
        <xdr:cNvPr id="850" name="回線５８">
          <a:extLst>
            <a:ext uri="{FF2B5EF4-FFF2-40B4-BE49-F238E27FC236}">
              <a16:creationId xmlns:a16="http://schemas.microsoft.com/office/drawing/2014/main" id="{19AD75C6-7DC0-4413-9E84-CFB6AF7F6C17}"/>
            </a:ext>
          </a:extLst>
        </xdr:cNvPr>
        <xdr:cNvSpPr>
          <a:spLocks/>
        </xdr:cNvSpPr>
      </xdr:nvSpPr>
      <xdr:spPr>
        <a:xfrm>
          <a:off x="16293231"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3AD48AC-4254-49F1-8B7E-302011B5CA1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57</xdr:row>
      <xdr:rowOff>88079</xdr:rowOff>
    </xdr:from>
    <xdr:to>
      <xdr:col>33</xdr:col>
      <xdr:colOff>77950</xdr:colOff>
      <xdr:row>60</xdr:row>
      <xdr:rowOff>28507</xdr:rowOff>
    </xdr:to>
    <xdr:sp macro="" textlink="$DR$60">
      <xdr:nvSpPr>
        <xdr:cNvPr id="851" name="回線５７">
          <a:extLst>
            <a:ext uri="{FF2B5EF4-FFF2-40B4-BE49-F238E27FC236}">
              <a16:creationId xmlns:a16="http://schemas.microsoft.com/office/drawing/2014/main" id="{B410E7E5-DB72-49FD-9363-7A8F6E8733C8}"/>
            </a:ext>
          </a:extLst>
        </xdr:cNvPr>
        <xdr:cNvSpPr>
          <a:spLocks/>
        </xdr:cNvSpPr>
      </xdr:nvSpPr>
      <xdr:spPr>
        <a:xfrm>
          <a:off x="15175650"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B5FE2D7-3A44-4F82-8CC9-EE10334ECC3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57</xdr:row>
      <xdr:rowOff>88079</xdr:rowOff>
    </xdr:from>
    <xdr:to>
      <xdr:col>28</xdr:col>
      <xdr:colOff>237626</xdr:colOff>
      <xdr:row>60</xdr:row>
      <xdr:rowOff>28507</xdr:rowOff>
    </xdr:to>
    <xdr:sp macro="" textlink="$DR$59">
      <xdr:nvSpPr>
        <xdr:cNvPr id="852" name="回線５６">
          <a:extLst>
            <a:ext uri="{FF2B5EF4-FFF2-40B4-BE49-F238E27FC236}">
              <a16:creationId xmlns:a16="http://schemas.microsoft.com/office/drawing/2014/main" id="{5B9EB9E1-D2A6-4849-B1E8-D1205FD91376}"/>
            </a:ext>
          </a:extLst>
        </xdr:cNvPr>
        <xdr:cNvSpPr>
          <a:spLocks/>
        </xdr:cNvSpPr>
      </xdr:nvSpPr>
      <xdr:spPr>
        <a:xfrm>
          <a:off x="14056255"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CCDF26E-E655-4B3B-B89E-D7C3D07D54F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65</xdr:row>
      <xdr:rowOff>83499</xdr:rowOff>
    </xdr:from>
    <xdr:to>
      <xdr:col>94</xdr:col>
      <xdr:colOff>37518</xdr:colOff>
      <xdr:row>68</xdr:row>
      <xdr:rowOff>23927</xdr:rowOff>
    </xdr:to>
    <xdr:sp macro="" textlink="$DV$73">
      <xdr:nvSpPr>
        <xdr:cNvPr id="853" name="装置②７０">
          <a:extLst>
            <a:ext uri="{FF2B5EF4-FFF2-40B4-BE49-F238E27FC236}">
              <a16:creationId xmlns:a16="http://schemas.microsoft.com/office/drawing/2014/main" id="{ACCAABC2-4A9F-4A55-8FBA-59E7BBA4437A}"/>
            </a:ext>
          </a:extLst>
        </xdr:cNvPr>
        <xdr:cNvSpPr>
          <a:spLocks/>
        </xdr:cNvSpPr>
      </xdr:nvSpPr>
      <xdr:spPr>
        <a:xfrm>
          <a:off x="30739889" y="15976642"/>
          <a:ext cx="1051258"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BD24510-4B4B-4B63-BBF8-B89FFFD7242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65</xdr:row>
      <xdr:rowOff>83499</xdr:rowOff>
    </xdr:from>
    <xdr:to>
      <xdr:col>89</xdr:col>
      <xdr:colOff>201561</xdr:colOff>
      <xdr:row>68</xdr:row>
      <xdr:rowOff>23927</xdr:rowOff>
    </xdr:to>
    <xdr:sp macro="" textlink="$DV$72">
      <xdr:nvSpPr>
        <xdr:cNvPr id="854" name="装置②６９">
          <a:extLst>
            <a:ext uri="{FF2B5EF4-FFF2-40B4-BE49-F238E27FC236}">
              <a16:creationId xmlns:a16="http://schemas.microsoft.com/office/drawing/2014/main" id="{7E1AB039-A03E-4915-AB89-DE5BF911D780}"/>
            </a:ext>
          </a:extLst>
        </xdr:cNvPr>
        <xdr:cNvSpPr>
          <a:spLocks/>
        </xdr:cNvSpPr>
      </xdr:nvSpPr>
      <xdr:spPr>
        <a:xfrm>
          <a:off x="29624861" y="15976642"/>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F2B63A7-2BEE-401C-A1EF-9F7A50981E9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65</xdr:row>
      <xdr:rowOff>83499</xdr:rowOff>
    </xdr:from>
    <xdr:to>
      <xdr:col>85</xdr:col>
      <xdr:colOff>111602</xdr:colOff>
      <xdr:row>68</xdr:row>
      <xdr:rowOff>23927</xdr:rowOff>
    </xdr:to>
    <xdr:sp macro="" textlink="$DV$71">
      <xdr:nvSpPr>
        <xdr:cNvPr id="855" name="装置②６８">
          <a:extLst>
            <a:ext uri="{FF2B5EF4-FFF2-40B4-BE49-F238E27FC236}">
              <a16:creationId xmlns:a16="http://schemas.microsoft.com/office/drawing/2014/main" id="{4610DE97-E2D3-453C-B48E-7CEE5A71FAB7}"/>
            </a:ext>
          </a:extLst>
        </xdr:cNvPr>
        <xdr:cNvSpPr>
          <a:spLocks/>
        </xdr:cNvSpPr>
      </xdr:nvSpPr>
      <xdr:spPr>
        <a:xfrm>
          <a:off x="28511645" y="15976642"/>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8A5FA7B-8645-4F2B-BBB8-0DACEC44B0F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65</xdr:row>
      <xdr:rowOff>83499</xdr:rowOff>
    </xdr:from>
    <xdr:to>
      <xdr:col>81</xdr:col>
      <xdr:colOff>21643</xdr:colOff>
      <xdr:row>68</xdr:row>
      <xdr:rowOff>23927</xdr:rowOff>
    </xdr:to>
    <xdr:sp macro="" textlink="$DV$70">
      <xdr:nvSpPr>
        <xdr:cNvPr id="856" name="装置②６７">
          <a:extLst>
            <a:ext uri="{FF2B5EF4-FFF2-40B4-BE49-F238E27FC236}">
              <a16:creationId xmlns:a16="http://schemas.microsoft.com/office/drawing/2014/main" id="{D1EE90C4-4A91-46D9-93AA-C8DD1694EA45}"/>
            </a:ext>
          </a:extLst>
        </xdr:cNvPr>
        <xdr:cNvSpPr>
          <a:spLocks/>
        </xdr:cNvSpPr>
      </xdr:nvSpPr>
      <xdr:spPr>
        <a:xfrm>
          <a:off x="27396614" y="15976642"/>
          <a:ext cx="1053072"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844279-DEDC-4C01-A054-9F621DD0425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65</xdr:row>
      <xdr:rowOff>83499</xdr:rowOff>
    </xdr:from>
    <xdr:to>
      <xdr:col>76</xdr:col>
      <xdr:colOff>185684</xdr:colOff>
      <xdr:row>68</xdr:row>
      <xdr:rowOff>23927</xdr:rowOff>
    </xdr:to>
    <xdr:sp macro="" textlink="$DV$69">
      <xdr:nvSpPr>
        <xdr:cNvPr id="857" name="装置②６６">
          <a:extLst>
            <a:ext uri="{FF2B5EF4-FFF2-40B4-BE49-F238E27FC236}">
              <a16:creationId xmlns:a16="http://schemas.microsoft.com/office/drawing/2014/main" id="{7517561E-5E22-45F7-87DA-3C09B37AE6B5}"/>
            </a:ext>
          </a:extLst>
        </xdr:cNvPr>
        <xdr:cNvSpPr>
          <a:spLocks/>
        </xdr:cNvSpPr>
      </xdr:nvSpPr>
      <xdr:spPr>
        <a:xfrm>
          <a:off x="26283398" y="15976642"/>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44338F-B083-46D8-977B-FA24C2844CA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65</xdr:row>
      <xdr:rowOff>83499</xdr:rowOff>
    </xdr:from>
    <xdr:to>
      <xdr:col>70</xdr:col>
      <xdr:colOff>91869</xdr:colOff>
      <xdr:row>68</xdr:row>
      <xdr:rowOff>23927</xdr:rowOff>
    </xdr:to>
    <xdr:sp macro="" textlink="$DT$73">
      <xdr:nvSpPr>
        <xdr:cNvPr id="858" name="装置①７０">
          <a:extLst>
            <a:ext uri="{FF2B5EF4-FFF2-40B4-BE49-F238E27FC236}">
              <a16:creationId xmlns:a16="http://schemas.microsoft.com/office/drawing/2014/main" id="{F08FC212-2A5F-4D49-BE4C-6DF8F4788FE7}"/>
            </a:ext>
          </a:extLst>
        </xdr:cNvPr>
        <xdr:cNvSpPr>
          <a:spLocks/>
        </xdr:cNvSpPr>
      </xdr:nvSpPr>
      <xdr:spPr>
        <a:xfrm>
          <a:off x="24654698" y="15976642"/>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6A224F1-A02F-41B9-A3F3-440C4811FC8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65</xdr:row>
      <xdr:rowOff>83499</xdr:rowOff>
    </xdr:from>
    <xdr:to>
      <xdr:col>66</xdr:col>
      <xdr:colOff>13507</xdr:colOff>
      <xdr:row>68</xdr:row>
      <xdr:rowOff>23927</xdr:rowOff>
    </xdr:to>
    <xdr:sp macro="" textlink="$DT$72">
      <xdr:nvSpPr>
        <xdr:cNvPr id="859" name="装置①６９">
          <a:extLst>
            <a:ext uri="{FF2B5EF4-FFF2-40B4-BE49-F238E27FC236}">
              <a16:creationId xmlns:a16="http://schemas.microsoft.com/office/drawing/2014/main" id="{143F68CA-A22F-4238-A110-5E28469B35CC}"/>
            </a:ext>
          </a:extLst>
        </xdr:cNvPr>
        <xdr:cNvSpPr>
          <a:spLocks/>
        </xdr:cNvSpPr>
      </xdr:nvSpPr>
      <xdr:spPr>
        <a:xfrm>
          <a:off x="23551264" y="15976642"/>
          <a:ext cx="1053072"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371A358-677F-408A-B0AC-6C6A17277A2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65</xdr:row>
      <xdr:rowOff>83499</xdr:rowOff>
    </xdr:from>
    <xdr:to>
      <xdr:col>61</xdr:col>
      <xdr:colOff>176437</xdr:colOff>
      <xdr:row>68</xdr:row>
      <xdr:rowOff>23927</xdr:rowOff>
    </xdr:to>
    <xdr:sp macro="" textlink="$DT$71">
      <xdr:nvSpPr>
        <xdr:cNvPr id="860" name="装置①６８">
          <a:extLst>
            <a:ext uri="{FF2B5EF4-FFF2-40B4-BE49-F238E27FC236}">
              <a16:creationId xmlns:a16="http://schemas.microsoft.com/office/drawing/2014/main" id="{8B89BB95-254F-420F-9915-99A7E1FA0A44}"/>
            </a:ext>
          </a:extLst>
        </xdr:cNvPr>
        <xdr:cNvSpPr>
          <a:spLocks/>
        </xdr:cNvSpPr>
      </xdr:nvSpPr>
      <xdr:spPr>
        <a:xfrm>
          <a:off x="22436937" y="15976642"/>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2BDF450-DC36-4013-9DAA-F06BE146F7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65</xdr:row>
      <xdr:rowOff>83499</xdr:rowOff>
    </xdr:from>
    <xdr:to>
      <xdr:col>57</xdr:col>
      <xdr:colOff>85367</xdr:colOff>
      <xdr:row>68</xdr:row>
      <xdr:rowOff>23927</xdr:rowOff>
    </xdr:to>
    <xdr:sp macro="" textlink="$DT$70">
      <xdr:nvSpPr>
        <xdr:cNvPr id="861" name="装置①６７">
          <a:extLst>
            <a:ext uri="{FF2B5EF4-FFF2-40B4-BE49-F238E27FC236}">
              <a16:creationId xmlns:a16="http://schemas.microsoft.com/office/drawing/2014/main" id="{C3D3C457-38D4-4CE8-AC61-31B3B85588A2}"/>
            </a:ext>
          </a:extLst>
        </xdr:cNvPr>
        <xdr:cNvSpPr>
          <a:spLocks/>
        </xdr:cNvSpPr>
      </xdr:nvSpPr>
      <xdr:spPr>
        <a:xfrm>
          <a:off x="21322610" y="15976642"/>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D7957ED-F931-4FCE-9B26-84F6334013A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65</xdr:row>
      <xdr:rowOff>83499</xdr:rowOff>
    </xdr:from>
    <xdr:to>
      <xdr:col>52</xdr:col>
      <xdr:colOff>248297</xdr:colOff>
      <xdr:row>68</xdr:row>
      <xdr:rowOff>23927</xdr:rowOff>
    </xdr:to>
    <xdr:sp macro="" textlink="$DT$69">
      <xdr:nvSpPr>
        <xdr:cNvPr id="862" name="装置①６６">
          <a:extLst>
            <a:ext uri="{FF2B5EF4-FFF2-40B4-BE49-F238E27FC236}">
              <a16:creationId xmlns:a16="http://schemas.microsoft.com/office/drawing/2014/main" id="{F0F3FED9-5C97-42B4-8464-5371C4942145}"/>
            </a:ext>
          </a:extLst>
        </xdr:cNvPr>
        <xdr:cNvSpPr>
          <a:spLocks/>
        </xdr:cNvSpPr>
      </xdr:nvSpPr>
      <xdr:spPr>
        <a:xfrm>
          <a:off x="20206468" y="15976642"/>
          <a:ext cx="1051258"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BB3339B-D671-4049-A62D-603D5B79A38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65</xdr:row>
      <xdr:rowOff>83499</xdr:rowOff>
    </xdr:from>
    <xdr:to>
      <xdr:col>46</xdr:col>
      <xdr:colOff>106922</xdr:colOff>
      <xdr:row>68</xdr:row>
      <xdr:rowOff>23927</xdr:rowOff>
    </xdr:to>
    <xdr:sp macro="" textlink="$DR$73">
      <xdr:nvSpPr>
        <xdr:cNvPr id="863" name="回線７０">
          <a:extLst>
            <a:ext uri="{FF2B5EF4-FFF2-40B4-BE49-F238E27FC236}">
              <a16:creationId xmlns:a16="http://schemas.microsoft.com/office/drawing/2014/main" id="{6AD51C5B-4FF1-4A28-AE0E-3EDEA1C6CC37}"/>
            </a:ext>
          </a:extLst>
        </xdr:cNvPr>
        <xdr:cNvSpPr>
          <a:spLocks/>
        </xdr:cNvSpPr>
      </xdr:nvSpPr>
      <xdr:spPr>
        <a:xfrm>
          <a:off x="18530208"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D1E92D3-65DA-484C-9D6F-1DD501FF660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65</xdr:row>
      <xdr:rowOff>83499</xdr:rowOff>
    </xdr:from>
    <xdr:to>
      <xdr:col>42</xdr:col>
      <xdr:colOff>12598</xdr:colOff>
      <xdr:row>68</xdr:row>
      <xdr:rowOff>23927</xdr:rowOff>
    </xdr:to>
    <xdr:sp macro="" textlink="$DR$72">
      <xdr:nvSpPr>
        <xdr:cNvPr id="864" name="回線６９">
          <a:extLst>
            <a:ext uri="{FF2B5EF4-FFF2-40B4-BE49-F238E27FC236}">
              <a16:creationId xmlns:a16="http://schemas.microsoft.com/office/drawing/2014/main" id="{CAB1B43A-239A-467D-B248-561D303B4B84}"/>
            </a:ext>
          </a:extLst>
        </xdr:cNvPr>
        <xdr:cNvSpPr>
          <a:spLocks/>
        </xdr:cNvSpPr>
      </xdr:nvSpPr>
      <xdr:spPr>
        <a:xfrm>
          <a:off x="17410812" y="15976642"/>
          <a:ext cx="1053072"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5A46D73-CBE8-42F1-8AB2-C905364A93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65</xdr:row>
      <xdr:rowOff>83499</xdr:rowOff>
    </xdr:from>
    <xdr:to>
      <xdr:col>37</xdr:col>
      <xdr:colOff>172274</xdr:colOff>
      <xdr:row>68</xdr:row>
      <xdr:rowOff>23927</xdr:rowOff>
    </xdr:to>
    <xdr:sp macro="" textlink="$DR$71">
      <xdr:nvSpPr>
        <xdr:cNvPr id="865" name="回線６８">
          <a:extLst>
            <a:ext uri="{FF2B5EF4-FFF2-40B4-BE49-F238E27FC236}">
              <a16:creationId xmlns:a16="http://schemas.microsoft.com/office/drawing/2014/main" id="{B3108243-78BC-4EC4-9A6C-D8175530870C}"/>
            </a:ext>
          </a:extLst>
        </xdr:cNvPr>
        <xdr:cNvSpPr>
          <a:spLocks/>
        </xdr:cNvSpPr>
      </xdr:nvSpPr>
      <xdr:spPr>
        <a:xfrm>
          <a:off x="16293231"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DE2941B-7FA9-4FAB-BEF5-643426DBAD6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65</xdr:row>
      <xdr:rowOff>83499</xdr:rowOff>
    </xdr:from>
    <xdr:to>
      <xdr:col>33</xdr:col>
      <xdr:colOff>77950</xdr:colOff>
      <xdr:row>68</xdr:row>
      <xdr:rowOff>23927</xdr:rowOff>
    </xdr:to>
    <xdr:sp macro="" textlink="$DR$70">
      <xdr:nvSpPr>
        <xdr:cNvPr id="866" name="回線６７">
          <a:extLst>
            <a:ext uri="{FF2B5EF4-FFF2-40B4-BE49-F238E27FC236}">
              <a16:creationId xmlns:a16="http://schemas.microsoft.com/office/drawing/2014/main" id="{FF98B2B3-57E0-4743-A222-6881836C034C}"/>
            </a:ext>
          </a:extLst>
        </xdr:cNvPr>
        <xdr:cNvSpPr>
          <a:spLocks/>
        </xdr:cNvSpPr>
      </xdr:nvSpPr>
      <xdr:spPr>
        <a:xfrm>
          <a:off x="15175650"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468B73E-E807-4DF3-9837-675BF0C3FB2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65</xdr:row>
      <xdr:rowOff>83499</xdr:rowOff>
    </xdr:from>
    <xdr:to>
      <xdr:col>28</xdr:col>
      <xdr:colOff>237626</xdr:colOff>
      <xdr:row>68</xdr:row>
      <xdr:rowOff>23927</xdr:rowOff>
    </xdr:to>
    <xdr:sp macro="" textlink="$DR$69">
      <xdr:nvSpPr>
        <xdr:cNvPr id="867" name="回線６６">
          <a:extLst>
            <a:ext uri="{FF2B5EF4-FFF2-40B4-BE49-F238E27FC236}">
              <a16:creationId xmlns:a16="http://schemas.microsoft.com/office/drawing/2014/main" id="{EDECC035-6622-42AB-A050-4A1D5EB2CFA4}"/>
            </a:ext>
          </a:extLst>
        </xdr:cNvPr>
        <xdr:cNvSpPr>
          <a:spLocks/>
        </xdr:cNvSpPr>
      </xdr:nvSpPr>
      <xdr:spPr>
        <a:xfrm>
          <a:off x="14056255"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58B787A-B2C7-4DAC-8B70-6E7EAA747CA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69</xdr:row>
      <xdr:rowOff>223817</xdr:rowOff>
    </xdr:from>
    <xdr:to>
      <xdr:col>94</xdr:col>
      <xdr:colOff>37526</xdr:colOff>
      <xdr:row>72</xdr:row>
      <xdr:rowOff>164244</xdr:rowOff>
    </xdr:to>
    <xdr:sp macro="" textlink="$DV$78">
      <xdr:nvSpPr>
        <xdr:cNvPr id="868" name="装置②７５">
          <a:extLst>
            <a:ext uri="{FF2B5EF4-FFF2-40B4-BE49-F238E27FC236}">
              <a16:creationId xmlns:a16="http://schemas.microsoft.com/office/drawing/2014/main" id="{A9D281FA-1D13-4228-816A-94E810815CC3}"/>
            </a:ext>
          </a:extLst>
        </xdr:cNvPr>
        <xdr:cNvSpPr>
          <a:spLocks/>
        </xdr:cNvSpPr>
      </xdr:nvSpPr>
      <xdr:spPr>
        <a:xfrm>
          <a:off x="30739897" y="17074903"/>
          <a:ext cx="1051258"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4E18BF2-ABEB-4FAA-A331-F115D0BCF9A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69</xdr:row>
      <xdr:rowOff>223817</xdr:rowOff>
    </xdr:from>
    <xdr:to>
      <xdr:col>89</xdr:col>
      <xdr:colOff>201569</xdr:colOff>
      <xdr:row>72</xdr:row>
      <xdr:rowOff>164244</xdr:rowOff>
    </xdr:to>
    <xdr:sp macro="" textlink="$DV$77">
      <xdr:nvSpPr>
        <xdr:cNvPr id="869" name="装置②７４">
          <a:extLst>
            <a:ext uri="{FF2B5EF4-FFF2-40B4-BE49-F238E27FC236}">
              <a16:creationId xmlns:a16="http://schemas.microsoft.com/office/drawing/2014/main" id="{0C99A027-D874-4A2D-B9DA-E55AD27E1AE9}"/>
            </a:ext>
          </a:extLst>
        </xdr:cNvPr>
        <xdr:cNvSpPr>
          <a:spLocks/>
        </xdr:cNvSpPr>
      </xdr:nvSpPr>
      <xdr:spPr>
        <a:xfrm>
          <a:off x="29624869" y="17074903"/>
          <a:ext cx="1051257"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85BBFE3-9BAB-41D9-8D79-3A6047E62A5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69</xdr:row>
      <xdr:rowOff>223817</xdr:rowOff>
    </xdr:from>
    <xdr:to>
      <xdr:col>85</xdr:col>
      <xdr:colOff>111610</xdr:colOff>
      <xdr:row>72</xdr:row>
      <xdr:rowOff>164244</xdr:rowOff>
    </xdr:to>
    <xdr:sp macro="" textlink="$DV$76">
      <xdr:nvSpPr>
        <xdr:cNvPr id="870" name="装置②７３">
          <a:extLst>
            <a:ext uri="{FF2B5EF4-FFF2-40B4-BE49-F238E27FC236}">
              <a16:creationId xmlns:a16="http://schemas.microsoft.com/office/drawing/2014/main" id="{AB6350A7-BDE7-4553-843F-0FBC747C1E08}"/>
            </a:ext>
          </a:extLst>
        </xdr:cNvPr>
        <xdr:cNvSpPr>
          <a:spLocks/>
        </xdr:cNvSpPr>
      </xdr:nvSpPr>
      <xdr:spPr>
        <a:xfrm>
          <a:off x="28511653" y="17074903"/>
          <a:ext cx="1051257"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0329E0C-A560-497F-B2A8-F9DDCA21F70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69</xdr:row>
      <xdr:rowOff>223817</xdr:rowOff>
    </xdr:from>
    <xdr:to>
      <xdr:col>81</xdr:col>
      <xdr:colOff>21651</xdr:colOff>
      <xdr:row>72</xdr:row>
      <xdr:rowOff>164244</xdr:rowOff>
    </xdr:to>
    <xdr:sp macro="" textlink="$DV$75">
      <xdr:nvSpPr>
        <xdr:cNvPr id="871" name="装置②７２">
          <a:extLst>
            <a:ext uri="{FF2B5EF4-FFF2-40B4-BE49-F238E27FC236}">
              <a16:creationId xmlns:a16="http://schemas.microsoft.com/office/drawing/2014/main" id="{EE0BF363-B550-4326-BD8E-3B390BB8FDB6}"/>
            </a:ext>
          </a:extLst>
        </xdr:cNvPr>
        <xdr:cNvSpPr>
          <a:spLocks/>
        </xdr:cNvSpPr>
      </xdr:nvSpPr>
      <xdr:spPr>
        <a:xfrm>
          <a:off x="27396622" y="17074903"/>
          <a:ext cx="1053072"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B0818BB-8994-4891-A7A3-68644506408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69</xdr:row>
      <xdr:rowOff>223817</xdr:rowOff>
    </xdr:from>
    <xdr:to>
      <xdr:col>76</xdr:col>
      <xdr:colOff>185692</xdr:colOff>
      <xdr:row>72</xdr:row>
      <xdr:rowOff>164244</xdr:rowOff>
    </xdr:to>
    <xdr:sp macro="" textlink="$DV$74">
      <xdr:nvSpPr>
        <xdr:cNvPr id="872" name="装置②７１">
          <a:extLst>
            <a:ext uri="{FF2B5EF4-FFF2-40B4-BE49-F238E27FC236}">
              <a16:creationId xmlns:a16="http://schemas.microsoft.com/office/drawing/2014/main" id="{08DA3621-9154-40AE-B192-ECF101EC53D8}"/>
            </a:ext>
          </a:extLst>
        </xdr:cNvPr>
        <xdr:cNvSpPr>
          <a:spLocks/>
        </xdr:cNvSpPr>
      </xdr:nvSpPr>
      <xdr:spPr>
        <a:xfrm>
          <a:off x="26283406" y="17074903"/>
          <a:ext cx="1051257"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215945C-4900-4C88-8E8E-BA616EA3980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69</xdr:row>
      <xdr:rowOff>223817</xdr:rowOff>
    </xdr:from>
    <xdr:to>
      <xdr:col>70</xdr:col>
      <xdr:colOff>91869</xdr:colOff>
      <xdr:row>72</xdr:row>
      <xdr:rowOff>164244</xdr:rowOff>
    </xdr:to>
    <xdr:sp macro="" textlink="$DT$78">
      <xdr:nvSpPr>
        <xdr:cNvPr id="873" name="装置①７５">
          <a:extLst>
            <a:ext uri="{FF2B5EF4-FFF2-40B4-BE49-F238E27FC236}">
              <a16:creationId xmlns:a16="http://schemas.microsoft.com/office/drawing/2014/main" id="{0EDB878F-36CF-4F0B-913D-710F87839747}"/>
            </a:ext>
          </a:extLst>
        </xdr:cNvPr>
        <xdr:cNvSpPr>
          <a:spLocks/>
        </xdr:cNvSpPr>
      </xdr:nvSpPr>
      <xdr:spPr>
        <a:xfrm>
          <a:off x="24654698" y="17074903"/>
          <a:ext cx="1051257"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7205A8F-3402-4788-B247-F0029D4D67F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69</xdr:row>
      <xdr:rowOff>223817</xdr:rowOff>
    </xdr:from>
    <xdr:to>
      <xdr:col>66</xdr:col>
      <xdr:colOff>13507</xdr:colOff>
      <xdr:row>72</xdr:row>
      <xdr:rowOff>164244</xdr:rowOff>
    </xdr:to>
    <xdr:sp macro="" textlink="$DT$77">
      <xdr:nvSpPr>
        <xdr:cNvPr id="874" name="装置①７４">
          <a:extLst>
            <a:ext uri="{FF2B5EF4-FFF2-40B4-BE49-F238E27FC236}">
              <a16:creationId xmlns:a16="http://schemas.microsoft.com/office/drawing/2014/main" id="{048D0483-F10D-4D37-9E4C-5DFAB6BE5204}"/>
            </a:ext>
          </a:extLst>
        </xdr:cNvPr>
        <xdr:cNvSpPr>
          <a:spLocks/>
        </xdr:cNvSpPr>
      </xdr:nvSpPr>
      <xdr:spPr>
        <a:xfrm>
          <a:off x="23551264" y="17074903"/>
          <a:ext cx="1053072"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D6ADB7-C454-4820-BDBD-5694971CB8C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69</xdr:row>
      <xdr:rowOff>223817</xdr:rowOff>
    </xdr:from>
    <xdr:to>
      <xdr:col>61</xdr:col>
      <xdr:colOff>176437</xdr:colOff>
      <xdr:row>72</xdr:row>
      <xdr:rowOff>164244</xdr:rowOff>
    </xdr:to>
    <xdr:sp macro="" textlink="$DT$76">
      <xdr:nvSpPr>
        <xdr:cNvPr id="875" name="装置①７３">
          <a:extLst>
            <a:ext uri="{FF2B5EF4-FFF2-40B4-BE49-F238E27FC236}">
              <a16:creationId xmlns:a16="http://schemas.microsoft.com/office/drawing/2014/main" id="{EC69995A-AE45-4D7B-9F3B-6B04F8ABFE6C}"/>
            </a:ext>
          </a:extLst>
        </xdr:cNvPr>
        <xdr:cNvSpPr>
          <a:spLocks/>
        </xdr:cNvSpPr>
      </xdr:nvSpPr>
      <xdr:spPr>
        <a:xfrm>
          <a:off x="22436937" y="17074903"/>
          <a:ext cx="1051257"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306055-F4EE-4E88-AA8D-FFDCE06D6FD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69</xdr:row>
      <xdr:rowOff>223817</xdr:rowOff>
    </xdr:from>
    <xdr:to>
      <xdr:col>57</xdr:col>
      <xdr:colOff>85367</xdr:colOff>
      <xdr:row>72</xdr:row>
      <xdr:rowOff>164244</xdr:rowOff>
    </xdr:to>
    <xdr:sp macro="" textlink="$DT$75">
      <xdr:nvSpPr>
        <xdr:cNvPr id="876" name="装置①７２">
          <a:extLst>
            <a:ext uri="{FF2B5EF4-FFF2-40B4-BE49-F238E27FC236}">
              <a16:creationId xmlns:a16="http://schemas.microsoft.com/office/drawing/2014/main" id="{D2FE8995-044B-41F5-A60B-BA888DF8158A}"/>
            </a:ext>
          </a:extLst>
        </xdr:cNvPr>
        <xdr:cNvSpPr>
          <a:spLocks/>
        </xdr:cNvSpPr>
      </xdr:nvSpPr>
      <xdr:spPr>
        <a:xfrm>
          <a:off x="21322610" y="17074903"/>
          <a:ext cx="1051257"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01B5B64-3C94-4122-A643-537B5AF2AF2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69</xdr:row>
      <xdr:rowOff>223817</xdr:rowOff>
    </xdr:from>
    <xdr:to>
      <xdr:col>52</xdr:col>
      <xdr:colOff>248297</xdr:colOff>
      <xdr:row>72</xdr:row>
      <xdr:rowOff>164244</xdr:rowOff>
    </xdr:to>
    <xdr:sp macro="" textlink="$DT$74">
      <xdr:nvSpPr>
        <xdr:cNvPr id="877" name="装置①７１">
          <a:extLst>
            <a:ext uri="{FF2B5EF4-FFF2-40B4-BE49-F238E27FC236}">
              <a16:creationId xmlns:a16="http://schemas.microsoft.com/office/drawing/2014/main" id="{865D5428-DDA2-4802-8410-82C67702BA01}"/>
            </a:ext>
          </a:extLst>
        </xdr:cNvPr>
        <xdr:cNvSpPr>
          <a:spLocks/>
        </xdr:cNvSpPr>
      </xdr:nvSpPr>
      <xdr:spPr>
        <a:xfrm>
          <a:off x="20206468" y="17074903"/>
          <a:ext cx="1051258"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D28EDE6-DFCC-44C5-AE74-99A5105183D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69</xdr:row>
      <xdr:rowOff>223817</xdr:rowOff>
    </xdr:from>
    <xdr:to>
      <xdr:col>46</xdr:col>
      <xdr:colOff>106914</xdr:colOff>
      <xdr:row>72</xdr:row>
      <xdr:rowOff>164244</xdr:rowOff>
    </xdr:to>
    <xdr:sp macro="" textlink="$DR$78">
      <xdr:nvSpPr>
        <xdr:cNvPr id="878" name="回線７５">
          <a:extLst>
            <a:ext uri="{FF2B5EF4-FFF2-40B4-BE49-F238E27FC236}">
              <a16:creationId xmlns:a16="http://schemas.microsoft.com/office/drawing/2014/main" id="{029F9EC9-8DE6-4497-9E5C-8E9C34E04DBF}"/>
            </a:ext>
          </a:extLst>
        </xdr:cNvPr>
        <xdr:cNvSpPr>
          <a:spLocks/>
        </xdr:cNvSpPr>
      </xdr:nvSpPr>
      <xdr:spPr>
        <a:xfrm>
          <a:off x="18530200"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3DEC78-27E2-497E-AA94-A95AB028E52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69</xdr:row>
      <xdr:rowOff>223817</xdr:rowOff>
    </xdr:from>
    <xdr:to>
      <xdr:col>42</xdr:col>
      <xdr:colOff>12590</xdr:colOff>
      <xdr:row>72</xdr:row>
      <xdr:rowOff>164244</xdr:rowOff>
    </xdr:to>
    <xdr:sp macro="" textlink="$DR$77">
      <xdr:nvSpPr>
        <xdr:cNvPr id="879" name="回線７４">
          <a:extLst>
            <a:ext uri="{FF2B5EF4-FFF2-40B4-BE49-F238E27FC236}">
              <a16:creationId xmlns:a16="http://schemas.microsoft.com/office/drawing/2014/main" id="{64CFC35A-5246-41A4-8FAE-0229E224B447}"/>
            </a:ext>
          </a:extLst>
        </xdr:cNvPr>
        <xdr:cNvSpPr>
          <a:spLocks/>
        </xdr:cNvSpPr>
      </xdr:nvSpPr>
      <xdr:spPr>
        <a:xfrm>
          <a:off x="17410804" y="17074903"/>
          <a:ext cx="1053072"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649A928-07B7-4AF1-9AA2-340C69DE16C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69</xdr:row>
      <xdr:rowOff>223817</xdr:rowOff>
    </xdr:from>
    <xdr:to>
      <xdr:col>37</xdr:col>
      <xdr:colOff>172266</xdr:colOff>
      <xdr:row>72</xdr:row>
      <xdr:rowOff>164244</xdr:rowOff>
    </xdr:to>
    <xdr:sp macro="" textlink="$DR$76">
      <xdr:nvSpPr>
        <xdr:cNvPr id="880" name="回線７３">
          <a:extLst>
            <a:ext uri="{FF2B5EF4-FFF2-40B4-BE49-F238E27FC236}">
              <a16:creationId xmlns:a16="http://schemas.microsoft.com/office/drawing/2014/main" id="{CBF2CAE4-F19C-44FF-998D-52AC19A5CB97}"/>
            </a:ext>
          </a:extLst>
        </xdr:cNvPr>
        <xdr:cNvSpPr>
          <a:spLocks/>
        </xdr:cNvSpPr>
      </xdr:nvSpPr>
      <xdr:spPr>
        <a:xfrm>
          <a:off x="16293223"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A01B640-8BAE-4EFD-B737-5637D3A27D1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69</xdr:row>
      <xdr:rowOff>223817</xdr:rowOff>
    </xdr:from>
    <xdr:to>
      <xdr:col>33</xdr:col>
      <xdr:colOff>77942</xdr:colOff>
      <xdr:row>72</xdr:row>
      <xdr:rowOff>164244</xdr:rowOff>
    </xdr:to>
    <xdr:sp macro="" textlink="$DR$75">
      <xdr:nvSpPr>
        <xdr:cNvPr id="881" name="回線７２">
          <a:extLst>
            <a:ext uri="{FF2B5EF4-FFF2-40B4-BE49-F238E27FC236}">
              <a16:creationId xmlns:a16="http://schemas.microsoft.com/office/drawing/2014/main" id="{15145F53-0BE8-49B2-95BD-16A15DED7B83}"/>
            </a:ext>
          </a:extLst>
        </xdr:cNvPr>
        <xdr:cNvSpPr>
          <a:spLocks/>
        </xdr:cNvSpPr>
      </xdr:nvSpPr>
      <xdr:spPr>
        <a:xfrm>
          <a:off x="15175642"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0CB243C-3E2B-4A6C-9BE2-840D826E545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69</xdr:row>
      <xdr:rowOff>223817</xdr:rowOff>
    </xdr:from>
    <xdr:to>
      <xdr:col>28</xdr:col>
      <xdr:colOff>237618</xdr:colOff>
      <xdr:row>72</xdr:row>
      <xdr:rowOff>164244</xdr:rowOff>
    </xdr:to>
    <xdr:sp macro="" textlink="$DR$74">
      <xdr:nvSpPr>
        <xdr:cNvPr id="882" name="回線７１">
          <a:extLst>
            <a:ext uri="{FF2B5EF4-FFF2-40B4-BE49-F238E27FC236}">
              <a16:creationId xmlns:a16="http://schemas.microsoft.com/office/drawing/2014/main" id="{8BEAB68A-5FD7-4A2E-97E7-5CC13FB96882}"/>
            </a:ext>
          </a:extLst>
        </xdr:cNvPr>
        <xdr:cNvSpPr>
          <a:spLocks/>
        </xdr:cNvSpPr>
      </xdr:nvSpPr>
      <xdr:spPr>
        <a:xfrm>
          <a:off x="14056247"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2DE67EE-D700-4D2C-A27C-2AB2AD53BB4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73</xdr:row>
      <xdr:rowOff>78452</xdr:rowOff>
    </xdr:from>
    <xdr:to>
      <xdr:col>94</xdr:col>
      <xdr:colOff>37526</xdr:colOff>
      <xdr:row>76</xdr:row>
      <xdr:rowOff>18881</xdr:rowOff>
    </xdr:to>
    <xdr:sp macro="" textlink="$DV$83">
      <xdr:nvSpPr>
        <xdr:cNvPr id="883" name="装置②８０">
          <a:extLst>
            <a:ext uri="{FF2B5EF4-FFF2-40B4-BE49-F238E27FC236}">
              <a16:creationId xmlns:a16="http://schemas.microsoft.com/office/drawing/2014/main" id="{51ED1883-A5D5-45C5-A77A-59B10E263629}"/>
            </a:ext>
          </a:extLst>
        </xdr:cNvPr>
        <xdr:cNvSpPr>
          <a:spLocks/>
        </xdr:cNvSpPr>
      </xdr:nvSpPr>
      <xdr:spPr>
        <a:xfrm>
          <a:off x="30739897" y="17887481"/>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2E8FB4B-84FA-48A0-AD42-1F1AB3EF6FF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173568</xdr:colOff>
      <xdr:row>73</xdr:row>
      <xdr:rowOff>78452</xdr:rowOff>
    </xdr:from>
    <xdr:to>
      <xdr:col>89</xdr:col>
      <xdr:colOff>201568</xdr:colOff>
      <xdr:row>76</xdr:row>
      <xdr:rowOff>18881</xdr:rowOff>
    </xdr:to>
    <xdr:sp macro="" textlink="$DV$82">
      <xdr:nvSpPr>
        <xdr:cNvPr id="884" name="装置②７９">
          <a:extLst>
            <a:ext uri="{FF2B5EF4-FFF2-40B4-BE49-F238E27FC236}">
              <a16:creationId xmlns:a16="http://schemas.microsoft.com/office/drawing/2014/main" id="{38AF8612-910E-4995-9131-F02158B4C4E7}"/>
            </a:ext>
          </a:extLst>
        </xdr:cNvPr>
        <xdr:cNvSpPr>
          <a:spLocks/>
        </xdr:cNvSpPr>
      </xdr:nvSpPr>
      <xdr:spPr>
        <a:xfrm>
          <a:off x="29624868" y="1788748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12B4951-58CD-4FB7-A2EB-6550D5EE4A7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83609</xdr:colOff>
      <xdr:row>73</xdr:row>
      <xdr:rowOff>78452</xdr:rowOff>
    </xdr:from>
    <xdr:to>
      <xdr:col>85</xdr:col>
      <xdr:colOff>111609</xdr:colOff>
      <xdr:row>76</xdr:row>
      <xdr:rowOff>18881</xdr:rowOff>
    </xdr:to>
    <xdr:sp macro="" textlink="$DV$81">
      <xdr:nvSpPr>
        <xdr:cNvPr id="885" name="装置②７８">
          <a:extLst>
            <a:ext uri="{FF2B5EF4-FFF2-40B4-BE49-F238E27FC236}">
              <a16:creationId xmlns:a16="http://schemas.microsoft.com/office/drawing/2014/main" id="{353F08A0-9066-4A01-BA78-9BE6DAE87E85}"/>
            </a:ext>
          </a:extLst>
        </xdr:cNvPr>
        <xdr:cNvSpPr>
          <a:spLocks/>
        </xdr:cNvSpPr>
      </xdr:nvSpPr>
      <xdr:spPr>
        <a:xfrm>
          <a:off x="28511652" y="1788748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1FFC5C3-8DF2-4139-9127-87D59DDDD4A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247650</xdr:colOff>
      <xdr:row>73</xdr:row>
      <xdr:rowOff>78452</xdr:rowOff>
    </xdr:from>
    <xdr:to>
      <xdr:col>81</xdr:col>
      <xdr:colOff>21650</xdr:colOff>
      <xdr:row>76</xdr:row>
      <xdr:rowOff>18881</xdr:rowOff>
    </xdr:to>
    <xdr:sp macro="" textlink="$DV$80">
      <xdr:nvSpPr>
        <xdr:cNvPr id="886" name="装置②７７">
          <a:extLst>
            <a:ext uri="{FF2B5EF4-FFF2-40B4-BE49-F238E27FC236}">
              <a16:creationId xmlns:a16="http://schemas.microsoft.com/office/drawing/2014/main" id="{106EA88F-230C-4EAF-8DDE-098652E7636A}"/>
            </a:ext>
          </a:extLst>
        </xdr:cNvPr>
        <xdr:cNvSpPr>
          <a:spLocks/>
        </xdr:cNvSpPr>
      </xdr:nvSpPr>
      <xdr:spPr>
        <a:xfrm>
          <a:off x="27396621" y="17887481"/>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2B5FBD-4AC6-4440-9E3A-7B3D36100B4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73</xdr:row>
      <xdr:rowOff>78452</xdr:rowOff>
    </xdr:from>
    <xdr:to>
      <xdr:col>76</xdr:col>
      <xdr:colOff>185692</xdr:colOff>
      <xdr:row>76</xdr:row>
      <xdr:rowOff>18881</xdr:rowOff>
    </xdr:to>
    <xdr:sp macro="" textlink="$DV$79">
      <xdr:nvSpPr>
        <xdr:cNvPr id="887" name="装置②７６">
          <a:extLst>
            <a:ext uri="{FF2B5EF4-FFF2-40B4-BE49-F238E27FC236}">
              <a16:creationId xmlns:a16="http://schemas.microsoft.com/office/drawing/2014/main" id="{205A2036-8185-4D53-9D48-00380E47C64A}"/>
            </a:ext>
          </a:extLst>
        </xdr:cNvPr>
        <xdr:cNvSpPr>
          <a:spLocks/>
        </xdr:cNvSpPr>
      </xdr:nvSpPr>
      <xdr:spPr>
        <a:xfrm>
          <a:off x="26283406" y="1788748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6D7FCA5-BA4A-4857-A3FA-0FAD5D4D031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73</xdr:row>
      <xdr:rowOff>78452</xdr:rowOff>
    </xdr:from>
    <xdr:to>
      <xdr:col>70</xdr:col>
      <xdr:colOff>91869</xdr:colOff>
      <xdr:row>76</xdr:row>
      <xdr:rowOff>18881</xdr:rowOff>
    </xdr:to>
    <xdr:sp macro="" textlink="$DT$83">
      <xdr:nvSpPr>
        <xdr:cNvPr id="888" name="装置①８０">
          <a:extLst>
            <a:ext uri="{FF2B5EF4-FFF2-40B4-BE49-F238E27FC236}">
              <a16:creationId xmlns:a16="http://schemas.microsoft.com/office/drawing/2014/main" id="{8C6F701C-7011-439E-897A-6171A12E7A9F}"/>
            </a:ext>
          </a:extLst>
        </xdr:cNvPr>
        <xdr:cNvSpPr>
          <a:spLocks/>
        </xdr:cNvSpPr>
      </xdr:nvSpPr>
      <xdr:spPr>
        <a:xfrm>
          <a:off x="24654698" y="1788748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E3DC42E-7FD3-4DBE-9A7E-B022C4D576B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73</xdr:row>
      <xdr:rowOff>78452</xdr:rowOff>
    </xdr:from>
    <xdr:to>
      <xdr:col>66</xdr:col>
      <xdr:colOff>13499</xdr:colOff>
      <xdr:row>76</xdr:row>
      <xdr:rowOff>18881</xdr:rowOff>
    </xdr:to>
    <xdr:sp macro="" textlink="$DT$82">
      <xdr:nvSpPr>
        <xdr:cNvPr id="889" name="装置①７９">
          <a:extLst>
            <a:ext uri="{FF2B5EF4-FFF2-40B4-BE49-F238E27FC236}">
              <a16:creationId xmlns:a16="http://schemas.microsoft.com/office/drawing/2014/main" id="{C46F54EF-AA6A-4670-8AD7-4BBC2612C0F6}"/>
            </a:ext>
          </a:extLst>
        </xdr:cNvPr>
        <xdr:cNvSpPr>
          <a:spLocks/>
        </xdr:cNvSpPr>
      </xdr:nvSpPr>
      <xdr:spPr>
        <a:xfrm>
          <a:off x="23551256" y="17887481"/>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15F206-B2CD-4C64-BE2F-D8D12C679F4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73</xdr:row>
      <xdr:rowOff>78452</xdr:rowOff>
    </xdr:from>
    <xdr:to>
      <xdr:col>61</xdr:col>
      <xdr:colOff>176437</xdr:colOff>
      <xdr:row>76</xdr:row>
      <xdr:rowOff>18881</xdr:rowOff>
    </xdr:to>
    <xdr:sp macro="" textlink="$DT$81">
      <xdr:nvSpPr>
        <xdr:cNvPr id="890" name="装置①７８">
          <a:extLst>
            <a:ext uri="{FF2B5EF4-FFF2-40B4-BE49-F238E27FC236}">
              <a16:creationId xmlns:a16="http://schemas.microsoft.com/office/drawing/2014/main" id="{5279F027-C793-4A31-BA5C-C7C662F9DC9B}"/>
            </a:ext>
          </a:extLst>
        </xdr:cNvPr>
        <xdr:cNvSpPr>
          <a:spLocks/>
        </xdr:cNvSpPr>
      </xdr:nvSpPr>
      <xdr:spPr>
        <a:xfrm>
          <a:off x="22436937" y="1788748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EC76F06-586D-4E68-B5C2-D36CE74CA0F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73</xdr:row>
      <xdr:rowOff>78452</xdr:rowOff>
    </xdr:from>
    <xdr:to>
      <xdr:col>57</xdr:col>
      <xdr:colOff>85359</xdr:colOff>
      <xdr:row>76</xdr:row>
      <xdr:rowOff>18881</xdr:rowOff>
    </xdr:to>
    <xdr:sp macro="" textlink="$DT$80">
      <xdr:nvSpPr>
        <xdr:cNvPr id="891" name="装置①７７">
          <a:extLst>
            <a:ext uri="{FF2B5EF4-FFF2-40B4-BE49-F238E27FC236}">
              <a16:creationId xmlns:a16="http://schemas.microsoft.com/office/drawing/2014/main" id="{E9B1A37E-CAE0-4772-AC2E-A5769F194022}"/>
            </a:ext>
          </a:extLst>
        </xdr:cNvPr>
        <xdr:cNvSpPr>
          <a:spLocks/>
        </xdr:cNvSpPr>
      </xdr:nvSpPr>
      <xdr:spPr>
        <a:xfrm>
          <a:off x="21322602" y="1788748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148A446-0348-4C7E-8E47-60AF8CB6A74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73</xdr:row>
      <xdr:rowOff>78452</xdr:rowOff>
    </xdr:from>
    <xdr:to>
      <xdr:col>52</xdr:col>
      <xdr:colOff>248289</xdr:colOff>
      <xdr:row>76</xdr:row>
      <xdr:rowOff>18881</xdr:rowOff>
    </xdr:to>
    <xdr:sp macro="" textlink="$DT$79">
      <xdr:nvSpPr>
        <xdr:cNvPr id="892" name="装置①７６">
          <a:extLst>
            <a:ext uri="{FF2B5EF4-FFF2-40B4-BE49-F238E27FC236}">
              <a16:creationId xmlns:a16="http://schemas.microsoft.com/office/drawing/2014/main" id="{D3455E93-03C6-495D-ADB3-8ADDEE706043}"/>
            </a:ext>
          </a:extLst>
        </xdr:cNvPr>
        <xdr:cNvSpPr>
          <a:spLocks/>
        </xdr:cNvSpPr>
      </xdr:nvSpPr>
      <xdr:spPr>
        <a:xfrm>
          <a:off x="20206460" y="17887481"/>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A400ED9-382C-4B12-9E2E-E8BB190610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73</xdr:row>
      <xdr:rowOff>78452</xdr:rowOff>
    </xdr:from>
    <xdr:to>
      <xdr:col>46</xdr:col>
      <xdr:colOff>106914</xdr:colOff>
      <xdr:row>76</xdr:row>
      <xdr:rowOff>18881</xdr:rowOff>
    </xdr:to>
    <xdr:sp macro="" textlink="$DR$83">
      <xdr:nvSpPr>
        <xdr:cNvPr id="893" name="回線８０">
          <a:extLst>
            <a:ext uri="{FF2B5EF4-FFF2-40B4-BE49-F238E27FC236}">
              <a16:creationId xmlns:a16="http://schemas.microsoft.com/office/drawing/2014/main" id="{C3888E94-02A3-40E1-9A96-5D0A73E975F2}"/>
            </a:ext>
          </a:extLst>
        </xdr:cNvPr>
        <xdr:cNvSpPr>
          <a:spLocks/>
        </xdr:cNvSpPr>
      </xdr:nvSpPr>
      <xdr:spPr>
        <a:xfrm>
          <a:off x="18530200"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9C2F49-890F-4C8C-ACA0-2921B96733E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73</xdr:row>
      <xdr:rowOff>78452</xdr:rowOff>
    </xdr:from>
    <xdr:to>
      <xdr:col>42</xdr:col>
      <xdr:colOff>12590</xdr:colOff>
      <xdr:row>76</xdr:row>
      <xdr:rowOff>18881</xdr:rowOff>
    </xdr:to>
    <xdr:sp macro="" textlink="$DR$82">
      <xdr:nvSpPr>
        <xdr:cNvPr id="894" name="回線７９">
          <a:extLst>
            <a:ext uri="{FF2B5EF4-FFF2-40B4-BE49-F238E27FC236}">
              <a16:creationId xmlns:a16="http://schemas.microsoft.com/office/drawing/2014/main" id="{7FFF3B84-6D06-4684-AB0D-2075D3B0A702}"/>
            </a:ext>
          </a:extLst>
        </xdr:cNvPr>
        <xdr:cNvSpPr>
          <a:spLocks/>
        </xdr:cNvSpPr>
      </xdr:nvSpPr>
      <xdr:spPr>
        <a:xfrm>
          <a:off x="17410804" y="17887481"/>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D90ED31-A7FC-4A89-9687-6445B887700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73</xdr:row>
      <xdr:rowOff>78452</xdr:rowOff>
    </xdr:from>
    <xdr:to>
      <xdr:col>37</xdr:col>
      <xdr:colOff>172266</xdr:colOff>
      <xdr:row>76</xdr:row>
      <xdr:rowOff>18881</xdr:rowOff>
    </xdr:to>
    <xdr:sp macro="" textlink="$DR$81">
      <xdr:nvSpPr>
        <xdr:cNvPr id="895" name="回線７８">
          <a:extLst>
            <a:ext uri="{FF2B5EF4-FFF2-40B4-BE49-F238E27FC236}">
              <a16:creationId xmlns:a16="http://schemas.microsoft.com/office/drawing/2014/main" id="{F32C5B0F-458A-4C02-9F61-1AD99B089A54}"/>
            </a:ext>
          </a:extLst>
        </xdr:cNvPr>
        <xdr:cNvSpPr>
          <a:spLocks/>
        </xdr:cNvSpPr>
      </xdr:nvSpPr>
      <xdr:spPr>
        <a:xfrm>
          <a:off x="16293223"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B6FCFCC-8731-4514-92AA-7641F179359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73</xdr:row>
      <xdr:rowOff>78452</xdr:rowOff>
    </xdr:from>
    <xdr:to>
      <xdr:col>33</xdr:col>
      <xdr:colOff>77942</xdr:colOff>
      <xdr:row>76</xdr:row>
      <xdr:rowOff>18881</xdr:rowOff>
    </xdr:to>
    <xdr:sp macro="" textlink="$DR$80">
      <xdr:nvSpPr>
        <xdr:cNvPr id="896" name="回線７７">
          <a:extLst>
            <a:ext uri="{FF2B5EF4-FFF2-40B4-BE49-F238E27FC236}">
              <a16:creationId xmlns:a16="http://schemas.microsoft.com/office/drawing/2014/main" id="{4C039525-64DD-404B-BB25-DFF3AF73FDEB}"/>
            </a:ext>
          </a:extLst>
        </xdr:cNvPr>
        <xdr:cNvSpPr>
          <a:spLocks/>
        </xdr:cNvSpPr>
      </xdr:nvSpPr>
      <xdr:spPr>
        <a:xfrm>
          <a:off x="15175642"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4638A49-98E6-4B18-B23C-668A7E551BB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73</xdr:row>
      <xdr:rowOff>78452</xdr:rowOff>
    </xdr:from>
    <xdr:to>
      <xdr:col>28</xdr:col>
      <xdr:colOff>237618</xdr:colOff>
      <xdr:row>76</xdr:row>
      <xdr:rowOff>18881</xdr:rowOff>
    </xdr:to>
    <xdr:sp macro="" textlink="$DR$79">
      <xdr:nvSpPr>
        <xdr:cNvPr id="897" name="回線７６">
          <a:extLst>
            <a:ext uri="{FF2B5EF4-FFF2-40B4-BE49-F238E27FC236}">
              <a16:creationId xmlns:a16="http://schemas.microsoft.com/office/drawing/2014/main" id="{28B2DD3B-9925-459C-ABB3-5D847330636E}"/>
            </a:ext>
          </a:extLst>
        </xdr:cNvPr>
        <xdr:cNvSpPr>
          <a:spLocks/>
        </xdr:cNvSpPr>
      </xdr:nvSpPr>
      <xdr:spPr>
        <a:xfrm>
          <a:off x="14056247"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8534A31-B3BF-49D1-8EFA-EADAC478495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81</xdr:row>
      <xdr:rowOff>77205</xdr:rowOff>
    </xdr:from>
    <xdr:to>
      <xdr:col>94</xdr:col>
      <xdr:colOff>37526</xdr:colOff>
      <xdr:row>84</xdr:row>
      <xdr:rowOff>17634</xdr:rowOff>
    </xdr:to>
    <xdr:sp macro="" textlink="$DV$93">
      <xdr:nvSpPr>
        <xdr:cNvPr id="898" name="装置②９０">
          <a:extLst>
            <a:ext uri="{FF2B5EF4-FFF2-40B4-BE49-F238E27FC236}">
              <a16:creationId xmlns:a16="http://schemas.microsoft.com/office/drawing/2014/main" id="{2732425D-28E9-48F9-9CFD-A0389EE911BD}"/>
            </a:ext>
          </a:extLst>
        </xdr:cNvPr>
        <xdr:cNvSpPr>
          <a:spLocks/>
        </xdr:cNvSpPr>
      </xdr:nvSpPr>
      <xdr:spPr>
        <a:xfrm>
          <a:off x="30739897" y="19802119"/>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14BA77-A90E-4DE4-8F50-78F03039E6B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81</xdr:row>
      <xdr:rowOff>77205</xdr:rowOff>
    </xdr:from>
    <xdr:to>
      <xdr:col>89</xdr:col>
      <xdr:colOff>201569</xdr:colOff>
      <xdr:row>84</xdr:row>
      <xdr:rowOff>17634</xdr:rowOff>
    </xdr:to>
    <xdr:sp macro="" textlink="$DV$92">
      <xdr:nvSpPr>
        <xdr:cNvPr id="899" name="装置②８９">
          <a:extLst>
            <a:ext uri="{FF2B5EF4-FFF2-40B4-BE49-F238E27FC236}">
              <a16:creationId xmlns:a16="http://schemas.microsoft.com/office/drawing/2014/main" id="{8B64069B-44DB-4342-BBE4-D9517B4959E3}"/>
            </a:ext>
          </a:extLst>
        </xdr:cNvPr>
        <xdr:cNvSpPr>
          <a:spLocks/>
        </xdr:cNvSpPr>
      </xdr:nvSpPr>
      <xdr:spPr>
        <a:xfrm>
          <a:off x="29624869" y="19802119"/>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670572D-89CA-4C7F-A107-2D6209D93E5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81</xdr:row>
      <xdr:rowOff>77205</xdr:rowOff>
    </xdr:from>
    <xdr:to>
      <xdr:col>85</xdr:col>
      <xdr:colOff>111610</xdr:colOff>
      <xdr:row>84</xdr:row>
      <xdr:rowOff>17634</xdr:rowOff>
    </xdr:to>
    <xdr:sp macro="" textlink="$DV$91">
      <xdr:nvSpPr>
        <xdr:cNvPr id="900" name="装置②８８">
          <a:extLst>
            <a:ext uri="{FF2B5EF4-FFF2-40B4-BE49-F238E27FC236}">
              <a16:creationId xmlns:a16="http://schemas.microsoft.com/office/drawing/2014/main" id="{76DDD8CD-CFA5-4035-A9CD-CFF92A9E075E}"/>
            </a:ext>
          </a:extLst>
        </xdr:cNvPr>
        <xdr:cNvSpPr>
          <a:spLocks/>
        </xdr:cNvSpPr>
      </xdr:nvSpPr>
      <xdr:spPr>
        <a:xfrm>
          <a:off x="28511653" y="19802119"/>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C986A3F-3011-4FC9-9D2A-2FA5B859F7A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81</xdr:row>
      <xdr:rowOff>77205</xdr:rowOff>
    </xdr:from>
    <xdr:to>
      <xdr:col>81</xdr:col>
      <xdr:colOff>21651</xdr:colOff>
      <xdr:row>84</xdr:row>
      <xdr:rowOff>17634</xdr:rowOff>
    </xdr:to>
    <xdr:sp macro="" textlink="$DV$90">
      <xdr:nvSpPr>
        <xdr:cNvPr id="901" name="装置②８７">
          <a:extLst>
            <a:ext uri="{FF2B5EF4-FFF2-40B4-BE49-F238E27FC236}">
              <a16:creationId xmlns:a16="http://schemas.microsoft.com/office/drawing/2014/main" id="{8671EB91-D60C-4F2B-A7A5-086B5622FDB7}"/>
            </a:ext>
          </a:extLst>
        </xdr:cNvPr>
        <xdr:cNvSpPr>
          <a:spLocks/>
        </xdr:cNvSpPr>
      </xdr:nvSpPr>
      <xdr:spPr>
        <a:xfrm>
          <a:off x="27396622" y="19802119"/>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8E40233-89A0-48D8-BEA1-4CF2722F0EB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81</xdr:row>
      <xdr:rowOff>77205</xdr:rowOff>
    </xdr:from>
    <xdr:to>
      <xdr:col>76</xdr:col>
      <xdr:colOff>185692</xdr:colOff>
      <xdr:row>84</xdr:row>
      <xdr:rowOff>17634</xdr:rowOff>
    </xdr:to>
    <xdr:sp macro="" textlink="$DV$89">
      <xdr:nvSpPr>
        <xdr:cNvPr id="902" name="装置②８６">
          <a:extLst>
            <a:ext uri="{FF2B5EF4-FFF2-40B4-BE49-F238E27FC236}">
              <a16:creationId xmlns:a16="http://schemas.microsoft.com/office/drawing/2014/main" id="{3C96AB95-9EF9-4026-9BD9-B0F320C15E9F}"/>
            </a:ext>
          </a:extLst>
        </xdr:cNvPr>
        <xdr:cNvSpPr>
          <a:spLocks/>
        </xdr:cNvSpPr>
      </xdr:nvSpPr>
      <xdr:spPr>
        <a:xfrm>
          <a:off x="26283406" y="19802119"/>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0E19FA3-6054-4239-A29A-EB0B83824B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81</xdr:row>
      <xdr:rowOff>77176</xdr:rowOff>
    </xdr:from>
    <xdr:to>
      <xdr:col>70</xdr:col>
      <xdr:colOff>91869</xdr:colOff>
      <xdr:row>84</xdr:row>
      <xdr:rowOff>17605</xdr:rowOff>
    </xdr:to>
    <xdr:sp macro="" textlink="$DT$93">
      <xdr:nvSpPr>
        <xdr:cNvPr id="903" name="装置①９０">
          <a:extLst>
            <a:ext uri="{FF2B5EF4-FFF2-40B4-BE49-F238E27FC236}">
              <a16:creationId xmlns:a16="http://schemas.microsoft.com/office/drawing/2014/main" id="{09646601-1542-4352-AA5A-647F142951D0}"/>
            </a:ext>
          </a:extLst>
        </xdr:cNvPr>
        <xdr:cNvSpPr>
          <a:spLocks/>
        </xdr:cNvSpPr>
      </xdr:nvSpPr>
      <xdr:spPr>
        <a:xfrm>
          <a:off x="24654698" y="19802090"/>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B74F65B-E442-4C25-A8A7-82DCA951753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81</xdr:row>
      <xdr:rowOff>74554</xdr:rowOff>
    </xdr:from>
    <xdr:to>
      <xdr:col>66</xdr:col>
      <xdr:colOff>13499</xdr:colOff>
      <xdr:row>84</xdr:row>
      <xdr:rowOff>14983</xdr:rowOff>
    </xdr:to>
    <xdr:sp macro="" textlink="$DT$92">
      <xdr:nvSpPr>
        <xdr:cNvPr id="904" name="装置①８９">
          <a:extLst>
            <a:ext uri="{FF2B5EF4-FFF2-40B4-BE49-F238E27FC236}">
              <a16:creationId xmlns:a16="http://schemas.microsoft.com/office/drawing/2014/main" id="{612E5856-D848-43A8-9344-9ADDC3A62FEB}"/>
            </a:ext>
          </a:extLst>
        </xdr:cNvPr>
        <xdr:cNvSpPr>
          <a:spLocks/>
        </xdr:cNvSpPr>
      </xdr:nvSpPr>
      <xdr:spPr>
        <a:xfrm>
          <a:off x="23551256" y="19799468"/>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CAC4E0D-980E-4987-AB74-147CB14570D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81</xdr:row>
      <xdr:rowOff>71933</xdr:rowOff>
    </xdr:from>
    <xdr:to>
      <xdr:col>61</xdr:col>
      <xdr:colOff>176429</xdr:colOff>
      <xdr:row>84</xdr:row>
      <xdr:rowOff>12362</xdr:rowOff>
    </xdr:to>
    <xdr:sp macro="" textlink="$DT$91">
      <xdr:nvSpPr>
        <xdr:cNvPr id="905" name="装置①８８">
          <a:extLst>
            <a:ext uri="{FF2B5EF4-FFF2-40B4-BE49-F238E27FC236}">
              <a16:creationId xmlns:a16="http://schemas.microsoft.com/office/drawing/2014/main" id="{7E8178DC-2D42-4510-B113-C109F50EE99C}"/>
            </a:ext>
          </a:extLst>
        </xdr:cNvPr>
        <xdr:cNvSpPr>
          <a:spLocks/>
        </xdr:cNvSpPr>
      </xdr:nvSpPr>
      <xdr:spPr>
        <a:xfrm>
          <a:off x="22436929" y="1979684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0C8C107-A30F-4600-9CC8-6DAFC865E4C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81</xdr:row>
      <xdr:rowOff>69311</xdr:rowOff>
    </xdr:from>
    <xdr:to>
      <xdr:col>57</xdr:col>
      <xdr:colOff>85359</xdr:colOff>
      <xdr:row>84</xdr:row>
      <xdr:rowOff>14688</xdr:rowOff>
    </xdr:to>
    <xdr:sp macro="" textlink="$DT$90">
      <xdr:nvSpPr>
        <xdr:cNvPr id="906" name="装置①８７">
          <a:extLst>
            <a:ext uri="{FF2B5EF4-FFF2-40B4-BE49-F238E27FC236}">
              <a16:creationId xmlns:a16="http://schemas.microsoft.com/office/drawing/2014/main" id="{1EC25A70-FFCA-47AC-B511-B018778F3B6F}"/>
            </a:ext>
          </a:extLst>
        </xdr:cNvPr>
        <xdr:cNvSpPr>
          <a:spLocks/>
        </xdr:cNvSpPr>
      </xdr:nvSpPr>
      <xdr:spPr>
        <a:xfrm>
          <a:off x="21322602" y="19794225"/>
          <a:ext cx="1051257" cy="66383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8349848-74E0-4AEC-9805-D4ED423453A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81</xdr:row>
      <xdr:rowOff>66690</xdr:rowOff>
    </xdr:from>
    <xdr:to>
      <xdr:col>52</xdr:col>
      <xdr:colOff>248289</xdr:colOff>
      <xdr:row>84</xdr:row>
      <xdr:rowOff>12067</xdr:rowOff>
    </xdr:to>
    <xdr:sp macro="" textlink="$DT$89">
      <xdr:nvSpPr>
        <xdr:cNvPr id="907" name="装置①８６">
          <a:extLst>
            <a:ext uri="{FF2B5EF4-FFF2-40B4-BE49-F238E27FC236}">
              <a16:creationId xmlns:a16="http://schemas.microsoft.com/office/drawing/2014/main" id="{0A451BD9-511A-4418-AF3E-34E0C0F1AAB8}"/>
            </a:ext>
          </a:extLst>
        </xdr:cNvPr>
        <xdr:cNvSpPr>
          <a:spLocks/>
        </xdr:cNvSpPr>
      </xdr:nvSpPr>
      <xdr:spPr>
        <a:xfrm>
          <a:off x="20206460" y="19791604"/>
          <a:ext cx="1051258" cy="66383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0E5A30-5774-4C8A-A686-B95681D98F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81</xdr:row>
      <xdr:rowOff>67523</xdr:rowOff>
    </xdr:from>
    <xdr:to>
      <xdr:col>46</xdr:col>
      <xdr:colOff>106914</xdr:colOff>
      <xdr:row>84</xdr:row>
      <xdr:rowOff>12900</xdr:rowOff>
    </xdr:to>
    <xdr:sp macro="" textlink="$DR$93">
      <xdr:nvSpPr>
        <xdr:cNvPr id="908" name="回線９０">
          <a:extLst>
            <a:ext uri="{FF2B5EF4-FFF2-40B4-BE49-F238E27FC236}">
              <a16:creationId xmlns:a16="http://schemas.microsoft.com/office/drawing/2014/main" id="{1C026D91-F7C5-4D1C-89B7-DAA5887C3115}"/>
            </a:ext>
          </a:extLst>
        </xdr:cNvPr>
        <xdr:cNvSpPr>
          <a:spLocks/>
        </xdr:cNvSpPr>
      </xdr:nvSpPr>
      <xdr:spPr>
        <a:xfrm>
          <a:off x="18530200"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97D4DAC-DD76-4DDF-B1AF-13782B3F26F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81</xdr:row>
      <xdr:rowOff>67523</xdr:rowOff>
    </xdr:from>
    <xdr:to>
      <xdr:col>42</xdr:col>
      <xdr:colOff>12590</xdr:colOff>
      <xdr:row>84</xdr:row>
      <xdr:rowOff>12900</xdr:rowOff>
    </xdr:to>
    <xdr:sp macro="" textlink="$DR$92">
      <xdr:nvSpPr>
        <xdr:cNvPr id="909" name="回線８９">
          <a:extLst>
            <a:ext uri="{FF2B5EF4-FFF2-40B4-BE49-F238E27FC236}">
              <a16:creationId xmlns:a16="http://schemas.microsoft.com/office/drawing/2014/main" id="{90F3850F-8BA8-4421-887B-DEA7275E7419}"/>
            </a:ext>
          </a:extLst>
        </xdr:cNvPr>
        <xdr:cNvSpPr>
          <a:spLocks/>
        </xdr:cNvSpPr>
      </xdr:nvSpPr>
      <xdr:spPr>
        <a:xfrm>
          <a:off x="17410804" y="19792437"/>
          <a:ext cx="1053072"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BD88A26-32E5-4A18-96BF-BF6812BEE59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81</xdr:row>
      <xdr:rowOff>67523</xdr:rowOff>
    </xdr:from>
    <xdr:to>
      <xdr:col>37</xdr:col>
      <xdr:colOff>172266</xdr:colOff>
      <xdr:row>84</xdr:row>
      <xdr:rowOff>12900</xdr:rowOff>
    </xdr:to>
    <xdr:sp macro="" textlink="$DR$91">
      <xdr:nvSpPr>
        <xdr:cNvPr id="910" name="回線８８">
          <a:extLst>
            <a:ext uri="{FF2B5EF4-FFF2-40B4-BE49-F238E27FC236}">
              <a16:creationId xmlns:a16="http://schemas.microsoft.com/office/drawing/2014/main" id="{8658662B-CD24-4C6E-9EC4-DA84E71E4714}"/>
            </a:ext>
          </a:extLst>
        </xdr:cNvPr>
        <xdr:cNvSpPr>
          <a:spLocks/>
        </xdr:cNvSpPr>
      </xdr:nvSpPr>
      <xdr:spPr>
        <a:xfrm>
          <a:off x="16293223"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B2DE783-F499-46C9-BB73-90A452F68D2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81</xdr:row>
      <xdr:rowOff>67523</xdr:rowOff>
    </xdr:from>
    <xdr:to>
      <xdr:col>33</xdr:col>
      <xdr:colOff>77942</xdr:colOff>
      <xdr:row>84</xdr:row>
      <xdr:rowOff>12900</xdr:rowOff>
    </xdr:to>
    <xdr:sp macro="" textlink="$DR$90">
      <xdr:nvSpPr>
        <xdr:cNvPr id="911" name="回線８７">
          <a:extLst>
            <a:ext uri="{FF2B5EF4-FFF2-40B4-BE49-F238E27FC236}">
              <a16:creationId xmlns:a16="http://schemas.microsoft.com/office/drawing/2014/main" id="{612E1E07-95EC-4601-9A33-9F01E53F5852}"/>
            </a:ext>
          </a:extLst>
        </xdr:cNvPr>
        <xdr:cNvSpPr>
          <a:spLocks/>
        </xdr:cNvSpPr>
      </xdr:nvSpPr>
      <xdr:spPr>
        <a:xfrm>
          <a:off x="15175642"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80F0A88-299C-424F-A4DD-E68B6D7B86F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81</xdr:row>
      <xdr:rowOff>67523</xdr:rowOff>
    </xdr:from>
    <xdr:to>
      <xdr:col>28</xdr:col>
      <xdr:colOff>237618</xdr:colOff>
      <xdr:row>84</xdr:row>
      <xdr:rowOff>12900</xdr:rowOff>
    </xdr:to>
    <xdr:sp macro="" textlink="$DR$89">
      <xdr:nvSpPr>
        <xdr:cNvPr id="912" name="回線８６">
          <a:extLst>
            <a:ext uri="{FF2B5EF4-FFF2-40B4-BE49-F238E27FC236}">
              <a16:creationId xmlns:a16="http://schemas.microsoft.com/office/drawing/2014/main" id="{813903BA-8625-465F-B886-4FE9C5E03F0F}"/>
            </a:ext>
          </a:extLst>
        </xdr:cNvPr>
        <xdr:cNvSpPr>
          <a:spLocks/>
        </xdr:cNvSpPr>
      </xdr:nvSpPr>
      <xdr:spPr>
        <a:xfrm>
          <a:off x="14056247"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90D7397-3782-4453-BFE5-1EB5B1A7E50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89</xdr:row>
      <xdr:rowOff>106070</xdr:rowOff>
    </xdr:from>
    <xdr:to>
      <xdr:col>94</xdr:col>
      <xdr:colOff>37518</xdr:colOff>
      <xdr:row>92</xdr:row>
      <xdr:rowOff>46499</xdr:rowOff>
    </xdr:to>
    <xdr:sp macro="" textlink="$DV$103">
      <xdr:nvSpPr>
        <xdr:cNvPr id="913" name="装置②１００">
          <a:extLst>
            <a:ext uri="{FF2B5EF4-FFF2-40B4-BE49-F238E27FC236}">
              <a16:creationId xmlns:a16="http://schemas.microsoft.com/office/drawing/2014/main" id="{79A796F7-E6D2-445A-8537-44D5F5B57BDD}"/>
            </a:ext>
          </a:extLst>
        </xdr:cNvPr>
        <xdr:cNvSpPr>
          <a:spLocks/>
        </xdr:cNvSpPr>
      </xdr:nvSpPr>
      <xdr:spPr>
        <a:xfrm>
          <a:off x="30739889" y="21746870"/>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0E1754C-C590-47C3-8219-8AE123D15F4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89</xdr:row>
      <xdr:rowOff>106070</xdr:rowOff>
    </xdr:from>
    <xdr:to>
      <xdr:col>89</xdr:col>
      <xdr:colOff>201561</xdr:colOff>
      <xdr:row>92</xdr:row>
      <xdr:rowOff>46499</xdr:rowOff>
    </xdr:to>
    <xdr:sp macro="" textlink="$DV$102">
      <xdr:nvSpPr>
        <xdr:cNvPr id="914" name="装置②９９">
          <a:extLst>
            <a:ext uri="{FF2B5EF4-FFF2-40B4-BE49-F238E27FC236}">
              <a16:creationId xmlns:a16="http://schemas.microsoft.com/office/drawing/2014/main" id="{E30DAE41-8CFC-4BA1-A8CF-A7C1D1A08FC9}"/>
            </a:ext>
          </a:extLst>
        </xdr:cNvPr>
        <xdr:cNvSpPr>
          <a:spLocks/>
        </xdr:cNvSpPr>
      </xdr:nvSpPr>
      <xdr:spPr>
        <a:xfrm>
          <a:off x="29624861" y="21746870"/>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8D8FC19-59D1-4D8D-BDA3-F0C47DEAE55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89</xdr:row>
      <xdr:rowOff>106070</xdr:rowOff>
    </xdr:from>
    <xdr:to>
      <xdr:col>85</xdr:col>
      <xdr:colOff>111602</xdr:colOff>
      <xdr:row>92</xdr:row>
      <xdr:rowOff>46499</xdr:rowOff>
    </xdr:to>
    <xdr:sp macro="" textlink="$DV$101">
      <xdr:nvSpPr>
        <xdr:cNvPr id="915" name="装置②９８">
          <a:extLst>
            <a:ext uri="{FF2B5EF4-FFF2-40B4-BE49-F238E27FC236}">
              <a16:creationId xmlns:a16="http://schemas.microsoft.com/office/drawing/2014/main" id="{57372278-C6FD-4EAE-B5E4-D3A896A3D13C}"/>
            </a:ext>
          </a:extLst>
        </xdr:cNvPr>
        <xdr:cNvSpPr>
          <a:spLocks/>
        </xdr:cNvSpPr>
      </xdr:nvSpPr>
      <xdr:spPr>
        <a:xfrm>
          <a:off x="28511645" y="21746870"/>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C402CAF-6EB7-4B18-B46D-47B353957A6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89</xdr:row>
      <xdr:rowOff>106070</xdr:rowOff>
    </xdr:from>
    <xdr:to>
      <xdr:col>81</xdr:col>
      <xdr:colOff>21643</xdr:colOff>
      <xdr:row>92</xdr:row>
      <xdr:rowOff>46499</xdr:rowOff>
    </xdr:to>
    <xdr:sp macro="" textlink="$DV$100">
      <xdr:nvSpPr>
        <xdr:cNvPr id="916" name="装置②９７">
          <a:extLst>
            <a:ext uri="{FF2B5EF4-FFF2-40B4-BE49-F238E27FC236}">
              <a16:creationId xmlns:a16="http://schemas.microsoft.com/office/drawing/2014/main" id="{03A720DB-22EA-48EB-A403-D6021793D72D}"/>
            </a:ext>
          </a:extLst>
        </xdr:cNvPr>
        <xdr:cNvSpPr>
          <a:spLocks/>
        </xdr:cNvSpPr>
      </xdr:nvSpPr>
      <xdr:spPr>
        <a:xfrm>
          <a:off x="27396614" y="21746870"/>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D34FF4-251D-4210-9212-B68ECB332DB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89</xdr:row>
      <xdr:rowOff>106070</xdr:rowOff>
    </xdr:from>
    <xdr:to>
      <xdr:col>76</xdr:col>
      <xdr:colOff>185684</xdr:colOff>
      <xdr:row>92</xdr:row>
      <xdr:rowOff>46499</xdr:rowOff>
    </xdr:to>
    <xdr:sp macro="" textlink="$DV$99">
      <xdr:nvSpPr>
        <xdr:cNvPr id="917" name="装置②９６">
          <a:extLst>
            <a:ext uri="{FF2B5EF4-FFF2-40B4-BE49-F238E27FC236}">
              <a16:creationId xmlns:a16="http://schemas.microsoft.com/office/drawing/2014/main" id="{1E796F85-DB52-4795-8B35-ADC86199288B}"/>
            </a:ext>
          </a:extLst>
        </xdr:cNvPr>
        <xdr:cNvSpPr>
          <a:spLocks/>
        </xdr:cNvSpPr>
      </xdr:nvSpPr>
      <xdr:spPr>
        <a:xfrm>
          <a:off x="26283398" y="21746870"/>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6A0DAC1-A9AF-49A6-B883-B101233802A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89</xdr:row>
      <xdr:rowOff>95551</xdr:rowOff>
    </xdr:from>
    <xdr:to>
      <xdr:col>70</xdr:col>
      <xdr:colOff>91877</xdr:colOff>
      <xdr:row>92</xdr:row>
      <xdr:rowOff>35980</xdr:rowOff>
    </xdr:to>
    <xdr:sp macro="" textlink="$DT$103">
      <xdr:nvSpPr>
        <xdr:cNvPr id="918" name="装置①１００">
          <a:extLst>
            <a:ext uri="{FF2B5EF4-FFF2-40B4-BE49-F238E27FC236}">
              <a16:creationId xmlns:a16="http://schemas.microsoft.com/office/drawing/2014/main" id="{16CBDC2B-16CF-49C2-BBD4-686CBB6827E3}"/>
            </a:ext>
          </a:extLst>
        </xdr:cNvPr>
        <xdr:cNvSpPr>
          <a:spLocks/>
        </xdr:cNvSpPr>
      </xdr:nvSpPr>
      <xdr:spPr>
        <a:xfrm>
          <a:off x="24654706" y="2173635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AEECF8-2619-47D9-A9A3-F5F62A7BC13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89</xdr:row>
      <xdr:rowOff>95551</xdr:rowOff>
    </xdr:from>
    <xdr:to>
      <xdr:col>66</xdr:col>
      <xdr:colOff>13507</xdr:colOff>
      <xdr:row>92</xdr:row>
      <xdr:rowOff>35980</xdr:rowOff>
    </xdr:to>
    <xdr:sp macro="" textlink="$DT$102">
      <xdr:nvSpPr>
        <xdr:cNvPr id="919" name="装置①９９">
          <a:extLst>
            <a:ext uri="{FF2B5EF4-FFF2-40B4-BE49-F238E27FC236}">
              <a16:creationId xmlns:a16="http://schemas.microsoft.com/office/drawing/2014/main" id="{F8B8154F-1974-4850-B228-E8916610A5D8}"/>
            </a:ext>
          </a:extLst>
        </xdr:cNvPr>
        <xdr:cNvSpPr>
          <a:spLocks/>
        </xdr:cNvSpPr>
      </xdr:nvSpPr>
      <xdr:spPr>
        <a:xfrm>
          <a:off x="23551264" y="21736351"/>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BC8B3C5-742D-4D66-9D90-855A643E81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89</xdr:row>
      <xdr:rowOff>95551</xdr:rowOff>
    </xdr:from>
    <xdr:to>
      <xdr:col>61</xdr:col>
      <xdr:colOff>176429</xdr:colOff>
      <xdr:row>92</xdr:row>
      <xdr:rowOff>35980</xdr:rowOff>
    </xdr:to>
    <xdr:sp macro="" textlink="$DT$101">
      <xdr:nvSpPr>
        <xdr:cNvPr id="920" name="装置①９８">
          <a:extLst>
            <a:ext uri="{FF2B5EF4-FFF2-40B4-BE49-F238E27FC236}">
              <a16:creationId xmlns:a16="http://schemas.microsoft.com/office/drawing/2014/main" id="{862B6B77-4243-4DB4-903B-2E9384425335}"/>
            </a:ext>
          </a:extLst>
        </xdr:cNvPr>
        <xdr:cNvSpPr>
          <a:spLocks/>
        </xdr:cNvSpPr>
      </xdr:nvSpPr>
      <xdr:spPr>
        <a:xfrm>
          <a:off x="22436929" y="2173635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77E372-26FF-4444-8B07-3789BC13995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89</xdr:row>
      <xdr:rowOff>95551</xdr:rowOff>
    </xdr:from>
    <xdr:to>
      <xdr:col>57</xdr:col>
      <xdr:colOff>85359</xdr:colOff>
      <xdr:row>92</xdr:row>
      <xdr:rowOff>35980</xdr:rowOff>
    </xdr:to>
    <xdr:sp macro="" textlink="$DT$100">
      <xdr:nvSpPr>
        <xdr:cNvPr id="921" name="装置①９７">
          <a:extLst>
            <a:ext uri="{FF2B5EF4-FFF2-40B4-BE49-F238E27FC236}">
              <a16:creationId xmlns:a16="http://schemas.microsoft.com/office/drawing/2014/main" id="{BACE8FF5-F02A-4D28-91AF-DDFF28992BF0}"/>
            </a:ext>
          </a:extLst>
        </xdr:cNvPr>
        <xdr:cNvSpPr>
          <a:spLocks/>
        </xdr:cNvSpPr>
      </xdr:nvSpPr>
      <xdr:spPr>
        <a:xfrm>
          <a:off x="21322602" y="2173635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F3F62E6-E935-4BA4-854D-865B36C5583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89</xdr:row>
      <xdr:rowOff>95551</xdr:rowOff>
    </xdr:from>
    <xdr:to>
      <xdr:col>52</xdr:col>
      <xdr:colOff>248289</xdr:colOff>
      <xdr:row>92</xdr:row>
      <xdr:rowOff>35980</xdr:rowOff>
    </xdr:to>
    <xdr:sp macro="" textlink="$DT$99">
      <xdr:nvSpPr>
        <xdr:cNvPr id="922" name="装置①９６">
          <a:extLst>
            <a:ext uri="{FF2B5EF4-FFF2-40B4-BE49-F238E27FC236}">
              <a16:creationId xmlns:a16="http://schemas.microsoft.com/office/drawing/2014/main" id="{E086CDED-B9B8-4F71-A52A-93BAA79E1498}"/>
            </a:ext>
          </a:extLst>
        </xdr:cNvPr>
        <xdr:cNvSpPr>
          <a:spLocks/>
        </xdr:cNvSpPr>
      </xdr:nvSpPr>
      <xdr:spPr>
        <a:xfrm>
          <a:off x="20206460" y="21736351"/>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FD6CC4C-9832-4847-B773-A083A602B23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89</xdr:row>
      <xdr:rowOff>85826</xdr:rowOff>
    </xdr:from>
    <xdr:to>
      <xdr:col>46</xdr:col>
      <xdr:colOff>106914</xdr:colOff>
      <xdr:row>92</xdr:row>
      <xdr:rowOff>26255</xdr:rowOff>
    </xdr:to>
    <xdr:sp macro="" textlink="$DR$103">
      <xdr:nvSpPr>
        <xdr:cNvPr id="923" name="回線１００">
          <a:extLst>
            <a:ext uri="{FF2B5EF4-FFF2-40B4-BE49-F238E27FC236}">
              <a16:creationId xmlns:a16="http://schemas.microsoft.com/office/drawing/2014/main" id="{77A2C984-D11F-4583-A2CD-CBF0C8586B78}"/>
            </a:ext>
          </a:extLst>
        </xdr:cNvPr>
        <xdr:cNvSpPr>
          <a:spLocks/>
        </xdr:cNvSpPr>
      </xdr:nvSpPr>
      <xdr:spPr>
        <a:xfrm>
          <a:off x="18530200"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B9D12F7-D3CD-4A20-B80A-40A3215DA25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申告回線No.100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89</xdr:row>
      <xdr:rowOff>85826</xdr:rowOff>
    </xdr:from>
    <xdr:to>
      <xdr:col>42</xdr:col>
      <xdr:colOff>12590</xdr:colOff>
      <xdr:row>92</xdr:row>
      <xdr:rowOff>26255</xdr:rowOff>
    </xdr:to>
    <xdr:sp macro="" textlink="$DR$102">
      <xdr:nvSpPr>
        <xdr:cNvPr id="924" name="回線９９">
          <a:extLst>
            <a:ext uri="{FF2B5EF4-FFF2-40B4-BE49-F238E27FC236}">
              <a16:creationId xmlns:a16="http://schemas.microsoft.com/office/drawing/2014/main" id="{EAC43551-AB93-43DF-BF58-8EF9F6504FC6}"/>
            </a:ext>
          </a:extLst>
        </xdr:cNvPr>
        <xdr:cNvSpPr>
          <a:spLocks/>
        </xdr:cNvSpPr>
      </xdr:nvSpPr>
      <xdr:spPr>
        <a:xfrm>
          <a:off x="17410804" y="21726626"/>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F5F3CF-5E87-489E-AC31-64A21806B2C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89</xdr:row>
      <xdr:rowOff>85826</xdr:rowOff>
    </xdr:from>
    <xdr:to>
      <xdr:col>37</xdr:col>
      <xdr:colOff>172266</xdr:colOff>
      <xdr:row>92</xdr:row>
      <xdr:rowOff>26255</xdr:rowOff>
    </xdr:to>
    <xdr:sp macro="" textlink="$DR$101">
      <xdr:nvSpPr>
        <xdr:cNvPr id="925" name="回線９８">
          <a:extLst>
            <a:ext uri="{FF2B5EF4-FFF2-40B4-BE49-F238E27FC236}">
              <a16:creationId xmlns:a16="http://schemas.microsoft.com/office/drawing/2014/main" id="{C3CA50ED-1FAF-4A8B-A9B9-583CD27EB178}"/>
            </a:ext>
          </a:extLst>
        </xdr:cNvPr>
        <xdr:cNvSpPr>
          <a:spLocks/>
        </xdr:cNvSpPr>
      </xdr:nvSpPr>
      <xdr:spPr>
        <a:xfrm>
          <a:off x="16293223"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39F9F74-E517-471A-974D-98B94FA8020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89</xdr:row>
      <xdr:rowOff>85826</xdr:rowOff>
    </xdr:from>
    <xdr:to>
      <xdr:col>33</xdr:col>
      <xdr:colOff>77942</xdr:colOff>
      <xdr:row>92</xdr:row>
      <xdr:rowOff>26255</xdr:rowOff>
    </xdr:to>
    <xdr:sp macro="" textlink="$DR$100">
      <xdr:nvSpPr>
        <xdr:cNvPr id="926" name="回線９７">
          <a:extLst>
            <a:ext uri="{FF2B5EF4-FFF2-40B4-BE49-F238E27FC236}">
              <a16:creationId xmlns:a16="http://schemas.microsoft.com/office/drawing/2014/main" id="{AEB797D8-EDE5-4961-BFC2-06B18D683559}"/>
            </a:ext>
          </a:extLst>
        </xdr:cNvPr>
        <xdr:cNvSpPr>
          <a:spLocks/>
        </xdr:cNvSpPr>
      </xdr:nvSpPr>
      <xdr:spPr>
        <a:xfrm>
          <a:off x="15175642"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F49FAEC-5631-43C7-B6A0-AC0396E6DBB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89</xdr:row>
      <xdr:rowOff>85826</xdr:rowOff>
    </xdr:from>
    <xdr:to>
      <xdr:col>28</xdr:col>
      <xdr:colOff>237618</xdr:colOff>
      <xdr:row>92</xdr:row>
      <xdr:rowOff>26255</xdr:rowOff>
    </xdr:to>
    <xdr:sp macro="" textlink="$DR$99">
      <xdr:nvSpPr>
        <xdr:cNvPr id="927" name="回線９６">
          <a:extLst>
            <a:ext uri="{FF2B5EF4-FFF2-40B4-BE49-F238E27FC236}">
              <a16:creationId xmlns:a16="http://schemas.microsoft.com/office/drawing/2014/main" id="{4742D6EA-3F52-461E-9332-9CB4A80BDDEC}"/>
            </a:ext>
          </a:extLst>
        </xdr:cNvPr>
        <xdr:cNvSpPr>
          <a:spLocks/>
        </xdr:cNvSpPr>
      </xdr:nvSpPr>
      <xdr:spPr>
        <a:xfrm>
          <a:off x="14056247"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D1A2157-27D3-4EFC-B326-CCC6E6BB820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66FF"/>
        </a:solidFill>
      </a:spPr>
      <a:bodyPr vertOverflow="clip" horzOverflow="clip" rtlCol="0" anchor="t"/>
      <a:lstStyle>
        <a:defPPr algn="l">
          <a:defRPr kumimoji="1" sz="600" b="1" i="0" u="none" strike="noStrike">
            <a:solidFill>
              <a:srgbClr val="000000"/>
            </a:solidFill>
            <a:latin typeface="Meiryo UI" panose="020B0604030504040204" pitchFamily="50" charset="-128"/>
            <a:ea typeface="Meiryo UI" panose="020B0604030504040204" pitchFamily="50" charset="-128"/>
          </a:defRPr>
        </a:defPPr>
      </a:lstStyle>
      <a:style>
        <a:lnRef idx="2">
          <a:schemeClr val="accent1">
            <a:shade val="15000"/>
          </a:schemeClr>
        </a:lnRef>
        <a:fillRef idx="1">
          <a:schemeClr val="accent1"/>
        </a:fillRef>
        <a:effectRef idx="0">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3C0F2-246C-4B83-AA39-C567DD4CED91}">
  <sheetPr codeName="Sheet1">
    <tabColor rgb="FFFFFF00"/>
  </sheetPr>
  <dimension ref="A1:AQ102"/>
  <sheetViews>
    <sheetView tabSelected="1" view="pageBreakPreview" zoomScale="117" zoomScaleNormal="100" zoomScaleSheetLayoutView="138" workbookViewId="0"/>
  </sheetViews>
  <sheetFormatPr defaultColWidth="9.125" defaultRowHeight="15"/>
  <cols>
    <col min="1" max="25" width="3.5" style="50" customWidth="1"/>
    <col min="26" max="26" width="2.5" style="50" customWidth="1"/>
    <col min="27" max="34" width="2.6875" style="50" customWidth="1"/>
    <col min="35" max="35" width="4.1875" style="50" customWidth="1"/>
    <col min="36" max="36" width="2.5" style="50" customWidth="1"/>
    <col min="37" max="39" width="8.625" style="50" bestFit="1" customWidth="1"/>
    <col min="40" max="43" width="15" style="50" customWidth="1"/>
    <col min="44" max="44" width="8.625" style="50" bestFit="1" customWidth="1"/>
    <col min="45" max="16384" width="9.125" style="50"/>
  </cols>
  <sheetData>
    <row r="1" spans="1:43">
      <c r="A1" s="130"/>
      <c r="B1" s="130"/>
      <c r="C1" s="130"/>
      <c r="D1" s="130"/>
      <c r="E1" s="130"/>
      <c r="F1" s="130"/>
      <c r="G1" s="130"/>
      <c r="H1" s="130"/>
      <c r="I1" s="130"/>
      <c r="J1" s="130"/>
      <c r="K1" s="130"/>
      <c r="L1" s="130"/>
      <c r="M1" s="130"/>
      <c r="N1" s="130"/>
      <c r="O1" s="130"/>
      <c r="P1" s="130"/>
      <c r="Q1" s="131"/>
      <c r="R1" s="131"/>
      <c r="S1" s="131"/>
      <c r="T1" s="132"/>
      <c r="V1" s="132" t="s">
        <v>0</v>
      </c>
      <c r="W1" s="132"/>
      <c r="X1" s="53" t="s">
        <v>1</v>
      </c>
      <c r="Y1" s="53"/>
      <c r="AA1" s="53"/>
      <c r="AD1" s="54"/>
      <c r="AE1" s="54"/>
      <c r="AF1" s="54"/>
      <c r="AG1" s="54"/>
      <c r="AH1" s="54"/>
      <c r="AJ1" s="54"/>
    </row>
    <row r="2" spans="1:43" s="51" customFormat="1" ht="24.4">
      <c r="A2" s="293" t="s">
        <v>2</v>
      </c>
      <c r="B2" s="293"/>
      <c r="C2" s="293"/>
      <c r="D2" s="293"/>
      <c r="E2" s="293"/>
      <c r="F2" s="293"/>
      <c r="G2" s="293"/>
      <c r="H2" s="293"/>
      <c r="I2" s="293"/>
      <c r="J2" s="293"/>
      <c r="K2" s="293"/>
      <c r="L2" s="293"/>
      <c r="M2" s="293"/>
      <c r="N2" s="293"/>
      <c r="O2" s="293"/>
      <c r="P2" s="293"/>
      <c r="Q2" s="293"/>
      <c r="R2" s="293"/>
      <c r="S2" s="293"/>
      <c r="T2" s="293"/>
      <c r="U2" s="293"/>
      <c r="V2" s="293"/>
      <c r="W2" s="293"/>
      <c r="X2" s="293"/>
      <c r="Y2" s="293"/>
      <c r="Z2" s="54"/>
      <c r="AA2" s="55"/>
      <c r="AB2" s="54"/>
      <c r="AC2" s="54"/>
      <c r="AD2" s="54"/>
      <c r="AE2" s="54"/>
      <c r="AF2" s="54"/>
      <c r="AG2" s="54"/>
      <c r="AH2" s="54"/>
      <c r="AJ2" s="54"/>
    </row>
    <row r="3" spans="1:43" ht="24.4">
      <c r="A3" s="133"/>
      <c r="B3" s="133"/>
      <c r="C3" s="133"/>
      <c r="D3" s="133"/>
      <c r="E3" s="133"/>
      <c r="F3" s="133"/>
      <c r="G3" s="133"/>
      <c r="H3" s="133"/>
      <c r="I3" s="133"/>
      <c r="J3" s="133"/>
      <c r="K3" s="133"/>
      <c r="L3" s="133"/>
      <c r="M3" s="133"/>
      <c r="N3" s="133"/>
      <c r="O3" s="133"/>
      <c r="P3" s="133"/>
      <c r="Q3" s="133"/>
      <c r="R3" s="133"/>
      <c r="S3" s="133"/>
      <c r="T3" s="133"/>
      <c r="U3" s="133"/>
      <c r="V3" s="133"/>
      <c r="W3" s="133"/>
      <c r="X3" s="133"/>
      <c r="Y3" s="133"/>
    </row>
    <row r="4" spans="1:43" ht="24.4">
      <c r="A4" s="293" t="s">
        <v>3</v>
      </c>
      <c r="B4" s="293"/>
      <c r="C4" s="293"/>
      <c r="D4" s="293"/>
      <c r="E4" s="293"/>
      <c r="F4" s="293"/>
      <c r="G4" s="293"/>
      <c r="H4" s="293"/>
      <c r="I4" s="293"/>
      <c r="J4" s="293"/>
      <c r="K4" s="293"/>
      <c r="L4" s="293"/>
      <c r="M4" s="293"/>
      <c r="N4" s="293"/>
      <c r="O4" s="293"/>
      <c r="P4" s="293"/>
      <c r="Q4" s="293"/>
      <c r="R4" s="293"/>
      <c r="S4" s="293"/>
      <c r="T4" s="293"/>
      <c r="U4" s="293"/>
      <c r="V4" s="293"/>
      <c r="W4" s="293"/>
      <c r="X4" s="293"/>
      <c r="Y4" s="293"/>
    </row>
    <row r="5" spans="1:43">
      <c r="A5" s="134"/>
      <c r="B5" s="135"/>
      <c r="C5" s="135"/>
      <c r="D5" s="135"/>
      <c r="E5" s="135"/>
      <c r="F5" s="135"/>
      <c r="G5" s="135"/>
      <c r="H5" s="135"/>
      <c r="I5" s="135"/>
      <c r="J5" s="135"/>
      <c r="K5" s="135"/>
      <c r="L5" s="135"/>
      <c r="M5" s="135"/>
      <c r="N5" s="135"/>
      <c r="O5" s="135"/>
      <c r="P5" s="135"/>
      <c r="Q5" s="135"/>
      <c r="R5" s="135"/>
      <c r="S5" s="135"/>
      <c r="T5" s="135"/>
      <c r="U5" s="135"/>
      <c r="V5" s="135"/>
      <c r="W5" s="135"/>
      <c r="X5" s="135"/>
      <c r="Y5" s="135"/>
      <c r="AN5" s="58"/>
      <c r="AO5" s="58"/>
      <c r="AP5" s="58"/>
      <c r="AQ5" s="58"/>
    </row>
    <row r="6" spans="1:43">
      <c r="A6" s="136" t="s">
        <v>4</v>
      </c>
      <c r="B6" s="137"/>
      <c r="C6" s="137"/>
      <c r="D6" s="137"/>
      <c r="E6" s="137"/>
      <c r="F6" s="137"/>
      <c r="G6" s="137"/>
      <c r="H6" s="137"/>
      <c r="I6" s="137"/>
      <c r="J6" s="137"/>
      <c r="K6" s="137"/>
      <c r="L6" s="137"/>
      <c r="M6" s="137"/>
      <c r="N6" s="137"/>
      <c r="O6" s="137"/>
      <c r="P6" s="137"/>
      <c r="Q6" s="137"/>
      <c r="R6" s="137"/>
      <c r="S6" s="137"/>
      <c r="T6" s="137"/>
      <c r="U6" s="137"/>
      <c r="V6" s="137"/>
      <c r="W6" s="137"/>
      <c r="X6" s="137"/>
      <c r="Y6" s="137"/>
      <c r="AN6" s="58"/>
      <c r="AO6" s="58"/>
      <c r="AP6" s="58"/>
      <c r="AQ6" s="58"/>
    </row>
    <row r="7" spans="1:43" ht="15" customHeight="1">
      <c r="A7" s="138"/>
      <c r="B7" s="139"/>
      <c r="C7" s="139"/>
      <c r="D7" s="139"/>
      <c r="E7" s="139"/>
      <c r="F7" s="139"/>
      <c r="G7" s="139"/>
      <c r="H7" s="139"/>
      <c r="I7" s="139"/>
      <c r="J7" s="139"/>
      <c r="K7" s="139"/>
      <c r="L7" s="139"/>
      <c r="M7" s="139"/>
      <c r="N7" s="139"/>
      <c r="O7" s="139"/>
      <c r="P7" s="139"/>
      <c r="Q7" s="139"/>
      <c r="R7" s="139"/>
      <c r="S7" s="139"/>
      <c r="T7" s="139"/>
      <c r="U7" s="139"/>
      <c r="V7" s="139"/>
      <c r="W7" s="139"/>
      <c r="X7" s="139"/>
      <c r="Y7" s="139"/>
      <c r="AN7" s="58"/>
      <c r="AO7" s="58"/>
      <c r="AP7" s="58"/>
      <c r="AQ7" s="58"/>
    </row>
    <row r="8" spans="1:43" ht="15" customHeight="1">
      <c r="A8" s="138"/>
      <c r="B8" s="140" t="s">
        <v>5</v>
      </c>
      <c r="C8" s="141" t="s">
        <v>6</v>
      </c>
      <c r="D8" s="139"/>
      <c r="E8" s="139"/>
      <c r="F8" s="139"/>
      <c r="G8" s="139"/>
      <c r="H8" s="139"/>
      <c r="I8" s="139"/>
      <c r="J8" s="139"/>
      <c r="K8" s="139"/>
      <c r="L8" s="139"/>
      <c r="M8" s="139"/>
      <c r="N8" s="139"/>
      <c r="O8" s="139"/>
      <c r="P8" s="139"/>
      <c r="Q8" s="139"/>
      <c r="R8" s="139"/>
      <c r="S8" s="139"/>
      <c r="T8" s="139"/>
      <c r="U8" s="139"/>
      <c r="V8" s="139"/>
      <c r="W8" s="139"/>
      <c r="X8" s="139"/>
      <c r="Y8" s="139"/>
      <c r="AN8" s="58"/>
      <c r="AO8" s="58"/>
      <c r="AP8" s="58"/>
      <c r="AQ8" s="58"/>
    </row>
    <row r="9" spans="1:43" ht="15" customHeight="1">
      <c r="A9" s="138"/>
      <c r="B9" s="140"/>
      <c r="C9" s="141" t="s">
        <v>7</v>
      </c>
      <c r="D9" s="139"/>
      <c r="E9" s="139"/>
      <c r="F9" s="139"/>
      <c r="G9" s="139"/>
      <c r="H9" s="139"/>
      <c r="I9" s="139"/>
      <c r="J9" s="139"/>
      <c r="K9" s="139"/>
      <c r="L9" s="139"/>
      <c r="M9" s="139"/>
      <c r="N9" s="139"/>
      <c r="O9" s="139"/>
      <c r="P9" s="139"/>
      <c r="Q9" s="139"/>
      <c r="R9" s="139"/>
      <c r="S9" s="139"/>
      <c r="T9" s="139"/>
      <c r="U9" s="139"/>
      <c r="V9" s="139"/>
      <c r="W9" s="139"/>
      <c r="X9" s="139"/>
      <c r="Y9" s="139"/>
      <c r="AN9" s="58"/>
      <c r="AO9" s="58"/>
      <c r="AP9" s="58"/>
      <c r="AQ9" s="58"/>
    </row>
    <row r="10" spans="1:43" ht="15" customHeight="1">
      <c r="A10" s="138"/>
      <c r="B10" s="139"/>
      <c r="D10" s="142" t="s">
        <v>8</v>
      </c>
      <c r="E10" s="139"/>
      <c r="F10" s="139"/>
      <c r="G10" s="139"/>
      <c r="H10" s="139"/>
      <c r="I10" s="139"/>
      <c r="J10" s="139"/>
      <c r="K10" s="139"/>
      <c r="L10" s="139"/>
      <c r="M10" s="139"/>
      <c r="N10" s="139"/>
      <c r="O10" s="139"/>
      <c r="P10" s="139"/>
      <c r="Q10" s="139"/>
      <c r="R10" s="139"/>
      <c r="S10" s="139"/>
      <c r="T10" s="139"/>
      <c r="U10" s="139"/>
      <c r="V10" s="139"/>
      <c r="W10" s="139"/>
      <c r="X10" s="139"/>
      <c r="Y10" s="139"/>
      <c r="AN10" s="58"/>
      <c r="AO10" s="58"/>
      <c r="AP10" s="58"/>
      <c r="AQ10" s="58"/>
    </row>
    <row r="11" spans="1:43" ht="15" customHeight="1">
      <c r="A11" s="138"/>
      <c r="B11" s="139"/>
      <c r="D11" s="142" t="s">
        <v>9</v>
      </c>
      <c r="E11" s="139"/>
      <c r="F11" s="139"/>
      <c r="G11" s="139"/>
      <c r="H11" s="139"/>
      <c r="I11" s="139"/>
      <c r="J11" s="139"/>
      <c r="K11" s="139"/>
      <c r="L11" s="139"/>
      <c r="M11" s="139"/>
      <c r="N11" s="139"/>
      <c r="O11" s="139"/>
      <c r="P11" s="139"/>
      <c r="Q11" s="139"/>
      <c r="R11" s="139"/>
      <c r="S11" s="139"/>
      <c r="T11" s="139"/>
      <c r="U11" s="139"/>
      <c r="V11" s="139"/>
      <c r="W11" s="139"/>
      <c r="X11" s="139"/>
      <c r="Y11" s="139"/>
      <c r="AN11" s="58"/>
      <c r="AO11" s="58"/>
      <c r="AP11" s="58"/>
      <c r="AQ11" s="58"/>
    </row>
    <row r="12" spans="1:43" ht="15" customHeight="1">
      <c r="A12" s="138"/>
      <c r="B12" s="139"/>
      <c r="C12" s="143"/>
      <c r="D12" s="144" t="s">
        <v>10</v>
      </c>
      <c r="E12" s="139"/>
      <c r="F12" s="139"/>
      <c r="G12" s="139"/>
      <c r="H12" s="139"/>
      <c r="I12" s="139"/>
      <c r="J12" s="139"/>
      <c r="K12" s="139"/>
      <c r="L12" s="139"/>
      <c r="M12" s="139"/>
      <c r="N12" s="139"/>
      <c r="O12" s="139"/>
      <c r="P12" s="139"/>
      <c r="Q12" s="139"/>
      <c r="R12" s="139"/>
      <c r="S12" s="139"/>
      <c r="T12" s="139"/>
      <c r="U12" s="139"/>
      <c r="V12" s="139"/>
      <c r="W12" s="139"/>
      <c r="X12" s="139"/>
      <c r="Y12" s="139"/>
      <c r="AN12" s="58"/>
      <c r="AO12" s="58"/>
      <c r="AP12" s="58"/>
      <c r="AQ12" s="58"/>
    </row>
    <row r="13" spans="1:43" ht="15" customHeight="1">
      <c r="A13" s="138"/>
      <c r="B13" s="139"/>
      <c r="C13" s="143"/>
      <c r="D13" s="144"/>
      <c r="E13" s="139"/>
      <c r="F13" s="139"/>
      <c r="G13" s="139"/>
      <c r="H13" s="139"/>
      <c r="I13" s="139"/>
      <c r="J13" s="139"/>
      <c r="K13" s="139"/>
      <c r="L13" s="139"/>
      <c r="M13" s="139"/>
      <c r="N13" s="139"/>
      <c r="O13" s="139"/>
      <c r="P13" s="139"/>
      <c r="Q13" s="139"/>
      <c r="R13" s="139"/>
      <c r="S13" s="139"/>
      <c r="T13" s="139"/>
      <c r="U13" s="139"/>
      <c r="V13" s="139"/>
      <c r="W13" s="139"/>
      <c r="X13" s="139"/>
      <c r="Y13" s="139"/>
      <c r="AN13" s="58"/>
      <c r="AO13" s="58"/>
      <c r="AP13" s="58"/>
      <c r="AQ13" s="58"/>
    </row>
    <row r="14" spans="1:43" ht="15" customHeight="1">
      <c r="A14" s="54"/>
      <c r="B14" s="140" t="s">
        <v>5</v>
      </c>
      <c r="C14" s="145" t="s">
        <v>11</v>
      </c>
      <c r="D14" s="145"/>
      <c r="E14" s="145"/>
      <c r="F14" s="145"/>
      <c r="G14" s="145"/>
      <c r="H14" s="146"/>
      <c r="I14" s="146"/>
      <c r="J14" s="146"/>
      <c r="K14" s="146"/>
      <c r="L14" s="146"/>
      <c r="M14" s="146"/>
      <c r="N14" s="146"/>
      <c r="O14" s="146"/>
      <c r="P14" s="146"/>
      <c r="Q14" s="146"/>
      <c r="R14" s="146"/>
      <c r="S14" s="146"/>
      <c r="T14" s="146"/>
      <c r="U14" s="146"/>
      <c r="V14" s="146"/>
      <c r="W14" s="146"/>
      <c r="X14" s="147"/>
      <c r="Y14" s="147"/>
    </row>
    <row r="15" spans="1:43" ht="15" customHeight="1">
      <c r="A15" s="54"/>
      <c r="B15" s="140"/>
      <c r="C15" s="145" t="s">
        <v>12</v>
      </c>
      <c r="D15" s="145"/>
      <c r="E15" s="145"/>
      <c r="F15" s="145"/>
      <c r="G15" s="145"/>
      <c r="H15" s="146"/>
      <c r="I15" s="146"/>
      <c r="J15" s="146"/>
      <c r="K15" s="146"/>
      <c r="L15" s="146"/>
      <c r="M15" s="146"/>
      <c r="N15" s="146"/>
      <c r="O15" s="146"/>
      <c r="P15" s="146"/>
      <c r="Q15" s="146"/>
      <c r="R15" s="146"/>
      <c r="S15" s="146"/>
      <c r="T15" s="146"/>
      <c r="U15" s="146"/>
      <c r="V15" s="146"/>
      <c r="W15" s="146"/>
      <c r="X15" s="147"/>
      <c r="Y15" s="147"/>
    </row>
    <row r="16" spans="1:43" ht="15" customHeight="1">
      <c r="A16" s="148"/>
      <c r="B16" s="149"/>
      <c r="D16" s="150"/>
      <c r="E16" s="151"/>
      <c r="F16" s="151"/>
      <c r="G16" s="151"/>
      <c r="H16" s="152"/>
      <c r="I16" s="152"/>
      <c r="J16" s="152"/>
      <c r="K16" s="152"/>
      <c r="L16" s="152"/>
      <c r="M16" s="152"/>
      <c r="N16" s="152"/>
      <c r="O16" s="152"/>
      <c r="P16" s="152"/>
      <c r="Q16" s="152"/>
      <c r="R16" s="152"/>
      <c r="S16" s="152"/>
      <c r="T16" s="153"/>
      <c r="U16" s="153"/>
      <c r="V16" s="153"/>
      <c r="W16" s="153"/>
      <c r="X16" s="154"/>
      <c r="Y16" s="155"/>
    </row>
    <row r="17" spans="1:25" ht="15" customHeight="1">
      <c r="A17" s="148"/>
      <c r="B17" s="140" t="s">
        <v>5</v>
      </c>
      <c r="C17" s="156" t="s">
        <v>13</v>
      </c>
      <c r="D17" s="157"/>
      <c r="E17" s="157"/>
      <c r="F17" s="157"/>
      <c r="G17" s="157"/>
      <c r="H17" s="145"/>
      <c r="I17" s="153"/>
      <c r="J17" s="153"/>
      <c r="K17" s="153"/>
      <c r="L17" s="153"/>
      <c r="M17" s="153"/>
      <c r="N17" s="153"/>
      <c r="O17" s="153"/>
      <c r="P17" s="153"/>
      <c r="Q17" s="153"/>
      <c r="R17" s="153"/>
      <c r="S17" s="153"/>
      <c r="T17" s="153"/>
      <c r="U17" s="153"/>
      <c r="V17" s="153"/>
      <c r="W17" s="153"/>
      <c r="X17" s="154"/>
      <c r="Y17" s="154"/>
    </row>
    <row r="18" spans="1:25" ht="15" customHeight="1">
      <c r="A18" s="148"/>
      <c r="B18" s="140"/>
      <c r="C18" s="156"/>
      <c r="D18" s="157"/>
      <c r="E18" s="157"/>
      <c r="F18" s="157"/>
      <c r="G18" s="157"/>
      <c r="H18" s="145"/>
      <c r="I18" s="153"/>
      <c r="J18" s="153"/>
      <c r="K18" s="153"/>
      <c r="L18" s="153"/>
      <c r="M18" s="153"/>
      <c r="N18" s="153"/>
      <c r="O18" s="153"/>
      <c r="P18" s="153"/>
      <c r="Q18" s="153"/>
      <c r="R18" s="153"/>
      <c r="S18" s="153"/>
      <c r="T18" s="153"/>
      <c r="U18" s="153"/>
      <c r="V18" s="153"/>
      <c r="W18" s="153"/>
      <c r="X18" s="154"/>
      <c r="Y18" s="154"/>
    </row>
    <row r="19" spans="1:25" ht="15" customHeight="1">
      <c r="A19" s="148"/>
      <c r="B19" s="158" t="s">
        <v>5</v>
      </c>
      <c r="C19" s="159" t="s">
        <v>14</v>
      </c>
      <c r="D19" s="160"/>
      <c r="E19" s="160"/>
      <c r="F19" s="160"/>
      <c r="G19" s="160"/>
      <c r="H19" s="161"/>
      <c r="I19" s="161"/>
      <c r="J19" s="162"/>
      <c r="K19" s="162"/>
      <c r="L19" s="162"/>
      <c r="M19" s="162"/>
      <c r="N19" s="162"/>
      <c r="O19" s="162"/>
      <c r="P19" s="162"/>
      <c r="Q19" s="162"/>
      <c r="R19" s="162"/>
      <c r="S19" s="162"/>
      <c r="T19" s="162"/>
      <c r="U19" s="162"/>
      <c r="V19" s="162"/>
      <c r="W19" s="162"/>
      <c r="X19" s="147"/>
      <c r="Y19" s="147"/>
    </row>
    <row r="20" spans="1:25" ht="15" customHeight="1">
      <c r="A20" s="148"/>
      <c r="C20" s="159" t="s">
        <v>15</v>
      </c>
      <c r="D20" s="148"/>
      <c r="E20" s="148"/>
      <c r="F20" s="148"/>
      <c r="G20" s="148"/>
      <c r="H20" s="147"/>
      <c r="I20" s="147"/>
      <c r="J20" s="147"/>
      <c r="K20" s="147"/>
      <c r="L20" s="147"/>
      <c r="M20" s="147"/>
      <c r="N20" s="147"/>
      <c r="O20" s="147"/>
      <c r="P20" s="147"/>
      <c r="Q20" s="147"/>
      <c r="R20" s="147"/>
      <c r="S20" s="147"/>
      <c r="T20" s="147"/>
      <c r="U20" s="147"/>
      <c r="V20" s="147"/>
      <c r="W20" s="147"/>
      <c r="X20" s="147"/>
      <c r="Y20" s="147"/>
    </row>
    <row r="21" spans="1:25" ht="15" customHeight="1">
      <c r="A21" s="148"/>
      <c r="C21" s="159"/>
      <c r="D21" s="148"/>
      <c r="E21" s="148"/>
      <c r="F21" s="148"/>
      <c r="G21" s="148"/>
      <c r="H21" s="147"/>
      <c r="I21" s="147"/>
      <c r="J21" s="147"/>
      <c r="K21" s="147"/>
      <c r="L21" s="147"/>
      <c r="M21" s="147"/>
      <c r="N21" s="147"/>
      <c r="O21" s="147"/>
      <c r="P21" s="147"/>
      <c r="Q21" s="147"/>
      <c r="R21" s="147"/>
      <c r="S21" s="147"/>
      <c r="T21" s="147"/>
      <c r="U21" s="147"/>
      <c r="V21" s="147"/>
      <c r="W21" s="147"/>
      <c r="X21" s="147"/>
      <c r="Y21" s="147"/>
    </row>
    <row r="22" spans="1:25" ht="15" customHeight="1">
      <c r="A22" s="54"/>
      <c r="D22" s="163"/>
      <c r="E22" s="163"/>
      <c r="F22" s="163"/>
      <c r="G22" s="163"/>
      <c r="H22" s="164"/>
      <c r="I22" s="147"/>
      <c r="J22" s="147"/>
      <c r="K22" s="147"/>
      <c r="L22" s="147"/>
      <c r="M22" s="147"/>
      <c r="N22" s="147"/>
      <c r="O22" s="147"/>
      <c r="P22" s="147"/>
      <c r="Q22" s="147"/>
      <c r="R22" s="147"/>
      <c r="S22" s="147"/>
      <c r="T22" s="147"/>
      <c r="U22" s="147"/>
      <c r="V22" s="147"/>
      <c r="W22" s="147"/>
      <c r="X22" s="147"/>
      <c r="Y22" s="147"/>
    </row>
    <row r="23" spans="1:25" ht="15" customHeight="1">
      <c r="A23" s="54"/>
      <c r="B23" s="165"/>
      <c r="C23" s="163"/>
      <c r="D23" s="163"/>
      <c r="E23" s="163"/>
      <c r="F23" s="163"/>
      <c r="G23" s="163"/>
      <c r="H23" s="164"/>
      <c r="I23" s="147"/>
      <c r="J23" s="147"/>
      <c r="K23" s="147"/>
      <c r="L23" s="147"/>
      <c r="M23" s="147"/>
      <c r="N23" s="147"/>
      <c r="O23" s="147"/>
      <c r="P23" s="147"/>
      <c r="Q23" s="147"/>
      <c r="R23" s="147"/>
      <c r="S23" s="147"/>
      <c r="T23" s="147"/>
      <c r="U23" s="147"/>
      <c r="V23" s="147"/>
      <c r="W23" s="147"/>
      <c r="X23" s="147"/>
      <c r="Y23" s="147"/>
    </row>
    <row r="24" spans="1:25" ht="15" customHeight="1">
      <c r="A24" s="136" t="s">
        <v>16</v>
      </c>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row>
    <row r="25" spans="1:25" ht="15" customHeight="1">
      <c r="A25" s="54"/>
      <c r="B25" s="165"/>
      <c r="C25" s="163"/>
      <c r="D25" s="54"/>
      <c r="E25" s="54"/>
      <c r="F25" s="54"/>
      <c r="G25" s="54"/>
      <c r="H25" s="54"/>
      <c r="I25" s="54"/>
      <c r="J25" s="147"/>
      <c r="K25" s="147"/>
      <c r="L25" s="147"/>
      <c r="M25" s="147"/>
      <c r="N25" s="147"/>
      <c r="O25" s="147"/>
      <c r="P25" s="147"/>
      <c r="Q25" s="147"/>
      <c r="R25" s="147"/>
      <c r="S25" s="147"/>
      <c r="T25" s="147"/>
      <c r="U25" s="147"/>
      <c r="V25" s="147"/>
      <c r="W25" s="147"/>
      <c r="X25" s="147"/>
      <c r="Y25" s="147"/>
    </row>
    <row r="26" spans="1:25" ht="15" customHeight="1">
      <c r="A26" s="54"/>
      <c r="B26" s="165" t="s">
        <v>5</v>
      </c>
      <c r="C26" s="163" t="s">
        <v>17</v>
      </c>
      <c r="D26" s="163"/>
      <c r="E26" s="163"/>
      <c r="F26" s="163"/>
      <c r="G26" s="163"/>
      <c r="H26" s="147"/>
      <c r="I26" s="147"/>
      <c r="J26" s="147"/>
      <c r="K26" s="147"/>
      <c r="L26" s="147"/>
      <c r="M26" s="147"/>
      <c r="N26" s="147"/>
      <c r="O26" s="147"/>
      <c r="P26" s="147"/>
      <c r="Q26" s="147"/>
      <c r="R26" s="147"/>
      <c r="S26" s="147"/>
      <c r="T26" s="147"/>
      <c r="U26" s="147"/>
      <c r="V26" s="147"/>
      <c r="W26" s="147"/>
      <c r="X26" s="147"/>
      <c r="Y26" s="147"/>
    </row>
    <row r="27" spans="1:25" ht="15" customHeight="1">
      <c r="A27" s="54"/>
      <c r="B27" s="165" t="s">
        <v>5</v>
      </c>
      <c r="C27" s="163" t="s">
        <v>18</v>
      </c>
      <c r="D27" s="54"/>
      <c r="E27" s="54"/>
      <c r="F27" s="54"/>
      <c r="G27" s="54"/>
      <c r="H27" s="166"/>
      <c r="I27" s="147"/>
      <c r="J27" s="147"/>
      <c r="K27" s="147"/>
      <c r="L27" s="147"/>
      <c r="M27" s="147"/>
      <c r="N27" s="147"/>
      <c r="O27" s="147"/>
      <c r="P27" s="147"/>
      <c r="Q27" s="147"/>
      <c r="R27" s="147"/>
      <c r="S27" s="147"/>
      <c r="T27" s="147"/>
      <c r="U27" s="147"/>
      <c r="V27" s="147"/>
      <c r="W27" s="147"/>
      <c r="X27" s="147"/>
      <c r="Y27" s="147"/>
    </row>
    <row r="28" spans="1:25" ht="15" customHeight="1">
      <c r="A28" s="54"/>
      <c r="B28" s="165" t="s">
        <v>5</v>
      </c>
      <c r="C28" s="163" t="s">
        <v>19</v>
      </c>
      <c r="D28" s="54"/>
      <c r="E28" s="54"/>
      <c r="F28" s="54"/>
      <c r="G28" s="54"/>
      <c r="H28" s="166"/>
      <c r="I28" s="147"/>
      <c r="J28" s="147"/>
      <c r="K28" s="147"/>
      <c r="L28" s="147"/>
      <c r="M28" s="147"/>
      <c r="N28" s="147"/>
      <c r="O28" s="147"/>
      <c r="P28" s="147"/>
      <c r="Q28" s="147"/>
      <c r="R28" s="147"/>
      <c r="S28" s="147"/>
      <c r="T28" s="147"/>
      <c r="U28" s="147"/>
      <c r="V28" s="147"/>
      <c r="W28" s="147"/>
      <c r="X28" s="147"/>
      <c r="Y28" s="147"/>
    </row>
    <row r="29" spans="1:25" ht="15" customHeight="1">
      <c r="A29" s="54"/>
      <c r="B29" s="165" t="s">
        <v>5</v>
      </c>
      <c r="C29" s="163" t="s">
        <v>20</v>
      </c>
      <c r="D29" s="54"/>
      <c r="E29" s="54"/>
      <c r="F29" s="54"/>
      <c r="G29" s="54"/>
      <c r="H29" s="54"/>
      <c r="I29" s="54"/>
      <c r="J29" s="147"/>
      <c r="K29" s="147"/>
      <c r="L29" s="147"/>
      <c r="M29" s="147"/>
      <c r="N29" s="147"/>
      <c r="O29" s="147"/>
      <c r="P29" s="147"/>
      <c r="Q29" s="147"/>
      <c r="R29" s="147"/>
      <c r="S29" s="147"/>
      <c r="T29" s="147"/>
      <c r="U29" s="147"/>
      <c r="V29" s="147"/>
      <c r="W29" s="147"/>
      <c r="X29" s="147"/>
      <c r="Y29" s="147"/>
    </row>
    <row r="30" spans="1:25" ht="15" customHeight="1">
      <c r="A30" s="54"/>
      <c r="B30" s="165"/>
      <c r="C30" s="227" t="s">
        <v>21</v>
      </c>
      <c r="D30" s="168"/>
      <c r="E30" s="54"/>
      <c r="F30" s="54"/>
      <c r="G30" s="54"/>
      <c r="H30" s="54"/>
      <c r="I30" s="54"/>
      <c r="J30" s="147"/>
      <c r="K30" s="147"/>
      <c r="L30" s="147"/>
      <c r="M30" s="147"/>
      <c r="N30" s="147"/>
      <c r="O30" s="147"/>
      <c r="P30" s="147"/>
      <c r="Q30" s="147"/>
      <c r="R30" s="147"/>
      <c r="S30" s="147"/>
      <c r="T30" s="147"/>
      <c r="U30" s="147"/>
      <c r="V30" s="147"/>
      <c r="W30" s="147"/>
      <c r="X30" s="147"/>
      <c r="Y30" s="147"/>
    </row>
    <row r="31" spans="1:25" ht="15" customHeight="1">
      <c r="A31" s="54"/>
      <c r="B31" s="165"/>
      <c r="C31" s="167" t="s">
        <v>22</v>
      </c>
      <c r="D31" s="168" t="s">
        <v>23</v>
      </c>
      <c r="E31" s="54"/>
      <c r="F31" s="54"/>
      <c r="G31" s="54"/>
      <c r="H31" s="54"/>
      <c r="I31" s="54"/>
      <c r="J31" s="147"/>
      <c r="K31" s="147"/>
      <c r="L31" s="147"/>
      <c r="M31" s="147"/>
      <c r="N31" s="147"/>
      <c r="O31" s="147"/>
      <c r="P31" s="147"/>
      <c r="Q31" s="147"/>
      <c r="R31" s="147"/>
      <c r="S31" s="147"/>
      <c r="T31" s="147"/>
      <c r="U31" s="147"/>
      <c r="V31" s="147"/>
      <c r="W31" s="147"/>
      <c r="X31" s="147"/>
      <c r="Y31" s="147"/>
    </row>
    <row r="32" spans="1:25" ht="15" customHeight="1">
      <c r="A32" s="54"/>
      <c r="B32" s="165"/>
      <c r="C32" s="167"/>
      <c r="D32" s="168" t="s">
        <v>24</v>
      </c>
      <c r="E32" s="54"/>
      <c r="F32" s="54"/>
      <c r="G32" s="54"/>
      <c r="H32" s="54"/>
      <c r="I32" s="54"/>
      <c r="J32" s="147"/>
      <c r="K32" s="147"/>
      <c r="L32" s="147"/>
      <c r="M32" s="147"/>
      <c r="N32" s="147"/>
      <c r="O32" s="147"/>
      <c r="P32" s="147"/>
      <c r="Q32" s="147"/>
      <c r="R32" s="147"/>
      <c r="S32" s="147"/>
      <c r="T32" s="147"/>
      <c r="U32" s="147"/>
      <c r="V32" s="147"/>
      <c r="W32" s="147"/>
      <c r="X32" s="147"/>
      <c r="Y32" s="147"/>
    </row>
    <row r="33" spans="1:25" ht="15" customHeight="1">
      <c r="A33" s="54"/>
      <c r="B33" s="165"/>
      <c r="C33" s="167" t="s">
        <v>22</v>
      </c>
      <c r="D33" s="168" t="s">
        <v>25</v>
      </c>
      <c r="E33" s="54"/>
      <c r="F33" s="54"/>
      <c r="G33" s="54"/>
      <c r="H33" s="54"/>
      <c r="I33" s="54"/>
      <c r="J33" s="147"/>
      <c r="K33" s="147"/>
      <c r="L33" s="147"/>
      <c r="M33" s="147"/>
      <c r="N33" s="147"/>
      <c r="O33" s="147"/>
      <c r="P33" s="147"/>
      <c r="Q33" s="147"/>
      <c r="R33" s="147"/>
      <c r="S33" s="147"/>
      <c r="T33" s="147"/>
      <c r="U33" s="147"/>
      <c r="V33" s="147"/>
      <c r="W33" s="147"/>
      <c r="X33" s="147"/>
      <c r="Y33" s="147"/>
    </row>
    <row r="34" spans="1:25" ht="15" customHeight="1">
      <c r="A34" s="54"/>
      <c r="B34" s="165"/>
      <c r="C34" s="167" t="s">
        <v>22</v>
      </c>
      <c r="D34" s="168" t="s">
        <v>26</v>
      </c>
      <c r="E34" s="54"/>
      <c r="F34" s="54"/>
      <c r="G34" s="54"/>
      <c r="H34" s="54"/>
      <c r="I34" s="54"/>
      <c r="J34" s="147"/>
      <c r="K34" s="147"/>
      <c r="L34" s="147"/>
      <c r="M34" s="147"/>
      <c r="N34" s="147"/>
      <c r="O34" s="147"/>
      <c r="P34" s="147"/>
      <c r="Q34" s="147"/>
      <c r="R34" s="147"/>
      <c r="S34" s="147"/>
      <c r="T34" s="147"/>
      <c r="U34" s="147"/>
      <c r="V34" s="147"/>
      <c r="W34" s="147"/>
      <c r="X34" s="147"/>
      <c r="Y34" s="147"/>
    </row>
    <row r="35" spans="1:25" ht="15" customHeight="1">
      <c r="A35" s="54"/>
      <c r="B35" s="165"/>
      <c r="C35" s="225" t="s">
        <v>27</v>
      </c>
      <c r="D35" s="168"/>
      <c r="E35" s="54"/>
      <c r="F35" s="54"/>
      <c r="G35" s="54"/>
      <c r="H35" s="54"/>
      <c r="I35" s="54"/>
      <c r="J35" s="147"/>
      <c r="K35" s="147"/>
      <c r="L35" s="147"/>
      <c r="M35" s="147"/>
      <c r="N35" s="147"/>
      <c r="O35" s="147"/>
      <c r="P35" s="147"/>
      <c r="Q35" s="147"/>
      <c r="R35" s="147"/>
      <c r="S35" s="147"/>
      <c r="T35" s="147"/>
      <c r="U35" s="147"/>
      <c r="V35" s="147"/>
      <c r="W35" s="147"/>
      <c r="X35" s="147"/>
      <c r="Y35" s="147"/>
    </row>
    <row r="36" spans="1:25" ht="15" customHeight="1">
      <c r="A36" s="54"/>
      <c r="B36" s="165"/>
      <c r="C36" s="226" t="s">
        <v>28</v>
      </c>
      <c r="D36" s="54"/>
      <c r="F36" s="54"/>
      <c r="G36" s="54"/>
      <c r="H36" s="54"/>
      <c r="I36" s="54"/>
      <c r="J36" s="147"/>
      <c r="K36" s="147"/>
      <c r="L36" s="147"/>
      <c r="M36" s="147"/>
      <c r="N36" s="147"/>
      <c r="O36" s="147"/>
      <c r="P36" s="147"/>
      <c r="Q36" s="147"/>
      <c r="R36" s="147"/>
      <c r="S36" s="147"/>
      <c r="T36" s="147"/>
      <c r="U36" s="147"/>
      <c r="V36" s="147"/>
      <c r="W36" s="147"/>
      <c r="X36" s="147"/>
      <c r="Y36" s="147"/>
    </row>
    <row r="37" spans="1:25" ht="15" customHeight="1">
      <c r="A37" s="54"/>
      <c r="B37" s="165"/>
      <c r="C37" s="224" t="s">
        <v>29</v>
      </c>
      <c r="D37" s="168"/>
      <c r="E37" s="54"/>
      <c r="F37" s="54"/>
      <c r="G37" s="54"/>
      <c r="H37" s="54"/>
      <c r="I37" s="54"/>
      <c r="J37" s="147"/>
      <c r="K37" s="147"/>
      <c r="L37" s="147"/>
      <c r="M37" s="147"/>
      <c r="N37" s="147"/>
      <c r="O37" s="147"/>
      <c r="P37" s="147"/>
      <c r="Q37" s="147"/>
      <c r="R37" s="147"/>
      <c r="S37" s="147"/>
      <c r="T37" s="147"/>
      <c r="U37" s="147"/>
      <c r="V37" s="147"/>
      <c r="W37" s="147"/>
      <c r="X37" s="147"/>
      <c r="Y37" s="147"/>
    </row>
    <row r="38" spans="1:25" ht="15" customHeight="1">
      <c r="A38" s="54"/>
      <c r="B38" s="165" t="s">
        <v>5</v>
      </c>
      <c r="C38" s="163" t="s">
        <v>30</v>
      </c>
      <c r="D38" s="54"/>
      <c r="E38" s="54"/>
      <c r="F38" s="54"/>
      <c r="G38" s="54"/>
      <c r="H38" s="54"/>
      <c r="I38" s="54"/>
      <c r="J38" s="147"/>
      <c r="K38" s="147"/>
      <c r="L38" s="147"/>
      <c r="M38" s="147"/>
      <c r="N38" s="147"/>
      <c r="O38" s="147"/>
      <c r="P38" s="147"/>
      <c r="Q38" s="147"/>
      <c r="R38" s="147"/>
      <c r="S38" s="147"/>
      <c r="T38" s="147"/>
      <c r="U38" s="147"/>
      <c r="V38" s="147"/>
      <c r="W38" s="147"/>
      <c r="X38" s="147"/>
      <c r="Y38" s="147"/>
    </row>
    <row r="39" spans="1:25" ht="15" customHeight="1">
      <c r="A39" s="54"/>
      <c r="B39" s="165" t="s">
        <v>5</v>
      </c>
      <c r="C39" s="163" t="s">
        <v>31</v>
      </c>
      <c r="D39" s="54"/>
      <c r="E39" s="54"/>
      <c r="F39" s="54"/>
      <c r="G39" s="54"/>
      <c r="H39" s="54"/>
      <c r="I39" s="54"/>
      <c r="J39" s="147"/>
      <c r="K39" s="147"/>
      <c r="L39" s="147"/>
      <c r="M39" s="147"/>
      <c r="N39" s="147"/>
      <c r="O39" s="147"/>
      <c r="P39" s="147"/>
      <c r="Q39" s="147"/>
      <c r="R39" s="147"/>
      <c r="S39" s="147"/>
      <c r="T39" s="147"/>
      <c r="U39" s="147"/>
      <c r="V39" s="147"/>
      <c r="W39" s="147"/>
      <c r="X39" s="147"/>
      <c r="Y39" s="147"/>
    </row>
    <row r="40" spans="1:25" ht="15" customHeight="1">
      <c r="A40" s="54"/>
      <c r="B40" s="165" t="s">
        <v>5</v>
      </c>
      <c r="C40" s="163" t="s">
        <v>32</v>
      </c>
      <c r="D40" s="54"/>
      <c r="E40" s="54"/>
      <c r="F40" s="54"/>
      <c r="G40" s="54"/>
      <c r="H40" s="54"/>
      <c r="I40" s="54"/>
      <c r="J40" s="147"/>
      <c r="K40" s="147"/>
      <c r="L40" s="147"/>
      <c r="M40" s="147"/>
      <c r="N40" s="147"/>
      <c r="O40" s="147"/>
      <c r="P40" s="147"/>
      <c r="Q40" s="147"/>
      <c r="R40" s="147"/>
      <c r="S40" s="147"/>
      <c r="T40" s="147"/>
      <c r="U40" s="147"/>
      <c r="V40" s="147"/>
      <c r="W40" s="147"/>
      <c r="X40" s="147"/>
      <c r="Y40" s="147"/>
    </row>
    <row r="41" spans="1:25" ht="15" customHeight="1">
      <c r="A41" s="54"/>
      <c r="B41" s="165" t="s">
        <v>5</v>
      </c>
      <c r="C41" s="163" t="s">
        <v>33</v>
      </c>
      <c r="D41" s="54"/>
      <c r="E41" s="54"/>
      <c r="F41" s="54"/>
      <c r="G41" s="54"/>
      <c r="H41" s="54"/>
      <c r="I41" s="54"/>
      <c r="J41" s="147"/>
      <c r="K41" s="147"/>
      <c r="L41" s="147"/>
      <c r="M41" s="147"/>
      <c r="N41" s="147"/>
      <c r="O41" s="147"/>
      <c r="P41" s="147"/>
      <c r="Q41" s="147"/>
      <c r="R41" s="147"/>
      <c r="S41" s="147"/>
      <c r="T41" s="147"/>
      <c r="U41" s="147"/>
      <c r="V41" s="147"/>
      <c r="W41" s="147"/>
      <c r="X41" s="147"/>
      <c r="Y41" s="147"/>
    </row>
    <row r="42" spans="1:25" ht="15" customHeight="1">
      <c r="A42" s="54"/>
      <c r="B42" s="165" t="s">
        <v>5</v>
      </c>
      <c r="C42" s="163" t="s">
        <v>34</v>
      </c>
      <c r="D42" s="163"/>
      <c r="E42" s="163"/>
      <c r="F42" s="163"/>
      <c r="G42" s="163"/>
      <c r="H42" s="166"/>
      <c r="I42" s="147"/>
      <c r="J42" s="147"/>
      <c r="K42" s="147"/>
      <c r="L42" s="147"/>
      <c r="M42" s="147"/>
      <c r="N42" s="147"/>
      <c r="O42" s="147"/>
      <c r="P42" s="147"/>
      <c r="Q42" s="147"/>
      <c r="R42" s="147"/>
      <c r="S42" s="147"/>
      <c r="T42" s="147"/>
      <c r="U42" s="147"/>
      <c r="V42" s="147"/>
      <c r="W42" s="147"/>
      <c r="X42" s="147"/>
      <c r="Y42" s="147"/>
    </row>
    <row r="43" spans="1:25" ht="15" customHeight="1">
      <c r="A43" s="163"/>
      <c r="C43" s="167" t="s">
        <v>22</v>
      </c>
      <c r="D43" s="163" t="s">
        <v>35</v>
      </c>
      <c r="F43" s="163"/>
      <c r="G43" s="163"/>
      <c r="H43" s="163"/>
      <c r="I43" s="163"/>
      <c r="J43" s="163"/>
      <c r="K43" s="163"/>
      <c r="L43" s="163"/>
      <c r="M43" s="163"/>
      <c r="N43" s="163"/>
      <c r="O43" s="163"/>
      <c r="P43" s="163"/>
      <c r="Q43" s="163"/>
      <c r="R43" s="163"/>
      <c r="S43" s="163"/>
      <c r="T43" s="163"/>
      <c r="U43" s="163"/>
      <c r="V43" s="163"/>
      <c r="W43" s="163"/>
      <c r="X43" s="163"/>
      <c r="Y43" s="163"/>
    </row>
    <row r="44" spans="1:25" ht="15" customHeight="1">
      <c r="A44" s="163"/>
      <c r="E44" s="169" t="s">
        <v>36</v>
      </c>
      <c r="F44" s="169"/>
      <c r="G44" s="169"/>
      <c r="H44" s="163" t="s">
        <v>37</v>
      </c>
      <c r="I44" s="163"/>
      <c r="J44" s="163"/>
      <c r="K44" s="163"/>
      <c r="L44" s="163"/>
      <c r="M44" s="163"/>
      <c r="N44" s="163"/>
      <c r="O44" s="163"/>
      <c r="P44" s="163"/>
      <c r="Q44" s="163"/>
      <c r="R44" s="163"/>
      <c r="S44" s="163"/>
      <c r="T44" s="163"/>
      <c r="U44" s="163"/>
      <c r="V44" s="163"/>
      <c r="W44" s="163"/>
      <c r="X44" s="163"/>
      <c r="Y44" s="163"/>
    </row>
    <row r="45" spans="1:25" ht="15" customHeight="1">
      <c r="A45" s="163"/>
      <c r="E45" s="170" t="s">
        <v>38</v>
      </c>
      <c r="F45" s="170"/>
      <c r="G45" s="170"/>
      <c r="H45" s="163" t="s">
        <v>39</v>
      </c>
      <c r="I45" s="163"/>
      <c r="J45" s="163"/>
      <c r="K45" s="163"/>
      <c r="L45" s="163"/>
      <c r="M45" s="163"/>
      <c r="N45" s="163"/>
      <c r="O45" s="163"/>
      <c r="P45" s="163"/>
      <c r="Q45" s="163"/>
      <c r="R45" s="163"/>
      <c r="S45" s="163"/>
      <c r="T45" s="163"/>
      <c r="U45" s="163"/>
      <c r="V45" s="163"/>
      <c r="W45" s="163"/>
      <c r="X45" s="163"/>
      <c r="Y45" s="163"/>
    </row>
    <row r="46" spans="1:25" ht="15" customHeight="1">
      <c r="A46" s="163"/>
      <c r="E46" s="171" t="s">
        <v>40</v>
      </c>
      <c r="F46" s="171"/>
      <c r="G46" s="171"/>
      <c r="H46" s="163" t="s">
        <v>41</v>
      </c>
      <c r="I46" s="163"/>
      <c r="J46" s="163"/>
      <c r="K46" s="163"/>
      <c r="L46" s="163"/>
      <c r="M46" s="163"/>
      <c r="N46" s="163"/>
      <c r="O46" s="163"/>
      <c r="P46" s="163"/>
      <c r="Q46" s="163"/>
      <c r="R46" s="163"/>
      <c r="S46" s="163"/>
      <c r="T46" s="163"/>
      <c r="U46" s="163"/>
      <c r="V46" s="163"/>
      <c r="W46" s="163"/>
      <c r="X46" s="163"/>
      <c r="Y46" s="163"/>
    </row>
    <row r="47" spans="1:25" ht="15" customHeight="1">
      <c r="A47" s="163"/>
      <c r="E47" s="172" t="s">
        <v>42</v>
      </c>
      <c r="F47" s="172"/>
      <c r="G47" s="172"/>
      <c r="H47" s="163" t="s">
        <v>43</v>
      </c>
      <c r="I47" s="163"/>
      <c r="J47" s="163"/>
      <c r="K47" s="163"/>
      <c r="L47" s="163"/>
      <c r="M47" s="163"/>
      <c r="N47" s="163"/>
      <c r="O47" s="163"/>
      <c r="P47" s="163"/>
      <c r="Q47" s="163"/>
      <c r="R47" s="163"/>
      <c r="S47" s="163"/>
      <c r="T47" s="163"/>
      <c r="U47" s="163"/>
      <c r="V47" s="163"/>
      <c r="W47" s="163"/>
      <c r="X47" s="163"/>
      <c r="Y47" s="163"/>
    </row>
    <row r="48" spans="1:25" ht="15" customHeight="1" thickBot="1">
      <c r="A48" s="163"/>
      <c r="C48" s="167" t="s">
        <v>22</v>
      </c>
      <c r="D48" s="163" t="s">
        <v>44</v>
      </c>
      <c r="F48" s="163"/>
      <c r="G48" s="163"/>
      <c r="H48" s="163"/>
      <c r="I48" s="163"/>
      <c r="J48" s="163"/>
      <c r="K48" s="163"/>
      <c r="L48" s="163"/>
      <c r="M48" s="163"/>
      <c r="N48" s="163"/>
      <c r="O48" s="163"/>
      <c r="P48" s="163"/>
      <c r="Q48" s="163"/>
      <c r="R48" s="163"/>
      <c r="S48" s="163"/>
      <c r="T48" s="163"/>
      <c r="U48" s="163"/>
      <c r="V48" s="163"/>
      <c r="W48" s="163"/>
      <c r="X48" s="163"/>
      <c r="Y48" s="163"/>
    </row>
    <row r="49" spans="1:25" ht="15" customHeight="1" thickBot="1">
      <c r="A49" s="54"/>
      <c r="E49" s="173" t="s">
        <v>45</v>
      </c>
      <c r="F49" s="174"/>
      <c r="G49" s="175"/>
      <c r="H49" s="54" t="s">
        <v>46</v>
      </c>
      <c r="I49" s="54"/>
      <c r="J49" s="54"/>
      <c r="K49" s="147"/>
      <c r="L49" s="147"/>
      <c r="M49" s="147"/>
      <c r="N49" s="147"/>
      <c r="O49" s="147"/>
      <c r="P49" s="147"/>
      <c r="Q49" s="147"/>
      <c r="R49" s="147"/>
      <c r="S49" s="147"/>
      <c r="T49" s="147"/>
      <c r="U49" s="147"/>
      <c r="V49" s="147"/>
      <c r="W49" s="147"/>
      <c r="X49" s="147"/>
      <c r="Y49" s="147"/>
    </row>
    <row r="50" spans="1:25" ht="15" customHeight="1">
      <c r="A50" s="54"/>
      <c r="E50" s="176" t="s">
        <v>47</v>
      </c>
      <c r="F50" s="176"/>
      <c r="G50" s="176"/>
      <c r="H50" s="54" t="s">
        <v>48</v>
      </c>
      <c r="I50" s="54"/>
      <c r="J50" s="177"/>
      <c r="K50" s="177"/>
      <c r="L50" s="177"/>
      <c r="M50" s="177"/>
      <c r="N50" s="177"/>
      <c r="O50" s="177"/>
      <c r="P50" s="177"/>
      <c r="Q50" s="177"/>
      <c r="R50" s="177"/>
      <c r="S50" s="177"/>
      <c r="T50" s="177"/>
      <c r="U50" s="177"/>
      <c r="V50" s="177"/>
      <c r="W50" s="177"/>
      <c r="X50" s="177"/>
      <c r="Y50" s="155"/>
    </row>
    <row r="51" spans="1:25" ht="15" customHeight="1">
      <c r="A51" s="54"/>
      <c r="E51" s="178" t="s">
        <v>42</v>
      </c>
      <c r="F51" s="178"/>
      <c r="G51" s="178"/>
      <c r="H51" s="54" t="s">
        <v>49</v>
      </c>
      <c r="I51" s="54"/>
      <c r="J51" s="147"/>
      <c r="K51" s="147"/>
      <c r="L51" s="147"/>
      <c r="M51" s="147"/>
      <c r="N51" s="147"/>
      <c r="O51" s="147"/>
      <c r="P51" s="147"/>
      <c r="Q51" s="147"/>
      <c r="R51" s="147"/>
      <c r="S51" s="147"/>
      <c r="T51" s="147"/>
      <c r="U51" s="147"/>
      <c r="V51" s="147"/>
      <c r="W51" s="147"/>
      <c r="X51" s="147"/>
      <c r="Y51" s="147"/>
    </row>
    <row r="52" spans="1:25" ht="15" customHeight="1">
      <c r="A52" s="54"/>
      <c r="B52" s="165"/>
      <c r="C52" s="163"/>
      <c r="D52" s="54"/>
      <c r="E52" s="54"/>
      <c r="F52" s="54"/>
      <c r="G52" s="54"/>
      <c r="H52" s="54"/>
      <c r="I52" s="54"/>
      <c r="J52" s="147"/>
      <c r="K52" s="147"/>
      <c r="L52" s="147"/>
      <c r="M52" s="147"/>
      <c r="N52" s="147"/>
      <c r="O52" s="147"/>
      <c r="P52" s="147"/>
      <c r="Q52" s="147"/>
      <c r="R52" s="147"/>
      <c r="S52" s="147"/>
      <c r="T52" s="147"/>
      <c r="U52" s="147"/>
      <c r="V52" s="147"/>
      <c r="W52" s="147"/>
      <c r="X52" s="147"/>
      <c r="Y52" s="147"/>
    </row>
    <row r="53" spans="1:25" ht="15" customHeight="1">
      <c r="A53" s="54"/>
      <c r="B53" s="165"/>
      <c r="C53" s="163"/>
      <c r="D53" s="54"/>
      <c r="E53" s="54"/>
      <c r="F53" s="54"/>
      <c r="G53" s="54"/>
      <c r="H53" s="54"/>
      <c r="I53" s="54"/>
      <c r="J53" s="147"/>
      <c r="K53" s="147"/>
      <c r="L53" s="147"/>
      <c r="M53" s="147"/>
      <c r="N53" s="147"/>
      <c r="O53" s="147"/>
      <c r="P53" s="147"/>
      <c r="Q53" s="147"/>
      <c r="R53" s="147"/>
      <c r="S53" s="147"/>
      <c r="T53" s="147"/>
      <c r="U53" s="147"/>
      <c r="V53" s="147"/>
      <c r="W53" s="147"/>
      <c r="X53" s="147"/>
      <c r="Y53" s="147"/>
    </row>
    <row r="54" spans="1:25" ht="15" customHeight="1">
      <c r="A54" s="136" t="s">
        <v>50</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s="52" customFormat="1" ht="15" customHeight="1">
      <c r="A55" s="134"/>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row>
    <row r="56" spans="1:25" ht="15" customHeight="1">
      <c r="A56" s="54"/>
      <c r="B56" s="165" t="s">
        <v>5</v>
      </c>
      <c r="C56" s="163" t="s">
        <v>51</v>
      </c>
      <c r="D56" s="163"/>
      <c r="E56" s="163"/>
      <c r="F56" s="163"/>
      <c r="G56" s="163"/>
      <c r="H56" s="166"/>
      <c r="I56" s="147"/>
      <c r="J56" s="147"/>
      <c r="K56" s="147"/>
      <c r="L56" s="147"/>
      <c r="M56" s="147"/>
      <c r="N56" s="147"/>
      <c r="O56" s="147"/>
      <c r="P56" s="147"/>
      <c r="Q56" s="147"/>
      <c r="R56" s="147"/>
      <c r="S56" s="147"/>
      <c r="T56" s="147"/>
      <c r="U56" s="147"/>
      <c r="V56" s="147"/>
      <c r="W56" s="147"/>
      <c r="X56" s="147"/>
      <c r="Y56" s="147"/>
    </row>
    <row r="57" spans="1:25" ht="15" customHeight="1">
      <c r="A57" s="54"/>
      <c r="B57" s="165"/>
      <c r="C57" s="163" t="s">
        <v>52</v>
      </c>
      <c r="D57" s="163"/>
      <c r="E57" s="163"/>
      <c r="F57" s="163"/>
      <c r="G57" s="163"/>
      <c r="H57" s="166"/>
      <c r="I57" s="147"/>
      <c r="J57" s="147"/>
      <c r="K57" s="147"/>
      <c r="L57" s="147"/>
      <c r="M57" s="147"/>
      <c r="N57" s="147"/>
      <c r="O57" s="147"/>
      <c r="P57" s="147"/>
      <c r="Q57" s="147"/>
      <c r="R57" s="147"/>
      <c r="S57" s="147"/>
      <c r="T57" s="147"/>
      <c r="U57" s="147"/>
      <c r="V57" s="147"/>
      <c r="W57" s="147"/>
      <c r="X57" s="147"/>
      <c r="Y57" s="147"/>
    </row>
    <row r="58" spans="1:25" ht="15" customHeight="1">
      <c r="A58" s="54"/>
      <c r="B58" s="165"/>
      <c r="D58" s="163" t="s">
        <v>53</v>
      </c>
      <c r="E58" s="163"/>
      <c r="F58" s="163"/>
      <c r="G58" s="163"/>
      <c r="H58" s="166"/>
      <c r="I58" s="147"/>
      <c r="J58" s="147"/>
      <c r="K58" s="147"/>
      <c r="L58" s="147"/>
      <c r="M58" s="147"/>
      <c r="N58" s="147"/>
      <c r="O58" s="147"/>
      <c r="P58" s="147"/>
      <c r="Q58" s="147"/>
      <c r="R58" s="147"/>
      <c r="S58" s="147"/>
      <c r="T58" s="147"/>
      <c r="U58" s="147"/>
      <c r="V58" s="147"/>
      <c r="W58" s="147"/>
      <c r="X58" s="147"/>
      <c r="Y58" s="147"/>
    </row>
    <row r="59" spans="1:25" ht="15" customHeight="1">
      <c r="A59" s="54"/>
      <c r="B59" s="165"/>
      <c r="C59" s="163" t="s">
        <v>54</v>
      </c>
      <c r="D59" s="163"/>
      <c r="E59" s="163"/>
      <c r="F59" s="163"/>
      <c r="G59" s="163"/>
      <c r="H59" s="166"/>
      <c r="I59" s="147"/>
      <c r="J59" s="147"/>
      <c r="K59" s="147"/>
      <c r="L59" s="147"/>
      <c r="M59" s="147"/>
      <c r="N59" s="147"/>
      <c r="O59" s="147"/>
      <c r="P59" s="147"/>
      <c r="Q59" s="147"/>
      <c r="R59" s="147"/>
      <c r="S59" s="147"/>
      <c r="T59" s="147"/>
      <c r="U59" s="147"/>
      <c r="V59" s="147"/>
      <c r="W59" s="147"/>
      <c r="X59" s="147"/>
      <c r="Y59" s="147"/>
    </row>
    <row r="60" spans="1:25" ht="15" customHeight="1">
      <c r="A60" s="54"/>
      <c r="B60" s="165"/>
      <c r="D60" s="163" t="s">
        <v>55</v>
      </c>
      <c r="E60" s="163"/>
      <c r="F60" s="163"/>
      <c r="G60" s="163"/>
      <c r="H60" s="166"/>
      <c r="I60" s="147"/>
      <c r="J60" s="147"/>
      <c r="K60" s="147"/>
      <c r="L60" s="147"/>
      <c r="M60" s="147"/>
      <c r="N60" s="147"/>
      <c r="O60" s="147"/>
      <c r="P60" s="147"/>
      <c r="Q60" s="147"/>
      <c r="R60" s="147"/>
      <c r="S60" s="147"/>
      <c r="T60" s="147"/>
      <c r="U60" s="147"/>
      <c r="V60" s="147"/>
      <c r="W60" s="147"/>
      <c r="X60" s="147"/>
      <c r="Y60" s="147"/>
    </row>
    <row r="61" spans="1:25" ht="15" customHeight="1">
      <c r="A61" s="54"/>
      <c r="B61" s="163"/>
      <c r="C61" s="163" t="s">
        <v>56</v>
      </c>
      <c r="D61" s="163"/>
      <c r="E61" s="163"/>
      <c r="F61" s="163"/>
      <c r="G61" s="163"/>
      <c r="H61" s="147"/>
      <c r="I61" s="147"/>
      <c r="J61" s="147"/>
      <c r="K61" s="147"/>
      <c r="L61" s="147"/>
      <c r="M61" s="147"/>
      <c r="N61" s="147"/>
      <c r="O61" s="147"/>
      <c r="P61" s="147"/>
      <c r="Q61" s="147"/>
      <c r="R61" s="147"/>
      <c r="S61" s="147"/>
      <c r="T61" s="147"/>
      <c r="U61" s="147"/>
      <c r="V61" s="147"/>
      <c r="W61" s="147"/>
      <c r="X61" s="147"/>
      <c r="Y61" s="147"/>
    </row>
    <row r="62" spans="1:25" ht="15" customHeight="1">
      <c r="A62" s="54"/>
      <c r="D62" s="163" t="s">
        <v>57</v>
      </c>
      <c r="S62" s="147"/>
      <c r="T62" s="147"/>
      <c r="U62" s="147"/>
      <c r="V62" s="147"/>
      <c r="W62" s="147"/>
      <c r="X62" s="147"/>
      <c r="Y62" s="147"/>
    </row>
    <row r="63" spans="1:25" ht="15" customHeight="1">
      <c r="A63" s="54"/>
      <c r="C63" s="163" t="s">
        <v>58</v>
      </c>
      <c r="S63" s="147"/>
      <c r="T63" s="147"/>
      <c r="U63" s="147"/>
      <c r="V63" s="147"/>
      <c r="W63" s="147"/>
      <c r="X63" s="147"/>
      <c r="Y63" s="147"/>
    </row>
    <row r="64" spans="1:25" ht="15" customHeight="1">
      <c r="A64" s="54"/>
      <c r="B64" s="165"/>
      <c r="C64" s="163"/>
      <c r="D64" s="163" t="s">
        <v>59</v>
      </c>
      <c r="E64" s="163"/>
      <c r="F64" s="163"/>
      <c r="G64" s="163"/>
      <c r="H64" s="166"/>
      <c r="I64" s="147"/>
      <c r="J64" s="147"/>
      <c r="K64" s="147"/>
      <c r="L64" s="147"/>
      <c r="M64" s="147"/>
      <c r="N64" s="147"/>
      <c r="O64" s="147"/>
      <c r="P64" s="147"/>
      <c r="Q64" s="147"/>
      <c r="R64" s="147"/>
      <c r="S64" s="147"/>
      <c r="T64" s="147"/>
      <c r="U64" s="147"/>
      <c r="V64" s="147"/>
      <c r="W64" s="147"/>
      <c r="X64" s="147"/>
      <c r="Y64" s="147"/>
    </row>
    <row r="65" spans="1:25" ht="15" customHeight="1">
      <c r="A65" s="54"/>
      <c r="B65" s="165"/>
      <c r="C65" s="54" t="s">
        <v>60</v>
      </c>
      <c r="D65" s="54"/>
      <c r="E65" s="54"/>
      <c r="F65" s="54"/>
      <c r="G65" s="54"/>
      <c r="H65" s="54"/>
      <c r="I65" s="54"/>
      <c r="J65" s="147"/>
      <c r="K65" s="147"/>
      <c r="L65" s="147"/>
      <c r="M65" s="147"/>
      <c r="N65" s="147"/>
      <c r="O65" s="147"/>
      <c r="P65" s="147"/>
      <c r="Q65" s="147"/>
      <c r="R65" s="147"/>
      <c r="S65" s="177"/>
      <c r="T65" s="177"/>
      <c r="U65" s="177"/>
      <c r="V65" s="177"/>
      <c r="W65" s="177"/>
      <c r="X65" s="177"/>
      <c r="Y65" s="155"/>
    </row>
    <row r="66" spans="1:25" ht="15" customHeight="1">
      <c r="A66" s="54"/>
      <c r="B66" s="165"/>
      <c r="C66" s="54" t="s">
        <v>61</v>
      </c>
      <c r="D66" s="54"/>
      <c r="E66" s="54"/>
      <c r="F66" s="54"/>
      <c r="G66" s="54"/>
      <c r="H66" s="54"/>
      <c r="I66" s="54"/>
      <c r="J66" s="147"/>
      <c r="K66" s="147"/>
      <c r="L66" s="147"/>
      <c r="M66" s="147"/>
      <c r="N66" s="147"/>
      <c r="O66" s="147"/>
      <c r="P66" s="147"/>
      <c r="Q66" s="147"/>
      <c r="R66" s="147"/>
      <c r="S66" s="177"/>
      <c r="T66" s="177"/>
      <c r="U66" s="177"/>
      <c r="V66" s="177"/>
      <c r="W66" s="177"/>
      <c r="X66" s="177"/>
      <c r="Y66" s="155"/>
    </row>
    <row r="67" spans="1:25" ht="15" customHeight="1">
      <c r="A67" s="54"/>
      <c r="B67" s="165"/>
      <c r="C67" s="54"/>
      <c r="D67" s="54"/>
      <c r="E67" s="54"/>
      <c r="F67" s="54"/>
      <c r="G67" s="54"/>
      <c r="H67" s="54"/>
      <c r="I67" s="54"/>
      <c r="J67" s="147"/>
      <c r="K67" s="147"/>
      <c r="L67" s="147"/>
      <c r="M67" s="147"/>
      <c r="N67" s="147"/>
      <c r="O67" s="147"/>
      <c r="P67" s="147"/>
      <c r="Q67" s="147"/>
      <c r="R67" s="147"/>
      <c r="S67" s="177"/>
      <c r="T67" s="177"/>
      <c r="U67" s="177"/>
      <c r="V67" s="177"/>
      <c r="W67" s="177"/>
      <c r="X67" s="177"/>
      <c r="Y67" s="155"/>
    </row>
    <row r="68" spans="1:25" ht="15" customHeight="1">
      <c r="A68" s="54"/>
      <c r="B68" s="54"/>
      <c r="C68" s="54"/>
      <c r="D68" s="54"/>
      <c r="E68" s="54"/>
      <c r="F68" s="54"/>
      <c r="G68" s="54"/>
      <c r="H68" s="147"/>
      <c r="I68" s="147"/>
      <c r="J68" s="147"/>
      <c r="K68" s="147"/>
      <c r="L68" s="147"/>
      <c r="M68" s="147"/>
      <c r="N68" s="147"/>
      <c r="O68" s="147"/>
      <c r="P68" s="147"/>
      <c r="Q68" s="147"/>
      <c r="R68" s="147"/>
      <c r="S68" s="147"/>
      <c r="T68" s="147"/>
      <c r="U68" s="147"/>
      <c r="V68" s="147"/>
      <c r="W68" s="147"/>
      <c r="X68" s="147"/>
      <c r="Y68" s="147"/>
    </row>
    <row r="69" spans="1:25">
      <c r="A69" s="59"/>
      <c r="B69" s="59"/>
      <c r="C69" s="59"/>
      <c r="D69" s="59"/>
      <c r="E69" s="59"/>
      <c r="F69" s="59"/>
      <c r="G69" s="59"/>
      <c r="H69" s="60"/>
      <c r="I69" s="60"/>
      <c r="J69" s="60"/>
      <c r="K69" s="60"/>
      <c r="L69" s="60"/>
      <c r="M69" s="60"/>
      <c r="N69" s="60"/>
      <c r="O69" s="60"/>
      <c r="P69" s="60"/>
      <c r="Q69" s="60"/>
      <c r="R69" s="60"/>
      <c r="S69" s="60"/>
      <c r="T69" s="60"/>
      <c r="U69" s="60"/>
      <c r="V69" s="60"/>
      <c r="W69" s="60"/>
      <c r="X69" s="60"/>
      <c r="Y69" s="60"/>
    </row>
    <row r="70" spans="1:25">
      <c r="A70" s="59"/>
      <c r="B70" s="63"/>
      <c r="C70" s="63"/>
      <c r="D70" s="63"/>
      <c r="E70" s="63"/>
      <c r="F70" s="63"/>
      <c r="G70" s="63"/>
      <c r="H70" s="60"/>
      <c r="I70" s="60"/>
      <c r="J70" s="60"/>
      <c r="K70" s="60"/>
      <c r="L70" s="60"/>
      <c r="M70" s="60"/>
      <c r="N70" s="60"/>
      <c r="O70" s="60"/>
      <c r="P70" s="60"/>
      <c r="Q70" s="60"/>
      <c r="R70" s="60"/>
      <c r="S70" s="60"/>
      <c r="T70" s="60"/>
      <c r="U70" s="60"/>
      <c r="V70" s="60"/>
      <c r="W70" s="60"/>
      <c r="X70" s="60"/>
      <c r="Y70" s="60"/>
    </row>
    <row r="71" spans="1:25" ht="17.649999999999999">
      <c r="A71" s="59"/>
      <c r="B71" s="63"/>
      <c r="C71" s="63"/>
      <c r="D71" s="63"/>
      <c r="E71" s="63"/>
      <c r="F71" s="63"/>
      <c r="G71" s="63"/>
      <c r="H71" s="64"/>
      <c r="I71" s="60"/>
      <c r="J71" s="60"/>
      <c r="K71" s="60"/>
      <c r="L71" s="60"/>
      <c r="M71" s="60"/>
      <c r="N71" s="60"/>
      <c r="O71" s="60"/>
      <c r="P71" s="60"/>
      <c r="Q71" s="60"/>
      <c r="R71" s="60"/>
      <c r="S71" s="60"/>
      <c r="T71" s="60"/>
      <c r="U71" s="60"/>
      <c r="V71" s="60"/>
      <c r="W71" s="60"/>
      <c r="X71" s="60"/>
      <c r="Y71" s="60"/>
    </row>
    <row r="72" spans="1:25">
      <c r="A72" s="59"/>
      <c r="B72" s="59"/>
      <c r="C72" s="59"/>
      <c r="D72" s="59"/>
      <c r="E72" s="59"/>
      <c r="F72" s="59"/>
      <c r="G72" s="59"/>
      <c r="H72" s="59"/>
      <c r="I72" s="59"/>
      <c r="J72" s="60"/>
      <c r="K72" s="60"/>
      <c r="L72" s="60"/>
      <c r="M72" s="60"/>
      <c r="N72" s="60"/>
      <c r="O72" s="60"/>
      <c r="P72" s="60"/>
      <c r="Q72" s="60"/>
      <c r="R72" s="60"/>
      <c r="S72" s="60"/>
      <c r="T72" s="60"/>
      <c r="U72" s="60"/>
      <c r="V72" s="60"/>
      <c r="W72" s="60"/>
      <c r="X72" s="60"/>
      <c r="Y72" s="60"/>
    </row>
    <row r="73" spans="1:25">
      <c r="A73" s="59"/>
      <c r="B73" s="59"/>
      <c r="C73" s="59"/>
      <c r="D73" s="59"/>
      <c r="E73" s="59"/>
      <c r="F73" s="59"/>
      <c r="G73" s="59"/>
      <c r="H73" s="60"/>
      <c r="I73" s="60"/>
      <c r="J73" s="60"/>
      <c r="K73" s="60"/>
      <c r="L73" s="60"/>
      <c r="M73" s="60"/>
      <c r="N73" s="60"/>
      <c r="O73" s="60"/>
      <c r="P73" s="60"/>
      <c r="Q73" s="60"/>
      <c r="R73" s="60"/>
      <c r="S73" s="60"/>
      <c r="T73" s="60"/>
      <c r="U73" s="60"/>
      <c r="V73" s="60"/>
      <c r="W73" s="60"/>
      <c r="X73" s="60"/>
      <c r="Y73" s="62"/>
    </row>
    <row r="74" spans="1:25">
      <c r="A74" s="59"/>
      <c r="B74" s="59"/>
      <c r="C74" s="59"/>
      <c r="D74" s="59"/>
      <c r="E74" s="59"/>
      <c r="F74" s="59"/>
      <c r="G74" s="59"/>
      <c r="H74" s="60"/>
      <c r="I74" s="60"/>
      <c r="J74" s="60"/>
      <c r="K74" s="60"/>
      <c r="L74" s="60"/>
      <c r="M74" s="60"/>
      <c r="N74" s="60"/>
      <c r="O74" s="60"/>
      <c r="P74" s="60"/>
      <c r="Q74" s="60"/>
      <c r="R74" s="60"/>
      <c r="S74" s="60"/>
      <c r="T74" s="60"/>
      <c r="U74" s="60"/>
      <c r="V74" s="60"/>
      <c r="W74" s="60"/>
      <c r="X74" s="60"/>
      <c r="Y74" s="60"/>
    </row>
    <row r="75" spans="1:25">
      <c r="A75" s="59"/>
      <c r="B75" s="63"/>
      <c r="C75" s="63"/>
      <c r="D75" s="63"/>
      <c r="E75" s="63"/>
      <c r="F75" s="63"/>
      <c r="G75" s="63"/>
      <c r="H75" s="60"/>
      <c r="I75" s="60"/>
      <c r="J75" s="60"/>
      <c r="K75" s="60"/>
      <c r="L75" s="60"/>
      <c r="M75" s="60"/>
      <c r="N75" s="60"/>
      <c r="O75" s="60"/>
      <c r="P75" s="60"/>
      <c r="Q75" s="60"/>
      <c r="R75" s="60"/>
      <c r="S75" s="60"/>
      <c r="T75" s="60"/>
      <c r="U75" s="60"/>
      <c r="V75" s="60"/>
      <c r="W75" s="60"/>
      <c r="X75" s="60"/>
      <c r="Y75" s="60"/>
    </row>
    <row r="76" spans="1:25" ht="17.649999999999999">
      <c r="A76" s="59"/>
      <c r="B76" s="63"/>
      <c r="C76" s="63"/>
      <c r="D76" s="63"/>
      <c r="E76" s="63"/>
      <c r="F76" s="63"/>
      <c r="G76" s="63"/>
      <c r="H76" s="64"/>
      <c r="I76" s="60"/>
      <c r="J76" s="60"/>
      <c r="K76" s="60"/>
      <c r="L76" s="60"/>
      <c r="M76" s="60"/>
      <c r="N76" s="60"/>
      <c r="O76" s="60"/>
      <c r="P76" s="60"/>
      <c r="Q76" s="60"/>
      <c r="R76" s="60"/>
      <c r="S76" s="60"/>
      <c r="T76" s="60"/>
      <c r="U76" s="60"/>
      <c r="V76" s="60"/>
      <c r="W76" s="60"/>
      <c r="X76" s="60"/>
      <c r="Y76" s="60"/>
    </row>
    <row r="77" spans="1:25" ht="18.75">
      <c r="A77" s="65"/>
      <c r="B77" s="65"/>
      <c r="C77" s="65"/>
      <c r="D77" s="65"/>
      <c r="E77" s="65"/>
      <c r="F77" s="65"/>
      <c r="G77" s="65"/>
      <c r="H77" s="65"/>
      <c r="I77" s="65"/>
      <c r="J77" s="65"/>
      <c r="K77" s="65"/>
      <c r="L77" s="65"/>
      <c r="M77" s="65"/>
      <c r="N77" s="65"/>
      <c r="O77" s="65"/>
      <c r="P77" s="65"/>
      <c r="Q77" s="65"/>
      <c r="R77" s="65"/>
      <c r="S77" s="65"/>
      <c r="T77" s="65"/>
      <c r="U77" s="65"/>
      <c r="V77" s="65"/>
      <c r="W77" s="65"/>
      <c r="X77" s="65"/>
      <c r="Y77" s="65"/>
    </row>
    <row r="78" spans="1:25">
      <c r="A78" s="56"/>
      <c r="B78" s="57"/>
      <c r="C78" s="57"/>
      <c r="D78" s="57"/>
      <c r="E78" s="57"/>
      <c r="F78" s="57"/>
      <c r="G78" s="57"/>
      <c r="H78" s="57"/>
      <c r="I78" s="57"/>
      <c r="J78" s="57"/>
      <c r="K78" s="57"/>
      <c r="L78" s="57"/>
      <c r="M78" s="57"/>
      <c r="N78" s="57"/>
      <c r="O78" s="57"/>
      <c r="P78" s="57"/>
      <c r="Q78" s="57"/>
      <c r="R78" s="57"/>
      <c r="S78" s="57"/>
      <c r="T78" s="57"/>
      <c r="U78" s="57"/>
      <c r="V78" s="57"/>
      <c r="W78" s="57"/>
      <c r="X78" s="57"/>
      <c r="Y78" s="57"/>
    </row>
    <row r="79" spans="1:25">
      <c r="A79" s="63"/>
      <c r="B79" s="63"/>
      <c r="C79" s="63"/>
      <c r="D79" s="63"/>
      <c r="E79" s="63"/>
      <c r="F79" s="63"/>
      <c r="G79" s="63"/>
      <c r="H79" s="63"/>
      <c r="I79" s="63"/>
      <c r="J79" s="63"/>
      <c r="K79" s="63"/>
      <c r="L79" s="63"/>
      <c r="M79" s="63"/>
      <c r="N79" s="63"/>
      <c r="O79" s="63"/>
      <c r="P79" s="63"/>
      <c r="Q79" s="63"/>
      <c r="R79" s="63"/>
      <c r="S79" s="63"/>
      <c r="T79" s="63"/>
      <c r="U79" s="63"/>
      <c r="V79" s="63"/>
      <c r="W79" s="63"/>
      <c r="X79" s="63"/>
      <c r="Y79" s="63"/>
    </row>
    <row r="80" spans="1:25">
      <c r="A80" s="59"/>
      <c r="B80" s="59"/>
      <c r="C80" s="59"/>
      <c r="D80" s="59"/>
      <c r="E80" s="59"/>
      <c r="F80" s="59"/>
      <c r="G80" s="59"/>
      <c r="H80" s="61"/>
      <c r="I80" s="61"/>
      <c r="J80" s="61"/>
      <c r="K80" s="66"/>
      <c r="L80" s="66"/>
      <c r="M80" s="62"/>
      <c r="N80" s="62"/>
      <c r="O80" s="62"/>
      <c r="P80" s="62"/>
      <c r="Q80" s="62"/>
      <c r="R80" s="62"/>
      <c r="S80" s="62"/>
      <c r="T80" s="62"/>
      <c r="U80" s="62"/>
      <c r="V80" s="62"/>
      <c r="W80" s="62"/>
      <c r="X80" s="62"/>
      <c r="Y80" s="62"/>
    </row>
    <row r="81" spans="1:25">
      <c r="A81" s="59"/>
      <c r="B81" s="59"/>
      <c r="C81" s="59"/>
      <c r="D81" s="59"/>
      <c r="E81" s="59"/>
      <c r="F81" s="59"/>
      <c r="G81" s="59"/>
      <c r="H81" s="61"/>
      <c r="I81" s="61"/>
      <c r="J81" s="61"/>
      <c r="K81" s="66"/>
      <c r="L81" s="66"/>
      <c r="M81" s="62"/>
      <c r="N81" s="62"/>
      <c r="O81" s="62"/>
      <c r="P81" s="62"/>
      <c r="Q81" s="62"/>
      <c r="R81" s="62"/>
      <c r="S81" s="62"/>
      <c r="T81" s="62"/>
      <c r="U81" s="62"/>
      <c r="V81" s="62"/>
      <c r="W81" s="62"/>
      <c r="X81" s="62"/>
      <c r="Y81" s="62"/>
    </row>
    <row r="82" spans="1:25">
      <c r="A82" s="59"/>
      <c r="B82" s="59"/>
      <c r="C82" s="59"/>
      <c r="D82" s="59"/>
      <c r="E82" s="59"/>
      <c r="F82" s="59"/>
      <c r="G82" s="59"/>
      <c r="H82" s="67"/>
      <c r="I82" s="67"/>
      <c r="J82" s="67"/>
      <c r="K82" s="66"/>
      <c r="L82" s="66"/>
      <c r="M82" s="62"/>
      <c r="N82" s="62"/>
      <c r="O82" s="62"/>
      <c r="P82" s="62"/>
      <c r="Q82" s="62"/>
      <c r="R82" s="62"/>
      <c r="S82" s="62"/>
      <c r="T82" s="62"/>
      <c r="U82" s="62"/>
      <c r="V82" s="62"/>
      <c r="W82" s="62"/>
      <c r="X82" s="62"/>
      <c r="Y82" s="62"/>
    </row>
    <row r="83" spans="1:25">
      <c r="A83" s="52"/>
      <c r="B83" s="59"/>
      <c r="C83" s="59"/>
      <c r="D83" s="59"/>
      <c r="E83" s="59"/>
      <c r="F83" s="59"/>
      <c r="G83" s="59"/>
      <c r="H83" s="67"/>
      <c r="I83" s="67"/>
      <c r="J83" s="67"/>
      <c r="K83" s="66"/>
      <c r="L83" s="66"/>
      <c r="M83" s="62"/>
      <c r="N83" s="62"/>
      <c r="O83" s="62"/>
      <c r="P83" s="62"/>
      <c r="Q83" s="62"/>
      <c r="R83" s="62"/>
      <c r="S83" s="62"/>
      <c r="T83" s="62"/>
      <c r="U83" s="62"/>
      <c r="V83" s="62"/>
      <c r="W83" s="62"/>
      <c r="X83" s="62"/>
      <c r="Y83" s="62"/>
    </row>
    <row r="84" spans="1:25">
      <c r="A84" s="63"/>
      <c r="B84" s="63"/>
      <c r="C84" s="63"/>
      <c r="D84" s="63"/>
      <c r="E84" s="63"/>
      <c r="F84" s="63"/>
      <c r="G84" s="63"/>
      <c r="H84" s="63"/>
      <c r="I84" s="63"/>
      <c r="J84" s="63"/>
      <c r="K84" s="63"/>
      <c r="L84" s="63"/>
      <c r="M84" s="63"/>
      <c r="N84" s="63"/>
      <c r="O84" s="63"/>
      <c r="P84" s="63"/>
      <c r="Q84" s="63"/>
      <c r="R84" s="63"/>
      <c r="S84" s="63"/>
      <c r="T84" s="63"/>
      <c r="U84" s="63"/>
      <c r="V84" s="63"/>
      <c r="W84" s="63"/>
      <c r="X84" s="63"/>
      <c r="Y84" s="63"/>
    </row>
    <row r="85" spans="1:25">
      <c r="A85" s="59"/>
      <c r="B85" s="59"/>
      <c r="C85" s="59"/>
      <c r="D85" s="59"/>
      <c r="E85" s="59"/>
      <c r="F85" s="59"/>
      <c r="G85" s="59"/>
      <c r="H85" s="68"/>
      <c r="I85" s="68"/>
      <c r="J85" s="68"/>
      <c r="K85" s="68"/>
      <c r="L85" s="68"/>
      <c r="M85" s="68"/>
      <c r="N85" s="68"/>
      <c r="O85" s="68"/>
      <c r="P85" s="68"/>
      <c r="Q85" s="68"/>
      <c r="R85" s="68"/>
      <c r="S85" s="68"/>
      <c r="T85" s="68"/>
      <c r="U85" s="68"/>
      <c r="V85" s="68"/>
      <c r="W85" s="68"/>
      <c r="X85" s="68"/>
      <c r="Y85" s="68"/>
    </row>
    <row r="86" spans="1:25">
      <c r="A86" s="59"/>
      <c r="B86" s="59"/>
      <c r="C86" s="59"/>
      <c r="D86" s="59"/>
      <c r="E86" s="59"/>
      <c r="F86" s="59"/>
      <c r="G86" s="59"/>
      <c r="H86" s="68"/>
      <c r="I86" s="68"/>
      <c r="J86" s="68"/>
      <c r="K86" s="68"/>
      <c r="L86" s="68"/>
      <c r="M86" s="68"/>
      <c r="N86" s="68"/>
      <c r="O86" s="68"/>
      <c r="P86" s="68"/>
      <c r="Q86" s="68"/>
      <c r="R86" s="68"/>
      <c r="S86" s="68"/>
      <c r="T86" s="68"/>
      <c r="U86" s="68"/>
      <c r="V86" s="68"/>
      <c r="W86" s="68"/>
      <c r="X86" s="68"/>
      <c r="Y86" s="68"/>
    </row>
    <row r="87" spans="1:25">
      <c r="A87" s="59"/>
      <c r="B87" s="59"/>
      <c r="C87" s="59"/>
      <c r="D87" s="59"/>
      <c r="E87" s="59"/>
      <c r="F87" s="59"/>
      <c r="G87" s="59"/>
      <c r="H87" s="68"/>
      <c r="I87" s="68"/>
      <c r="J87" s="68"/>
      <c r="K87" s="68"/>
      <c r="L87" s="68"/>
      <c r="M87" s="68"/>
      <c r="N87" s="68"/>
      <c r="O87" s="68"/>
      <c r="P87" s="68"/>
      <c r="Q87" s="68"/>
      <c r="R87" s="68"/>
      <c r="S87" s="68"/>
      <c r="T87" s="68"/>
      <c r="U87" s="68"/>
      <c r="V87" s="68"/>
      <c r="W87" s="68"/>
      <c r="X87" s="68"/>
      <c r="Y87" s="68"/>
    </row>
    <row r="88" spans="1:25">
      <c r="A88" s="52"/>
      <c r="B88" s="59"/>
      <c r="C88" s="59"/>
      <c r="D88" s="59"/>
      <c r="E88" s="59"/>
      <c r="F88" s="59"/>
      <c r="G88" s="59"/>
      <c r="H88" s="68"/>
      <c r="I88" s="68"/>
      <c r="J88" s="68"/>
      <c r="K88" s="68"/>
      <c r="L88" s="68"/>
      <c r="M88" s="68"/>
      <c r="N88" s="68"/>
      <c r="O88" s="68"/>
      <c r="P88" s="68"/>
      <c r="Q88" s="68"/>
      <c r="R88" s="68"/>
      <c r="S88" s="68"/>
      <c r="T88" s="68"/>
      <c r="U88" s="68"/>
      <c r="V88" s="68"/>
      <c r="W88" s="68"/>
      <c r="X88" s="68"/>
      <c r="Y88" s="68"/>
    </row>
    <row r="89" spans="1:25">
      <c r="A89" s="52"/>
      <c r="B89" s="52"/>
      <c r="C89" s="52"/>
      <c r="D89" s="52"/>
      <c r="E89" s="52"/>
      <c r="F89" s="52"/>
      <c r="G89" s="52"/>
      <c r="H89" s="52"/>
      <c r="I89" s="52"/>
      <c r="J89" s="52"/>
      <c r="K89" s="52"/>
      <c r="L89" s="52"/>
      <c r="M89" s="52"/>
      <c r="N89" s="52"/>
      <c r="O89" s="52"/>
      <c r="P89" s="52"/>
      <c r="Q89" s="52"/>
      <c r="R89" s="52"/>
      <c r="S89" s="52"/>
      <c r="T89" s="52"/>
      <c r="U89" s="52"/>
      <c r="V89" s="52"/>
      <c r="W89" s="52"/>
      <c r="X89" s="52"/>
      <c r="Y89" s="52"/>
    </row>
    <row r="90" spans="1:25">
      <c r="A90" s="52"/>
      <c r="B90" s="52"/>
      <c r="C90" s="52"/>
      <c r="D90" s="52"/>
      <c r="E90" s="52"/>
      <c r="F90" s="52"/>
      <c r="G90" s="52"/>
      <c r="H90" s="52"/>
      <c r="I90" s="52"/>
      <c r="J90" s="52"/>
      <c r="K90" s="52"/>
      <c r="L90" s="52"/>
      <c r="M90" s="52"/>
      <c r="N90" s="52"/>
      <c r="O90" s="52"/>
      <c r="P90" s="52"/>
      <c r="Q90" s="52"/>
      <c r="R90" s="52"/>
      <c r="S90" s="52"/>
      <c r="T90" s="52"/>
      <c r="U90" s="52"/>
      <c r="V90" s="52"/>
      <c r="W90" s="52"/>
      <c r="X90" s="52"/>
      <c r="Y90" s="52"/>
    </row>
    <row r="91" spans="1:25">
      <c r="A91" s="52"/>
      <c r="B91" s="52"/>
      <c r="C91" s="52"/>
      <c r="D91" s="52"/>
      <c r="E91" s="52"/>
      <c r="F91" s="52"/>
      <c r="G91" s="52"/>
      <c r="H91" s="52"/>
      <c r="I91" s="52"/>
      <c r="J91" s="52"/>
      <c r="K91" s="52"/>
      <c r="L91" s="52"/>
      <c r="M91" s="52"/>
      <c r="N91" s="52"/>
      <c r="O91" s="52"/>
      <c r="P91" s="52"/>
      <c r="Q91" s="52"/>
      <c r="R91" s="52"/>
      <c r="S91" s="52"/>
      <c r="T91" s="52"/>
      <c r="U91" s="52"/>
      <c r="V91" s="52"/>
      <c r="W91" s="52"/>
      <c r="X91" s="52"/>
      <c r="Y91" s="52"/>
    </row>
    <row r="92" spans="1:25">
      <c r="A92" s="52"/>
      <c r="B92" s="52"/>
      <c r="C92" s="52"/>
      <c r="D92" s="52"/>
      <c r="E92" s="52"/>
      <c r="F92" s="52"/>
      <c r="G92" s="52"/>
      <c r="H92" s="52"/>
      <c r="I92" s="52"/>
      <c r="J92" s="52"/>
      <c r="K92" s="52"/>
      <c r="L92" s="52"/>
      <c r="M92" s="52"/>
      <c r="N92" s="52"/>
      <c r="O92" s="52"/>
      <c r="P92" s="52"/>
      <c r="Q92" s="52"/>
      <c r="R92" s="52"/>
      <c r="S92" s="52"/>
      <c r="T92" s="52"/>
      <c r="U92" s="52"/>
      <c r="V92" s="52"/>
      <c r="W92" s="52"/>
      <c r="X92" s="52"/>
      <c r="Y92" s="52"/>
    </row>
    <row r="93" spans="1:25">
      <c r="A93" s="52"/>
      <c r="B93" s="52"/>
      <c r="C93" s="52"/>
      <c r="D93" s="52"/>
      <c r="E93" s="52"/>
      <c r="F93" s="52"/>
      <c r="G93" s="52"/>
      <c r="H93" s="52"/>
      <c r="I93" s="52"/>
      <c r="J93" s="52"/>
      <c r="K93" s="52"/>
      <c r="L93" s="52"/>
      <c r="M93" s="52"/>
      <c r="N93" s="52"/>
      <c r="O93" s="52"/>
      <c r="P93" s="52"/>
      <c r="Q93" s="52"/>
      <c r="R93" s="52"/>
      <c r="S93" s="52"/>
      <c r="T93" s="52"/>
      <c r="U93" s="52"/>
      <c r="V93" s="52"/>
      <c r="W93" s="52"/>
      <c r="X93" s="52"/>
      <c r="Y93" s="52"/>
    </row>
    <row r="94" spans="1:25">
      <c r="A94" s="52"/>
      <c r="B94" s="52"/>
      <c r="C94" s="52"/>
      <c r="D94" s="52"/>
      <c r="E94" s="52"/>
      <c r="F94" s="52"/>
      <c r="G94" s="52"/>
      <c r="H94" s="52"/>
      <c r="I94" s="52"/>
      <c r="J94" s="52"/>
      <c r="K94" s="52"/>
      <c r="L94" s="52"/>
      <c r="M94" s="52"/>
      <c r="N94" s="52"/>
      <c r="O94" s="52"/>
      <c r="P94" s="52"/>
      <c r="Q94" s="52"/>
      <c r="R94" s="52"/>
      <c r="S94" s="52"/>
      <c r="T94" s="52"/>
      <c r="U94" s="52"/>
      <c r="V94" s="52"/>
      <c r="W94" s="52"/>
      <c r="X94" s="52"/>
      <c r="Y94" s="52"/>
    </row>
    <row r="95" spans="1:25">
      <c r="A95" s="52"/>
      <c r="B95" s="52"/>
      <c r="C95" s="52"/>
      <c r="D95" s="52"/>
      <c r="E95" s="52"/>
      <c r="F95" s="52"/>
      <c r="G95" s="52"/>
      <c r="H95" s="52"/>
      <c r="I95" s="52"/>
      <c r="J95" s="52"/>
      <c r="K95" s="52"/>
      <c r="L95" s="52"/>
      <c r="M95" s="52"/>
      <c r="N95" s="52"/>
      <c r="O95" s="52"/>
      <c r="P95" s="52"/>
      <c r="Q95" s="52"/>
      <c r="R95" s="52"/>
      <c r="S95" s="52"/>
      <c r="T95" s="52"/>
      <c r="U95" s="52"/>
      <c r="V95" s="52"/>
      <c r="W95" s="52"/>
      <c r="X95" s="52"/>
      <c r="Y95" s="52"/>
    </row>
    <row r="96" spans="1:25">
      <c r="A96" s="52"/>
      <c r="B96" s="52"/>
      <c r="C96" s="52"/>
      <c r="D96" s="52"/>
      <c r="E96" s="52"/>
      <c r="F96" s="52"/>
      <c r="G96" s="52"/>
      <c r="H96" s="52"/>
      <c r="I96" s="52"/>
      <c r="J96" s="52"/>
      <c r="K96" s="52"/>
      <c r="L96" s="52"/>
      <c r="M96" s="52"/>
      <c r="N96" s="52"/>
      <c r="O96" s="52"/>
      <c r="P96" s="52"/>
      <c r="Q96" s="52"/>
      <c r="R96" s="52"/>
      <c r="S96" s="52"/>
      <c r="T96" s="52"/>
      <c r="U96" s="52"/>
      <c r="V96" s="52"/>
      <c r="W96" s="52"/>
      <c r="X96" s="52"/>
      <c r="Y96" s="52"/>
    </row>
    <row r="97" spans="1:25">
      <c r="A97" s="52"/>
      <c r="B97" s="52"/>
      <c r="C97" s="52"/>
      <c r="D97" s="52"/>
      <c r="E97" s="52"/>
      <c r="F97" s="52"/>
      <c r="G97" s="52"/>
      <c r="H97" s="52"/>
      <c r="I97" s="52"/>
      <c r="J97" s="52"/>
      <c r="K97" s="52"/>
      <c r="L97" s="52"/>
      <c r="M97" s="52"/>
      <c r="N97" s="52"/>
      <c r="O97" s="52"/>
      <c r="P97" s="52"/>
      <c r="Q97" s="52"/>
      <c r="R97" s="52"/>
      <c r="S97" s="52"/>
      <c r="T97" s="52"/>
      <c r="U97" s="52"/>
      <c r="V97" s="52"/>
      <c r="W97" s="52"/>
      <c r="X97" s="52"/>
      <c r="Y97" s="52"/>
    </row>
    <row r="98" spans="1:25">
      <c r="A98" s="52"/>
      <c r="B98" s="52"/>
      <c r="C98" s="52"/>
      <c r="D98" s="52"/>
      <c r="E98" s="52"/>
      <c r="F98" s="52"/>
      <c r="G98" s="52"/>
      <c r="H98" s="52"/>
      <c r="I98" s="52"/>
      <c r="J98" s="52"/>
      <c r="K98" s="52"/>
      <c r="L98" s="52"/>
      <c r="M98" s="52"/>
      <c r="N98" s="52"/>
      <c r="O98" s="52"/>
      <c r="P98" s="52"/>
      <c r="Q98" s="52"/>
      <c r="R98" s="52"/>
      <c r="S98" s="52"/>
      <c r="T98" s="52"/>
      <c r="U98" s="52"/>
      <c r="V98" s="52"/>
      <c r="W98" s="52"/>
      <c r="X98" s="52"/>
      <c r="Y98" s="52"/>
    </row>
    <row r="99" spans="1:25">
      <c r="A99" s="52"/>
      <c r="B99" s="52"/>
      <c r="C99" s="52"/>
      <c r="D99" s="52"/>
      <c r="E99" s="52"/>
      <c r="F99" s="52"/>
      <c r="G99" s="52"/>
      <c r="H99" s="52"/>
      <c r="I99" s="52"/>
      <c r="J99" s="52"/>
      <c r="K99" s="52"/>
      <c r="L99" s="52"/>
      <c r="M99" s="52"/>
      <c r="N99" s="52"/>
      <c r="O99" s="52"/>
      <c r="P99" s="52"/>
      <c r="Q99" s="52"/>
      <c r="R99" s="52"/>
      <c r="S99" s="52"/>
      <c r="T99" s="52"/>
      <c r="U99" s="52"/>
      <c r="V99" s="52"/>
      <c r="W99" s="52"/>
      <c r="X99" s="52"/>
      <c r="Y99" s="52"/>
    </row>
    <row r="100" spans="1:25">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row>
    <row r="101" spans="1:25">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row>
    <row r="102" spans="1:25">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row>
  </sheetData>
  <sheetProtection algorithmName="SHA-512" hashValue="IlPLASGhf0bTo8xq4gYD3ivPLo1yLOtF6+VC/RjbPwwicO7/G8TIqh0CSi1KjlGQQ+0waf2nbL9ZVySebXLCbg==" saltValue="o22t5RQHk1HjdaPBR6pGVQ==" spinCount="100000" sheet="1" objects="1" scenarios="1"/>
  <mergeCells count="2">
    <mergeCell ref="A2:Y2"/>
    <mergeCell ref="A4:Y4"/>
  </mergeCells>
  <phoneticPr fontId="4"/>
  <dataValidations count="2">
    <dataValidation type="list" allowBlank="1" showInputMessage="1" showErrorMessage="1" sqref="H82" xr:uid="{CF61DA89-61C4-4A7D-B1D2-873936EC5326}">
      <formula1>"有,無,現地にて確認"</formula1>
    </dataValidation>
    <dataValidation type="list" allowBlank="1" showInputMessage="1" showErrorMessage="1" sqref="H80" xr:uid="{F8A56F2F-E08C-494E-9785-AEDB21440C0C}">
      <formula1>"有,無"</formula1>
    </dataValidation>
  </dataValidations>
  <pageMargins left="0.7" right="0.7" top="0.75" bottom="0.75" header="0.3" footer="0.3"/>
  <pageSetup paperSize="9" scale="3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5DE48-62DB-439F-9106-1B478CFD9933}">
  <sheetPr codeName="Sheet2">
    <tabColor rgb="FFFFFF00"/>
    <pageSetUpPr fitToPage="1"/>
  </sheetPr>
  <dimension ref="A1:AQ56"/>
  <sheetViews>
    <sheetView view="pageBreakPreview" zoomScale="124" zoomScaleNormal="91" zoomScaleSheetLayoutView="86" workbookViewId="0"/>
  </sheetViews>
  <sheetFormatPr defaultColWidth="8.625" defaultRowHeight="15"/>
  <cols>
    <col min="1" max="9" width="3.5" style="1" customWidth="1"/>
    <col min="10" max="10" width="4.6875" style="1" customWidth="1"/>
    <col min="11" max="25" width="3.5" style="1" customWidth="1"/>
    <col min="26" max="26" width="2.5" style="1" customWidth="1"/>
    <col min="27" max="34" width="2.6875" style="1" customWidth="1"/>
    <col min="35" max="35" width="4.1875" style="1" customWidth="1"/>
    <col min="36" max="36" width="2.5" style="1" customWidth="1"/>
    <col min="37" max="39" width="8.625" style="1"/>
    <col min="40" max="43" width="15" style="1" customWidth="1"/>
    <col min="44" max="16384" width="8.625" style="1"/>
  </cols>
  <sheetData>
    <row r="1" spans="1:43" ht="30" customHeight="1">
      <c r="A1" s="2"/>
      <c r="B1" s="2"/>
      <c r="C1" s="2"/>
      <c r="D1" s="2"/>
      <c r="E1" s="2"/>
      <c r="F1" s="2"/>
      <c r="G1" s="2"/>
      <c r="H1" s="2"/>
      <c r="I1" s="2"/>
      <c r="J1" s="2"/>
      <c r="K1" s="2"/>
      <c r="L1" s="2"/>
      <c r="M1" s="2"/>
      <c r="N1" s="2"/>
      <c r="O1" s="2"/>
      <c r="P1" s="2"/>
      <c r="Q1" s="2"/>
      <c r="R1" s="397"/>
      <c r="S1" s="398"/>
      <c r="T1" s="398"/>
      <c r="U1" s="398"/>
      <c r="V1" s="398"/>
      <c r="W1" s="398"/>
      <c r="X1" s="398"/>
      <c r="Y1" s="398"/>
      <c r="Z1" s="3"/>
      <c r="AA1" s="2"/>
      <c r="AB1" s="3"/>
      <c r="AC1" s="3"/>
      <c r="AD1" s="3"/>
      <c r="AE1" s="3"/>
      <c r="AF1" s="3"/>
      <c r="AG1" s="3"/>
      <c r="AH1" s="3"/>
      <c r="AJ1" s="3"/>
    </row>
    <row r="2" spans="1:43" ht="18" customHeight="1">
      <c r="A2" s="399" t="s">
        <v>62</v>
      </c>
      <c r="B2" s="399"/>
      <c r="C2" s="399"/>
      <c r="D2" s="399"/>
      <c r="E2" s="399"/>
      <c r="F2" s="399"/>
      <c r="G2" s="399"/>
      <c r="H2" s="399"/>
      <c r="I2" s="399"/>
      <c r="J2" s="399"/>
      <c r="K2" s="399"/>
      <c r="L2" s="399"/>
      <c r="M2" s="399"/>
      <c r="N2" s="399"/>
      <c r="O2" s="399"/>
      <c r="P2" s="399"/>
      <c r="Q2" s="399"/>
      <c r="R2" s="399"/>
      <c r="S2" s="399"/>
      <c r="T2" s="399"/>
      <c r="U2" s="399"/>
      <c r="V2" s="399"/>
      <c r="W2" s="399"/>
      <c r="X2" s="399"/>
      <c r="Y2" s="399"/>
      <c r="Z2" s="4"/>
      <c r="AA2" s="2"/>
      <c r="AB2" s="3"/>
      <c r="AC2" s="3"/>
      <c r="AD2" s="3"/>
      <c r="AE2" s="3"/>
      <c r="AF2" s="3"/>
      <c r="AG2" s="3"/>
      <c r="AH2" s="3"/>
      <c r="AJ2" s="4"/>
    </row>
    <row r="3" spans="1:43" ht="18" customHeight="1">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4"/>
      <c r="AA3" s="2"/>
      <c r="AB3" s="3"/>
      <c r="AC3" s="3"/>
      <c r="AD3" s="3"/>
      <c r="AE3" s="3"/>
      <c r="AF3" s="3"/>
      <c r="AG3" s="3"/>
      <c r="AH3" s="3"/>
      <c r="AJ3" s="4"/>
    </row>
    <row r="4" spans="1:43" ht="12.75"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row>
    <row r="5" spans="1:43" ht="18" customHeight="1">
      <c r="A5" s="123" t="s">
        <v>63</v>
      </c>
      <c r="B5" s="124"/>
      <c r="C5" s="124"/>
      <c r="D5" s="124"/>
      <c r="E5" s="124"/>
      <c r="F5" s="124"/>
      <c r="G5" s="124"/>
      <c r="H5" s="124"/>
      <c r="I5" s="124"/>
      <c r="J5" s="124"/>
      <c r="K5" s="124"/>
      <c r="L5" s="124"/>
      <c r="M5" s="124"/>
      <c r="N5" s="124"/>
      <c r="O5" s="124"/>
      <c r="P5" s="124"/>
      <c r="Q5" s="124"/>
      <c r="R5" s="124"/>
      <c r="S5" s="124"/>
      <c r="T5" s="124"/>
      <c r="U5" s="124"/>
      <c r="V5" s="124"/>
      <c r="W5" s="124"/>
      <c r="X5" s="124"/>
      <c r="Y5" s="125"/>
      <c r="Z5" s="5"/>
      <c r="AA5" s="400" t="s">
        <v>64</v>
      </c>
      <c r="AB5" s="401"/>
      <c r="AC5" s="401"/>
      <c r="AD5" s="401"/>
      <c r="AE5" s="401"/>
      <c r="AF5" s="401"/>
      <c r="AG5" s="401"/>
      <c r="AH5" s="401"/>
      <c r="AI5" s="402"/>
      <c r="AJ5" s="5"/>
      <c r="AN5" s="36"/>
      <c r="AO5" s="36"/>
      <c r="AP5" s="36"/>
      <c r="AQ5" s="36"/>
    </row>
    <row r="6" spans="1:43" ht="18" customHeight="1">
      <c r="A6" s="403" t="s">
        <v>65</v>
      </c>
      <c r="B6" s="404"/>
      <c r="C6" s="404"/>
      <c r="D6" s="404"/>
      <c r="E6" s="404"/>
      <c r="F6" s="404"/>
      <c r="G6" s="404"/>
      <c r="H6" s="405" t="str" cm="1">
        <f t="array" aca="1" ref="H6" ca="1">LEFT(MID(CELL("filename"),FIND("[",CELL("filename"))+1,FIND("]",CELL("filename"))-FIND("[",CELL("filename"))-1),4)</f>
        <v>通番_医</v>
      </c>
      <c r="I6" s="405"/>
      <c r="J6" s="405"/>
      <c r="K6" s="405"/>
      <c r="L6" s="405"/>
      <c r="M6" s="405"/>
      <c r="N6" s="405"/>
      <c r="O6" s="405"/>
      <c r="P6" s="405"/>
      <c r="Q6" s="405"/>
      <c r="R6" s="405"/>
      <c r="S6" s="405"/>
      <c r="T6" s="405"/>
      <c r="U6" s="405"/>
      <c r="V6" s="405"/>
      <c r="W6" s="405"/>
      <c r="X6" s="405"/>
      <c r="Y6" s="405"/>
      <c r="Z6" s="37"/>
      <c r="AA6" s="33"/>
      <c r="AB6" s="34"/>
      <c r="AC6" s="34"/>
      <c r="AD6" s="34"/>
      <c r="AE6" s="34"/>
      <c r="AF6" s="34"/>
      <c r="AG6" s="34"/>
      <c r="AH6" s="34"/>
      <c r="AI6" s="35"/>
      <c r="AJ6" s="5"/>
      <c r="AN6" s="36"/>
      <c r="AO6" s="36"/>
      <c r="AP6" s="36"/>
      <c r="AQ6" s="36"/>
    </row>
    <row r="7" spans="1:43" ht="18" customHeight="1">
      <c r="A7" s="404"/>
      <c r="B7" s="404"/>
      <c r="C7" s="404"/>
      <c r="D7" s="404"/>
      <c r="E7" s="404"/>
      <c r="F7" s="404"/>
      <c r="G7" s="404"/>
      <c r="H7" s="405"/>
      <c r="I7" s="405"/>
      <c r="J7" s="405"/>
      <c r="K7" s="405"/>
      <c r="L7" s="405"/>
      <c r="M7" s="405"/>
      <c r="N7" s="405"/>
      <c r="O7" s="405"/>
      <c r="P7" s="405"/>
      <c r="Q7" s="405"/>
      <c r="R7" s="405"/>
      <c r="S7" s="405"/>
      <c r="T7" s="405"/>
      <c r="U7" s="405"/>
      <c r="V7" s="405"/>
      <c r="W7" s="405"/>
      <c r="X7" s="405"/>
      <c r="Y7" s="405"/>
      <c r="Z7" s="37"/>
      <c r="AA7" s="33"/>
      <c r="AB7" s="34"/>
      <c r="AC7" s="34"/>
      <c r="AD7" s="34"/>
      <c r="AE7" s="34"/>
      <c r="AF7" s="34"/>
      <c r="AG7" s="34"/>
      <c r="AH7" s="34"/>
      <c r="AI7" s="35"/>
      <c r="AJ7" s="5"/>
      <c r="AN7" s="36"/>
      <c r="AO7" s="36"/>
      <c r="AP7" s="36"/>
      <c r="AQ7" s="36"/>
    </row>
    <row r="8" spans="1:43" ht="16.5" customHeight="1">
      <c r="A8" s="406" t="s">
        <v>66</v>
      </c>
      <c r="B8" s="378"/>
      <c r="C8" s="378"/>
      <c r="D8" s="378"/>
      <c r="E8" s="378"/>
      <c r="F8" s="378"/>
      <c r="G8" s="379"/>
      <c r="H8" s="354" t="s">
        <v>67</v>
      </c>
      <c r="I8" s="355"/>
      <c r="J8" s="356"/>
      <c r="K8" s="356"/>
      <c r="L8" s="356"/>
      <c r="M8" s="356"/>
      <c r="N8" s="356"/>
      <c r="O8" s="356"/>
      <c r="P8" s="356"/>
      <c r="Q8" s="356"/>
      <c r="R8" s="356"/>
      <c r="S8" s="356"/>
      <c r="T8" s="356"/>
      <c r="U8" s="356"/>
      <c r="V8" s="356"/>
      <c r="W8" s="356"/>
      <c r="X8" s="356"/>
      <c r="Y8" s="357"/>
      <c r="Z8" s="3"/>
      <c r="AA8" s="407"/>
      <c r="AB8" s="407"/>
      <c r="AC8" s="407"/>
      <c r="AD8" s="407"/>
      <c r="AE8" s="407"/>
      <c r="AF8" s="407"/>
      <c r="AG8" s="407"/>
      <c r="AH8" s="407"/>
      <c r="AI8" s="407"/>
      <c r="AJ8" s="3"/>
      <c r="AN8" s="36"/>
      <c r="AO8" s="36"/>
      <c r="AP8" s="36"/>
      <c r="AQ8" s="36"/>
    </row>
    <row r="9" spans="1:43" ht="16.5" customHeight="1">
      <c r="A9" s="383"/>
      <c r="B9" s="384"/>
      <c r="C9" s="384"/>
      <c r="D9" s="384"/>
      <c r="E9" s="384"/>
      <c r="F9" s="384"/>
      <c r="G9" s="385"/>
      <c r="H9" s="408"/>
      <c r="I9" s="409"/>
      <c r="J9" s="409"/>
      <c r="K9" s="409"/>
      <c r="L9" s="409"/>
      <c r="M9" s="409"/>
      <c r="N9" s="409"/>
      <c r="O9" s="409"/>
      <c r="P9" s="409"/>
      <c r="Q9" s="409"/>
      <c r="R9" s="409"/>
      <c r="S9" s="409"/>
      <c r="T9" s="409"/>
      <c r="U9" s="409"/>
      <c r="V9" s="409"/>
      <c r="W9" s="409"/>
      <c r="X9" s="409"/>
      <c r="Y9" s="7" t="s">
        <v>68</v>
      </c>
      <c r="Z9" s="3"/>
      <c r="AA9" s="407"/>
      <c r="AB9" s="407"/>
      <c r="AC9" s="407"/>
      <c r="AD9" s="407"/>
      <c r="AE9" s="407"/>
      <c r="AF9" s="407"/>
      <c r="AG9" s="407"/>
      <c r="AH9" s="407"/>
      <c r="AI9" s="407"/>
      <c r="AJ9" s="3"/>
    </row>
    <row r="10" spans="1:43" ht="16.5" customHeight="1">
      <c r="A10" s="377" t="s">
        <v>69</v>
      </c>
      <c r="B10" s="378"/>
      <c r="C10" s="378"/>
      <c r="D10" s="378"/>
      <c r="E10" s="378"/>
      <c r="F10" s="378"/>
      <c r="G10" s="379"/>
      <c r="H10" s="6" t="s">
        <v>70</v>
      </c>
      <c r="I10" s="386"/>
      <c r="J10" s="386"/>
      <c r="K10" s="386"/>
      <c r="L10" s="386"/>
      <c r="M10" s="386"/>
      <c r="N10" s="386"/>
      <c r="O10" s="386"/>
      <c r="P10" s="386"/>
      <c r="Q10" s="386"/>
      <c r="R10" s="386"/>
      <c r="S10" s="386"/>
      <c r="T10" s="386"/>
      <c r="U10" s="386"/>
      <c r="V10" s="386"/>
      <c r="W10" s="386"/>
      <c r="X10" s="386"/>
      <c r="Y10" s="387"/>
      <c r="Z10" s="3"/>
      <c r="AA10" s="388"/>
      <c r="AB10" s="389"/>
      <c r="AC10" s="389"/>
      <c r="AD10" s="389"/>
      <c r="AE10" s="389"/>
      <c r="AF10" s="389"/>
      <c r="AG10" s="389"/>
      <c r="AH10" s="389"/>
      <c r="AI10" s="390"/>
      <c r="AJ10" s="3"/>
    </row>
    <row r="11" spans="1:43" ht="16.5" customHeight="1">
      <c r="A11" s="380"/>
      <c r="B11" s="381"/>
      <c r="C11" s="381"/>
      <c r="D11" s="381"/>
      <c r="E11" s="381"/>
      <c r="F11" s="381"/>
      <c r="G11" s="382"/>
      <c r="H11" s="354" t="s">
        <v>67</v>
      </c>
      <c r="I11" s="355"/>
      <c r="J11" s="356"/>
      <c r="K11" s="356"/>
      <c r="L11" s="356"/>
      <c r="M11" s="356"/>
      <c r="N11" s="356"/>
      <c r="O11" s="356"/>
      <c r="P11" s="356"/>
      <c r="Q11" s="356"/>
      <c r="R11" s="356"/>
      <c r="S11" s="356"/>
      <c r="T11" s="356"/>
      <c r="U11" s="356"/>
      <c r="V11" s="356"/>
      <c r="W11" s="356"/>
      <c r="X11" s="356"/>
      <c r="Y11" s="357"/>
      <c r="Z11" s="3"/>
      <c r="AA11" s="391"/>
      <c r="AB11" s="392"/>
      <c r="AC11" s="392"/>
      <c r="AD11" s="392"/>
      <c r="AE11" s="392"/>
      <c r="AF11" s="392"/>
      <c r="AG11" s="392"/>
      <c r="AH11" s="392"/>
      <c r="AI11" s="393"/>
      <c r="AJ11" s="3"/>
    </row>
    <row r="12" spans="1:43" ht="16.5" customHeight="1">
      <c r="A12" s="383"/>
      <c r="B12" s="384"/>
      <c r="C12" s="384"/>
      <c r="D12" s="384"/>
      <c r="E12" s="384"/>
      <c r="F12" s="384"/>
      <c r="G12" s="385"/>
      <c r="H12" s="358"/>
      <c r="I12" s="359"/>
      <c r="J12" s="359"/>
      <c r="K12" s="359"/>
      <c r="L12" s="359"/>
      <c r="M12" s="359"/>
      <c r="N12" s="359"/>
      <c r="O12" s="359"/>
      <c r="P12" s="359"/>
      <c r="Q12" s="359"/>
      <c r="R12" s="359"/>
      <c r="S12" s="359"/>
      <c r="T12" s="359"/>
      <c r="U12" s="359"/>
      <c r="V12" s="359"/>
      <c r="W12" s="359"/>
      <c r="X12" s="359"/>
      <c r="Y12" s="375"/>
      <c r="Z12" s="3"/>
      <c r="AA12" s="394"/>
      <c r="AB12" s="395"/>
      <c r="AC12" s="395"/>
      <c r="AD12" s="395"/>
      <c r="AE12" s="395"/>
      <c r="AF12" s="395"/>
      <c r="AG12" s="395"/>
      <c r="AH12" s="395"/>
      <c r="AI12" s="396"/>
      <c r="AJ12" s="3"/>
    </row>
    <row r="13" spans="1:43" ht="16.5" customHeight="1">
      <c r="A13" s="294" t="s">
        <v>71</v>
      </c>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6"/>
      <c r="Z13" s="8"/>
      <c r="AA13" s="366" t="s">
        <v>72</v>
      </c>
      <c r="AB13" s="367"/>
      <c r="AC13" s="367"/>
      <c r="AD13" s="367"/>
      <c r="AE13" s="367"/>
      <c r="AF13" s="367"/>
      <c r="AG13" s="367"/>
      <c r="AH13" s="367"/>
      <c r="AI13" s="368"/>
      <c r="AJ13" s="8"/>
    </row>
    <row r="14" spans="1:43" ht="16.5" customHeight="1">
      <c r="A14" s="126"/>
      <c r="B14" s="332" t="s">
        <v>73</v>
      </c>
      <c r="C14" s="332"/>
      <c r="D14" s="332"/>
      <c r="E14" s="332"/>
      <c r="F14" s="332"/>
      <c r="G14" s="332"/>
      <c r="H14" s="354" t="s">
        <v>67</v>
      </c>
      <c r="I14" s="355"/>
      <c r="J14" s="356"/>
      <c r="K14" s="356"/>
      <c r="L14" s="356"/>
      <c r="M14" s="356"/>
      <c r="N14" s="356"/>
      <c r="O14" s="356"/>
      <c r="P14" s="356"/>
      <c r="Q14" s="356"/>
      <c r="R14" s="356"/>
      <c r="S14" s="356"/>
      <c r="T14" s="356"/>
      <c r="U14" s="356"/>
      <c r="V14" s="356"/>
      <c r="W14" s="356"/>
      <c r="X14" s="356"/>
      <c r="Y14" s="357"/>
      <c r="Z14" s="8"/>
      <c r="AA14" s="369"/>
      <c r="AB14" s="370"/>
      <c r="AC14" s="370"/>
      <c r="AD14" s="370"/>
      <c r="AE14" s="370"/>
      <c r="AF14" s="370"/>
      <c r="AG14" s="370"/>
      <c r="AH14" s="370"/>
      <c r="AI14" s="371"/>
      <c r="AJ14" s="8"/>
    </row>
    <row r="15" spans="1:43" ht="16.5" customHeight="1">
      <c r="A15" s="126"/>
      <c r="B15" s="332"/>
      <c r="C15" s="332"/>
      <c r="D15" s="332"/>
      <c r="E15" s="332"/>
      <c r="F15" s="332"/>
      <c r="G15" s="332"/>
      <c r="H15" s="358"/>
      <c r="I15" s="359"/>
      <c r="J15" s="359"/>
      <c r="K15" s="359"/>
      <c r="L15" s="359"/>
      <c r="M15" s="359"/>
      <c r="N15" s="359"/>
      <c r="O15" s="359"/>
      <c r="P15" s="359"/>
      <c r="Q15" s="359"/>
      <c r="R15" s="359"/>
      <c r="S15" s="359"/>
      <c r="T15" s="359"/>
      <c r="U15" s="359"/>
      <c r="V15" s="359"/>
      <c r="W15" s="359"/>
      <c r="X15" s="359"/>
      <c r="Y15" s="7" t="s">
        <v>68</v>
      </c>
      <c r="Z15" s="8"/>
      <c r="AA15" s="369"/>
      <c r="AB15" s="370"/>
      <c r="AC15" s="370"/>
      <c r="AD15" s="370"/>
      <c r="AE15" s="370"/>
      <c r="AF15" s="370"/>
      <c r="AG15" s="370"/>
      <c r="AH15" s="370"/>
      <c r="AI15" s="371"/>
      <c r="AJ15" s="8"/>
    </row>
    <row r="16" spans="1:43" ht="16.5" customHeight="1">
      <c r="A16" s="126"/>
      <c r="B16" s="361" t="s">
        <v>74</v>
      </c>
      <c r="C16" s="362"/>
      <c r="D16" s="362"/>
      <c r="E16" s="362"/>
      <c r="F16" s="362"/>
      <c r="G16" s="363"/>
      <c r="H16" s="358"/>
      <c r="I16" s="359"/>
      <c r="J16" s="359"/>
      <c r="K16" s="359"/>
      <c r="L16" s="359"/>
      <c r="M16" s="359"/>
      <c r="N16" s="359"/>
      <c r="O16" s="359"/>
      <c r="P16" s="359"/>
      <c r="Q16" s="359"/>
      <c r="R16" s="359"/>
      <c r="S16" s="359"/>
      <c r="T16" s="359"/>
      <c r="U16" s="359"/>
      <c r="V16" s="359"/>
      <c r="W16" s="359"/>
      <c r="X16" s="359"/>
      <c r="Y16" s="375"/>
      <c r="Z16" s="8"/>
      <c r="AA16" s="369"/>
      <c r="AB16" s="370"/>
      <c r="AC16" s="370"/>
      <c r="AD16" s="370"/>
      <c r="AE16" s="370"/>
      <c r="AF16" s="370"/>
      <c r="AG16" s="370"/>
      <c r="AH16" s="370"/>
      <c r="AI16" s="371"/>
      <c r="AJ16" s="8"/>
    </row>
    <row r="17" spans="1:36" ht="16.5" customHeight="1">
      <c r="A17" s="127"/>
      <c r="B17" s="364" t="s">
        <v>75</v>
      </c>
      <c r="C17" s="364"/>
      <c r="D17" s="364"/>
      <c r="E17" s="364"/>
      <c r="F17" s="364"/>
      <c r="G17" s="364"/>
      <c r="H17" s="358"/>
      <c r="I17" s="359"/>
      <c r="J17" s="359"/>
      <c r="K17" s="359"/>
      <c r="L17" s="359"/>
      <c r="M17" s="359"/>
      <c r="N17" s="359"/>
      <c r="O17" s="359"/>
      <c r="P17" s="359"/>
      <c r="Q17" s="359"/>
      <c r="R17" s="359"/>
      <c r="S17" s="359"/>
      <c r="T17" s="359"/>
      <c r="U17" s="359"/>
      <c r="V17" s="359"/>
      <c r="W17" s="359"/>
      <c r="X17" s="359"/>
      <c r="Y17" s="375"/>
      <c r="Z17" s="8"/>
      <c r="AA17" s="369"/>
      <c r="AB17" s="370"/>
      <c r="AC17" s="370"/>
      <c r="AD17" s="370"/>
      <c r="AE17" s="370"/>
      <c r="AF17" s="370"/>
      <c r="AG17" s="370"/>
      <c r="AH17" s="370"/>
      <c r="AI17" s="371"/>
      <c r="AJ17" s="8"/>
    </row>
    <row r="18" spans="1:36" ht="16.5" customHeight="1">
      <c r="A18" s="127"/>
      <c r="B18" s="364" t="s">
        <v>76</v>
      </c>
      <c r="C18" s="364"/>
      <c r="D18" s="364"/>
      <c r="E18" s="364"/>
      <c r="F18" s="364"/>
      <c r="G18" s="364"/>
      <c r="H18" s="376"/>
      <c r="I18" s="359"/>
      <c r="J18" s="359"/>
      <c r="K18" s="359"/>
      <c r="L18" s="359"/>
      <c r="M18" s="359"/>
      <c r="N18" s="359"/>
      <c r="O18" s="359"/>
      <c r="P18" s="359"/>
      <c r="Q18" s="359"/>
      <c r="R18" s="359"/>
      <c r="S18" s="359"/>
      <c r="T18" s="359"/>
      <c r="U18" s="359"/>
      <c r="V18" s="359"/>
      <c r="W18" s="359"/>
      <c r="X18" s="359"/>
      <c r="Y18" s="375"/>
      <c r="Z18" s="8"/>
      <c r="AA18" s="372"/>
      <c r="AB18" s="373"/>
      <c r="AC18" s="373"/>
      <c r="AD18" s="373"/>
      <c r="AE18" s="373"/>
      <c r="AF18" s="373"/>
      <c r="AG18" s="373"/>
      <c r="AH18" s="373"/>
      <c r="AI18" s="374"/>
      <c r="AJ18" s="8"/>
    </row>
    <row r="19" spans="1:36" ht="16.5" hidden="1" customHeight="1">
      <c r="A19" s="10"/>
      <c r="B19" s="353" t="s">
        <v>77</v>
      </c>
      <c r="C19" s="353"/>
      <c r="D19" s="353"/>
      <c r="E19" s="353"/>
      <c r="F19" s="353"/>
      <c r="G19" s="353"/>
      <c r="H19" s="354" t="s">
        <v>67</v>
      </c>
      <c r="I19" s="355"/>
      <c r="J19" s="356"/>
      <c r="K19" s="356"/>
      <c r="L19" s="356"/>
      <c r="M19" s="356"/>
      <c r="N19" s="356"/>
      <c r="O19" s="356"/>
      <c r="P19" s="356"/>
      <c r="Q19" s="356"/>
      <c r="R19" s="356"/>
      <c r="S19" s="356"/>
      <c r="T19" s="356"/>
      <c r="U19" s="356"/>
      <c r="V19" s="356"/>
      <c r="W19" s="356"/>
      <c r="X19" s="356"/>
      <c r="Y19" s="357"/>
      <c r="Z19" s="8"/>
      <c r="AA19" s="365"/>
      <c r="AB19" s="365"/>
      <c r="AC19" s="365"/>
      <c r="AD19" s="365"/>
      <c r="AE19" s="365"/>
      <c r="AF19" s="365"/>
      <c r="AG19" s="365"/>
      <c r="AH19" s="365"/>
      <c r="AI19" s="365"/>
      <c r="AJ19" s="8"/>
    </row>
    <row r="20" spans="1:36" ht="16.5" hidden="1" customHeight="1">
      <c r="A20" s="10"/>
      <c r="B20" s="353"/>
      <c r="C20" s="353"/>
      <c r="D20" s="353"/>
      <c r="E20" s="353"/>
      <c r="F20" s="353"/>
      <c r="G20" s="353"/>
      <c r="H20" s="358"/>
      <c r="I20" s="360"/>
      <c r="J20" s="360"/>
      <c r="K20" s="360"/>
      <c r="L20" s="360"/>
      <c r="M20" s="360"/>
      <c r="N20" s="360"/>
      <c r="O20" s="360"/>
      <c r="P20" s="360"/>
      <c r="Q20" s="360"/>
      <c r="R20" s="360"/>
      <c r="S20" s="360"/>
      <c r="T20" s="360"/>
      <c r="U20" s="360"/>
      <c r="V20" s="360"/>
      <c r="W20" s="360"/>
      <c r="X20" s="360"/>
      <c r="Y20" s="7" t="s">
        <v>68</v>
      </c>
      <c r="Z20" s="8"/>
      <c r="AA20" s="365"/>
      <c r="AB20" s="365"/>
      <c r="AC20" s="365"/>
      <c r="AD20" s="365"/>
      <c r="AE20" s="365"/>
      <c r="AF20" s="365"/>
      <c r="AG20" s="365"/>
      <c r="AH20" s="365"/>
      <c r="AI20" s="365"/>
      <c r="AJ20" s="8"/>
    </row>
    <row r="21" spans="1:36" ht="16.5" hidden="1" customHeight="1">
      <c r="A21" s="10"/>
      <c r="B21" s="344" t="s">
        <v>78</v>
      </c>
      <c r="C21" s="345"/>
      <c r="D21" s="345"/>
      <c r="E21" s="345"/>
      <c r="F21" s="345"/>
      <c r="G21" s="346"/>
      <c r="H21" s="347"/>
      <c r="I21" s="348"/>
      <c r="J21" s="348"/>
      <c r="K21" s="348"/>
      <c r="L21" s="348"/>
      <c r="M21" s="348"/>
      <c r="N21" s="348"/>
      <c r="O21" s="348"/>
      <c r="P21" s="348"/>
      <c r="Q21" s="348"/>
      <c r="R21" s="348"/>
      <c r="S21" s="348"/>
      <c r="T21" s="348"/>
      <c r="U21" s="348"/>
      <c r="V21" s="348"/>
      <c r="W21" s="348"/>
      <c r="X21" s="348"/>
      <c r="Y21" s="349"/>
      <c r="Z21" s="8"/>
      <c r="AA21" s="365"/>
      <c r="AB21" s="365"/>
      <c r="AC21" s="365"/>
      <c r="AD21" s="365"/>
      <c r="AE21" s="365"/>
      <c r="AF21" s="365"/>
      <c r="AG21" s="365"/>
      <c r="AH21" s="365"/>
      <c r="AI21" s="365"/>
      <c r="AJ21" s="8"/>
    </row>
    <row r="22" spans="1:36" ht="16.5" hidden="1" customHeight="1">
      <c r="A22" s="10"/>
      <c r="B22" s="350" t="s">
        <v>79</v>
      </c>
      <c r="C22" s="350"/>
      <c r="D22" s="350"/>
      <c r="E22" s="350"/>
      <c r="F22" s="350"/>
      <c r="G22" s="350"/>
      <c r="H22" s="347"/>
      <c r="I22" s="348"/>
      <c r="J22" s="348"/>
      <c r="K22" s="348"/>
      <c r="L22" s="348"/>
      <c r="M22" s="348"/>
      <c r="N22" s="348"/>
      <c r="O22" s="348"/>
      <c r="P22" s="348"/>
      <c r="Q22" s="348"/>
      <c r="R22" s="348"/>
      <c r="S22" s="348"/>
      <c r="T22" s="348"/>
      <c r="U22" s="348"/>
      <c r="V22" s="348"/>
      <c r="W22" s="348"/>
      <c r="X22" s="348"/>
      <c r="Y22" s="349"/>
      <c r="Z22" s="8"/>
      <c r="AA22" s="365"/>
      <c r="AB22" s="365"/>
      <c r="AC22" s="365"/>
      <c r="AD22" s="365"/>
      <c r="AE22" s="365"/>
      <c r="AF22" s="365"/>
      <c r="AG22" s="365"/>
      <c r="AH22" s="365"/>
      <c r="AI22" s="365"/>
      <c r="AJ22" s="8"/>
    </row>
    <row r="23" spans="1:36" ht="16.5" hidden="1" customHeight="1">
      <c r="A23" s="10"/>
      <c r="B23" s="350" t="s">
        <v>80</v>
      </c>
      <c r="C23" s="350"/>
      <c r="D23" s="350"/>
      <c r="E23" s="350"/>
      <c r="F23" s="350"/>
      <c r="G23" s="350"/>
      <c r="H23" s="352"/>
      <c r="I23" s="348"/>
      <c r="J23" s="348"/>
      <c r="K23" s="348"/>
      <c r="L23" s="348"/>
      <c r="M23" s="348"/>
      <c r="N23" s="348"/>
      <c r="O23" s="348"/>
      <c r="P23" s="348"/>
      <c r="Q23" s="348"/>
      <c r="R23" s="348"/>
      <c r="S23" s="348"/>
      <c r="T23" s="348"/>
      <c r="U23" s="348"/>
      <c r="V23" s="348"/>
      <c r="W23" s="348"/>
      <c r="X23" s="348"/>
      <c r="Y23" s="349"/>
      <c r="Z23" s="8"/>
      <c r="AA23" s="365"/>
      <c r="AB23" s="365"/>
      <c r="AC23" s="365"/>
      <c r="AD23" s="365"/>
      <c r="AE23" s="365"/>
      <c r="AF23" s="365"/>
      <c r="AG23" s="365"/>
      <c r="AH23" s="365"/>
      <c r="AI23" s="365"/>
      <c r="AJ23" s="8"/>
    </row>
    <row r="24" spans="1:36" ht="16.5" hidden="1" customHeight="1">
      <c r="A24" s="9"/>
      <c r="B24" s="353" t="s">
        <v>81</v>
      </c>
      <c r="C24" s="353"/>
      <c r="D24" s="353"/>
      <c r="E24" s="353"/>
      <c r="F24" s="353"/>
      <c r="G24" s="353"/>
      <c r="H24" s="354" t="s">
        <v>67</v>
      </c>
      <c r="I24" s="355"/>
      <c r="J24" s="356"/>
      <c r="K24" s="356"/>
      <c r="L24" s="356"/>
      <c r="M24" s="356"/>
      <c r="N24" s="356"/>
      <c r="O24" s="356"/>
      <c r="P24" s="356"/>
      <c r="Q24" s="356"/>
      <c r="R24" s="356"/>
      <c r="S24" s="356"/>
      <c r="T24" s="356"/>
      <c r="U24" s="356"/>
      <c r="V24" s="356"/>
      <c r="W24" s="356"/>
      <c r="X24" s="356"/>
      <c r="Y24" s="357"/>
      <c r="Z24" s="8"/>
      <c r="AA24" s="365"/>
      <c r="AB24" s="365"/>
      <c r="AC24" s="365"/>
      <c r="AD24" s="365"/>
      <c r="AE24" s="365"/>
      <c r="AF24" s="365"/>
      <c r="AG24" s="365"/>
      <c r="AH24" s="365"/>
      <c r="AI24" s="365"/>
      <c r="AJ24" s="8"/>
    </row>
    <row r="25" spans="1:36" ht="16.5" hidden="1" customHeight="1">
      <c r="A25" s="9"/>
      <c r="B25" s="353"/>
      <c r="C25" s="353"/>
      <c r="D25" s="353"/>
      <c r="E25" s="353"/>
      <c r="F25" s="353"/>
      <c r="G25" s="353"/>
      <c r="H25" s="358"/>
      <c r="I25" s="359"/>
      <c r="J25" s="359"/>
      <c r="K25" s="359"/>
      <c r="L25" s="359"/>
      <c r="M25" s="359"/>
      <c r="N25" s="359"/>
      <c r="O25" s="359"/>
      <c r="P25" s="359"/>
      <c r="Q25" s="359"/>
      <c r="R25" s="359"/>
      <c r="S25" s="359"/>
      <c r="T25" s="359"/>
      <c r="U25" s="359"/>
      <c r="V25" s="359"/>
      <c r="W25" s="359"/>
      <c r="X25" s="359"/>
      <c r="Y25" s="7" t="s">
        <v>68</v>
      </c>
      <c r="Z25" s="8"/>
      <c r="AA25" s="365"/>
      <c r="AB25" s="365"/>
      <c r="AC25" s="365"/>
      <c r="AD25" s="365"/>
      <c r="AE25" s="365"/>
      <c r="AF25" s="365"/>
      <c r="AG25" s="365"/>
      <c r="AH25" s="365"/>
      <c r="AI25" s="365"/>
      <c r="AJ25" s="8"/>
    </row>
    <row r="26" spans="1:36" ht="16.5" hidden="1" customHeight="1">
      <c r="A26" s="9"/>
      <c r="B26" s="344" t="s">
        <v>82</v>
      </c>
      <c r="C26" s="345"/>
      <c r="D26" s="345"/>
      <c r="E26" s="345"/>
      <c r="F26" s="345"/>
      <c r="G26" s="346"/>
      <c r="H26" s="347"/>
      <c r="I26" s="348"/>
      <c r="J26" s="348"/>
      <c r="K26" s="348"/>
      <c r="L26" s="348"/>
      <c r="M26" s="348"/>
      <c r="N26" s="348"/>
      <c r="O26" s="348"/>
      <c r="P26" s="348"/>
      <c r="Q26" s="348"/>
      <c r="R26" s="348"/>
      <c r="S26" s="348"/>
      <c r="T26" s="348"/>
      <c r="U26" s="348"/>
      <c r="V26" s="348"/>
      <c r="W26" s="348"/>
      <c r="X26" s="348"/>
      <c r="Y26" s="349"/>
      <c r="Z26" s="8"/>
      <c r="AA26" s="365"/>
      <c r="AB26" s="365"/>
      <c r="AC26" s="365"/>
      <c r="AD26" s="365"/>
      <c r="AE26" s="365"/>
      <c r="AF26" s="365"/>
      <c r="AG26" s="365"/>
      <c r="AH26" s="365"/>
      <c r="AI26" s="365"/>
      <c r="AJ26" s="8"/>
    </row>
    <row r="27" spans="1:36" ht="16.5" hidden="1" customHeight="1">
      <c r="A27" s="10"/>
      <c r="B27" s="350" t="s">
        <v>83</v>
      </c>
      <c r="C27" s="350"/>
      <c r="D27" s="350"/>
      <c r="E27" s="350"/>
      <c r="F27" s="350"/>
      <c r="G27" s="350"/>
      <c r="H27" s="347"/>
      <c r="I27" s="348"/>
      <c r="J27" s="348"/>
      <c r="K27" s="348"/>
      <c r="L27" s="348"/>
      <c r="M27" s="348"/>
      <c r="N27" s="348"/>
      <c r="O27" s="348"/>
      <c r="P27" s="348"/>
      <c r="Q27" s="348"/>
      <c r="R27" s="348"/>
      <c r="S27" s="348"/>
      <c r="T27" s="348"/>
      <c r="U27" s="348"/>
      <c r="V27" s="348"/>
      <c r="W27" s="348"/>
      <c r="X27" s="348"/>
      <c r="Y27" s="349"/>
      <c r="Z27" s="8"/>
      <c r="AA27" s="365"/>
      <c r="AB27" s="365"/>
      <c r="AC27" s="365"/>
      <c r="AD27" s="365"/>
      <c r="AE27" s="365"/>
      <c r="AF27" s="365"/>
      <c r="AG27" s="365"/>
      <c r="AH27" s="365"/>
      <c r="AI27" s="365"/>
      <c r="AJ27" s="8"/>
    </row>
    <row r="28" spans="1:36" ht="16.5" hidden="1" customHeight="1">
      <c r="A28" s="10"/>
      <c r="B28" s="351" t="s">
        <v>84</v>
      </c>
      <c r="C28" s="351"/>
      <c r="D28" s="351"/>
      <c r="E28" s="351"/>
      <c r="F28" s="351"/>
      <c r="G28" s="351"/>
      <c r="H28" s="352"/>
      <c r="I28" s="348"/>
      <c r="J28" s="348"/>
      <c r="K28" s="348"/>
      <c r="L28" s="348"/>
      <c r="M28" s="348"/>
      <c r="N28" s="348"/>
      <c r="O28" s="348"/>
      <c r="P28" s="348"/>
      <c r="Q28" s="348"/>
      <c r="R28" s="348"/>
      <c r="S28" s="348"/>
      <c r="T28" s="348"/>
      <c r="U28" s="348"/>
      <c r="V28" s="348"/>
      <c r="W28" s="348"/>
      <c r="X28" s="348"/>
      <c r="Y28" s="349"/>
      <c r="Z28" s="8"/>
      <c r="AA28" s="365"/>
      <c r="AB28" s="365"/>
      <c r="AC28" s="365"/>
      <c r="AD28" s="365"/>
      <c r="AE28" s="365"/>
      <c r="AF28" s="365"/>
      <c r="AG28" s="365"/>
      <c r="AH28" s="365"/>
      <c r="AI28" s="365"/>
      <c r="AJ28" s="8"/>
    </row>
    <row r="29" spans="1:36" ht="16.5" customHeight="1">
      <c r="A29" s="294" t="s">
        <v>85</v>
      </c>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6"/>
      <c r="Z29" s="8"/>
      <c r="AA29" s="315" t="s">
        <v>86</v>
      </c>
      <c r="AB29" s="316"/>
      <c r="AC29" s="316"/>
      <c r="AD29" s="316"/>
      <c r="AE29" s="316"/>
      <c r="AF29" s="316"/>
      <c r="AG29" s="316"/>
      <c r="AH29" s="316"/>
      <c r="AI29" s="317"/>
      <c r="AJ29" s="8"/>
    </row>
    <row r="30" spans="1:36" ht="16.5" customHeight="1">
      <c r="A30" s="126"/>
      <c r="B30" s="332" t="s">
        <v>73</v>
      </c>
      <c r="C30" s="332"/>
      <c r="D30" s="332"/>
      <c r="E30" s="332"/>
      <c r="F30" s="332"/>
      <c r="G30" s="332"/>
      <c r="H30" s="354" t="s">
        <v>67</v>
      </c>
      <c r="I30" s="355"/>
      <c r="J30" s="356"/>
      <c r="K30" s="356"/>
      <c r="L30" s="356"/>
      <c r="M30" s="356"/>
      <c r="N30" s="356"/>
      <c r="O30" s="356"/>
      <c r="P30" s="356"/>
      <c r="Q30" s="356"/>
      <c r="R30" s="356"/>
      <c r="S30" s="356"/>
      <c r="T30" s="356"/>
      <c r="U30" s="356"/>
      <c r="V30" s="356"/>
      <c r="W30" s="356"/>
      <c r="X30" s="356"/>
      <c r="Y30" s="357"/>
      <c r="Z30" s="8"/>
      <c r="AA30" s="318"/>
      <c r="AB30" s="319"/>
      <c r="AC30" s="319"/>
      <c r="AD30" s="319"/>
      <c r="AE30" s="319"/>
      <c r="AF30" s="319"/>
      <c r="AG30" s="319"/>
      <c r="AH30" s="319"/>
      <c r="AI30" s="320"/>
      <c r="AJ30" s="8"/>
    </row>
    <row r="31" spans="1:36" ht="16.5" customHeight="1">
      <c r="A31" s="126"/>
      <c r="B31" s="332"/>
      <c r="C31" s="332"/>
      <c r="D31" s="332"/>
      <c r="E31" s="332"/>
      <c r="F31" s="332"/>
      <c r="G31" s="332"/>
      <c r="H31" s="358"/>
      <c r="I31" s="360"/>
      <c r="J31" s="360"/>
      <c r="K31" s="360"/>
      <c r="L31" s="360"/>
      <c r="M31" s="360"/>
      <c r="N31" s="360"/>
      <c r="O31" s="360"/>
      <c r="P31" s="360"/>
      <c r="Q31" s="360"/>
      <c r="R31" s="360"/>
      <c r="S31" s="360"/>
      <c r="T31" s="360"/>
      <c r="U31" s="360"/>
      <c r="V31" s="360"/>
      <c r="W31" s="360"/>
      <c r="X31" s="360"/>
      <c r="Y31" s="7" t="s">
        <v>68</v>
      </c>
      <c r="Z31" s="8"/>
      <c r="AA31" s="318"/>
      <c r="AB31" s="319"/>
      <c r="AC31" s="319"/>
      <c r="AD31" s="319"/>
      <c r="AE31" s="319"/>
      <c r="AF31" s="319"/>
      <c r="AG31" s="319"/>
      <c r="AH31" s="319"/>
      <c r="AI31" s="320"/>
      <c r="AJ31" s="8"/>
    </row>
    <row r="32" spans="1:36" ht="16.5" customHeight="1">
      <c r="A32" s="126"/>
      <c r="B32" s="361" t="s">
        <v>74</v>
      </c>
      <c r="C32" s="362"/>
      <c r="D32" s="362"/>
      <c r="E32" s="362"/>
      <c r="F32" s="362"/>
      <c r="G32" s="363"/>
      <c r="H32" s="347"/>
      <c r="I32" s="348"/>
      <c r="J32" s="348"/>
      <c r="K32" s="348"/>
      <c r="L32" s="348"/>
      <c r="M32" s="348"/>
      <c r="N32" s="348"/>
      <c r="O32" s="348"/>
      <c r="P32" s="348"/>
      <c r="Q32" s="348"/>
      <c r="R32" s="348"/>
      <c r="S32" s="348"/>
      <c r="T32" s="348"/>
      <c r="U32" s="348"/>
      <c r="V32" s="348"/>
      <c r="W32" s="348"/>
      <c r="X32" s="348"/>
      <c r="Y32" s="349"/>
      <c r="Z32" s="8"/>
      <c r="AA32" s="318"/>
      <c r="AB32" s="319"/>
      <c r="AC32" s="319"/>
      <c r="AD32" s="319"/>
      <c r="AE32" s="319"/>
      <c r="AF32" s="319"/>
      <c r="AG32" s="319"/>
      <c r="AH32" s="319"/>
      <c r="AI32" s="320"/>
      <c r="AJ32" s="8"/>
    </row>
    <row r="33" spans="1:36" ht="16.5" customHeight="1">
      <c r="A33" s="127"/>
      <c r="B33" s="364" t="s">
        <v>75</v>
      </c>
      <c r="C33" s="364"/>
      <c r="D33" s="364"/>
      <c r="E33" s="364"/>
      <c r="F33" s="364"/>
      <c r="G33" s="364"/>
      <c r="H33" s="347"/>
      <c r="I33" s="348"/>
      <c r="J33" s="348"/>
      <c r="K33" s="348"/>
      <c r="L33" s="348"/>
      <c r="M33" s="348"/>
      <c r="N33" s="348"/>
      <c r="O33" s="348"/>
      <c r="P33" s="348"/>
      <c r="Q33" s="348"/>
      <c r="R33" s="348"/>
      <c r="S33" s="348"/>
      <c r="T33" s="348"/>
      <c r="U33" s="348"/>
      <c r="V33" s="348"/>
      <c r="W33" s="348"/>
      <c r="X33" s="348"/>
      <c r="Y33" s="349"/>
      <c r="Z33" s="8"/>
      <c r="AA33" s="318"/>
      <c r="AB33" s="319"/>
      <c r="AC33" s="319"/>
      <c r="AD33" s="319"/>
      <c r="AE33" s="319"/>
      <c r="AF33" s="319"/>
      <c r="AG33" s="319"/>
      <c r="AH33" s="319"/>
      <c r="AI33" s="320"/>
      <c r="AJ33" s="8"/>
    </row>
    <row r="34" spans="1:36" ht="16.5" customHeight="1">
      <c r="A34" s="128"/>
      <c r="B34" s="364" t="s">
        <v>76</v>
      </c>
      <c r="C34" s="364"/>
      <c r="D34" s="364"/>
      <c r="E34" s="364"/>
      <c r="F34" s="364"/>
      <c r="G34" s="364"/>
      <c r="H34" s="352"/>
      <c r="I34" s="348"/>
      <c r="J34" s="348"/>
      <c r="K34" s="348"/>
      <c r="L34" s="348"/>
      <c r="M34" s="348"/>
      <c r="N34" s="348"/>
      <c r="O34" s="348"/>
      <c r="P34" s="348"/>
      <c r="Q34" s="348"/>
      <c r="R34" s="348"/>
      <c r="S34" s="348"/>
      <c r="T34" s="348"/>
      <c r="U34" s="348"/>
      <c r="V34" s="348"/>
      <c r="W34" s="348"/>
      <c r="X34" s="348"/>
      <c r="Y34" s="349"/>
      <c r="Z34" s="8"/>
      <c r="AA34" s="318"/>
      <c r="AB34" s="319"/>
      <c r="AC34" s="319"/>
      <c r="AD34" s="319"/>
      <c r="AE34" s="319"/>
      <c r="AF34" s="319"/>
      <c r="AG34" s="319"/>
      <c r="AH34" s="319"/>
      <c r="AI34" s="320"/>
      <c r="AJ34" s="8"/>
    </row>
    <row r="35" spans="1:36" ht="16.5" hidden="1" customHeight="1">
      <c r="A35" s="10"/>
      <c r="B35" s="353" t="s">
        <v>77</v>
      </c>
      <c r="C35" s="353"/>
      <c r="D35" s="353"/>
      <c r="E35" s="353"/>
      <c r="F35" s="353"/>
      <c r="G35" s="353"/>
      <c r="H35" s="354" t="s">
        <v>67</v>
      </c>
      <c r="I35" s="355"/>
      <c r="J35" s="356"/>
      <c r="K35" s="356"/>
      <c r="L35" s="356"/>
      <c r="M35" s="356"/>
      <c r="N35" s="356"/>
      <c r="O35" s="356"/>
      <c r="P35" s="356"/>
      <c r="Q35" s="356"/>
      <c r="R35" s="356"/>
      <c r="S35" s="356"/>
      <c r="T35" s="356"/>
      <c r="U35" s="356"/>
      <c r="V35" s="356"/>
      <c r="W35" s="356"/>
      <c r="X35" s="356"/>
      <c r="Y35" s="357"/>
      <c r="Z35" s="8"/>
      <c r="AA35" s="29"/>
      <c r="AB35" s="27"/>
      <c r="AC35" s="27"/>
      <c r="AD35" s="27"/>
      <c r="AE35" s="27"/>
      <c r="AF35" s="27"/>
      <c r="AG35" s="27"/>
      <c r="AH35" s="27"/>
      <c r="AI35" s="30"/>
      <c r="AJ35" s="8"/>
    </row>
    <row r="36" spans="1:36" ht="16.5" hidden="1" customHeight="1">
      <c r="A36" s="10"/>
      <c r="B36" s="353"/>
      <c r="C36" s="353"/>
      <c r="D36" s="353"/>
      <c r="E36" s="353"/>
      <c r="F36" s="353"/>
      <c r="G36" s="353"/>
      <c r="H36" s="358"/>
      <c r="I36" s="360"/>
      <c r="J36" s="360"/>
      <c r="K36" s="360"/>
      <c r="L36" s="360"/>
      <c r="M36" s="360"/>
      <c r="N36" s="360"/>
      <c r="O36" s="360"/>
      <c r="P36" s="360"/>
      <c r="Q36" s="360"/>
      <c r="R36" s="360"/>
      <c r="S36" s="360"/>
      <c r="T36" s="360"/>
      <c r="U36" s="360"/>
      <c r="V36" s="360"/>
      <c r="W36" s="360"/>
      <c r="X36" s="360"/>
      <c r="Y36" s="7" t="s">
        <v>68</v>
      </c>
      <c r="Z36" s="8"/>
      <c r="AA36" s="29"/>
      <c r="AB36" s="27"/>
      <c r="AC36" s="27"/>
      <c r="AD36" s="27"/>
      <c r="AE36" s="27"/>
      <c r="AF36" s="27"/>
      <c r="AG36" s="27"/>
      <c r="AH36" s="27"/>
      <c r="AI36" s="30"/>
      <c r="AJ36" s="8"/>
    </row>
    <row r="37" spans="1:36" ht="16.5" hidden="1" customHeight="1">
      <c r="A37" s="10"/>
      <c r="B37" s="344" t="s">
        <v>78</v>
      </c>
      <c r="C37" s="345"/>
      <c r="D37" s="345"/>
      <c r="E37" s="345"/>
      <c r="F37" s="345"/>
      <c r="G37" s="346"/>
      <c r="H37" s="347"/>
      <c r="I37" s="348"/>
      <c r="J37" s="348"/>
      <c r="K37" s="348"/>
      <c r="L37" s="348"/>
      <c r="M37" s="348"/>
      <c r="N37" s="348"/>
      <c r="O37" s="348"/>
      <c r="P37" s="348"/>
      <c r="Q37" s="348"/>
      <c r="R37" s="348"/>
      <c r="S37" s="348"/>
      <c r="T37" s="348"/>
      <c r="U37" s="348"/>
      <c r="V37" s="348"/>
      <c r="W37" s="348"/>
      <c r="X37" s="348"/>
      <c r="Y37" s="349"/>
      <c r="Z37" s="8"/>
      <c r="AA37" s="29"/>
      <c r="AB37" s="27"/>
      <c r="AC37" s="27"/>
      <c r="AD37" s="27"/>
      <c r="AE37" s="27"/>
      <c r="AF37" s="27"/>
      <c r="AG37" s="27"/>
      <c r="AH37" s="27"/>
      <c r="AI37" s="30"/>
      <c r="AJ37" s="8"/>
    </row>
    <row r="38" spans="1:36" ht="16.5" hidden="1" customHeight="1">
      <c r="A38" s="10"/>
      <c r="B38" s="350" t="s">
        <v>79</v>
      </c>
      <c r="C38" s="350"/>
      <c r="D38" s="350"/>
      <c r="E38" s="350"/>
      <c r="F38" s="350"/>
      <c r="G38" s="350"/>
      <c r="H38" s="347"/>
      <c r="I38" s="348"/>
      <c r="J38" s="348"/>
      <c r="K38" s="348"/>
      <c r="L38" s="348"/>
      <c r="M38" s="348"/>
      <c r="N38" s="348"/>
      <c r="O38" s="348"/>
      <c r="P38" s="348"/>
      <c r="Q38" s="348"/>
      <c r="R38" s="348"/>
      <c r="S38" s="348"/>
      <c r="T38" s="348"/>
      <c r="U38" s="348"/>
      <c r="V38" s="348"/>
      <c r="W38" s="348"/>
      <c r="X38" s="348"/>
      <c r="Y38" s="349"/>
      <c r="Z38" s="8"/>
      <c r="AA38" s="29"/>
      <c r="AB38" s="27"/>
      <c r="AC38" s="27"/>
      <c r="AD38" s="27"/>
      <c r="AE38" s="27"/>
      <c r="AF38" s="27"/>
      <c r="AG38" s="27"/>
      <c r="AH38" s="27"/>
      <c r="AI38" s="30"/>
      <c r="AJ38" s="8"/>
    </row>
    <row r="39" spans="1:36" ht="16.5" hidden="1" customHeight="1">
      <c r="A39" s="10"/>
      <c r="B39" s="350" t="s">
        <v>80</v>
      </c>
      <c r="C39" s="350"/>
      <c r="D39" s="350"/>
      <c r="E39" s="350"/>
      <c r="F39" s="350"/>
      <c r="G39" s="350"/>
      <c r="H39" s="352"/>
      <c r="I39" s="348"/>
      <c r="J39" s="348"/>
      <c r="K39" s="348"/>
      <c r="L39" s="348"/>
      <c r="M39" s="348"/>
      <c r="N39" s="348"/>
      <c r="O39" s="348"/>
      <c r="P39" s="348"/>
      <c r="Q39" s="348"/>
      <c r="R39" s="348"/>
      <c r="S39" s="348"/>
      <c r="T39" s="348"/>
      <c r="U39" s="348"/>
      <c r="V39" s="348"/>
      <c r="W39" s="348"/>
      <c r="X39" s="348"/>
      <c r="Y39" s="349"/>
      <c r="Z39" s="8"/>
      <c r="AA39" s="29"/>
      <c r="AB39" s="27"/>
      <c r="AC39" s="27"/>
      <c r="AD39" s="27"/>
      <c r="AE39" s="27"/>
      <c r="AF39" s="27"/>
      <c r="AG39" s="27"/>
      <c r="AH39" s="27"/>
      <c r="AI39" s="30"/>
      <c r="AJ39" s="8"/>
    </row>
    <row r="40" spans="1:36" ht="16.5" hidden="1" customHeight="1">
      <c r="A40" s="9"/>
      <c r="B40" s="353" t="s">
        <v>81</v>
      </c>
      <c r="C40" s="353"/>
      <c r="D40" s="353"/>
      <c r="E40" s="353"/>
      <c r="F40" s="353"/>
      <c r="G40" s="353"/>
      <c r="H40" s="354" t="s">
        <v>67</v>
      </c>
      <c r="I40" s="355"/>
      <c r="J40" s="356"/>
      <c r="K40" s="356"/>
      <c r="L40" s="356"/>
      <c r="M40" s="356"/>
      <c r="N40" s="356"/>
      <c r="O40" s="356"/>
      <c r="P40" s="356"/>
      <c r="Q40" s="356"/>
      <c r="R40" s="356"/>
      <c r="S40" s="356"/>
      <c r="T40" s="356"/>
      <c r="U40" s="356"/>
      <c r="V40" s="356"/>
      <c r="W40" s="356"/>
      <c r="X40" s="356"/>
      <c r="Y40" s="357"/>
      <c r="Z40" s="8"/>
      <c r="AA40" s="29"/>
      <c r="AB40" s="27"/>
      <c r="AC40" s="27"/>
      <c r="AD40" s="27"/>
      <c r="AE40" s="27"/>
      <c r="AF40" s="27"/>
      <c r="AG40" s="27"/>
      <c r="AH40" s="27"/>
      <c r="AI40" s="30"/>
      <c r="AJ40" s="8"/>
    </row>
    <row r="41" spans="1:36" ht="16.5" hidden="1" customHeight="1">
      <c r="A41" s="9"/>
      <c r="B41" s="353"/>
      <c r="C41" s="353"/>
      <c r="D41" s="353"/>
      <c r="E41" s="353"/>
      <c r="F41" s="353"/>
      <c r="G41" s="353"/>
      <c r="H41" s="358"/>
      <c r="I41" s="359"/>
      <c r="J41" s="359"/>
      <c r="K41" s="359"/>
      <c r="L41" s="359"/>
      <c r="M41" s="359"/>
      <c r="N41" s="359"/>
      <c r="O41" s="359"/>
      <c r="P41" s="359"/>
      <c r="Q41" s="359"/>
      <c r="R41" s="359"/>
      <c r="S41" s="359"/>
      <c r="T41" s="359"/>
      <c r="U41" s="359"/>
      <c r="V41" s="359"/>
      <c r="W41" s="359"/>
      <c r="X41" s="359"/>
      <c r="Y41" s="7" t="s">
        <v>68</v>
      </c>
      <c r="Z41" s="8"/>
      <c r="AA41" s="29"/>
      <c r="AB41" s="27"/>
      <c r="AC41" s="27"/>
      <c r="AD41" s="27"/>
      <c r="AE41" s="27"/>
      <c r="AF41" s="27"/>
      <c r="AG41" s="27"/>
      <c r="AH41" s="27"/>
      <c r="AI41" s="30"/>
      <c r="AJ41" s="8"/>
    </row>
    <row r="42" spans="1:36" ht="16.5" hidden="1" customHeight="1">
      <c r="A42" s="9"/>
      <c r="B42" s="344" t="s">
        <v>82</v>
      </c>
      <c r="C42" s="345"/>
      <c r="D42" s="345"/>
      <c r="E42" s="345"/>
      <c r="F42" s="345"/>
      <c r="G42" s="346"/>
      <c r="H42" s="347"/>
      <c r="I42" s="348"/>
      <c r="J42" s="348"/>
      <c r="K42" s="348"/>
      <c r="L42" s="348"/>
      <c r="M42" s="348"/>
      <c r="N42" s="348"/>
      <c r="O42" s="348"/>
      <c r="P42" s="348"/>
      <c r="Q42" s="348"/>
      <c r="R42" s="348"/>
      <c r="S42" s="348"/>
      <c r="T42" s="348"/>
      <c r="U42" s="348"/>
      <c r="V42" s="348"/>
      <c r="W42" s="348"/>
      <c r="X42" s="348"/>
      <c r="Y42" s="349"/>
      <c r="Z42" s="8"/>
      <c r="AA42" s="29"/>
      <c r="AB42" s="27"/>
      <c r="AC42" s="27"/>
      <c r="AD42" s="27"/>
      <c r="AE42" s="27"/>
      <c r="AF42" s="27"/>
      <c r="AG42" s="27"/>
      <c r="AH42" s="27"/>
      <c r="AI42" s="30"/>
      <c r="AJ42" s="8"/>
    </row>
    <row r="43" spans="1:36" ht="16.5" hidden="1" customHeight="1">
      <c r="A43" s="10"/>
      <c r="B43" s="350" t="s">
        <v>83</v>
      </c>
      <c r="C43" s="350"/>
      <c r="D43" s="350"/>
      <c r="E43" s="350"/>
      <c r="F43" s="350"/>
      <c r="G43" s="350"/>
      <c r="H43" s="347"/>
      <c r="I43" s="348"/>
      <c r="J43" s="348"/>
      <c r="K43" s="348"/>
      <c r="L43" s="348"/>
      <c r="M43" s="348"/>
      <c r="N43" s="348"/>
      <c r="O43" s="348"/>
      <c r="P43" s="348"/>
      <c r="Q43" s="348"/>
      <c r="R43" s="348"/>
      <c r="S43" s="348"/>
      <c r="T43" s="348"/>
      <c r="U43" s="348"/>
      <c r="V43" s="348"/>
      <c r="W43" s="348"/>
      <c r="X43" s="348"/>
      <c r="Y43" s="349"/>
      <c r="Z43" s="8"/>
      <c r="AA43" s="29"/>
      <c r="AB43" s="27"/>
      <c r="AC43" s="27"/>
      <c r="AD43" s="27"/>
      <c r="AE43" s="27"/>
      <c r="AF43" s="27"/>
      <c r="AG43" s="27"/>
      <c r="AH43" s="27"/>
      <c r="AI43" s="30"/>
      <c r="AJ43" s="8"/>
    </row>
    <row r="44" spans="1:36" ht="16.5" hidden="1" customHeight="1">
      <c r="A44" s="10"/>
      <c r="B44" s="351" t="s">
        <v>84</v>
      </c>
      <c r="C44" s="351"/>
      <c r="D44" s="351"/>
      <c r="E44" s="351"/>
      <c r="F44" s="351"/>
      <c r="G44" s="351"/>
      <c r="H44" s="352"/>
      <c r="I44" s="348"/>
      <c r="J44" s="348"/>
      <c r="K44" s="348"/>
      <c r="L44" s="348"/>
      <c r="M44" s="348"/>
      <c r="N44" s="348"/>
      <c r="O44" s="348"/>
      <c r="P44" s="348"/>
      <c r="Q44" s="348"/>
      <c r="R44" s="348"/>
      <c r="S44" s="348"/>
      <c r="T44" s="348"/>
      <c r="U44" s="348"/>
      <c r="V44" s="348"/>
      <c r="W44" s="348"/>
      <c r="X44" s="348"/>
      <c r="Y44" s="349"/>
      <c r="Z44" s="8"/>
      <c r="AA44" s="29"/>
      <c r="AB44" s="27"/>
      <c r="AC44" s="27"/>
      <c r="AD44" s="27"/>
      <c r="AE44" s="27"/>
      <c r="AF44" s="27"/>
      <c r="AG44" s="27"/>
      <c r="AH44" s="27"/>
      <c r="AI44" s="30"/>
      <c r="AJ44" s="8"/>
    </row>
    <row r="45" spans="1:36" ht="12.75" customHeight="1">
      <c r="A45" s="4"/>
      <c r="B45" s="4"/>
      <c r="C45" s="4"/>
      <c r="D45" s="4"/>
      <c r="E45" s="4"/>
      <c r="F45" s="4"/>
      <c r="G45" s="4"/>
      <c r="H45" s="4"/>
      <c r="I45" s="4"/>
      <c r="J45" s="4"/>
      <c r="K45" s="4"/>
      <c r="L45" s="4"/>
      <c r="M45" s="4"/>
      <c r="N45" s="4"/>
      <c r="O45" s="4"/>
      <c r="P45" s="4"/>
      <c r="Q45" s="4"/>
      <c r="R45" s="4"/>
      <c r="S45" s="4"/>
      <c r="T45" s="4"/>
      <c r="U45" s="4"/>
      <c r="V45" s="4"/>
      <c r="W45" s="4"/>
      <c r="X45" s="4"/>
      <c r="Y45" s="4"/>
      <c r="Z45" s="4"/>
      <c r="AA45" s="28"/>
      <c r="AB45" s="28"/>
      <c r="AC45" s="28"/>
      <c r="AD45" s="28"/>
      <c r="AE45" s="28"/>
      <c r="AF45" s="28"/>
      <c r="AG45" s="28"/>
      <c r="AH45" s="28"/>
      <c r="AI45" s="28"/>
      <c r="AJ45" s="4"/>
    </row>
    <row r="46" spans="1:36" ht="18" customHeight="1">
      <c r="A46" s="123" t="s">
        <v>87</v>
      </c>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5"/>
      <c r="Z46" s="5"/>
      <c r="AA46" s="27"/>
      <c r="AB46" s="27"/>
      <c r="AC46" s="27"/>
      <c r="AD46" s="27"/>
      <c r="AE46" s="27"/>
      <c r="AF46" s="27"/>
      <c r="AG46" s="27"/>
      <c r="AH46" s="27"/>
      <c r="AI46" s="27"/>
      <c r="AJ46" s="5"/>
    </row>
    <row r="47" spans="1:36">
      <c r="A47" s="294" t="s">
        <v>88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6"/>
      <c r="AA47" s="27"/>
      <c r="AB47" s="27"/>
      <c r="AC47" s="27"/>
      <c r="AD47" s="27"/>
      <c r="AE47" s="27"/>
      <c r="AF47" s="27"/>
      <c r="AG47" s="27"/>
      <c r="AH47" s="27"/>
      <c r="AI47" s="27"/>
    </row>
    <row r="48" spans="1:36" ht="18" customHeight="1">
      <c r="A48" s="126"/>
      <c r="B48" s="332" t="s">
        <v>89</v>
      </c>
      <c r="C48" s="332"/>
      <c r="D48" s="332"/>
      <c r="E48" s="332"/>
      <c r="F48" s="332"/>
      <c r="G48" s="332"/>
      <c r="H48" s="328"/>
      <c r="I48" s="329"/>
      <c r="J48" s="329"/>
      <c r="K48" s="333" t="s">
        <v>90</v>
      </c>
      <c r="L48" s="334"/>
      <c r="M48" s="338"/>
      <c r="N48" s="339"/>
      <c r="O48" s="339"/>
      <c r="P48" s="339"/>
      <c r="Q48" s="339"/>
      <c r="R48" s="339"/>
      <c r="S48" s="339"/>
      <c r="T48" s="339"/>
      <c r="U48" s="339"/>
      <c r="V48" s="339"/>
      <c r="W48" s="339"/>
      <c r="X48" s="339"/>
      <c r="Y48" s="340"/>
      <c r="AA48" s="315" t="s">
        <v>91</v>
      </c>
      <c r="AB48" s="316"/>
      <c r="AC48" s="316"/>
      <c r="AD48" s="316"/>
      <c r="AE48" s="316"/>
      <c r="AF48" s="316"/>
      <c r="AG48" s="316"/>
      <c r="AH48" s="316"/>
      <c r="AI48" s="317"/>
    </row>
    <row r="49" spans="1:35" ht="18" customHeight="1">
      <c r="A49" s="126"/>
      <c r="B49" s="332"/>
      <c r="C49" s="332"/>
      <c r="D49" s="332"/>
      <c r="E49" s="332"/>
      <c r="F49" s="332"/>
      <c r="G49" s="332"/>
      <c r="H49" s="330"/>
      <c r="I49" s="331"/>
      <c r="J49" s="331"/>
      <c r="K49" s="335"/>
      <c r="L49" s="336"/>
      <c r="M49" s="341"/>
      <c r="N49" s="342"/>
      <c r="O49" s="342"/>
      <c r="P49" s="342"/>
      <c r="Q49" s="342"/>
      <c r="R49" s="342"/>
      <c r="S49" s="342"/>
      <c r="T49" s="342"/>
      <c r="U49" s="342"/>
      <c r="V49" s="342"/>
      <c r="W49" s="342"/>
      <c r="X49" s="342"/>
      <c r="Y49" s="343"/>
      <c r="AA49" s="321"/>
      <c r="AB49" s="322"/>
      <c r="AC49" s="322"/>
      <c r="AD49" s="322"/>
      <c r="AE49" s="322"/>
      <c r="AF49" s="322"/>
      <c r="AG49" s="322"/>
      <c r="AH49" s="322"/>
      <c r="AI49" s="323"/>
    </row>
    <row r="50" spans="1:35" ht="18" customHeight="1">
      <c r="A50" s="127"/>
      <c r="B50" s="332" t="s">
        <v>92</v>
      </c>
      <c r="C50" s="332"/>
      <c r="D50" s="332"/>
      <c r="E50" s="332"/>
      <c r="F50" s="332"/>
      <c r="G50" s="332"/>
      <c r="H50" s="324" t="s">
        <v>93</v>
      </c>
      <c r="I50" s="325"/>
      <c r="J50" s="325"/>
      <c r="K50" s="337" t="s">
        <v>94</v>
      </c>
      <c r="L50" s="334"/>
      <c r="M50" s="338"/>
      <c r="N50" s="339"/>
      <c r="O50" s="339"/>
      <c r="P50" s="339"/>
      <c r="Q50" s="339"/>
      <c r="R50" s="339"/>
      <c r="S50" s="339"/>
      <c r="T50" s="339"/>
      <c r="U50" s="339"/>
      <c r="V50" s="339"/>
      <c r="W50" s="339"/>
      <c r="X50" s="339"/>
      <c r="Y50" s="340"/>
      <c r="AA50" s="315" t="s">
        <v>95</v>
      </c>
      <c r="AB50" s="316"/>
      <c r="AC50" s="316"/>
      <c r="AD50" s="316"/>
      <c r="AE50" s="316"/>
      <c r="AF50" s="316"/>
      <c r="AG50" s="316"/>
      <c r="AH50" s="316"/>
      <c r="AI50" s="317"/>
    </row>
    <row r="51" spans="1:35" ht="18" customHeight="1">
      <c r="A51" s="129"/>
      <c r="B51" s="332"/>
      <c r="C51" s="332"/>
      <c r="D51" s="332"/>
      <c r="E51" s="332"/>
      <c r="F51" s="332"/>
      <c r="G51" s="332"/>
      <c r="H51" s="326"/>
      <c r="I51" s="327"/>
      <c r="J51" s="327"/>
      <c r="K51" s="335"/>
      <c r="L51" s="336"/>
      <c r="M51" s="341"/>
      <c r="N51" s="342"/>
      <c r="O51" s="342"/>
      <c r="P51" s="342"/>
      <c r="Q51" s="342"/>
      <c r="R51" s="342"/>
      <c r="S51" s="342"/>
      <c r="T51" s="342"/>
      <c r="U51" s="342"/>
      <c r="V51" s="342"/>
      <c r="W51" s="342"/>
      <c r="X51" s="342"/>
      <c r="Y51" s="343"/>
      <c r="AA51" s="321"/>
      <c r="AB51" s="322"/>
      <c r="AC51" s="322"/>
      <c r="AD51" s="322"/>
      <c r="AE51" s="322"/>
      <c r="AF51" s="322"/>
      <c r="AG51" s="322"/>
      <c r="AH51" s="322"/>
      <c r="AI51" s="323"/>
    </row>
    <row r="52" spans="1:35">
      <c r="A52" s="294" t="s">
        <v>96</v>
      </c>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6"/>
      <c r="AA52" s="27"/>
      <c r="AB52" s="27"/>
      <c r="AC52" s="27"/>
      <c r="AD52" s="27"/>
      <c r="AE52" s="27"/>
      <c r="AF52" s="27"/>
      <c r="AG52" s="27"/>
      <c r="AH52" s="27"/>
      <c r="AI52" s="27"/>
    </row>
    <row r="53" spans="1:35" ht="18" customHeight="1">
      <c r="A53" s="126"/>
      <c r="B53" s="297" t="s">
        <v>97</v>
      </c>
      <c r="C53" s="298"/>
      <c r="D53" s="298"/>
      <c r="E53" s="298"/>
      <c r="F53" s="298"/>
      <c r="G53" s="299"/>
      <c r="H53" s="306"/>
      <c r="I53" s="307"/>
      <c r="J53" s="307"/>
      <c r="K53" s="307"/>
      <c r="L53" s="307"/>
      <c r="M53" s="307"/>
      <c r="N53" s="307"/>
      <c r="O53" s="307"/>
      <c r="P53" s="307"/>
      <c r="Q53" s="307"/>
      <c r="R53" s="307"/>
      <c r="S53" s="307"/>
      <c r="T53" s="307"/>
      <c r="U53" s="307"/>
      <c r="V53" s="307"/>
      <c r="W53" s="307"/>
      <c r="X53" s="307"/>
      <c r="Y53" s="308"/>
      <c r="AA53" s="315" t="s">
        <v>98</v>
      </c>
      <c r="AB53" s="316"/>
      <c r="AC53" s="316"/>
      <c r="AD53" s="316"/>
      <c r="AE53" s="316"/>
      <c r="AF53" s="316"/>
      <c r="AG53" s="316"/>
      <c r="AH53" s="316"/>
      <c r="AI53" s="317"/>
    </row>
    <row r="54" spans="1:35" ht="18" customHeight="1">
      <c r="A54" s="126"/>
      <c r="B54" s="300"/>
      <c r="C54" s="301"/>
      <c r="D54" s="301"/>
      <c r="E54" s="301"/>
      <c r="F54" s="301"/>
      <c r="G54" s="302"/>
      <c r="H54" s="309"/>
      <c r="I54" s="310"/>
      <c r="J54" s="310"/>
      <c r="K54" s="310"/>
      <c r="L54" s="310"/>
      <c r="M54" s="310"/>
      <c r="N54" s="310"/>
      <c r="O54" s="310"/>
      <c r="P54" s="310"/>
      <c r="Q54" s="310"/>
      <c r="R54" s="310"/>
      <c r="S54" s="310"/>
      <c r="T54" s="310"/>
      <c r="U54" s="310"/>
      <c r="V54" s="310"/>
      <c r="W54" s="310"/>
      <c r="X54" s="310"/>
      <c r="Y54" s="311"/>
      <c r="AA54" s="318"/>
      <c r="AB54" s="319"/>
      <c r="AC54" s="319"/>
      <c r="AD54" s="319"/>
      <c r="AE54" s="319"/>
      <c r="AF54" s="319"/>
      <c r="AG54" s="319"/>
      <c r="AH54" s="319"/>
      <c r="AI54" s="320"/>
    </row>
    <row r="55" spans="1:35" ht="18" customHeight="1">
      <c r="A55" s="127"/>
      <c r="B55" s="300"/>
      <c r="C55" s="301"/>
      <c r="D55" s="301"/>
      <c r="E55" s="301"/>
      <c r="F55" s="301"/>
      <c r="G55" s="302"/>
      <c r="H55" s="309"/>
      <c r="I55" s="310"/>
      <c r="J55" s="310"/>
      <c r="K55" s="310"/>
      <c r="L55" s="310"/>
      <c r="M55" s="310"/>
      <c r="N55" s="310"/>
      <c r="O55" s="310"/>
      <c r="P55" s="310"/>
      <c r="Q55" s="310"/>
      <c r="R55" s="310"/>
      <c r="S55" s="310"/>
      <c r="T55" s="310"/>
      <c r="U55" s="310"/>
      <c r="V55" s="310"/>
      <c r="W55" s="310"/>
      <c r="X55" s="310"/>
      <c r="Y55" s="311"/>
      <c r="AA55" s="318"/>
      <c r="AB55" s="319"/>
      <c r="AC55" s="319"/>
      <c r="AD55" s="319"/>
      <c r="AE55" s="319"/>
      <c r="AF55" s="319"/>
      <c r="AG55" s="319"/>
      <c r="AH55" s="319"/>
      <c r="AI55" s="320"/>
    </row>
    <row r="56" spans="1:35" ht="18" customHeight="1">
      <c r="A56" s="129"/>
      <c r="B56" s="303"/>
      <c r="C56" s="304"/>
      <c r="D56" s="304"/>
      <c r="E56" s="304"/>
      <c r="F56" s="304"/>
      <c r="G56" s="305"/>
      <c r="H56" s="312"/>
      <c r="I56" s="313"/>
      <c r="J56" s="313"/>
      <c r="K56" s="313"/>
      <c r="L56" s="313"/>
      <c r="M56" s="313"/>
      <c r="N56" s="313"/>
      <c r="O56" s="313"/>
      <c r="P56" s="313"/>
      <c r="Q56" s="313"/>
      <c r="R56" s="313"/>
      <c r="S56" s="313"/>
      <c r="T56" s="313"/>
      <c r="U56" s="313"/>
      <c r="V56" s="313"/>
      <c r="W56" s="313"/>
      <c r="X56" s="313"/>
      <c r="Y56" s="314"/>
      <c r="AA56" s="321"/>
      <c r="AB56" s="322"/>
      <c r="AC56" s="322"/>
      <c r="AD56" s="322"/>
      <c r="AE56" s="322"/>
      <c r="AF56" s="322"/>
      <c r="AG56" s="322"/>
      <c r="AH56" s="322"/>
      <c r="AI56" s="323"/>
    </row>
  </sheetData>
  <sheetProtection algorithmName="SHA-512" hashValue="VHI6t8kwIQjXI3mD8A7Ki0+SjzOmf/mFS0V9ERyh5nnf6ee43MHNbS5J1GoKNEKlQVi4Vd4AoWYfOo09HC8E5w==" saltValue="xcgccI60xBSlxAyY6rlLoQ==" spinCount="100000" sheet="1"/>
  <dataConsolidate/>
  <mergeCells count="97">
    <mergeCell ref="A8:G9"/>
    <mergeCell ref="H8:I8"/>
    <mergeCell ref="J8:Y8"/>
    <mergeCell ref="AA8:AI9"/>
    <mergeCell ref="H9:X9"/>
    <mergeCell ref="R1:Y1"/>
    <mergeCell ref="A2:Y3"/>
    <mergeCell ref="AA5:AI5"/>
    <mergeCell ref="A6:G7"/>
    <mergeCell ref="H6:Y7"/>
    <mergeCell ref="A10:G12"/>
    <mergeCell ref="I10:Y10"/>
    <mergeCell ref="AA10:AI10"/>
    <mergeCell ref="H11:I11"/>
    <mergeCell ref="J11:Y11"/>
    <mergeCell ref="AA11:AI12"/>
    <mergeCell ref="H12:Y12"/>
    <mergeCell ref="A13:Y13"/>
    <mergeCell ref="AA13:AI18"/>
    <mergeCell ref="B14:G15"/>
    <mergeCell ref="H14:I14"/>
    <mergeCell ref="J14:Y14"/>
    <mergeCell ref="H15:X15"/>
    <mergeCell ref="B16:G16"/>
    <mergeCell ref="H16:Y16"/>
    <mergeCell ref="B17:G17"/>
    <mergeCell ref="H17:Y17"/>
    <mergeCell ref="B18:G18"/>
    <mergeCell ref="H18:Y18"/>
    <mergeCell ref="AA19:AI28"/>
    <mergeCell ref="H20:X20"/>
    <mergeCell ref="B21:G21"/>
    <mergeCell ref="H21:Y21"/>
    <mergeCell ref="B22:G22"/>
    <mergeCell ref="B19:G20"/>
    <mergeCell ref="H19:I19"/>
    <mergeCell ref="J19:Y19"/>
    <mergeCell ref="H22:Y22"/>
    <mergeCell ref="B23:G23"/>
    <mergeCell ref="H23:Y23"/>
    <mergeCell ref="B24:G25"/>
    <mergeCell ref="H24:I24"/>
    <mergeCell ref="J24:Y24"/>
    <mergeCell ref="H25:X25"/>
    <mergeCell ref="B26:G26"/>
    <mergeCell ref="H26:Y26"/>
    <mergeCell ref="B27:G27"/>
    <mergeCell ref="H27:Y27"/>
    <mergeCell ref="B28:G28"/>
    <mergeCell ref="H28:Y28"/>
    <mergeCell ref="A29:Y29"/>
    <mergeCell ref="AA29:AI34"/>
    <mergeCell ref="B30:G31"/>
    <mergeCell ref="H30:I30"/>
    <mergeCell ref="J30:Y30"/>
    <mergeCell ref="H31:X31"/>
    <mergeCell ref="B32:G32"/>
    <mergeCell ref="H32:Y32"/>
    <mergeCell ref="B33:G33"/>
    <mergeCell ref="H33:Y33"/>
    <mergeCell ref="B34:G34"/>
    <mergeCell ref="H34:Y34"/>
    <mergeCell ref="B35:G36"/>
    <mergeCell ref="H35:I35"/>
    <mergeCell ref="J35:Y35"/>
    <mergeCell ref="H36:X36"/>
    <mergeCell ref="B37:G37"/>
    <mergeCell ref="H37:Y37"/>
    <mergeCell ref="B38:G38"/>
    <mergeCell ref="H38:Y38"/>
    <mergeCell ref="B39:G39"/>
    <mergeCell ref="H39:Y39"/>
    <mergeCell ref="B40:G41"/>
    <mergeCell ref="H40:I40"/>
    <mergeCell ref="J40:Y40"/>
    <mergeCell ref="H41:X41"/>
    <mergeCell ref="B42:G42"/>
    <mergeCell ref="H42:Y42"/>
    <mergeCell ref="B43:G43"/>
    <mergeCell ref="H43:Y43"/>
    <mergeCell ref="B44:G44"/>
    <mergeCell ref="H44:Y44"/>
    <mergeCell ref="A47:Y47"/>
    <mergeCell ref="H48:J49"/>
    <mergeCell ref="AA48:AI49"/>
    <mergeCell ref="B50:G51"/>
    <mergeCell ref="AA50:AI51"/>
    <mergeCell ref="K48:L49"/>
    <mergeCell ref="K50:L51"/>
    <mergeCell ref="M48:Y49"/>
    <mergeCell ref="M50:Y51"/>
    <mergeCell ref="B48:G49"/>
    <mergeCell ref="A52:Y52"/>
    <mergeCell ref="B53:G56"/>
    <mergeCell ref="H53:Y56"/>
    <mergeCell ref="AA53:AI56"/>
    <mergeCell ref="H50:J51"/>
  </mergeCells>
  <phoneticPr fontId="4"/>
  <dataValidations count="2">
    <dataValidation type="list" allowBlank="1" showInputMessage="1" showErrorMessage="1" sqref="H50" xr:uid="{22BBD1CB-999A-450C-9CCE-CA88670AD75E}">
      <formula1>"有,無,現地にて確認"</formula1>
    </dataValidation>
    <dataValidation type="list" allowBlank="1" showInputMessage="1" showErrorMessage="1" sqref="H48:J49" xr:uid="{3248823F-CD97-4E71-86E0-523F4460AD73}">
      <formula1>"利用可能（無料）,利用可能（有料）,利用不可"</formula1>
    </dataValidation>
  </dataValidations>
  <printOptions horizontalCentered="1"/>
  <pageMargins left="0.39370078740157483" right="0.39370078740157483" top="0.39370078740157483" bottom="0.39370078740157483" header="0.19685039370078741" footer="0.19685039370078741"/>
  <pageSetup paperSize="9" scale="98"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1B15F-6737-44E7-A706-E240C6F21E1C}">
  <sheetPr codeName="Sheet3">
    <tabColor rgb="FFFFFF00"/>
  </sheetPr>
  <dimension ref="A1:DT263"/>
  <sheetViews>
    <sheetView showGridLines="0" view="pageBreakPreview" zoomScale="49" zoomScaleNormal="70" zoomScaleSheetLayoutView="70" workbookViewId="0">
      <pane xSplit="3" ySplit="7" topLeftCell="D8" activePane="bottomRight" state="frozen"/>
      <selection pane="topRight" activeCell="D1" sqref="D1"/>
      <selection pane="bottomLeft" activeCell="A8" sqref="A8"/>
      <selection pane="bottomRight"/>
    </sheetView>
  </sheetViews>
  <sheetFormatPr defaultColWidth="7.6875" defaultRowHeight="15"/>
  <cols>
    <col min="1" max="1" width="14.1875" style="19" customWidth="1"/>
    <col min="2" max="2" width="41.6875" style="19" customWidth="1"/>
    <col min="3" max="3" width="24.1875" style="19" customWidth="1"/>
    <col min="4" max="4" width="30.8125" style="19" customWidth="1"/>
    <col min="5" max="5" width="24.6875" style="19" customWidth="1"/>
    <col min="6" max="6" width="18.625" style="19" customWidth="1"/>
    <col min="7" max="7" width="21" style="19" customWidth="1"/>
    <col min="8" max="8" width="16.6875" style="19" customWidth="1"/>
    <col min="9" max="9" width="30.5" style="19" customWidth="1"/>
    <col min="10" max="10" width="14.6875" style="19" customWidth="1"/>
    <col min="11" max="11" width="74.125" style="19" customWidth="1"/>
    <col min="12" max="12" width="19.625" style="19" customWidth="1"/>
    <col min="13" max="13" width="15.625" style="19" customWidth="1"/>
    <col min="14" max="14" width="20.125" style="19" customWidth="1"/>
    <col min="15" max="15" width="33" style="19" customWidth="1"/>
    <col min="16" max="16" width="34.6875" style="19" customWidth="1"/>
    <col min="17" max="17" width="22.625" style="19" customWidth="1"/>
    <col min="18" max="18" width="36.1875" style="19" customWidth="1"/>
    <col min="19" max="19" width="23" style="19" customWidth="1"/>
    <col min="20" max="20" width="29.1875" style="19" customWidth="1"/>
    <col min="21" max="21" width="14.1875" style="19" customWidth="1"/>
    <col min="22" max="22" width="18.625" style="19" customWidth="1"/>
    <col min="23" max="23" width="19.6875" style="19" customWidth="1"/>
    <col min="24" max="24" width="16.1875" style="19" customWidth="1"/>
    <col min="25" max="25" width="29.6875" style="19" customWidth="1"/>
    <col min="26" max="26" width="21.6875" style="19" customWidth="1"/>
    <col min="27" max="27" width="30.6875" style="19" customWidth="1"/>
    <col min="28" max="28" width="14.1875" style="19" customWidth="1"/>
    <col min="29" max="29" width="20.125" style="19" customWidth="1"/>
    <col min="30" max="30" width="33" style="19" customWidth="1"/>
    <col min="31" max="31" width="34.6875" style="19" customWidth="1"/>
    <col min="32" max="32" width="22.625" style="19" customWidth="1"/>
    <col min="33" max="33" width="36.1875" style="19" customWidth="1"/>
    <col min="34" max="34" width="23" style="19" customWidth="1"/>
    <col min="35" max="35" width="29.1875" style="19" customWidth="1"/>
    <col min="36" max="36" width="14.1875" style="19" customWidth="1"/>
    <col min="37" max="37" width="18.625" style="19" customWidth="1"/>
    <col min="38" max="38" width="19.6875" style="19" customWidth="1"/>
    <col min="39" max="39" width="16.1875" style="19" customWidth="1"/>
    <col min="40" max="40" width="29.6875" style="19" customWidth="1"/>
    <col min="41" max="41" width="21.6875" style="19" customWidth="1"/>
    <col min="42" max="42" width="30.6875" style="19" customWidth="1"/>
    <col min="43" max="43" width="86.6875" style="19" customWidth="1"/>
    <col min="44" max="44" width="7.1875" style="11" customWidth="1"/>
    <col min="45" max="45" width="7.125" style="11" hidden="1" customWidth="1"/>
    <col min="46" max="48" width="7.125" style="11" customWidth="1"/>
    <col min="49" max="49" width="31.1875" style="11" hidden="1" customWidth="1"/>
    <col min="50" max="50" width="35.625" style="11" hidden="1" customWidth="1"/>
    <col min="51" max="51" width="8.625" style="11" hidden="1" customWidth="1"/>
    <col min="52" max="55" width="11.125" style="11" hidden="1" customWidth="1"/>
    <col min="56" max="58" width="18.625" style="11" hidden="1" customWidth="1"/>
    <col min="59" max="59" width="22.625" style="11" hidden="1" customWidth="1"/>
    <col min="60" max="60" width="10.625" style="11" hidden="1" customWidth="1"/>
    <col min="61" max="61" width="25.625" style="11" hidden="1" customWidth="1"/>
    <col min="62" max="62" width="14.125" style="11" hidden="1" customWidth="1"/>
    <col min="63" max="64" width="15.1875" style="11" hidden="1" customWidth="1"/>
    <col min="65" max="65" width="18.1875" style="11" hidden="1" customWidth="1"/>
    <col min="66" max="66" width="21.1875" style="11" hidden="1" customWidth="1"/>
    <col min="67" max="67" width="16.1875" style="11" hidden="1" customWidth="1"/>
    <col min="68" max="68" width="68.1875" style="11" hidden="1" customWidth="1"/>
    <col min="69" max="69" width="3.125" style="11" hidden="1" customWidth="1"/>
    <col min="70" max="70" width="68.1875" style="11" hidden="1" customWidth="1"/>
    <col min="71" max="71" width="6.6875" style="11" hidden="1" customWidth="1"/>
    <col min="72" max="72" width="7.125" style="11" hidden="1" customWidth="1"/>
    <col min="73" max="124" width="5.125" style="11" hidden="1" customWidth="1"/>
    <col min="125" max="16384" width="7.6875" style="11"/>
  </cols>
  <sheetData>
    <row r="1" spans="1:124" ht="30" customHeight="1">
      <c r="A1" s="11"/>
      <c r="B1" s="11"/>
      <c r="C1" s="11"/>
      <c r="D1" s="11"/>
      <c r="E1" s="11"/>
      <c r="F1" s="11"/>
      <c r="G1" s="11"/>
      <c r="H1" s="11"/>
      <c r="I1" s="11"/>
      <c r="J1" s="11"/>
      <c r="K1" s="11"/>
      <c r="L1" s="11"/>
      <c r="M1" s="11"/>
      <c r="N1" s="38"/>
      <c r="O1" s="11"/>
      <c r="P1" s="11"/>
      <c r="Q1" s="11"/>
      <c r="R1" s="11"/>
      <c r="S1" s="11"/>
      <c r="T1" s="11"/>
      <c r="U1" s="11"/>
      <c r="V1" s="11"/>
      <c r="W1" s="11"/>
      <c r="X1" s="11"/>
      <c r="Y1" s="11"/>
      <c r="Z1" s="11"/>
      <c r="AA1" s="11"/>
      <c r="AB1" s="11"/>
      <c r="AC1" s="38"/>
      <c r="AD1" s="11"/>
      <c r="AE1" s="11"/>
      <c r="AF1" s="11"/>
      <c r="AG1" s="11"/>
      <c r="AH1" s="11"/>
      <c r="AI1" s="11"/>
      <c r="AJ1" s="11"/>
      <c r="AK1" s="11"/>
      <c r="AL1" s="11"/>
      <c r="AM1" s="11"/>
      <c r="AN1" s="11"/>
      <c r="AO1" s="11"/>
      <c r="AP1" s="11"/>
      <c r="AQ1" s="73"/>
    </row>
    <row r="2" spans="1:124" ht="42.75" customHeight="1">
      <c r="A2" s="74" t="s">
        <v>99</v>
      </c>
      <c r="B2" s="74"/>
      <c r="C2" s="74"/>
      <c r="D2" s="74"/>
      <c r="E2" s="74"/>
      <c r="F2" s="74"/>
      <c r="G2" s="74"/>
      <c r="H2" s="74"/>
      <c r="I2" s="74"/>
      <c r="J2" s="74"/>
      <c r="K2" s="74"/>
      <c r="L2" s="74"/>
      <c r="M2" s="74"/>
      <c r="N2" s="48"/>
      <c r="O2" s="74"/>
      <c r="P2" s="74"/>
      <c r="Q2" s="74"/>
      <c r="R2" s="74"/>
      <c r="S2" s="74"/>
      <c r="T2" s="74"/>
      <c r="U2" s="74"/>
      <c r="V2" s="74"/>
      <c r="W2" s="74"/>
      <c r="X2" s="74"/>
      <c r="Y2" s="74"/>
      <c r="Z2" s="74"/>
      <c r="AA2" s="74"/>
      <c r="AB2" s="74"/>
      <c r="AC2" s="48"/>
      <c r="AD2" s="74"/>
      <c r="AE2" s="74"/>
      <c r="AF2" s="74"/>
      <c r="AG2" s="74"/>
      <c r="AH2" s="74"/>
      <c r="AI2" s="74"/>
      <c r="AJ2" s="74"/>
      <c r="AK2" s="74"/>
      <c r="AL2" s="74"/>
      <c r="AM2" s="74"/>
      <c r="AN2" s="74"/>
      <c r="AO2" s="74"/>
      <c r="AP2" s="74"/>
      <c r="AQ2" s="74"/>
    </row>
    <row r="3" spans="1:124" ht="17.25" customHeight="1">
      <c r="A3" s="11"/>
      <c r="B3" s="11"/>
      <c r="C3" s="11"/>
      <c r="D3" s="11"/>
      <c r="E3" s="11"/>
      <c r="F3" s="11"/>
      <c r="G3" s="11"/>
      <c r="H3" s="11"/>
      <c r="I3" s="11"/>
      <c r="J3" s="11"/>
      <c r="K3" s="11"/>
      <c r="L3" s="11"/>
      <c r="M3" s="11"/>
      <c r="N3" s="38"/>
      <c r="O3" s="11"/>
      <c r="P3" s="11"/>
      <c r="Q3" s="11"/>
      <c r="R3" s="11"/>
      <c r="S3" s="11"/>
      <c r="T3" s="11"/>
      <c r="U3" s="11"/>
      <c r="V3" s="11"/>
      <c r="W3" s="11"/>
      <c r="X3" s="11"/>
      <c r="Y3" s="11"/>
      <c r="Z3" s="11"/>
      <c r="AA3" s="11"/>
      <c r="AB3" s="11"/>
      <c r="AC3" s="38"/>
      <c r="AD3" s="11"/>
      <c r="AE3" s="11"/>
      <c r="AF3" s="11"/>
      <c r="AG3" s="11"/>
      <c r="AH3" s="11"/>
      <c r="AI3" s="11"/>
      <c r="AJ3" s="11"/>
      <c r="AK3" s="11"/>
      <c r="AL3" s="11"/>
      <c r="AM3" s="11"/>
      <c r="AN3" s="11"/>
      <c r="AO3" s="11"/>
      <c r="AP3" s="11"/>
      <c r="AQ3" s="11"/>
    </row>
    <row r="4" spans="1:124" ht="24" customHeight="1">
      <c r="A4" s="75"/>
      <c r="B4" s="76" t="s">
        <v>100</v>
      </c>
      <c r="C4" s="77"/>
      <c r="D4" s="78"/>
      <c r="E4" s="79"/>
      <c r="F4" s="80" t="s">
        <v>101</v>
      </c>
      <c r="G4" s="81"/>
      <c r="H4" s="81"/>
      <c r="I4" s="81"/>
      <c r="J4" s="81"/>
      <c r="K4" s="81"/>
      <c r="L4" s="82"/>
      <c r="M4" s="76" t="s">
        <v>102</v>
      </c>
      <c r="N4" s="83"/>
      <c r="O4" s="84"/>
      <c r="P4" s="84"/>
      <c r="Q4" s="84"/>
      <c r="R4" s="84"/>
      <c r="S4" s="84"/>
      <c r="T4" s="78"/>
      <c r="U4" s="85"/>
      <c r="V4" s="85"/>
      <c r="W4" s="85"/>
      <c r="X4" s="85"/>
      <c r="Y4" s="85"/>
      <c r="Z4" s="85"/>
      <c r="AA4" s="85"/>
      <c r="AB4" s="76" t="s">
        <v>103</v>
      </c>
      <c r="AC4" s="83"/>
      <c r="AD4" s="84"/>
      <c r="AE4" s="84"/>
      <c r="AF4" s="84"/>
      <c r="AG4" s="84"/>
      <c r="AH4" s="84"/>
      <c r="AI4" s="78"/>
      <c r="AJ4" s="85"/>
      <c r="AK4" s="85"/>
      <c r="AL4" s="85"/>
      <c r="AM4" s="85"/>
      <c r="AN4" s="85"/>
      <c r="AO4" s="85"/>
      <c r="AP4" s="85"/>
      <c r="AQ4" s="86"/>
    </row>
    <row r="5" spans="1:124" ht="63" customHeight="1">
      <c r="A5" s="120" t="s">
        <v>104</v>
      </c>
      <c r="B5" s="87" t="s">
        <v>105</v>
      </c>
      <c r="C5" s="88" t="s">
        <v>106</v>
      </c>
      <c r="D5" s="87" t="s">
        <v>107</v>
      </c>
      <c r="E5" s="87" t="s">
        <v>108</v>
      </c>
      <c r="F5" s="89" t="s">
        <v>109</v>
      </c>
      <c r="G5" s="90" t="s">
        <v>110</v>
      </c>
      <c r="H5" s="90" t="s">
        <v>111</v>
      </c>
      <c r="I5" s="91" t="s">
        <v>112</v>
      </c>
      <c r="J5" s="91" t="s">
        <v>113</v>
      </c>
      <c r="K5" s="110" t="s">
        <v>114</v>
      </c>
      <c r="L5" s="90" t="s">
        <v>115</v>
      </c>
      <c r="M5" s="88" t="s">
        <v>116</v>
      </c>
      <c r="N5" s="92" t="s">
        <v>117</v>
      </c>
      <c r="O5" s="87" t="s">
        <v>118</v>
      </c>
      <c r="P5" s="87" t="s">
        <v>119</v>
      </c>
      <c r="Q5" s="87" t="s">
        <v>120</v>
      </c>
      <c r="R5" s="87" t="s">
        <v>121</v>
      </c>
      <c r="S5" s="93" t="s">
        <v>122</v>
      </c>
      <c r="T5" s="75" t="s">
        <v>123</v>
      </c>
      <c r="U5" s="94" t="s">
        <v>124</v>
      </c>
      <c r="V5" s="95"/>
      <c r="W5" s="95"/>
      <c r="X5" s="96"/>
      <c r="Y5" s="95"/>
      <c r="Z5" s="95"/>
      <c r="AA5" s="95"/>
      <c r="AB5" s="88" t="s">
        <v>125</v>
      </c>
      <c r="AC5" s="92" t="s">
        <v>117</v>
      </c>
      <c r="AD5" s="87" t="s">
        <v>118</v>
      </c>
      <c r="AE5" s="87" t="s">
        <v>119</v>
      </c>
      <c r="AF5" s="87" t="s">
        <v>120</v>
      </c>
      <c r="AG5" s="87" t="s">
        <v>126</v>
      </c>
      <c r="AH5" s="93" t="s">
        <v>122</v>
      </c>
      <c r="AI5" s="75" t="s">
        <v>127</v>
      </c>
      <c r="AJ5" s="94" t="s">
        <v>128</v>
      </c>
      <c r="AK5" s="95"/>
      <c r="AL5" s="95"/>
      <c r="AM5" s="95"/>
      <c r="AN5" s="95"/>
      <c r="AO5" s="95"/>
      <c r="AP5" s="96"/>
      <c r="AQ5" s="97" t="s">
        <v>129</v>
      </c>
    </row>
    <row r="6" spans="1:124" ht="62.25" customHeight="1">
      <c r="A6" s="98"/>
      <c r="B6" s="99"/>
      <c r="C6" s="100" t="s">
        <v>130</v>
      </c>
      <c r="D6" s="99"/>
      <c r="E6" s="99"/>
      <c r="F6" s="101"/>
      <c r="G6" s="102"/>
      <c r="H6" s="102"/>
      <c r="I6" s="103"/>
      <c r="J6" s="104"/>
      <c r="K6" s="111" t="s">
        <v>131</v>
      </c>
      <c r="L6" s="102"/>
      <c r="M6" s="119" t="s">
        <v>132</v>
      </c>
      <c r="N6" s="105"/>
      <c r="O6" s="99"/>
      <c r="P6" s="99"/>
      <c r="Q6" s="99"/>
      <c r="R6" s="100" t="s">
        <v>133</v>
      </c>
      <c r="S6" s="106"/>
      <c r="T6" s="98"/>
      <c r="U6" s="69" t="s">
        <v>134</v>
      </c>
      <c r="V6" s="69" t="s">
        <v>135</v>
      </c>
      <c r="W6" s="69" t="s">
        <v>136</v>
      </c>
      <c r="X6" s="69" t="s">
        <v>137</v>
      </c>
      <c r="Y6" s="69" t="s">
        <v>138</v>
      </c>
      <c r="Z6" s="69" t="s">
        <v>139</v>
      </c>
      <c r="AA6" s="69" t="s">
        <v>140</v>
      </c>
      <c r="AB6" s="119" t="s">
        <v>132</v>
      </c>
      <c r="AC6" s="105"/>
      <c r="AD6" s="99"/>
      <c r="AE6" s="99"/>
      <c r="AF6" s="99"/>
      <c r="AG6" s="107" t="s">
        <v>141</v>
      </c>
      <c r="AH6" s="106"/>
      <c r="AI6" s="98"/>
      <c r="AJ6" s="69" t="s">
        <v>134</v>
      </c>
      <c r="AK6" s="69" t="s">
        <v>135</v>
      </c>
      <c r="AL6" s="69" t="s">
        <v>136</v>
      </c>
      <c r="AM6" s="69" t="s">
        <v>137</v>
      </c>
      <c r="AN6" s="69" t="s">
        <v>138</v>
      </c>
      <c r="AO6" s="69" t="s">
        <v>139</v>
      </c>
      <c r="AP6" s="69" t="s">
        <v>140</v>
      </c>
      <c r="AQ6" s="99"/>
      <c r="BD6" s="11" t="s">
        <v>142</v>
      </c>
      <c r="BE6" s="11" t="s">
        <v>143</v>
      </c>
      <c r="BF6" s="11" t="s">
        <v>143</v>
      </c>
      <c r="BG6" s="11" t="s">
        <v>144</v>
      </c>
      <c r="BH6" s="11" t="s">
        <v>145</v>
      </c>
      <c r="BI6" s="11" t="s">
        <v>146</v>
      </c>
      <c r="BJ6" s="11" t="s">
        <v>145</v>
      </c>
      <c r="BO6" s="11" t="s">
        <v>147</v>
      </c>
    </row>
    <row r="7" spans="1:124" ht="24" customHeight="1">
      <c r="A7" s="108" t="s">
        <v>148</v>
      </c>
      <c r="B7" s="49" t="s">
        <v>149</v>
      </c>
      <c r="C7" s="49" t="s">
        <v>150</v>
      </c>
      <c r="D7" s="109" t="s">
        <v>151</v>
      </c>
      <c r="E7" s="109" t="s">
        <v>152</v>
      </c>
      <c r="F7" s="109" t="s">
        <v>153</v>
      </c>
      <c r="G7" s="109" t="s">
        <v>154</v>
      </c>
      <c r="H7" s="109" t="s">
        <v>155</v>
      </c>
      <c r="I7" s="109" t="s">
        <v>156</v>
      </c>
      <c r="J7" s="109" t="s">
        <v>157</v>
      </c>
      <c r="K7" s="109" t="s">
        <v>158</v>
      </c>
      <c r="L7" s="109" t="s">
        <v>159</v>
      </c>
      <c r="M7" s="109" t="s">
        <v>160</v>
      </c>
      <c r="N7" s="49" t="s">
        <v>161</v>
      </c>
      <c r="O7" s="109" t="s">
        <v>162</v>
      </c>
      <c r="P7" s="109" t="s">
        <v>163</v>
      </c>
      <c r="Q7" s="109" t="s">
        <v>164</v>
      </c>
      <c r="R7" s="109" t="s">
        <v>165</v>
      </c>
      <c r="S7" s="109" t="s">
        <v>166</v>
      </c>
      <c r="T7" s="109" t="s">
        <v>167</v>
      </c>
      <c r="U7" s="109" t="s">
        <v>168</v>
      </c>
      <c r="V7" s="109" t="s">
        <v>169</v>
      </c>
      <c r="W7" s="109" t="s">
        <v>170</v>
      </c>
      <c r="X7" s="109" t="s">
        <v>171</v>
      </c>
      <c r="Y7" s="109" t="s">
        <v>170</v>
      </c>
      <c r="Z7" s="109" t="s">
        <v>172</v>
      </c>
      <c r="AA7" s="109" t="s">
        <v>170</v>
      </c>
      <c r="AB7" s="109" t="s">
        <v>173</v>
      </c>
      <c r="AC7" s="49" t="s">
        <v>174</v>
      </c>
      <c r="AD7" s="109" t="s">
        <v>175</v>
      </c>
      <c r="AE7" s="109" t="s">
        <v>176</v>
      </c>
      <c r="AF7" s="109" t="s">
        <v>177</v>
      </c>
      <c r="AG7" s="109"/>
      <c r="AH7" s="109" t="s">
        <v>178</v>
      </c>
      <c r="AI7" s="109" t="s">
        <v>179</v>
      </c>
      <c r="AJ7" s="109" t="s">
        <v>168</v>
      </c>
      <c r="AK7" s="109" t="s">
        <v>169</v>
      </c>
      <c r="AL7" s="109" t="s">
        <v>180</v>
      </c>
      <c r="AM7" s="109" t="s">
        <v>181</v>
      </c>
      <c r="AN7" s="109" t="s">
        <v>180</v>
      </c>
      <c r="AO7" s="109" t="s">
        <v>172</v>
      </c>
      <c r="AP7" s="109" t="s">
        <v>180</v>
      </c>
      <c r="AQ7" s="109"/>
      <c r="AW7" s="11" t="s">
        <v>182</v>
      </c>
      <c r="AX7" s="11" t="s">
        <v>183</v>
      </c>
      <c r="AZ7" s="11" t="s">
        <v>184</v>
      </c>
      <c r="BA7" s="11" t="s">
        <v>185</v>
      </c>
      <c r="BB7" s="11" t="s">
        <v>186</v>
      </c>
      <c r="BC7" s="11" t="s">
        <v>187</v>
      </c>
      <c r="BD7" s="11" t="s">
        <v>188</v>
      </c>
      <c r="BE7" s="11" t="s">
        <v>189</v>
      </c>
      <c r="BF7" s="11" t="s">
        <v>190</v>
      </c>
      <c r="BG7" s="11" t="s">
        <v>191</v>
      </c>
      <c r="BH7" s="11" t="s">
        <v>192</v>
      </c>
      <c r="BI7" s="11" t="s">
        <v>193</v>
      </c>
      <c r="BJ7" s="11" t="s">
        <v>194</v>
      </c>
      <c r="BK7" s="11" t="s">
        <v>195</v>
      </c>
      <c r="BL7" s="11" t="s">
        <v>196</v>
      </c>
      <c r="BM7" s="11" t="s">
        <v>197</v>
      </c>
      <c r="BN7" s="11" t="s">
        <v>198</v>
      </c>
      <c r="BO7" s="11" t="s">
        <v>199</v>
      </c>
      <c r="BP7" s="11" t="s">
        <v>200</v>
      </c>
      <c r="BR7" s="11" t="s">
        <v>201</v>
      </c>
      <c r="BU7" s="11">
        <v>31</v>
      </c>
      <c r="BV7" s="11">
        <v>30</v>
      </c>
      <c r="BW7" s="11">
        <v>29</v>
      </c>
      <c r="BX7" s="11">
        <v>28</v>
      </c>
      <c r="BY7" s="11">
        <v>27</v>
      </c>
      <c r="BZ7" s="11">
        <v>26</v>
      </c>
      <c r="CA7" s="11">
        <v>25</v>
      </c>
      <c r="CB7" s="11">
        <v>24</v>
      </c>
      <c r="CC7" s="11">
        <v>23</v>
      </c>
      <c r="CE7" s="11">
        <v>22</v>
      </c>
      <c r="CG7" s="11">
        <v>21</v>
      </c>
      <c r="CI7" s="11">
        <v>20</v>
      </c>
      <c r="CK7" s="11">
        <v>19</v>
      </c>
      <c r="CM7" s="11">
        <v>18</v>
      </c>
      <c r="CO7" s="11">
        <v>17</v>
      </c>
      <c r="CQ7" s="11">
        <v>16</v>
      </c>
      <c r="CS7" s="11">
        <v>15</v>
      </c>
      <c r="CV7" s="11">
        <v>14</v>
      </c>
      <c r="CY7" s="11">
        <v>13</v>
      </c>
      <c r="DB7" s="11">
        <v>12</v>
      </c>
      <c r="DE7" s="11">
        <v>11</v>
      </c>
      <c r="DH7" s="11">
        <v>10</v>
      </c>
      <c r="DK7" s="11">
        <v>9</v>
      </c>
      <c r="DN7" s="11">
        <v>8</v>
      </c>
      <c r="DQ7" s="11">
        <v>7</v>
      </c>
    </row>
    <row r="8" spans="1:124" ht="31.5" customHeight="1">
      <c r="A8" s="70">
        <v>1</v>
      </c>
      <c r="B8" s="12"/>
      <c r="C8" s="13"/>
      <c r="D8" s="14"/>
      <c r="E8" s="12"/>
      <c r="F8" s="16"/>
      <c r="G8" s="13"/>
      <c r="H8" s="13"/>
      <c r="I8" s="14" t="str">
        <f>IF(AND(F8="診断希望あり",H8="動的IP"),"脆弱性診断当日に連携してください。","")</f>
        <v/>
      </c>
      <c r="J8" s="14" t="str">
        <f t="shared" ref="J8:J9" si="0">IF(AND(I8&lt;&gt;"",I8&lt;&gt;"脆弱性診断当日に連携してください。"),"/32","")</f>
        <v/>
      </c>
      <c r="K8" s="193" t="str">
        <f t="shared" ref="K8:K39" si="1">IF($I8="脆弱性診断当日に連携してください。","",IF(AND($F8="診断希望あり",OR($G8="インターネット",$G8="インターネットVPN"),$I8&lt;&gt;""),$BP8,""))</f>
        <v/>
      </c>
      <c r="L8" s="16"/>
      <c r="M8" s="71" t="str">
        <f>TEXT(A8,"00")&amp;"A"</f>
        <v>01A</v>
      </c>
      <c r="N8" s="46"/>
      <c r="O8" s="12"/>
      <c r="P8" s="12"/>
      <c r="Q8" s="15"/>
      <c r="R8" s="15"/>
      <c r="S8" s="15"/>
      <c r="T8" s="14"/>
      <c r="U8" s="14"/>
      <c r="V8" s="14"/>
      <c r="W8" s="14"/>
      <c r="X8" s="14"/>
      <c r="Y8" s="14"/>
      <c r="Z8" s="14"/>
      <c r="AA8" s="14"/>
      <c r="AB8" s="72" t="str">
        <f>TEXT(A8,"00")&amp;"B"</f>
        <v>01B</v>
      </c>
      <c r="AC8" s="46"/>
      <c r="AD8" s="31"/>
      <c r="AE8" s="31"/>
      <c r="AF8" s="31"/>
      <c r="AG8" s="31"/>
      <c r="AH8" s="31"/>
      <c r="AI8" s="32"/>
      <c r="AJ8" s="32"/>
      <c r="AK8" s="32"/>
      <c r="AL8" s="32"/>
      <c r="AM8" s="32"/>
      <c r="AN8" s="32"/>
      <c r="AO8" s="32"/>
      <c r="AP8" s="32"/>
      <c r="AQ8" s="15"/>
      <c r="AS8" s="11">
        <f>IF(OR(COUNTIF(C8,"*CAF*")&gt;0,COUNTIF(C8,"*caf*")&gt;0),1,IF(OR(COUNTIF(C8,"*COP*")&gt;0,COUNTIF(C8,"*cop*")&gt;0),2,IF(COUNTIF(C8,"不明")&gt;0,8,IF(COUNTIF(C8,"")&gt;0,9,3))))</f>
        <v>9</v>
      </c>
      <c r="AW8" s="11" t="s">
        <v>202</v>
      </c>
      <c r="AX8" s="11" t="s">
        <v>203</v>
      </c>
      <c r="AZ8" s="11" t="e">
        <f>VALUE(LEFT($I8,FIND(".",$I8)-1))</f>
        <v>#VALUE!</v>
      </c>
      <c r="BA8" s="11" t="e">
        <f>VALUE(MID(LEFT($I8,FIND(".",$I8,LEN($AZ8)+2)-1),LEN($AZ8)+2,3))</f>
        <v>#VALUE!</v>
      </c>
      <c r="BB8" s="11" t="e">
        <f>VALUE(MID(LEFT($I8,FIND(".",$I8,LEN($AZ8&amp;$BA8)+3)-1),LEN($AZ8&amp;$BA8)+3,3))</f>
        <v>#VALUE!</v>
      </c>
      <c r="BC8" s="11" t="e">
        <f>VALUE(SUBSTITUTE(RIGHT($I8,LEN($I8)-LEN($AZ8&amp;$BA8&amp;$BB8)-3),"/"&amp;IFERROR(MID($I8,FIND("/",$I8)+1,3),""),""))</f>
        <v>#VALUE!</v>
      </c>
      <c r="BD8" s="11" t="str">
        <f t="shared" ref="BD8:BD39" si="2">IF($I8="","記載なし","a")</f>
        <v>記載なし</v>
      </c>
      <c r="BE8" s="11" t="str">
        <f t="shared" ref="BE8:BE39" si="3">IFERROR(OR($AZ8&gt;255,$BA8&gt;255,$BB8&gt;255,$BC8&gt;255,$AZ8="",$BA8="",$BB8="",$BC8=""),"A")</f>
        <v>A</v>
      </c>
      <c r="BF8" s="11" t="e">
        <f>IF(OR($AZ8&gt;255,$BA8&gt;255,$BB8&gt;255,$BC8&gt;255,$AZ8="",$BA8="",$BB8="",$BC8=""),"A","次判定へ")</f>
        <v>#VALUE!</v>
      </c>
      <c r="BG8" s="11" t="e">
        <f>IF(OR(AND($AZ8=10,AND($BA8&gt;=0,$BA8&lt;=255),AND($BB8&gt;=0,$BB8&lt;=255),AND($BC8&gt;=0,$BC8&lt;=255)),AND($AZ8=172,AND($BA8&gt;=16,$BA8&lt;=31),AND($BB8&gt;=0,$BB8&lt;=255),AND($BC8&gt;=0,$BC8&lt;=255)),AND($AZ8=192,$BA8=168,AND($BB8&gt;=0,$BB8&lt;=255),AND($BC8&gt;=0,$BC8&lt;=255)),AND($AZ8=100,AND($BA8&gt;=64,$BA8&lt;=127),AND($BB8&gt;=0,$BB8&lt;=255),AND($BC8&gt;=0,$BC8&lt;=255))),"B","次判定へ")</f>
        <v>#VALUE!</v>
      </c>
      <c r="BH8" s="11" t="str">
        <f>IFERROR(VALUE(MID($J8,FIND("/",$J8)+1,3)),IFERROR(VALUE(MID($J8,FIND("/",$J8)+1,2)),"C"))</f>
        <v>C</v>
      </c>
      <c r="BI8" s="11" t="str">
        <f>IF($BH8=32,"E",IF($BH8=31,"C","次判定へ"))</f>
        <v>次判定へ</v>
      </c>
      <c r="BJ8" s="11" t="str">
        <f>IF(AND($BH8&lt;&gt;"C",$BI8="次判定へ"),IF($BH8&gt;=24,4,IF($BH8&gt;=16,3,IF($BH8&gt;=8,2,"C"))),"以後判定なし")</f>
        <v>以後判定なし</v>
      </c>
      <c r="BK8" s="11" t="e">
        <f>VALUE(MATCH($BH8,$BU$7:$DT$7,0))</f>
        <v>#N/A</v>
      </c>
      <c r="BL8" s="11" t="e">
        <f t="shared" ref="BL8:BL39" si="4">IF(AND($BJ8=4,$BC8=0,VLOOKUP($BC8,BU:DT,$BK8,FALSE)=0),"D",IF(AND($BJ8=4,VLOOKUP($BC8,BU:DT,$BK8,FALSE)&lt;&gt;0),"D","C"))</f>
        <v>#VALUE!</v>
      </c>
      <c r="BM8" s="11" t="e" cm="1">
        <f t="array" ref="BM8">IF(AND($BJ8=3,$BC8=0,MOD(VLOOKUP($BB8,BU:DT,$BK8,FALSE),2)=0,INDEX(BU:DT,VLOOKUP($BB8,BU:DT,$BK8,FALSE)+8,$BK8+1)=0),"D",IF(AND($BJ8=3,$BC8=255,MOD(VLOOKUP($BB8,BU:DT,$BK8,FALSE),2)=1,INDEX(BU:DT,VLOOKUP($BB8,BU:DT,$BK8,FALSE)+8,$BK8+1)=255),"D","C"))</f>
        <v>#VALUE!</v>
      </c>
      <c r="BN8" s="11" t="e" cm="1">
        <f t="array" ref="BN8">IF(AND($BJ8=2,$BC8=0,$BB8=0,MOD(VLOOKUP($BA8,BU:DT,$BK8,FALSE),2)=0,INDEX(DH:EM,VLOOKUP($BA8,BU:DT,$BK8,FALSE)+8,DC14+1)=0,INDEX(BU:DT,VLOOKUP($BA8,BU:DT,$BK8,FALSE)+8,$BK8+2)=0),"D",IF(AND($BJ8=2,$BC8=255,$BB8=255,MOD(VLOOKUP($BA8,BU:DT,$BK8,FALSE),2)=1,INDEX(BU:DT,VLOOKUP($BA8,BU:DT,$BK8,FALSE)+8,$BK8+1)=255,INDEX(BU:DT,VLOOKUP($BA8,BU:DT,$BK8,FALSE)+8,$BK8+2)=255),"D","C"))</f>
        <v>#VALUE!</v>
      </c>
      <c r="BO8" s="11" t="str">
        <f>IF($BJ8&lt;&gt;"以後判定なし",IF(AND($BJ8=4,$BL8="D"),"D",(IF(AND($BJ8=3,$BM8="D"),"D",(IF(AND($BJ8=2,$BN8="D"),"D","C"))))),"判定不要")</f>
        <v>判定不要</v>
      </c>
      <c r="BP8" s="11" t="e">
        <f t="shared" ref="BP8:BP39" si="5">IF(AND($BD8="a",$BE8="A"),$BR$8,IF($BF8="A",$BR$8,IF($BG8="B",$BR$9,IF($BH8="C",$BR$10,IF($BI8="E",$BR$12,IF($BI8="C",$BR$10,IF($BJ8="C",$BR$10,IF($BO8="C",$BR$10,IF($BO8="D",$BR$11,"ERROR")))))))))</f>
        <v>#VALUE!</v>
      </c>
      <c r="BQ8" s="11" t="s">
        <v>143</v>
      </c>
      <c r="BR8" s="11" t="s">
        <v>204</v>
      </c>
      <c r="BU8" s="11">
        <v>0</v>
      </c>
      <c r="BV8" s="11">
        <v>0</v>
      </c>
      <c r="BW8" s="11">
        <v>0</v>
      </c>
      <c r="BX8" s="11">
        <v>0</v>
      </c>
      <c r="BY8" s="11">
        <v>0</v>
      </c>
      <c r="BZ8" s="11">
        <v>0</v>
      </c>
      <c r="CA8" s="11">
        <v>0</v>
      </c>
      <c r="CB8" s="11">
        <v>0</v>
      </c>
      <c r="CC8" s="11">
        <v>0</v>
      </c>
      <c r="CD8" s="11">
        <v>0</v>
      </c>
      <c r="CE8" s="11">
        <v>0</v>
      </c>
      <c r="CF8" s="11">
        <v>0</v>
      </c>
      <c r="CG8" s="11">
        <v>0</v>
      </c>
      <c r="CH8" s="11">
        <v>0</v>
      </c>
      <c r="CI8" s="11">
        <v>0</v>
      </c>
      <c r="CJ8" s="11">
        <v>0</v>
      </c>
      <c r="CK8" s="11">
        <v>0</v>
      </c>
      <c r="CL8" s="11">
        <v>0</v>
      </c>
      <c r="CM8" s="11">
        <v>0</v>
      </c>
      <c r="CN8" s="11">
        <v>0</v>
      </c>
      <c r="CO8" s="11">
        <v>0</v>
      </c>
      <c r="CP8" s="11">
        <v>0</v>
      </c>
      <c r="CQ8" s="11">
        <v>0</v>
      </c>
      <c r="CR8" s="11">
        <v>0</v>
      </c>
      <c r="CS8" s="11">
        <v>0</v>
      </c>
      <c r="CT8" s="11">
        <v>0</v>
      </c>
      <c r="CU8" s="11">
        <v>0</v>
      </c>
      <c r="CV8" s="11">
        <v>0</v>
      </c>
      <c r="CW8" s="11">
        <v>0</v>
      </c>
      <c r="CX8" s="11">
        <v>0</v>
      </c>
      <c r="CY8" s="11">
        <v>0</v>
      </c>
      <c r="CZ8" s="11">
        <v>0</v>
      </c>
      <c r="DA8" s="11">
        <v>0</v>
      </c>
      <c r="DB8" s="11">
        <v>0</v>
      </c>
      <c r="DC8" s="11">
        <v>0</v>
      </c>
      <c r="DD8" s="11">
        <v>0</v>
      </c>
      <c r="DE8" s="11">
        <v>0</v>
      </c>
      <c r="DF8" s="11">
        <v>0</v>
      </c>
      <c r="DG8" s="11">
        <v>0</v>
      </c>
      <c r="DH8" s="11">
        <v>0</v>
      </c>
      <c r="DI8" s="11">
        <v>0</v>
      </c>
      <c r="DJ8" s="11">
        <v>0</v>
      </c>
      <c r="DK8" s="11">
        <v>0</v>
      </c>
      <c r="DL8" s="11">
        <v>0</v>
      </c>
      <c r="DM8" s="11">
        <v>0</v>
      </c>
      <c r="DN8" s="11">
        <v>0</v>
      </c>
      <c r="DO8" s="11">
        <v>0</v>
      </c>
      <c r="DP8" s="11">
        <v>0</v>
      </c>
      <c r="DQ8" s="11">
        <v>0</v>
      </c>
      <c r="DR8" s="11">
        <v>0</v>
      </c>
      <c r="DS8" s="11">
        <v>0</v>
      </c>
      <c r="DT8" s="11">
        <v>0</v>
      </c>
    </row>
    <row r="9" spans="1:124" ht="31.5" customHeight="1">
      <c r="A9" s="70">
        <v>2</v>
      </c>
      <c r="B9" s="12"/>
      <c r="C9" s="117"/>
      <c r="D9" s="12"/>
      <c r="E9" s="12"/>
      <c r="F9" s="16"/>
      <c r="G9" s="16"/>
      <c r="H9" s="16"/>
      <c r="I9" s="14" t="str">
        <f>IF(AND(F9="診断希望あり",H9="動的IP"),"脆弱性診断当日に連携してください。","")</f>
        <v/>
      </c>
      <c r="J9" s="14" t="str">
        <f t="shared" si="0"/>
        <v/>
      </c>
      <c r="K9" s="193" t="str">
        <f t="shared" si="1"/>
        <v/>
      </c>
      <c r="L9" s="16"/>
      <c r="M9" s="71" t="str">
        <f t="shared" ref="M9:M72" si="6">TEXT(A9,"00")&amp;"A"</f>
        <v>02A</v>
      </c>
      <c r="N9" s="47"/>
      <c r="O9" s="12"/>
      <c r="P9" s="12"/>
      <c r="Q9" s="12"/>
      <c r="R9" s="12"/>
      <c r="S9" s="15"/>
      <c r="T9" s="14"/>
      <c r="U9" s="12"/>
      <c r="V9" s="12"/>
      <c r="W9" s="12"/>
      <c r="X9" s="12"/>
      <c r="Y9" s="12"/>
      <c r="Z9" s="12"/>
      <c r="AA9" s="12"/>
      <c r="AB9" s="72" t="str">
        <f t="shared" ref="AB9:AB72" si="7">TEXT(A9,"00")&amp;"B"</f>
        <v>02B</v>
      </c>
      <c r="AC9" s="47"/>
      <c r="AD9" s="31"/>
      <c r="AE9" s="31"/>
      <c r="AF9" s="31"/>
      <c r="AG9" s="31"/>
      <c r="AH9" s="31"/>
      <c r="AI9" s="32"/>
      <c r="AJ9" s="31"/>
      <c r="AK9" s="31"/>
      <c r="AL9" s="31"/>
      <c r="AM9" s="31"/>
      <c r="AN9" s="31"/>
      <c r="AO9" s="31"/>
      <c r="AP9" s="31"/>
      <c r="AQ9" s="12"/>
      <c r="AS9" s="11">
        <f t="shared" ref="AS9:AS72" si="8">IF(OR(COUNTIF(C9,"*CAF*")&gt;0,COUNTIF(C9,"*caf*")&gt;0),1,IF(OR(COUNTIF(C9,"*COP*")&gt;0,COUNTIF(C9,"*cop*")&gt;0),2,IF(COUNTIF(C9,"不明")&gt;0,8,IF(COUNTIF(C9,"")&gt;0,9,3))))</f>
        <v>9</v>
      </c>
      <c r="AW9" s="11" t="s">
        <v>205</v>
      </c>
      <c r="AX9" s="11" t="s">
        <v>206</v>
      </c>
      <c r="AZ9" s="11" t="e">
        <f t="shared" ref="AZ9:AZ72" si="9">VALUE(LEFT($I9,FIND(".",$I9)-1))</f>
        <v>#VALUE!</v>
      </c>
      <c r="BA9" s="11" t="e">
        <f t="shared" ref="BA9:BA72" si="10">VALUE(MID(LEFT($I9,FIND(".",$I9,LEN($AZ9)+2)-1),LEN($AZ9)+2,3))</f>
        <v>#VALUE!</v>
      </c>
      <c r="BB9" s="11" t="e">
        <f t="shared" ref="BB9:BB72" si="11">VALUE(MID(LEFT($I9,FIND(".",$I9,LEN($AZ9&amp;$BA9)+3)-1),LEN($AZ9&amp;$BA9)+3,3))</f>
        <v>#VALUE!</v>
      </c>
      <c r="BC9" s="11" t="e">
        <f t="shared" ref="BC9:BC72" si="12">VALUE(SUBSTITUTE(RIGHT($I9,LEN($I9)-LEN($AZ9&amp;$BA9&amp;$BB9)-3),"/"&amp;IFERROR(MID($I9,FIND("/",$I9)+1,3),""),""))</f>
        <v>#VALUE!</v>
      </c>
      <c r="BD9" s="11" t="str">
        <f t="shared" si="2"/>
        <v>記載なし</v>
      </c>
      <c r="BE9" s="11" t="str">
        <f t="shared" si="3"/>
        <v>A</v>
      </c>
      <c r="BF9" s="11" t="e">
        <f>IF(OR($AZ9&gt;255,$BA9&gt;255,$BB9&gt;255,$BC9&gt;255,$AZ9="",$BA9="",$BB9="",$BC9=""),"A","次判定へ")</f>
        <v>#VALUE!</v>
      </c>
      <c r="BG9" s="11" t="e">
        <f t="shared" ref="BG9:BG72" si="13">IF(OR(AND($AZ9=10,AND($BA9&gt;=0,$BA9&lt;=255),AND($BB9&gt;=0,$BB9&lt;=255),AND($BC9&gt;=0,$BC9&lt;=255)),AND($AZ9=172,AND($BA9&gt;=16,$BA9&lt;=31),AND($BB9&gt;=0,$BB9&lt;=255),AND($BC9&gt;=0,$BC9&lt;=255)),AND($AZ9=192,$BA9=168,AND($BB9&gt;=0,$BB9&lt;=255),AND($BC9&gt;=0,$BC9&lt;=255)),AND($AZ9=100,AND($BA9&gt;=64,$BA9&lt;=127),AND($BB9&gt;=0,$BB9&lt;=255),AND($BC9&gt;=0,$BC9&lt;=255))),"B","次判定へ")</f>
        <v>#VALUE!</v>
      </c>
      <c r="BH9" s="11" t="str">
        <f t="shared" ref="BH9:BH72" si="14">IFERROR(VALUE(MID($J9,FIND("/",$J9)+1,3)),IFERROR(VALUE(MID($J9,FIND("/",$J9)+1,2)),"C"))</f>
        <v>C</v>
      </c>
      <c r="BI9" s="11" t="str">
        <f t="shared" ref="BI9:BI72" si="15">IF($BH9=32,"E",IF($BH9=31,"C","次判定へ"))</f>
        <v>次判定へ</v>
      </c>
      <c r="BJ9" s="11" t="str">
        <f t="shared" ref="BJ9:BJ72" si="16">IF(AND($BH9&lt;&gt;"C",$BI9="次判定へ"),IF($BH9&gt;=24,4,IF($BH9&gt;=16,3,IF($BH9&gt;=8,2,"C"))),"以後判定なし")</f>
        <v>以後判定なし</v>
      </c>
      <c r="BK9" s="11" t="e">
        <f t="shared" ref="BK9:BK72" si="17">VALUE(MATCH($BH9,$BU$7:$DT$7,0))</f>
        <v>#N/A</v>
      </c>
      <c r="BL9" s="11" t="e">
        <f t="shared" si="4"/>
        <v>#VALUE!</v>
      </c>
      <c r="BM9" s="11" t="e" cm="1">
        <f t="array" ref="BM9">IF(AND($BJ9=3,$BC9=0,MOD(VLOOKUP($BB9,BU:DT,$BK9,FALSE),2)=0,INDEX(BU:DT,VLOOKUP($BB9,BU:DT,$BK9,FALSE)+8,$BK9+1)=0),"D",IF(AND($BJ9=3,$BC9=255,MOD(VLOOKUP($BB9,BU:DT,$BK9,FALSE),2)=1,INDEX(BU:DT,VLOOKUP($BB9,BU:DT,$BK9,FALSE)+8,$BK9+1)=255),"D","C"))</f>
        <v>#VALUE!</v>
      </c>
      <c r="BN9" s="11" t="e" cm="1">
        <f t="array" ref="BN9">IF(AND($BJ9=2,$BC9=0,$BB9=0,MOD(VLOOKUP($BA9,BU:DT,$BK9,FALSE),2)=0,INDEX(DH:EM,VLOOKUP($BA9,BU:DT,$BK9,FALSE)+8,DC15+1)=0,INDEX(BU:DT,VLOOKUP($BA9,BU:DT,$BK9,FALSE)+8,$BK9+2)=0),"D",IF(AND($BJ9=2,$BC9=255,$BB9=255,MOD(VLOOKUP($BA9,BU:DT,$BK9,FALSE),2)=1,INDEX(BU:DT,VLOOKUP($BA9,BU:DT,$BK9,FALSE)+8,$BK9+1)=255,INDEX(BU:DT,VLOOKUP($BA9,BU:DT,$BK9,FALSE)+8,$BK9+2)=255),"D","C"))</f>
        <v>#VALUE!</v>
      </c>
      <c r="BO9" s="11" t="str">
        <f t="shared" ref="BO9:BO72" si="18">IF($BJ9&lt;&gt;"以後判定なし",IF(AND($BJ9=4,$BL9="D"),"D",(IF(AND($BJ9=3,$BM9="D"),"D",(IF(AND($BJ9=2,$BN9="D"),"D","C"))))),"判定不要")</f>
        <v>判定不要</v>
      </c>
      <c r="BP9" s="11" t="e">
        <f t="shared" si="5"/>
        <v>#VALUE!</v>
      </c>
      <c r="BQ9" s="11" t="s">
        <v>144</v>
      </c>
      <c r="BR9" s="11" t="s">
        <v>207</v>
      </c>
      <c r="BU9" s="11">
        <v>1</v>
      </c>
      <c r="CC9" s="11">
        <v>1</v>
      </c>
      <c r="CD9" s="11">
        <v>255</v>
      </c>
      <c r="CS9" s="11">
        <v>1</v>
      </c>
      <c r="CT9" s="11">
        <v>255</v>
      </c>
      <c r="CU9" s="11">
        <v>255</v>
      </c>
      <c r="DQ9" s="11">
        <v>1</v>
      </c>
      <c r="DR9" s="11">
        <v>255</v>
      </c>
      <c r="DS9" s="11">
        <v>255</v>
      </c>
      <c r="DT9" s="11">
        <v>255</v>
      </c>
    </row>
    <row r="10" spans="1:124" ht="31.5" customHeight="1">
      <c r="A10" s="70">
        <v>3</v>
      </c>
      <c r="B10" s="12"/>
      <c r="C10" s="13"/>
      <c r="D10" s="14"/>
      <c r="E10" s="12"/>
      <c r="F10" s="13"/>
      <c r="G10" s="13"/>
      <c r="H10" s="13"/>
      <c r="I10" s="14" t="str">
        <f>IF(AND(F10="診断希望あり",H10="動的IP"),"脆弱性診断当日に連携してください。","")</f>
        <v/>
      </c>
      <c r="J10" s="14" t="str">
        <f>IF(AND(I10&lt;&gt;"",I10&lt;&gt;"脆弱性診断当日に連携してください。"),"/32","")</f>
        <v/>
      </c>
      <c r="K10" s="193" t="str">
        <f t="shared" si="1"/>
        <v/>
      </c>
      <c r="L10" s="13"/>
      <c r="M10" s="71" t="str">
        <f t="shared" si="6"/>
        <v>03A</v>
      </c>
      <c r="N10" s="46"/>
      <c r="O10" s="15"/>
      <c r="P10" s="15"/>
      <c r="Q10" s="15"/>
      <c r="R10" s="15"/>
      <c r="S10" s="15"/>
      <c r="T10" s="12"/>
      <c r="U10" s="14"/>
      <c r="V10" s="14"/>
      <c r="W10" s="14"/>
      <c r="X10" s="14"/>
      <c r="Y10" s="14"/>
      <c r="Z10" s="14"/>
      <c r="AA10" s="14"/>
      <c r="AB10" s="72" t="str">
        <f t="shared" si="7"/>
        <v>03B</v>
      </c>
      <c r="AC10" s="46"/>
      <c r="AD10" s="31"/>
      <c r="AE10" s="31"/>
      <c r="AF10" s="31"/>
      <c r="AG10" s="31"/>
      <c r="AH10" s="31"/>
      <c r="AI10" s="31"/>
      <c r="AJ10" s="32"/>
      <c r="AK10" s="32"/>
      <c r="AL10" s="32"/>
      <c r="AM10" s="32"/>
      <c r="AN10" s="32"/>
      <c r="AO10" s="32"/>
      <c r="AP10" s="32"/>
      <c r="AQ10" s="15"/>
      <c r="AS10" s="11">
        <f t="shared" si="8"/>
        <v>9</v>
      </c>
      <c r="AW10" s="11" t="s">
        <v>208</v>
      </c>
      <c r="AX10" s="11" t="s">
        <v>209</v>
      </c>
      <c r="AZ10" s="11" t="e">
        <f t="shared" si="9"/>
        <v>#VALUE!</v>
      </c>
      <c r="BA10" s="11" t="e">
        <f t="shared" si="10"/>
        <v>#VALUE!</v>
      </c>
      <c r="BB10" s="11" t="e">
        <f t="shared" si="11"/>
        <v>#VALUE!</v>
      </c>
      <c r="BC10" s="11" t="e">
        <f t="shared" si="12"/>
        <v>#VALUE!</v>
      </c>
      <c r="BD10" s="11" t="str">
        <f t="shared" si="2"/>
        <v>記載なし</v>
      </c>
      <c r="BE10" s="11" t="str">
        <f t="shared" si="3"/>
        <v>A</v>
      </c>
      <c r="BF10" s="11" t="e">
        <f>IF(OR($AZ10&gt;255,$BA10&gt;255,$BB10&gt;255,$BC10&gt;255,$AZ10="",$BA10="",$BB10="",$BC10=""),"A","次判定へ")</f>
        <v>#VALUE!</v>
      </c>
      <c r="BG10" s="11" t="e">
        <f t="shared" si="13"/>
        <v>#VALUE!</v>
      </c>
      <c r="BH10" s="11" t="str">
        <f t="shared" si="14"/>
        <v>C</v>
      </c>
      <c r="BI10" s="11" t="str">
        <f t="shared" si="15"/>
        <v>次判定へ</v>
      </c>
      <c r="BJ10" s="11" t="str">
        <f t="shared" si="16"/>
        <v>以後判定なし</v>
      </c>
      <c r="BK10" s="11" t="e">
        <f t="shared" si="17"/>
        <v>#N/A</v>
      </c>
      <c r="BL10" s="11" t="e">
        <f t="shared" si="4"/>
        <v>#VALUE!</v>
      </c>
      <c r="BM10" s="11" t="e" cm="1">
        <f t="array" ref="BM10">IF(AND($BJ10=3,$BC10=0,MOD(VLOOKUP($BB10,BU:DT,$BK10,FALSE),2)=0,INDEX(BU:DT,VLOOKUP($BB10,BU:DT,$BK10,FALSE)+8,$BK10+1)=0),"D",IF(AND($BJ10=3,$BC10=255,MOD(VLOOKUP($BB10,BU:DT,$BK10,FALSE),2)=1,INDEX(BU:DT,VLOOKUP($BB10,BU:DT,$BK10,FALSE)+8,$BK10+1)=255),"D","C"))</f>
        <v>#VALUE!</v>
      </c>
      <c r="BN10" s="11" t="e" cm="1">
        <f t="array" ref="BN10">IF(AND($BJ10=2,$BC10=0,$BB10=0,MOD(VLOOKUP($BA10,BU:DT,$BK10,FALSE),2)=0,INDEX(DH:EM,VLOOKUP($BA10,BU:DT,$BK10,FALSE)+8,DC16+1)=0,INDEX(BU:DT,VLOOKUP($BA10,BU:DT,$BK10,FALSE)+8,$BK10+2)=0),"D",IF(AND($BJ10=2,$BC10=255,$BB10=255,MOD(VLOOKUP($BA10,BU:DT,$BK10,FALSE),2)=1,INDEX(BU:DT,VLOOKUP($BA10,BU:DT,$BK10,FALSE)+8,$BK10+1)=255,INDEX(BU:DT,VLOOKUP($BA10,BU:DT,$BK10,FALSE)+8,$BK10+2)=255),"D","C"))</f>
        <v>#VALUE!</v>
      </c>
      <c r="BO10" s="11" t="str">
        <f t="shared" si="18"/>
        <v>判定不要</v>
      </c>
      <c r="BP10" s="11" t="e">
        <f t="shared" si="5"/>
        <v>#VALUE!</v>
      </c>
      <c r="BQ10" s="11" t="s">
        <v>145</v>
      </c>
      <c r="BR10" s="11" t="s">
        <v>210</v>
      </c>
      <c r="BU10" s="11">
        <v>2</v>
      </c>
      <c r="CC10" s="11">
        <v>2</v>
      </c>
      <c r="CD10" s="11">
        <v>0</v>
      </c>
      <c r="CS10" s="11">
        <v>2</v>
      </c>
      <c r="CT10" s="11">
        <v>0</v>
      </c>
      <c r="CU10" s="11">
        <v>0</v>
      </c>
      <c r="DQ10" s="11">
        <v>2</v>
      </c>
      <c r="DR10" s="11">
        <v>0</v>
      </c>
      <c r="DS10" s="11">
        <v>0</v>
      </c>
      <c r="DT10" s="11">
        <v>0</v>
      </c>
    </row>
    <row r="11" spans="1:124" ht="31.5" customHeight="1">
      <c r="A11" s="70">
        <v>4</v>
      </c>
      <c r="B11" s="12"/>
      <c r="C11" s="16"/>
      <c r="D11" s="12"/>
      <c r="E11" s="12"/>
      <c r="F11" s="16"/>
      <c r="G11" s="16"/>
      <c r="H11" s="16"/>
      <c r="I11" s="14" t="str">
        <f t="shared" ref="I11:I72" si="19">IF(AND(F11="診断希望あり",H11="動的IP"),"脆弱性診断当日に連携してください。","")</f>
        <v/>
      </c>
      <c r="J11" s="14" t="str">
        <f t="shared" ref="J11:J72" si="20">IF(AND(I11&lt;&gt;"",I11&lt;&gt;"脆弱性診断当日に連携してください。"),"/32","")</f>
        <v/>
      </c>
      <c r="K11" s="193" t="str">
        <f t="shared" si="1"/>
        <v/>
      </c>
      <c r="L11" s="16"/>
      <c r="M11" s="71" t="str">
        <f t="shared" si="6"/>
        <v>04A</v>
      </c>
      <c r="N11" s="46"/>
      <c r="O11" s="15"/>
      <c r="P11" s="15"/>
      <c r="Q11" s="15"/>
      <c r="R11" s="15"/>
      <c r="S11" s="15"/>
      <c r="T11" s="15"/>
      <c r="U11" s="15"/>
      <c r="V11" s="15"/>
      <c r="W11" s="15"/>
      <c r="X11" s="15"/>
      <c r="Y11" s="15"/>
      <c r="Z11" s="15"/>
      <c r="AA11" s="15"/>
      <c r="AB11" s="72" t="str">
        <f t="shared" si="7"/>
        <v>04B</v>
      </c>
      <c r="AC11" s="46"/>
      <c r="AD11" s="31"/>
      <c r="AE11" s="31"/>
      <c r="AF11" s="31"/>
      <c r="AG11" s="31"/>
      <c r="AH11" s="31"/>
      <c r="AI11" s="31"/>
      <c r="AJ11" s="31"/>
      <c r="AK11" s="31"/>
      <c r="AL11" s="31"/>
      <c r="AM11" s="31"/>
      <c r="AN11" s="31"/>
      <c r="AO11" s="31"/>
      <c r="AP11" s="31"/>
      <c r="AQ11" s="12"/>
      <c r="AS11" s="11">
        <f t="shared" si="8"/>
        <v>9</v>
      </c>
      <c r="AW11" s="121" t="s">
        <v>211</v>
      </c>
      <c r="AX11" s="11" t="s">
        <v>212</v>
      </c>
      <c r="AZ11" s="11" t="e">
        <f t="shared" si="9"/>
        <v>#VALUE!</v>
      </c>
      <c r="BA11" s="11" t="e">
        <f t="shared" si="10"/>
        <v>#VALUE!</v>
      </c>
      <c r="BB11" s="11" t="e">
        <f t="shared" si="11"/>
        <v>#VALUE!</v>
      </c>
      <c r="BC11" s="11" t="e">
        <f t="shared" si="12"/>
        <v>#VALUE!</v>
      </c>
      <c r="BD11" s="11" t="str">
        <f t="shared" si="2"/>
        <v>記載なし</v>
      </c>
      <c r="BE11" s="11" t="str">
        <f t="shared" si="3"/>
        <v>A</v>
      </c>
      <c r="BF11" s="11" t="e">
        <f t="shared" ref="BF11:BF72" si="21">IF(OR($AZ11&gt;255,$BA11&gt;255,$BB11&gt;255,$BC11&gt;255,$AZ11="",$BA11="",$BB11="",$BC11=""),"A","次判定へ")</f>
        <v>#VALUE!</v>
      </c>
      <c r="BG11" s="11" t="e">
        <f t="shared" si="13"/>
        <v>#VALUE!</v>
      </c>
      <c r="BH11" s="11" t="str">
        <f t="shared" si="14"/>
        <v>C</v>
      </c>
      <c r="BI11" s="11" t="str">
        <f t="shared" si="15"/>
        <v>次判定へ</v>
      </c>
      <c r="BJ11" s="11" t="str">
        <f t="shared" si="16"/>
        <v>以後判定なし</v>
      </c>
      <c r="BK11" s="11" t="e">
        <f t="shared" si="17"/>
        <v>#N/A</v>
      </c>
      <c r="BL11" s="11" t="e">
        <f t="shared" si="4"/>
        <v>#VALUE!</v>
      </c>
      <c r="BM11" s="11" t="e" cm="1">
        <f t="array" ref="BM11">IF(AND($BJ11=3,$BC11=0,MOD(VLOOKUP($BB11,BU:DT,$BK11,FALSE),2)=0,INDEX(BU:DT,VLOOKUP($BB11,BU:DT,$BK11,FALSE)+8,$BK11+1)=0),"D",IF(AND($BJ11=3,$BC11=255,MOD(VLOOKUP($BB11,BU:DT,$BK11,FALSE),2)=1,INDEX(BU:DT,VLOOKUP($BB11,BU:DT,$BK11,FALSE)+8,$BK11+1)=255),"D","C"))</f>
        <v>#VALUE!</v>
      </c>
      <c r="BN11" s="11" t="e" cm="1">
        <f t="array" ref="BN11">IF(AND($BJ11=2,$BC11=0,$BB11=0,MOD(VLOOKUP($BA11,BU:DT,$BK11,FALSE),2)=0,INDEX(DH:EM,VLOOKUP($BA11,BU:DT,$BK11,FALSE)+8,DC17+1)=0,INDEX(BU:DT,VLOOKUP($BA11,BU:DT,$BK11,FALSE)+8,$BK11+2)=0),"D",IF(AND($BJ11=2,$BC11=255,$BB11=255,MOD(VLOOKUP($BA11,BU:DT,$BK11,FALSE),2)=1,INDEX(BU:DT,VLOOKUP($BA11,BU:DT,$BK11,FALSE)+8,$BK11+1)=255,INDEX(BU:DT,VLOOKUP($BA11,BU:DT,$BK11,FALSE)+8,$BK11+2)=255),"D","C"))</f>
        <v>#VALUE!</v>
      </c>
      <c r="BO11" s="11" t="str">
        <f t="shared" si="18"/>
        <v>判定不要</v>
      </c>
      <c r="BP11" s="11" t="e">
        <f t="shared" si="5"/>
        <v>#VALUE!</v>
      </c>
      <c r="BQ11" s="11" t="s">
        <v>213</v>
      </c>
      <c r="BR11" s="11" t="s">
        <v>214</v>
      </c>
      <c r="BU11" s="11">
        <v>3</v>
      </c>
      <c r="BV11" s="11">
        <v>3</v>
      </c>
      <c r="CC11" s="11">
        <v>3</v>
      </c>
      <c r="CD11" s="11">
        <v>255</v>
      </c>
      <c r="CE11" s="11">
        <v>3</v>
      </c>
      <c r="CF11" s="11">
        <v>255</v>
      </c>
      <c r="CS11" s="11">
        <v>3</v>
      </c>
      <c r="CT11" s="11">
        <v>255</v>
      </c>
      <c r="CU11" s="11">
        <v>255</v>
      </c>
      <c r="CV11" s="11">
        <v>3</v>
      </c>
      <c r="CW11" s="11">
        <v>255</v>
      </c>
      <c r="CX11" s="11">
        <v>255</v>
      </c>
      <c r="DQ11" s="11">
        <v>3</v>
      </c>
      <c r="DR11" s="11">
        <v>255</v>
      </c>
      <c r="DS11" s="11">
        <v>255</v>
      </c>
      <c r="DT11" s="11">
        <v>255</v>
      </c>
    </row>
    <row r="12" spans="1:124" ht="31.5" customHeight="1">
      <c r="A12" s="70">
        <v>5</v>
      </c>
      <c r="B12" s="12"/>
      <c r="C12" s="13"/>
      <c r="D12" s="14"/>
      <c r="E12" s="12"/>
      <c r="F12" s="13"/>
      <c r="G12" s="13"/>
      <c r="H12" s="13"/>
      <c r="I12" s="14" t="str">
        <f t="shared" si="19"/>
        <v/>
      </c>
      <c r="J12" s="14" t="str">
        <f t="shared" si="20"/>
        <v/>
      </c>
      <c r="K12" s="193" t="str">
        <f t="shared" si="1"/>
        <v/>
      </c>
      <c r="L12" s="13"/>
      <c r="M12" s="71" t="str">
        <f t="shared" si="6"/>
        <v>05A</v>
      </c>
      <c r="N12" s="47"/>
      <c r="O12" s="12"/>
      <c r="P12" s="12"/>
      <c r="Q12" s="12"/>
      <c r="R12" s="12"/>
      <c r="S12" s="15"/>
      <c r="T12" s="14"/>
      <c r="U12" s="15"/>
      <c r="V12" s="15"/>
      <c r="W12" s="15"/>
      <c r="X12" s="15"/>
      <c r="Y12" s="15"/>
      <c r="Z12" s="15"/>
      <c r="AA12" s="15"/>
      <c r="AB12" s="72" t="str">
        <f t="shared" si="7"/>
        <v>05B</v>
      </c>
      <c r="AC12" s="47"/>
      <c r="AD12" s="31"/>
      <c r="AE12" s="31"/>
      <c r="AF12" s="31"/>
      <c r="AG12" s="31"/>
      <c r="AH12" s="31"/>
      <c r="AI12" s="32"/>
      <c r="AJ12" s="31"/>
      <c r="AK12" s="31"/>
      <c r="AL12" s="31"/>
      <c r="AM12" s="31"/>
      <c r="AN12" s="31"/>
      <c r="AO12" s="31"/>
      <c r="AP12" s="31"/>
      <c r="AQ12" s="15"/>
      <c r="AS12" s="11">
        <f t="shared" si="8"/>
        <v>9</v>
      </c>
      <c r="AW12" s="11" t="s">
        <v>215</v>
      </c>
      <c r="AX12" s="11" t="s">
        <v>216</v>
      </c>
      <c r="AZ12" s="11" t="e">
        <f t="shared" si="9"/>
        <v>#VALUE!</v>
      </c>
      <c r="BA12" s="11" t="e">
        <f t="shared" si="10"/>
        <v>#VALUE!</v>
      </c>
      <c r="BB12" s="11" t="e">
        <f t="shared" si="11"/>
        <v>#VALUE!</v>
      </c>
      <c r="BC12" s="11" t="e">
        <f t="shared" si="12"/>
        <v>#VALUE!</v>
      </c>
      <c r="BD12" s="11" t="str">
        <f t="shared" si="2"/>
        <v>記載なし</v>
      </c>
      <c r="BE12" s="11" t="str">
        <f t="shared" si="3"/>
        <v>A</v>
      </c>
      <c r="BF12" s="11" t="e">
        <f t="shared" si="21"/>
        <v>#VALUE!</v>
      </c>
      <c r="BG12" s="11" t="e">
        <f t="shared" si="13"/>
        <v>#VALUE!</v>
      </c>
      <c r="BH12" s="11" t="str">
        <f t="shared" si="14"/>
        <v>C</v>
      </c>
      <c r="BI12" s="11" t="str">
        <f t="shared" si="15"/>
        <v>次判定へ</v>
      </c>
      <c r="BJ12" s="11" t="str">
        <f t="shared" si="16"/>
        <v>以後判定なし</v>
      </c>
      <c r="BK12" s="11" t="e">
        <f t="shared" si="17"/>
        <v>#N/A</v>
      </c>
      <c r="BL12" s="11" t="e">
        <f t="shared" si="4"/>
        <v>#VALUE!</v>
      </c>
      <c r="BM12" s="11" t="e" cm="1">
        <f t="array" ref="BM12">IF(AND($BJ12=3,$BC12=0,MOD(VLOOKUP($BB12,BU:DT,$BK12,FALSE),2)=0,INDEX(BU:DT,VLOOKUP($BB12,BU:DT,$BK12,FALSE)+8,$BK12+1)=0),"D",IF(AND($BJ12=3,$BC12=255,MOD(VLOOKUP($BB12,BU:DT,$BK12,FALSE),2)=1,INDEX(BU:DT,VLOOKUP($BB12,BU:DT,$BK12,FALSE)+8,$BK12+1)=255),"D","C"))</f>
        <v>#VALUE!</v>
      </c>
      <c r="BN12" s="11" t="e" cm="1">
        <f t="array" ref="BN12">IF(AND($BJ12=2,$BC12=0,$BB12=0,MOD(VLOOKUP($BA12,BU:DT,$BK12,FALSE),2)=0,INDEX(DH:EM,VLOOKUP($BA12,BU:DT,$BK12,FALSE)+8,DC18+1)=0,INDEX(BU:DT,VLOOKUP($BA12,BU:DT,$BK12,FALSE)+8,$BK12+2)=0),"D",IF(AND($BJ12=2,$BC12=255,$BB12=255,MOD(VLOOKUP($BA12,BU:DT,$BK12,FALSE),2)=1,INDEX(BU:DT,VLOOKUP($BA12,BU:DT,$BK12,FALSE)+8,$BK12+1)=255,INDEX(BU:DT,VLOOKUP($BA12,BU:DT,$BK12,FALSE)+8,$BK12+2)=255),"D","C"))</f>
        <v>#VALUE!</v>
      </c>
      <c r="BO12" s="11" t="str">
        <f t="shared" si="18"/>
        <v>判定不要</v>
      </c>
      <c r="BP12" s="11" t="e">
        <f t="shared" si="5"/>
        <v>#VALUE!</v>
      </c>
      <c r="BQ12" s="11" t="s">
        <v>217</v>
      </c>
      <c r="BR12" s="11" t="s">
        <v>158</v>
      </c>
      <c r="BU12" s="11">
        <v>4</v>
      </c>
      <c r="BV12" s="11">
        <v>4</v>
      </c>
      <c r="CC12" s="11">
        <v>4</v>
      </c>
      <c r="CD12" s="11">
        <v>0</v>
      </c>
      <c r="CE12" s="11">
        <v>4</v>
      </c>
      <c r="CF12" s="11">
        <v>0</v>
      </c>
      <c r="CS12" s="11">
        <v>4</v>
      </c>
      <c r="CT12" s="11">
        <v>0</v>
      </c>
      <c r="CU12" s="11">
        <v>0</v>
      </c>
      <c r="CV12" s="11">
        <v>4</v>
      </c>
      <c r="CW12" s="11">
        <v>0</v>
      </c>
      <c r="CX12" s="11">
        <v>0</v>
      </c>
      <c r="DQ12" s="11">
        <v>4</v>
      </c>
      <c r="DR12" s="11">
        <v>0</v>
      </c>
      <c r="DS12" s="11">
        <v>0</v>
      </c>
      <c r="DT12" s="11">
        <v>0</v>
      </c>
    </row>
    <row r="13" spans="1:124" ht="31.5" customHeight="1">
      <c r="A13" s="70">
        <v>6</v>
      </c>
      <c r="B13" s="12"/>
      <c r="C13" s="16"/>
      <c r="D13" s="12"/>
      <c r="E13" s="12"/>
      <c r="F13" s="16"/>
      <c r="G13" s="16"/>
      <c r="H13" s="16"/>
      <c r="I13" s="14" t="str">
        <f t="shared" si="19"/>
        <v/>
      </c>
      <c r="J13" s="14" t="str">
        <f t="shared" si="20"/>
        <v/>
      </c>
      <c r="K13" s="193" t="str">
        <f t="shared" si="1"/>
        <v/>
      </c>
      <c r="L13" s="16"/>
      <c r="M13" s="71" t="str">
        <f t="shared" si="6"/>
        <v>06A</v>
      </c>
      <c r="N13" s="46"/>
      <c r="O13" s="15"/>
      <c r="P13" s="15"/>
      <c r="Q13" s="15"/>
      <c r="R13" s="15"/>
      <c r="S13" s="15"/>
      <c r="T13" s="12"/>
      <c r="U13" s="15"/>
      <c r="V13" s="15"/>
      <c r="W13" s="15"/>
      <c r="X13" s="15"/>
      <c r="Y13" s="15"/>
      <c r="Z13" s="15"/>
      <c r="AA13" s="15"/>
      <c r="AB13" s="72" t="str">
        <f t="shared" si="7"/>
        <v>06B</v>
      </c>
      <c r="AC13" s="46"/>
      <c r="AD13" s="31"/>
      <c r="AE13" s="31"/>
      <c r="AF13" s="31"/>
      <c r="AG13" s="31"/>
      <c r="AH13" s="31"/>
      <c r="AI13" s="31"/>
      <c r="AJ13" s="31"/>
      <c r="AK13" s="31"/>
      <c r="AL13" s="31"/>
      <c r="AM13" s="31"/>
      <c r="AN13" s="31"/>
      <c r="AO13" s="31"/>
      <c r="AP13" s="31"/>
      <c r="AQ13" s="12"/>
      <c r="AS13" s="11">
        <f t="shared" si="8"/>
        <v>9</v>
      </c>
      <c r="AW13" s="11" t="s">
        <v>218</v>
      </c>
      <c r="AX13" s="11" t="s">
        <v>219</v>
      </c>
      <c r="AZ13" s="11" t="e">
        <f t="shared" si="9"/>
        <v>#VALUE!</v>
      </c>
      <c r="BA13" s="11" t="e">
        <f t="shared" si="10"/>
        <v>#VALUE!</v>
      </c>
      <c r="BB13" s="11" t="e">
        <f t="shared" si="11"/>
        <v>#VALUE!</v>
      </c>
      <c r="BC13" s="11" t="e">
        <f t="shared" si="12"/>
        <v>#VALUE!</v>
      </c>
      <c r="BD13" s="11" t="str">
        <f t="shared" si="2"/>
        <v>記載なし</v>
      </c>
      <c r="BE13" s="11" t="str">
        <f t="shared" si="3"/>
        <v>A</v>
      </c>
      <c r="BF13" s="11" t="e">
        <f t="shared" si="21"/>
        <v>#VALUE!</v>
      </c>
      <c r="BG13" s="11" t="e">
        <f t="shared" si="13"/>
        <v>#VALUE!</v>
      </c>
      <c r="BH13" s="11" t="str">
        <f t="shared" si="14"/>
        <v>C</v>
      </c>
      <c r="BI13" s="11" t="str">
        <f t="shared" si="15"/>
        <v>次判定へ</v>
      </c>
      <c r="BJ13" s="11" t="str">
        <f t="shared" si="16"/>
        <v>以後判定なし</v>
      </c>
      <c r="BK13" s="11" t="e">
        <f t="shared" si="17"/>
        <v>#N/A</v>
      </c>
      <c r="BL13" s="11" t="e">
        <f t="shared" si="4"/>
        <v>#VALUE!</v>
      </c>
      <c r="BM13" s="11" t="e" cm="1">
        <f t="array" ref="BM13">IF(AND($BJ13=3,$BC13=0,MOD(VLOOKUP($BB13,BU:DT,$BK13,FALSE),2)=0,INDEX(BU:DT,VLOOKUP($BB13,BU:DT,$BK13,FALSE)+8,$BK13+1)=0),"D",IF(AND($BJ13=3,$BC13=255,MOD(VLOOKUP($BB13,BU:DT,$BK13,FALSE),2)=1,INDEX(BU:DT,VLOOKUP($BB13,BU:DT,$BK13,FALSE)+8,$BK13+1)=255),"D","C"))</f>
        <v>#VALUE!</v>
      </c>
      <c r="BN13" s="11" t="e" cm="1">
        <f t="array" ref="BN13">IF(AND($BJ13=2,$BC13=0,$BB13=0,MOD(VLOOKUP($BA13,BU:DT,$BK13,FALSE),2)=0,INDEX(DH:EM,VLOOKUP($BA13,BU:DT,$BK13,FALSE)+8,DC19+1)=0,INDEX(BU:DT,VLOOKUP($BA13,BU:DT,$BK13,FALSE)+8,$BK13+2)=0),"D",IF(AND($BJ13=2,$BC13=255,$BB13=255,MOD(VLOOKUP($BA13,BU:DT,$BK13,FALSE),2)=1,INDEX(BU:DT,VLOOKUP($BA13,BU:DT,$BK13,FALSE)+8,$BK13+1)=255,INDEX(BU:DT,VLOOKUP($BA13,BU:DT,$BK13,FALSE)+8,$BK13+2)=255),"D","C"))</f>
        <v>#VALUE!</v>
      </c>
      <c r="BO13" s="11" t="str">
        <f t="shared" si="18"/>
        <v>判定不要</v>
      </c>
      <c r="BP13" s="11" t="e">
        <f t="shared" si="5"/>
        <v>#VALUE!</v>
      </c>
      <c r="BU13" s="11">
        <v>5</v>
      </c>
      <c r="CC13" s="11">
        <v>5</v>
      </c>
      <c r="CD13" s="11">
        <v>255</v>
      </c>
      <c r="CS13" s="11">
        <v>5</v>
      </c>
      <c r="CT13" s="11">
        <v>255</v>
      </c>
      <c r="CU13" s="11">
        <v>255</v>
      </c>
      <c r="DQ13" s="11">
        <v>5</v>
      </c>
      <c r="DR13" s="11">
        <v>255</v>
      </c>
      <c r="DS13" s="11">
        <v>255</v>
      </c>
      <c r="DT13" s="11">
        <v>255</v>
      </c>
    </row>
    <row r="14" spans="1:124" ht="31.5" customHeight="1">
      <c r="A14" s="70">
        <v>7</v>
      </c>
      <c r="B14" s="12"/>
      <c r="C14" s="13"/>
      <c r="D14" s="14"/>
      <c r="E14" s="12"/>
      <c r="F14" s="13"/>
      <c r="G14" s="13"/>
      <c r="H14" s="13"/>
      <c r="I14" s="14" t="str">
        <f t="shared" si="19"/>
        <v/>
      </c>
      <c r="J14" s="14" t="str">
        <f t="shared" si="20"/>
        <v/>
      </c>
      <c r="K14" s="193" t="str">
        <f t="shared" si="1"/>
        <v/>
      </c>
      <c r="L14" s="13"/>
      <c r="M14" s="71" t="str">
        <f t="shared" si="6"/>
        <v>07A</v>
      </c>
      <c r="N14" s="46"/>
      <c r="O14" s="15"/>
      <c r="P14" s="15"/>
      <c r="Q14" s="15"/>
      <c r="R14" s="15"/>
      <c r="S14" s="15"/>
      <c r="T14" s="14"/>
      <c r="U14" s="15"/>
      <c r="V14" s="15"/>
      <c r="W14" s="15"/>
      <c r="X14" s="15"/>
      <c r="Y14" s="15"/>
      <c r="Z14" s="15"/>
      <c r="AA14" s="15"/>
      <c r="AB14" s="72" t="str">
        <f t="shared" si="7"/>
        <v>07B</v>
      </c>
      <c r="AC14" s="46"/>
      <c r="AD14" s="31"/>
      <c r="AE14" s="31"/>
      <c r="AF14" s="31"/>
      <c r="AG14" s="31"/>
      <c r="AH14" s="31"/>
      <c r="AI14" s="31"/>
      <c r="AJ14" s="31"/>
      <c r="AK14" s="31"/>
      <c r="AL14" s="31"/>
      <c r="AM14" s="31"/>
      <c r="AN14" s="31"/>
      <c r="AO14" s="31"/>
      <c r="AP14" s="31"/>
      <c r="AQ14" s="15"/>
      <c r="AS14" s="11">
        <f t="shared" si="8"/>
        <v>9</v>
      </c>
      <c r="AW14" s="11" t="s">
        <v>220</v>
      </c>
      <c r="AX14" s="11" t="s">
        <v>221</v>
      </c>
      <c r="AZ14" s="11" t="e">
        <f t="shared" si="9"/>
        <v>#VALUE!</v>
      </c>
      <c r="BA14" s="11" t="e">
        <f t="shared" si="10"/>
        <v>#VALUE!</v>
      </c>
      <c r="BB14" s="11" t="e">
        <f t="shared" si="11"/>
        <v>#VALUE!</v>
      </c>
      <c r="BC14" s="11" t="e">
        <f t="shared" si="12"/>
        <v>#VALUE!</v>
      </c>
      <c r="BD14" s="11" t="str">
        <f t="shared" si="2"/>
        <v>記載なし</v>
      </c>
      <c r="BE14" s="11" t="str">
        <f t="shared" si="3"/>
        <v>A</v>
      </c>
      <c r="BF14" s="11" t="e">
        <f t="shared" si="21"/>
        <v>#VALUE!</v>
      </c>
      <c r="BG14" s="11" t="e">
        <f t="shared" si="13"/>
        <v>#VALUE!</v>
      </c>
      <c r="BH14" s="11" t="str">
        <f t="shared" si="14"/>
        <v>C</v>
      </c>
      <c r="BI14" s="11" t="str">
        <f t="shared" si="15"/>
        <v>次判定へ</v>
      </c>
      <c r="BJ14" s="11" t="str">
        <f t="shared" si="16"/>
        <v>以後判定なし</v>
      </c>
      <c r="BK14" s="11" t="e">
        <f t="shared" si="17"/>
        <v>#N/A</v>
      </c>
      <c r="BL14" s="11" t="e">
        <f t="shared" si="4"/>
        <v>#VALUE!</v>
      </c>
      <c r="BM14" s="11" t="e" cm="1">
        <f t="array" ref="BM14">IF(AND($BJ14=3,$BC14=0,MOD(VLOOKUP($BB14,BU:DT,$BK14,FALSE),2)=0,INDEX(BU:DT,VLOOKUP($BB14,BU:DT,$BK14,FALSE)+8,$BK14+1)=0),"D",IF(AND($BJ14=3,$BC14=255,MOD(VLOOKUP($BB14,BU:DT,$BK14,FALSE),2)=1,INDEX(BU:DT,VLOOKUP($BB14,BU:DT,$BK14,FALSE)+8,$BK14+1)=255),"D","C"))</f>
        <v>#VALUE!</v>
      </c>
      <c r="BN14" s="11" t="e" cm="1">
        <f t="array" ref="BN14">IF(AND($BJ14=2,$BC14=0,$BB14=0,MOD(VLOOKUP($BA14,BU:DT,$BK14,FALSE),2)=0,INDEX(DH:EM,VLOOKUP($BA14,BU:DT,$BK14,FALSE)+8,DC20+1)=0,INDEX(BU:DT,VLOOKUP($BA14,BU:DT,$BK14,FALSE)+8,$BK14+2)=0),"D",IF(AND($BJ14=2,$BC14=255,$BB14=255,MOD(VLOOKUP($BA14,BU:DT,$BK14,FALSE),2)=1,INDEX(BU:DT,VLOOKUP($BA14,BU:DT,$BK14,FALSE)+8,$BK14+1)=255,INDEX(BU:DT,VLOOKUP($BA14,BU:DT,$BK14,FALSE)+8,$BK14+2)=255),"D","C"))</f>
        <v>#VALUE!</v>
      </c>
      <c r="BO14" s="11" t="str">
        <f t="shared" si="18"/>
        <v>判定不要</v>
      </c>
      <c r="BP14" s="11" t="e">
        <f t="shared" si="5"/>
        <v>#VALUE!</v>
      </c>
      <c r="BU14" s="11">
        <v>6</v>
      </c>
      <c r="CC14" s="11">
        <v>6</v>
      </c>
      <c r="CD14" s="11">
        <v>0</v>
      </c>
      <c r="CS14" s="11">
        <v>6</v>
      </c>
      <c r="CT14" s="11">
        <v>0</v>
      </c>
      <c r="CU14" s="11">
        <v>0</v>
      </c>
      <c r="DQ14" s="11">
        <v>6</v>
      </c>
      <c r="DR14" s="11">
        <v>0</v>
      </c>
      <c r="DS14" s="11">
        <v>0</v>
      </c>
      <c r="DT14" s="11">
        <v>0</v>
      </c>
    </row>
    <row r="15" spans="1:124" ht="31.5" customHeight="1">
      <c r="A15" s="70">
        <v>8</v>
      </c>
      <c r="B15" s="12"/>
      <c r="C15" s="13"/>
      <c r="D15" s="14"/>
      <c r="E15" s="12"/>
      <c r="F15" s="13"/>
      <c r="G15" s="13"/>
      <c r="H15" s="13"/>
      <c r="I15" s="14" t="str">
        <f t="shared" si="19"/>
        <v/>
      </c>
      <c r="J15" s="14" t="str">
        <f t="shared" si="20"/>
        <v/>
      </c>
      <c r="K15" s="193" t="str">
        <f t="shared" si="1"/>
        <v/>
      </c>
      <c r="L15" s="13"/>
      <c r="M15" s="71" t="str">
        <f t="shared" si="6"/>
        <v>08A</v>
      </c>
      <c r="N15" s="46"/>
      <c r="O15" s="15"/>
      <c r="P15" s="15"/>
      <c r="Q15" s="15"/>
      <c r="R15" s="15"/>
      <c r="S15" s="15"/>
      <c r="T15" s="15"/>
      <c r="U15" s="15"/>
      <c r="V15" s="15"/>
      <c r="W15" s="15"/>
      <c r="X15" s="15"/>
      <c r="Y15" s="15"/>
      <c r="Z15" s="15"/>
      <c r="AA15" s="15"/>
      <c r="AB15" s="72" t="str">
        <f t="shared" si="7"/>
        <v>08B</v>
      </c>
      <c r="AC15" s="46"/>
      <c r="AD15" s="31"/>
      <c r="AE15" s="31"/>
      <c r="AF15" s="31"/>
      <c r="AG15" s="31"/>
      <c r="AH15" s="31"/>
      <c r="AI15" s="31"/>
      <c r="AJ15" s="31"/>
      <c r="AK15" s="31"/>
      <c r="AL15" s="31"/>
      <c r="AM15" s="31"/>
      <c r="AN15" s="31"/>
      <c r="AO15" s="31"/>
      <c r="AP15" s="31"/>
      <c r="AQ15" s="15"/>
      <c r="AS15" s="11">
        <f t="shared" si="8"/>
        <v>9</v>
      </c>
      <c r="AW15" s="38"/>
      <c r="AX15" s="11" t="s">
        <v>222</v>
      </c>
      <c r="AZ15" s="11" t="e">
        <f t="shared" si="9"/>
        <v>#VALUE!</v>
      </c>
      <c r="BA15" s="11" t="e">
        <f t="shared" si="10"/>
        <v>#VALUE!</v>
      </c>
      <c r="BB15" s="11" t="e">
        <f t="shared" si="11"/>
        <v>#VALUE!</v>
      </c>
      <c r="BC15" s="11" t="e">
        <f t="shared" si="12"/>
        <v>#VALUE!</v>
      </c>
      <c r="BD15" s="11" t="str">
        <f t="shared" si="2"/>
        <v>記載なし</v>
      </c>
      <c r="BE15" s="11" t="str">
        <f t="shared" si="3"/>
        <v>A</v>
      </c>
      <c r="BF15" s="11" t="e">
        <f t="shared" si="21"/>
        <v>#VALUE!</v>
      </c>
      <c r="BG15" s="11" t="e">
        <f t="shared" si="13"/>
        <v>#VALUE!</v>
      </c>
      <c r="BH15" s="11" t="str">
        <f t="shared" si="14"/>
        <v>C</v>
      </c>
      <c r="BI15" s="11" t="str">
        <f t="shared" si="15"/>
        <v>次判定へ</v>
      </c>
      <c r="BJ15" s="11" t="str">
        <f t="shared" si="16"/>
        <v>以後判定なし</v>
      </c>
      <c r="BK15" s="11" t="e">
        <f t="shared" si="17"/>
        <v>#N/A</v>
      </c>
      <c r="BL15" s="11" t="e">
        <f t="shared" si="4"/>
        <v>#VALUE!</v>
      </c>
      <c r="BM15" s="11" t="e" cm="1">
        <f t="array" ref="BM15">IF(AND($BJ15=3,$BC15=0,MOD(VLOOKUP($BB15,BU:DT,$BK15,FALSE),2)=0,INDEX(BU:DT,VLOOKUP($BB15,BU:DT,$BK15,FALSE)+8,$BK15+1)=0),"D",IF(AND($BJ15=3,$BC15=255,MOD(VLOOKUP($BB15,BU:DT,$BK15,FALSE),2)=1,INDEX(BU:DT,VLOOKUP($BB15,BU:DT,$BK15,FALSE)+8,$BK15+1)=255),"D","C"))</f>
        <v>#VALUE!</v>
      </c>
      <c r="BN15" s="11" t="e" cm="1">
        <f t="array" ref="BN15">IF(AND($BJ15=2,$BC15=0,$BB15=0,MOD(VLOOKUP($BA15,BU:DT,$BK15,FALSE),2)=0,INDEX(DH:EM,VLOOKUP($BA15,BU:DT,$BK15,FALSE)+8,DC21+1)=0,INDEX(BU:DT,VLOOKUP($BA15,BU:DT,$BK15,FALSE)+8,$BK15+2)=0),"D",IF(AND($BJ15=2,$BC15=255,$BB15=255,MOD(VLOOKUP($BA15,BU:DT,$BK15,FALSE),2)=1,INDEX(BU:DT,VLOOKUP($BA15,BU:DT,$BK15,FALSE)+8,$BK15+1)=255,INDEX(BU:DT,VLOOKUP($BA15,BU:DT,$BK15,FALSE)+8,$BK15+2)=255),"D","C"))</f>
        <v>#VALUE!</v>
      </c>
      <c r="BO15" s="11" t="str">
        <f t="shared" si="18"/>
        <v>判定不要</v>
      </c>
      <c r="BP15" s="11" t="e">
        <f t="shared" si="5"/>
        <v>#VALUE!</v>
      </c>
      <c r="BU15" s="11">
        <v>7</v>
      </c>
      <c r="BV15" s="11">
        <v>7</v>
      </c>
      <c r="BW15" s="11">
        <v>7</v>
      </c>
      <c r="CC15" s="11">
        <v>7</v>
      </c>
      <c r="CD15" s="11">
        <v>255</v>
      </c>
      <c r="CE15" s="11">
        <v>7</v>
      </c>
      <c r="CF15" s="11">
        <v>255</v>
      </c>
      <c r="CG15" s="11">
        <v>7</v>
      </c>
      <c r="CH15" s="11">
        <v>255</v>
      </c>
      <c r="CS15" s="11">
        <v>7</v>
      </c>
      <c r="CT15" s="11">
        <v>255</v>
      </c>
      <c r="CU15" s="11">
        <v>255</v>
      </c>
      <c r="CV15" s="11">
        <v>7</v>
      </c>
      <c r="CW15" s="11">
        <v>255</v>
      </c>
      <c r="CX15" s="11">
        <v>255</v>
      </c>
      <c r="CY15" s="11">
        <v>7</v>
      </c>
      <c r="CZ15" s="11">
        <v>255</v>
      </c>
      <c r="DA15" s="11">
        <v>255</v>
      </c>
      <c r="DQ15" s="11">
        <v>7</v>
      </c>
      <c r="DR15" s="11">
        <v>255</v>
      </c>
      <c r="DS15" s="11">
        <v>255</v>
      </c>
      <c r="DT15" s="11">
        <v>255</v>
      </c>
    </row>
    <row r="16" spans="1:124" ht="31.5" customHeight="1">
      <c r="A16" s="70">
        <v>9</v>
      </c>
      <c r="B16" s="12"/>
      <c r="C16" s="13"/>
      <c r="D16" s="14"/>
      <c r="E16" s="12"/>
      <c r="F16" s="13"/>
      <c r="G16" s="13"/>
      <c r="H16" s="13"/>
      <c r="I16" s="14" t="str">
        <f t="shared" si="19"/>
        <v/>
      </c>
      <c r="J16" s="14" t="str">
        <f t="shared" si="20"/>
        <v/>
      </c>
      <c r="K16" s="193" t="str">
        <f t="shared" si="1"/>
        <v/>
      </c>
      <c r="L16" s="13"/>
      <c r="M16" s="71" t="str">
        <f t="shared" si="6"/>
        <v>09A</v>
      </c>
      <c r="N16" s="46"/>
      <c r="O16" s="15"/>
      <c r="P16" s="15"/>
      <c r="Q16" s="15"/>
      <c r="R16" s="15"/>
      <c r="S16" s="15"/>
      <c r="T16" s="15"/>
      <c r="U16" s="15"/>
      <c r="V16" s="15"/>
      <c r="W16" s="15"/>
      <c r="X16" s="15"/>
      <c r="Y16" s="15"/>
      <c r="Z16" s="15"/>
      <c r="AA16" s="15"/>
      <c r="AB16" s="72" t="str">
        <f t="shared" si="7"/>
        <v>09B</v>
      </c>
      <c r="AC16" s="46"/>
      <c r="AD16" s="31"/>
      <c r="AE16" s="31"/>
      <c r="AF16" s="31"/>
      <c r="AG16" s="31"/>
      <c r="AH16" s="31"/>
      <c r="AI16" s="31"/>
      <c r="AJ16" s="31"/>
      <c r="AK16" s="31"/>
      <c r="AL16" s="31"/>
      <c r="AM16" s="31"/>
      <c r="AN16" s="31"/>
      <c r="AO16" s="31"/>
      <c r="AP16" s="31"/>
      <c r="AQ16" s="15"/>
      <c r="AS16" s="11">
        <f t="shared" si="8"/>
        <v>9</v>
      </c>
      <c r="AW16" s="38"/>
      <c r="AX16" s="11" t="s">
        <v>223</v>
      </c>
      <c r="AZ16" s="11" t="e">
        <f t="shared" si="9"/>
        <v>#VALUE!</v>
      </c>
      <c r="BA16" s="11" t="e">
        <f t="shared" si="10"/>
        <v>#VALUE!</v>
      </c>
      <c r="BB16" s="11" t="e">
        <f t="shared" si="11"/>
        <v>#VALUE!</v>
      </c>
      <c r="BC16" s="11" t="e">
        <f t="shared" si="12"/>
        <v>#VALUE!</v>
      </c>
      <c r="BD16" s="11" t="str">
        <f t="shared" si="2"/>
        <v>記載なし</v>
      </c>
      <c r="BE16" s="11" t="str">
        <f t="shared" si="3"/>
        <v>A</v>
      </c>
      <c r="BF16" s="11" t="e">
        <f t="shared" si="21"/>
        <v>#VALUE!</v>
      </c>
      <c r="BG16" s="11" t="e">
        <f t="shared" si="13"/>
        <v>#VALUE!</v>
      </c>
      <c r="BH16" s="11" t="str">
        <f t="shared" si="14"/>
        <v>C</v>
      </c>
      <c r="BI16" s="11" t="str">
        <f t="shared" si="15"/>
        <v>次判定へ</v>
      </c>
      <c r="BJ16" s="11" t="str">
        <f t="shared" si="16"/>
        <v>以後判定なし</v>
      </c>
      <c r="BK16" s="11" t="e">
        <f t="shared" si="17"/>
        <v>#N/A</v>
      </c>
      <c r="BL16" s="11" t="e">
        <f t="shared" si="4"/>
        <v>#VALUE!</v>
      </c>
      <c r="BM16" s="11" t="e" cm="1">
        <f t="array" ref="BM16">IF(AND($BJ16=3,$BC16=0,MOD(VLOOKUP($BB16,BU:DT,$BK16,FALSE),2)=0,INDEX(BU:DT,VLOOKUP($BB16,BU:DT,$BK16,FALSE)+8,$BK16+1)=0),"D",IF(AND($BJ16=3,$BC16=255,MOD(VLOOKUP($BB16,BU:DT,$BK16,FALSE),2)=1,INDEX(BU:DT,VLOOKUP($BB16,BU:DT,$BK16,FALSE)+8,$BK16+1)=255),"D","C"))</f>
        <v>#VALUE!</v>
      </c>
      <c r="BN16" s="11" t="e" cm="1">
        <f t="array" ref="BN16">IF(AND($BJ16=2,$BC16=0,$BB16=0,MOD(VLOOKUP($BA16,BU:DT,$BK16,FALSE),2)=0,INDEX(DH:EM,VLOOKUP($BA16,BU:DT,$BK16,FALSE)+8,DC22+1)=0,INDEX(BU:DT,VLOOKUP($BA16,BU:DT,$BK16,FALSE)+8,$BK16+2)=0),"D",IF(AND($BJ16=2,$BC16=255,$BB16=255,MOD(VLOOKUP($BA16,BU:DT,$BK16,FALSE),2)=1,INDEX(BU:DT,VLOOKUP($BA16,BU:DT,$BK16,FALSE)+8,$BK16+1)=255,INDEX(BU:DT,VLOOKUP($BA16,BU:DT,$BK16,FALSE)+8,$BK16+2)=255),"D","C"))</f>
        <v>#VALUE!</v>
      </c>
      <c r="BO16" s="11" t="str">
        <f t="shared" si="18"/>
        <v>判定不要</v>
      </c>
      <c r="BP16" s="11" t="e">
        <f t="shared" si="5"/>
        <v>#VALUE!</v>
      </c>
      <c r="BU16" s="11">
        <v>8</v>
      </c>
      <c r="BV16" s="11">
        <v>8</v>
      </c>
      <c r="BW16" s="11">
        <v>8</v>
      </c>
      <c r="CC16" s="11">
        <v>8</v>
      </c>
      <c r="CD16" s="11">
        <v>0</v>
      </c>
      <c r="CE16" s="11">
        <v>8</v>
      </c>
      <c r="CF16" s="11">
        <v>0</v>
      </c>
      <c r="CG16" s="11">
        <v>8</v>
      </c>
      <c r="CH16" s="11">
        <v>0</v>
      </c>
      <c r="CS16" s="11">
        <v>8</v>
      </c>
      <c r="CT16" s="11">
        <v>0</v>
      </c>
      <c r="CU16" s="11">
        <v>0</v>
      </c>
      <c r="CV16" s="11">
        <v>8</v>
      </c>
      <c r="CW16" s="11">
        <v>0</v>
      </c>
      <c r="CX16" s="11">
        <v>0</v>
      </c>
      <c r="CY16" s="11">
        <v>8</v>
      </c>
      <c r="CZ16" s="11">
        <v>0</v>
      </c>
      <c r="DA16" s="11">
        <v>0</v>
      </c>
      <c r="DQ16" s="11">
        <v>8</v>
      </c>
      <c r="DR16" s="11">
        <v>0</v>
      </c>
      <c r="DS16" s="11">
        <v>0</v>
      </c>
      <c r="DT16" s="11">
        <v>0</v>
      </c>
    </row>
    <row r="17" spans="1:124" ht="31.5" customHeight="1">
      <c r="A17" s="70">
        <v>10</v>
      </c>
      <c r="B17" s="12"/>
      <c r="C17" s="17"/>
      <c r="D17" s="15"/>
      <c r="E17" s="12"/>
      <c r="F17" s="17"/>
      <c r="G17" s="17"/>
      <c r="H17" s="16"/>
      <c r="I17" s="14" t="str">
        <f t="shared" si="19"/>
        <v/>
      </c>
      <c r="J17" s="14" t="str">
        <f t="shared" si="20"/>
        <v/>
      </c>
      <c r="K17" s="193" t="str">
        <f t="shared" si="1"/>
        <v/>
      </c>
      <c r="L17" s="16"/>
      <c r="M17" s="71" t="str">
        <f t="shared" si="6"/>
        <v>10A</v>
      </c>
      <c r="N17" s="46"/>
      <c r="O17" s="15"/>
      <c r="P17" s="15"/>
      <c r="Q17" s="15"/>
      <c r="R17" s="15"/>
      <c r="S17" s="15"/>
      <c r="T17" s="15"/>
      <c r="U17" s="15"/>
      <c r="V17" s="15"/>
      <c r="W17" s="15"/>
      <c r="X17" s="15"/>
      <c r="Y17" s="15"/>
      <c r="Z17" s="15"/>
      <c r="AA17" s="15"/>
      <c r="AB17" s="72" t="str">
        <f t="shared" si="7"/>
        <v>10B</v>
      </c>
      <c r="AC17" s="46"/>
      <c r="AD17" s="31"/>
      <c r="AE17" s="31"/>
      <c r="AF17" s="31"/>
      <c r="AG17" s="31"/>
      <c r="AH17" s="31"/>
      <c r="AI17" s="31"/>
      <c r="AJ17" s="31"/>
      <c r="AK17" s="31"/>
      <c r="AL17" s="31"/>
      <c r="AM17" s="31"/>
      <c r="AN17" s="31"/>
      <c r="AO17" s="31"/>
      <c r="AP17" s="31"/>
      <c r="AQ17" s="15"/>
      <c r="AS17" s="11">
        <f t="shared" si="8"/>
        <v>9</v>
      </c>
      <c r="AW17" s="38"/>
      <c r="AX17" s="11" t="s">
        <v>224</v>
      </c>
      <c r="AZ17" s="11" t="e">
        <f t="shared" si="9"/>
        <v>#VALUE!</v>
      </c>
      <c r="BA17" s="11" t="e">
        <f t="shared" si="10"/>
        <v>#VALUE!</v>
      </c>
      <c r="BB17" s="11" t="e">
        <f t="shared" si="11"/>
        <v>#VALUE!</v>
      </c>
      <c r="BC17" s="11" t="e">
        <f t="shared" si="12"/>
        <v>#VALUE!</v>
      </c>
      <c r="BD17" s="11" t="str">
        <f t="shared" si="2"/>
        <v>記載なし</v>
      </c>
      <c r="BE17" s="11" t="str">
        <f t="shared" si="3"/>
        <v>A</v>
      </c>
      <c r="BF17" s="11" t="e">
        <f t="shared" si="21"/>
        <v>#VALUE!</v>
      </c>
      <c r="BG17" s="11" t="e">
        <f t="shared" si="13"/>
        <v>#VALUE!</v>
      </c>
      <c r="BH17" s="11" t="str">
        <f t="shared" si="14"/>
        <v>C</v>
      </c>
      <c r="BI17" s="11" t="str">
        <f t="shared" si="15"/>
        <v>次判定へ</v>
      </c>
      <c r="BJ17" s="11" t="str">
        <f t="shared" si="16"/>
        <v>以後判定なし</v>
      </c>
      <c r="BK17" s="11" t="e">
        <f t="shared" si="17"/>
        <v>#N/A</v>
      </c>
      <c r="BL17" s="11" t="e">
        <f t="shared" si="4"/>
        <v>#VALUE!</v>
      </c>
      <c r="BM17" s="11" t="e" cm="1">
        <f t="array" ref="BM17">IF(AND($BJ17=3,$BC17=0,MOD(VLOOKUP($BB17,BU:DT,$BK17,FALSE),2)=0,INDEX(BU:DT,VLOOKUP($BB17,BU:DT,$BK17,FALSE)+8,$BK17+1)=0),"D",IF(AND($BJ17=3,$BC17=255,MOD(VLOOKUP($BB17,BU:DT,$BK17,FALSE),2)=1,INDEX(BU:DT,VLOOKUP($BB17,BU:DT,$BK17,FALSE)+8,$BK17+1)=255),"D","C"))</f>
        <v>#VALUE!</v>
      </c>
      <c r="BN17" s="11" t="e" cm="1">
        <f t="array" ref="BN17">IF(AND($BJ17=2,$BC17=0,$BB17=0,MOD(VLOOKUP($BA17,BU:DT,$BK17,FALSE),2)=0,INDEX(DH:EM,VLOOKUP($BA17,BU:DT,$BK17,FALSE)+8,DC23+1)=0,INDEX(BU:DT,VLOOKUP($BA17,BU:DT,$BK17,FALSE)+8,$BK17+2)=0),"D",IF(AND($BJ17=2,$BC17=255,$BB17=255,MOD(VLOOKUP($BA17,BU:DT,$BK17,FALSE),2)=1,INDEX(BU:DT,VLOOKUP($BA17,BU:DT,$BK17,FALSE)+8,$BK17+1)=255,INDEX(BU:DT,VLOOKUP($BA17,BU:DT,$BK17,FALSE)+8,$BK17+2)=255),"D","C"))</f>
        <v>#VALUE!</v>
      </c>
      <c r="BO17" s="11" t="str">
        <f t="shared" si="18"/>
        <v>判定不要</v>
      </c>
      <c r="BP17" s="11" t="e">
        <f t="shared" si="5"/>
        <v>#VALUE!</v>
      </c>
      <c r="BU17" s="11">
        <v>9</v>
      </c>
      <c r="CC17" s="11">
        <v>9</v>
      </c>
      <c r="CD17" s="11">
        <v>255</v>
      </c>
      <c r="CS17" s="11">
        <v>9</v>
      </c>
      <c r="CT17" s="11">
        <v>255</v>
      </c>
      <c r="CU17" s="11">
        <v>255</v>
      </c>
      <c r="DQ17" s="11">
        <v>9</v>
      </c>
      <c r="DR17" s="11">
        <v>255</v>
      </c>
      <c r="DS17" s="11">
        <v>255</v>
      </c>
      <c r="DT17" s="11">
        <v>255</v>
      </c>
    </row>
    <row r="18" spans="1:124" ht="31.5" customHeight="1">
      <c r="A18" s="70">
        <v>11</v>
      </c>
      <c r="B18" s="12"/>
      <c r="C18" s="13"/>
      <c r="D18" s="15"/>
      <c r="E18" s="12"/>
      <c r="F18" s="13"/>
      <c r="G18" s="13"/>
      <c r="H18" s="16"/>
      <c r="I18" s="14" t="str">
        <f t="shared" si="19"/>
        <v/>
      </c>
      <c r="J18" s="14" t="str">
        <f t="shared" si="20"/>
        <v/>
      </c>
      <c r="K18" s="193" t="str">
        <f t="shared" si="1"/>
        <v/>
      </c>
      <c r="L18" s="16"/>
      <c r="M18" s="71" t="str">
        <f t="shared" si="6"/>
        <v>11A</v>
      </c>
      <c r="N18" s="46"/>
      <c r="O18" s="15"/>
      <c r="P18" s="15"/>
      <c r="Q18" s="15"/>
      <c r="R18" s="15"/>
      <c r="S18" s="15"/>
      <c r="T18" s="15"/>
      <c r="U18" s="15"/>
      <c r="V18" s="15"/>
      <c r="W18" s="15"/>
      <c r="X18" s="15"/>
      <c r="Y18" s="15"/>
      <c r="Z18" s="15"/>
      <c r="AA18" s="15"/>
      <c r="AB18" s="72" t="str">
        <f t="shared" si="7"/>
        <v>11B</v>
      </c>
      <c r="AC18" s="46"/>
      <c r="AD18" s="31"/>
      <c r="AE18" s="31"/>
      <c r="AF18" s="31"/>
      <c r="AG18" s="31"/>
      <c r="AH18" s="31"/>
      <c r="AI18" s="31"/>
      <c r="AJ18" s="31"/>
      <c r="AK18" s="31"/>
      <c r="AL18" s="31"/>
      <c r="AM18" s="31"/>
      <c r="AN18" s="31"/>
      <c r="AO18" s="31"/>
      <c r="AP18" s="31"/>
      <c r="AQ18" s="15"/>
      <c r="AS18" s="11">
        <f t="shared" si="8"/>
        <v>9</v>
      </c>
      <c r="AW18" s="38"/>
      <c r="AX18" s="11" t="s">
        <v>225</v>
      </c>
      <c r="AZ18" s="11" t="e">
        <f t="shared" si="9"/>
        <v>#VALUE!</v>
      </c>
      <c r="BA18" s="11" t="e">
        <f t="shared" si="10"/>
        <v>#VALUE!</v>
      </c>
      <c r="BB18" s="11" t="e">
        <f t="shared" si="11"/>
        <v>#VALUE!</v>
      </c>
      <c r="BC18" s="11" t="e">
        <f t="shared" si="12"/>
        <v>#VALUE!</v>
      </c>
      <c r="BD18" s="11" t="str">
        <f t="shared" si="2"/>
        <v>記載なし</v>
      </c>
      <c r="BE18" s="11" t="str">
        <f t="shared" si="3"/>
        <v>A</v>
      </c>
      <c r="BF18" s="11" t="e">
        <f t="shared" si="21"/>
        <v>#VALUE!</v>
      </c>
      <c r="BG18" s="11" t="e">
        <f t="shared" si="13"/>
        <v>#VALUE!</v>
      </c>
      <c r="BH18" s="11" t="str">
        <f t="shared" si="14"/>
        <v>C</v>
      </c>
      <c r="BI18" s="11" t="str">
        <f t="shared" si="15"/>
        <v>次判定へ</v>
      </c>
      <c r="BJ18" s="11" t="str">
        <f t="shared" si="16"/>
        <v>以後判定なし</v>
      </c>
      <c r="BK18" s="11" t="e">
        <f t="shared" si="17"/>
        <v>#N/A</v>
      </c>
      <c r="BL18" s="11" t="e">
        <f t="shared" si="4"/>
        <v>#VALUE!</v>
      </c>
      <c r="BM18" s="11" t="e" cm="1">
        <f t="array" ref="BM18">IF(AND($BJ18=3,$BC18=0,MOD(VLOOKUP($BB18,BU:DT,$BK18,FALSE),2)=0,INDEX(BU:DT,VLOOKUP($BB18,BU:DT,$BK18,FALSE)+8,$BK18+1)=0),"D",IF(AND($BJ18=3,$BC18=255,MOD(VLOOKUP($BB18,BU:DT,$BK18,FALSE),2)=1,INDEX(BU:DT,VLOOKUP($BB18,BU:DT,$BK18,FALSE)+8,$BK18+1)=255),"D","C"))</f>
        <v>#VALUE!</v>
      </c>
      <c r="BN18" s="11" t="e" cm="1">
        <f t="array" ref="BN18">IF(AND($BJ18=2,$BC18=0,$BB18=0,MOD(VLOOKUP($BA18,BU:DT,$BK18,FALSE),2)=0,INDEX(DH:EM,VLOOKUP($BA18,BU:DT,$BK18,FALSE)+8,DC24+1)=0,INDEX(BU:DT,VLOOKUP($BA18,BU:DT,$BK18,FALSE)+8,$BK18+2)=0),"D",IF(AND($BJ18=2,$BC18=255,$BB18=255,MOD(VLOOKUP($BA18,BU:DT,$BK18,FALSE),2)=1,INDEX(BU:DT,VLOOKUP($BA18,BU:DT,$BK18,FALSE)+8,$BK18+1)=255,INDEX(BU:DT,VLOOKUP($BA18,BU:DT,$BK18,FALSE)+8,$BK18+2)=255),"D","C"))</f>
        <v>#VALUE!</v>
      </c>
      <c r="BO18" s="11" t="str">
        <f t="shared" si="18"/>
        <v>判定不要</v>
      </c>
      <c r="BP18" s="11" t="e">
        <f t="shared" si="5"/>
        <v>#VALUE!</v>
      </c>
      <c r="BU18" s="11">
        <v>10</v>
      </c>
      <c r="CC18" s="11">
        <v>10</v>
      </c>
      <c r="CD18" s="11">
        <v>0</v>
      </c>
      <c r="CS18" s="11">
        <v>10</v>
      </c>
      <c r="CT18" s="11">
        <v>0</v>
      </c>
      <c r="CU18" s="11">
        <v>0</v>
      </c>
      <c r="DQ18" s="11">
        <v>10</v>
      </c>
      <c r="DR18" s="11">
        <v>0</v>
      </c>
      <c r="DS18" s="11">
        <v>0</v>
      </c>
      <c r="DT18" s="11">
        <v>0</v>
      </c>
    </row>
    <row r="19" spans="1:124" ht="31.5" customHeight="1">
      <c r="A19" s="70">
        <v>12</v>
      </c>
      <c r="B19" s="12"/>
      <c r="C19" s="13"/>
      <c r="D19" s="15"/>
      <c r="E19" s="12"/>
      <c r="F19" s="13"/>
      <c r="G19" s="13"/>
      <c r="H19" s="13"/>
      <c r="I19" s="14" t="str">
        <f t="shared" si="19"/>
        <v/>
      </c>
      <c r="J19" s="14" t="str">
        <f t="shared" si="20"/>
        <v/>
      </c>
      <c r="K19" s="193" t="str">
        <f t="shared" si="1"/>
        <v/>
      </c>
      <c r="L19" s="13"/>
      <c r="M19" s="71" t="str">
        <f t="shared" si="6"/>
        <v>12A</v>
      </c>
      <c r="N19" s="46"/>
      <c r="O19" s="15"/>
      <c r="P19" s="15"/>
      <c r="Q19" s="15"/>
      <c r="R19" s="15"/>
      <c r="S19" s="15"/>
      <c r="T19" s="15"/>
      <c r="U19" s="15"/>
      <c r="V19" s="15"/>
      <c r="W19" s="15"/>
      <c r="X19" s="15"/>
      <c r="Y19" s="15"/>
      <c r="Z19" s="15"/>
      <c r="AA19" s="15"/>
      <c r="AB19" s="72" t="str">
        <f t="shared" si="7"/>
        <v>12B</v>
      </c>
      <c r="AC19" s="46"/>
      <c r="AD19" s="31"/>
      <c r="AE19" s="31"/>
      <c r="AF19" s="31"/>
      <c r="AG19" s="31"/>
      <c r="AH19" s="31"/>
      <c r="AI19" s="31"/>
      <c r="AJ19" s="31"/>
      <c r="AK19" s="31"/>
      <c r="AL19" s="31"/>
      <c r="AM19" s="31"/>
      <c r="AN19" s="31"/>
      <c r="AO19" s="31"/>
      <c r="AP19" s="31"/>
      <c r="AQ19" s="15"/>
      <c r="AS19" s="11">
        <f t="shared" si="8"/>
        <v>9</v>
      </c>
      <c r="AX19" s="11" t="s">
        <v>226</v>
      </c>
      <c r="AZ19" s="11" t="e">
        <f t="shared" si="9"/>
        <v>#VALUE!</v>
      </c>
      <c r="BA19" s="11" t="e">
        <f t="shared" si="10"/>
        <v>#VALUE!</v>
      </c>
      <c r="BB19" s="11" t="e">
        <f t="shared" si="11"/>
        <v>#VALUE!</v>
      </c>
      <c r="BC19" s="11" t="e">
        <f t="shared" si="12"/>
        <v>#VALUE!</v>
      </c>
      <c r="BD19" s="11" t="str">
        <f t="shared" si="2"/>
        <v>記載なし</v>
      </c>
      <c r="BE19" s="11" t="str">
        <f t="shared" si="3"/>
        <v>A</v>
      </c>
      <c r="BF19" s="11" t="e">
        <f t="shared" si="21"/>
        <v>#VALUE!</v>
      </c>
      <c r="BG19" s="11" t="e">
        <f t="shared" si="13"/>
        <v>#VALUE!</v>
      </c>
      <c r="BH19" s="11" t="str">
        <f t="shared" si="14"/>
        <v>C</v>
      </c>
      <c r="BI19" s="11" t="str">
        <f t="shared" si="15"/>
        <v>次判定へ</v>
      </c>
      <c r="BJ19" s="11" t="str">
        <f t="shared" si="16"/>
        <v>以後判定なし</v>
      </c>
      <c r="BK19" s="11" t="e">
        <f t="shared" si="17"/>
        <v>#N/A</v>
      </c>
      <c r="BL19" s="11" t="e">
        <f t="shared" si="4"/>
        <v>#VALUE!</v>
      </c>
      <c r="BM19" s="11" t="e" cm="1">
        <f t="array" ref="BM19">IF(AND($BJ19=3,$BC19=0,MOD(VLOOKUP($BB19,BU:DT,$BK19,FALSE),2)=0,INDEX(BU:DT,VLOOKUP($BB19,BU:DT,$BK19,FALSE)+8,$BK19+1)=0),"D",IF(AND($BJ19=3,$BC19=255,MOD(VLOOKUP($BB19,BU:DT,$BK19,FALSE),2)=1,INDEX(BU:DT,VLOOKUP($BB19,BU:DT,$BK19,FALSE)+8,$BK19+1)=255),"D","C"))</f>
        <v>#VALUE!</v>
      </c>
      <c r="BN19" s="11" t="e" cm="1">
        <f t="array" ref="BN19">IF(AND($BJ19=2,$BC19=0,$BB19=0,MOD(VLOOKUP($BA19,BU:DT,$BK19,FALSE),2)=0,INDEX(DH:EM,VLOOKUP($BA19,BU:DT,$BK19,FALSE)+8,DC25+1)=0,INDEX(BU:DT,VLOOKUP($BA19,BU:DT,$BK19,FALSE)+8,$BK19+2)=0),"D",IF(AND($BJ19=2,$BC19=255,$BB19=255,MOD(VLOOKUP($BA19,BU:DT,$BK19,FALSE),2)=1,INDEX(BU:DT,VLOOKUP($BA19,BU:DT,$BK19,FALSE)+8,$BK19+1)=255,INDEX(BU:DT,VLOOKUP($BA19,BU:DT,$BK19,FALSE)+8,$BK19+2)=255),"D","C"))</f>
        <v>#VALUE!</v>
      </c>
      <c r="BO19" s="11" t="str">
        <f t="shared" si="18"/>
        <v>判定不要</v>
      </c>
      <c r="BP19" s="11" t="e">
        <f t="shared" si="5"/>
        <v>#VALUE!</v>
      </c>
      <c r="BU19" s="11">
        <v>11</v>
      </c>
      <c r="BV19" s="11">
        <v>11</v>
      </c>
      <c r="CC19" s="11">
        <v>11</v>
      </c>
      <c r="CD19" s="11">
        <v>255</v>
      </c>
      <c r="CE19" s="11">
        <v>11</v>
      </c>
      <c r="CF19" s="11">
        <v>255</v>
      </c>
      <c r="CS19" s="11">
        <v>11</v>
      </c>
      <c r="CT19" s="11">
        <v>255</v>
      </c>
      <c r="CU19" s="11">
        <v>255</v>
      </c>
      <c r="CV19" s="11">
        <v>11</v>
      </c>
      <c r="CW19" s="11">
        <v>255</v>
      </c>
      <c r="CX19" s="11">
        <v>255</v>
      </c>
      <c r="DQ19" s="11">
        <v>11</v>
      </c>
      <c r="DR19" s="11">
        <v>255</v>
      </c>
      <c r="DS19" s="11">
        <v>255</v>
      </c>
      <c r="DT19" s="11">
        <v>255</v>
      </c>
    </row>
    <row r="20" spans="1:124" ht="31.5" customHeight="1">
      <c r="A20" s="70">
        <v>13</v>
      </c>
      <c r="B20" s="12"/>
      <c r="C20" s="13"/>
      <c r="D20" s="14"/>
      <c r="E20" s="12"/>
      <c r="F20" s="13"/>
      <c r="G20" s="13"/>
      <c r="H20" s="13"/>
      <c r="I20" s="14" t="str">
        <f t="shared" si="19"/>
        <v/>
      </c>
      <c r="J20" s="14" t="str">
        <f t="shared" si="20"/>
        <v/>
      </c>
      <c r="K20" s="193" t="str">
        <f t="shared" si="1"/>
        <v/>
      </c>
      <c r="L20" s="15"/>
      <c r="M20" s="71" t="str">
        <f t="shared" si="6"/>
        <v>13A</v>
      </c>
      <c r="N20" s="46"/>
      <c r="O20" s="15"/>
      <c r="P20" s="15"/>
      <c r="Q20" s="15"/>
      <c r="R20" s="15"/>
      <c r="S20" s="15"/>
      <c r="T20" s="15"/>
      <c r="U20" s="15"/>
      <c r="V20" s="15"/>
      <c r="W20" s="15"/>
      <c r="X20" s="15"/>
      <c r="Y20" s="15"/>
      <c r="Z20" s="15"/>
      <c r="AA20" s="15"/>
      <c r="AB20" s="72" t="str">
        <f t="shared" si="7"/>
        <v>13B</v>
      </c>
      <c r="AC20" s="46"/>
      <c r="AD20" s="31"/>
      <c r="AE20" s="31"/>
      <c r="AF20" s="31"/>
      <c r="AG20" s="31"/>
      <c r="AH20" s="31"/>
      <c r="AI20" s="31"/>
      <c r="AJ20" s="31"/>
      <c r="AK20" s="31"/>
      <c r="AL20" s="31"/>
      <c r="AM20" s="31"/>
      <c r="AN20" s="31"/>
      <c r="AO20" s="31"/>
      <c r="AP20" s="31"/>
      <c r="AQ20" s="15"/>
      <c r="AS20" s="11">
        <f t="shared" si="8"/>
        <v>9</v>
      </c>
      <c r="AX20" s="11" t="s">
        <v>227</v>
      </c>
      <c r="AZ20" s="11" t="e">
        <f t="shared" si="9"/>
        <v>#VALUE!</v>
      </c>
      <c r="BA20" s="11" t="e">
        <f t="shared" si="10"/>
        <v>#VALUE!</v>
      </c>
      <c r="BB20" s="11" t="e">
        <f t="shared" si="11"/>
        <v>#VALUE!</v>
      </c>
      <c r="BC20" s="11" t="e">
        <f t="shared" si="12"/>
        <v>#VALUE!</v>
      </c>
      <c r="BD20" s="11" t="str">
        <f t="shared" si="2"/>
        <v>記載なし</v>
      </c>
      <c r="BE20" s="11" t="str">
        <f t="shared" si="3"/>
        <v>A</v>
      </c>
      <c r="BF20" s="11" t="e">
        <f t="shared" si="21"/>
        <v>#VALUE!</v>
      </c>
      <c r="BG20" s="11" t="e">
        <f t="shared" si="13"/>
        <v>#VALUE!</v>
      </c>
      <c r="BH20" s="11" t="str">
        <f t="shared" si="14"/>
        <v>C</v>
      </c>
      <c r="BI20" s="11" t="str">
        <f t="shared" si="15"/>
        <v>次判定へ</v>
      </c>
      <c r="BJ20" s="11" t="str">
        <f t="shared" si="16"/>
        <v>以後判定なし</v>
      </c>
      <c r="BK20" s="11" t="e">
        <f t="shared" si="17"/>
        <v>#N/A</v>
      </c>
      <c r="BL20" s="11" t="e">
        <f t="shared" si="4"/>
        <v>#VALUE!</v>
      </c>
      <c r="BM20" s="11" t="e" cm="1">
        <f t="array" ref="BM20">IF(AND($BJ20=3,$BC20=0,MOD(VLOOKUP($BB20,BU:DT,$BK20,FALSE),2)=0,INDEX(BU:DT,VLOOKUP($BB20,BU:DT,$BK20,FALSE)+8,$BK20+1)=0),"D",IF(AND($BJ20=3,$BC20=255,MOD(VLOOKUP($BB20,BU:DT,$BK20,FALSE),2)=1,INDEX(BU:DT,VLOOKUP($BB20,BU:DT,$BK20,FALSE)+8,$BK20+1)=255),"D","C"))</f>
        <v>#VALUE!</v>
      </c>
      <c r="BN20" s="11" t="e" cm="1">
        <f t="array" ref="BN20">IF(AND($BJ20=2,$BC20=0,$BB20=0,MOD(VLOOKUP($BA20,BU:DT,$BK20,FALSE),2)=0,INDEX(DH:EM,VLOOKUP($BA20,BU:DT,$BK20,FALSE)+8,DC26+1)=0,INDEX(BU:DT,VLOOKUP($BA20,BU:DT,$BK20,FALSE)+8,$BK20+2)=0),"D",IF(AND($BJ20=2,$BC20=255,$BB20=255,MOD(VLOOKUP($BA20,BU:DT,$BK20,FALSE),2)=1,INDEX(BU:DT,VLOOKUP($BA20,BU:DT,$BK20,FALSE)+8,$BK20+1)=255,INDEX(BU:DT,VLOOKUP($BA20,BU:DT,$BK20,FALSE)+8,$BK20+2)=255),"D","C"))</f>
        <v>#VALUE!</v>
      </c>
      <c r="BO20" s="11" t="str">
        <f t="shared" si="18"/>
        <v>判定不要</v>
      </c>
      <c r="BP20" s="11" t="e">
        <f t="shared" si="5"/>
        <v>#VALUE!</v>
      </c>
      <c r="BU20" s="11">
        <v>12</v>
      </c>
      <c r="BV20" s="11">
        <v>12</v>
      </c>
      <c r="CC20" s="11">
        <v>12</v>
      </c>
      <c r="CD20" s="11">
        <v>0</v>
      </c>
      <c r="CE20" s="11">
        <v>12</v>
      </c>
      <c r="CF20" s="11">
        <v>0</v>
      </c>
      <c r="CS20" s="11">
        <v>12</v>
      </c>
      <c r="CT20" s="11">
        <v>0</v>
      </c>
      <c r="CU20" s="11">
        <v>0</v>
      </c>
      <c r="CV20" s="11">
        <v>12</v>
      </c>
      <c r="CW20" s="11">
        <v>0</v>
      </c>
      <c r="CX20" s="11">
        <v>0</v>
      </c>
      <c r="DQ20" s="11">
        <v>12</v>
      </c>
      <c r="DR20" s="11">
        <v>0</v>
      </c>
      <c r="DS20" s="11">
        <v>0</v>
      </c>
      <c r="DT20" s="11">
        <v>0</v>
      </c>
    </row>
    <row r="21" spans="1:124" ht="31.5" customHeight="1">
      <c r="A21" s="70">
        <v>14</v>
      </c>
      <c r="B21" s="12"/>
      <c r="C21" s="13"/>
      <c r="D21" s="15"/>
      <c r="E21" s="12"/>
      <c r="F21" s="13"/>
      <c r="G21" s="13"/>
      <c r="H21" s="13"/>
      <c r="I21" s="14" t="str">
        <f t="shared" si="19"/>
        <v/>
      </c>
      <c r="J21" s="14" t="str">
        <f t="shared" si="20"/>
        <v/>
      </c>
      <c r="K21" s="193" t="str">
        <f t="shared" si="1"/>
        <v/>
      </c>
      <c r="L21" s="13"/>
      <c r="M21" s="71" t="str">
        <f t="shared" si="6"/>
        <v>14A</v>
      </c>
      <c r="N21" s="46"/>
      <c r="O21" s="15"/>
      <c r="P21" s="15"/>
      <c r="Q21" s="15"/>
      <c r="R21" s="15"/>
      <c r="S21" s="15"/>
      <c r="T21" s="15"/>
      <c r="U21" s="15"/>
      <c r="V21" s="15"/>
      <c r="W21" s="15"/>
      <c r="X21" s="15"/>
      <c r="Y21" s="15"/>
      <c r="Z21" s="15"/>
      <c r="AA21" s="15"/>
      <c r="AB21" s="72" t="str">
        <f t="shared" si="7"/>
        <v>14B</v>
      </c>
      <c r="AC21" s="46"/>
      <c r="AD21" s="31"/>
      <c r="AE21" s="31"/>
      <c r="AF21" s="31"/>
      <c r="AG21" s="31"/>
      <c r="AH21" s="31"/>
      <c r="AI21" s="31"/>
      <c r="AJ21" s="31"/>
      <c r="AK21" s="31"/>
      <c r="AL21" s="31"/>
      <c r="AM21" s="31"/>
      <c r="AN21" s="31"/>
      <c r="AO21" s="31"/>
      <c r="AP21" s="31"/>
      <c r="AQ21" s="15"/>
      <c r="AS21" s="11">
        <f t="shared" si="8"/>
        <v>9</v>
      </c>
      <c r="AX21" s="11" t="s">
        <v>228</v>
      </c>
      <c r="AZ21" s="11" t="e">
        <f t="shared" si="9"/>
        <v>#VALUE!</v>
      </c>
      <c r="BA21" s="11" t="e">
        <f t="shared" si="10"/>
        <v>#VALUE!</v>
      </c>
      <c r="BB21" s="11" t="e">
        <f t="shared" si="11"/>
        <v>#VALUE!</v>
      </c>
      <c r="BC21" s="11" t="e">
        <f t="shared" si="12"/>
        <v>#VALUE!</v>
      </c>
      <c r="BD21" s="11" t="str">
        <f t="shared" si="2"/>
        <v>記載なし</v>
      </c>
      <c r="BE21" s="11" t="str">
        <f t="shared" si="3"/>
        <v>A</v>
      </c>
      <c r="BF21" s="11" t="e">
        <f t="shared" si="21"/>
        <v>#VALUE!</v>
      </c>
      <c r="BG21" s="11" t="e">
        <f t="shared" si="13"/>
        <v>#VALUE!</v>
      </c>
      <c r="BH21" s="11" t="str">
        <f t="shared" si="14"/>
        <v>C</v>
      </c>
      <c r="BI21" s="11" t="str">
        <f t="shared" si="15"/>
        <v>次判定へ</v>
      </c>
      <c r="BJ21" s="11" t="str">
        <f t="shared" si="16"/>
        <v>以後判定なし</v>
      </c>
      <c r="BK21" s="11" t="e">
        <f t="shared" si="17"/>
        <v>#N/A</v>
      </c>
      <c r="BL21" s="11" t="e">
        <f t="shared" si="4"/>
        <v>#VALUE!</v>
      </c>
      <c r="BM21" s="11" t="e" cm="1">
        <f t="array" ref="BM21">IF(AND($BJ21=3,$BC21=0,MOD(VLOOKUP($BB21,BU:DT,$BK21,FALSE),2)=0,INDEX(BU:DT,VLOOKUP($BB21,BU:DT,$BK21,FALSE)+8,$BK21+1)=0),"D",IF(AND($BJ21=3,$BC21=255,MOD(VLOOKUP($BB21,BU:DT,$BK21,FALSE),2)=1,INDEX(BU:DT,VLOOKUP($BB21,BU:DT,$BK21,FALSE)+8,$BK21+1)=255),"D","C"))</f>
        <v>#VALUE!</v>
      </c>
      <c r="BN21" s="11" t="e" cm="1">
        <f t="array" ref="BN21">IF(AND($BJ21=2,$BC21=0,$BB21=0,MOD(VLOOKUP($BA21,BU:DT,$BK21,FALSE),2)=0,INDEX(DH:EM,VLOOKUP($BA21,BU:DT,$BK21,FALSE)+8,DC27+1)=0,INDEX(BU:DT,VLOOKUP($BA21,BU:DT,$BK21,FALSE)+8,$BK21+2)=0),"D",IF(AND($BJ21=2,$BC21=255,$BB21=255,MOD(VLOOKUP($BA21,BU:DT,$BK21,FALSE),2)=1,INDEX(BU:DT,VLOOKUP($BA21,BU:DT,$BK21,FALSE)+8,$BK21+1)=255,INDEX(BU:DT,VLOOKUP($BA21,BU:DT,$BK21,FALSE)+8,$BK21+2)=255),"D","C"))</f>
        <v>#VALUE!</v>
      </c>
      <c r="BO21" s="11" t="str">
        <f t="shared" si="18"/>
        <v>判定不要</v>
      </c>
      <c r="BP21" s="11" t="e">
        <f t="shared" si="5"/>
        <v>#VALUE!</v>
      </c>
      <c r="BU21" s="11">
        <v>13</v>
      </c>
      <c r="CC21" s="11">
        <v>13</v>
      </c>
      <c r="CD21" s="11">
        <v>255</v>
      </c>
      <c r="CS21" s="11">
        <v>13</v>
      </c>
      <c r="CT21" s="11">
        <v>255</v>
      </c>
      <c r="CU21" s="11">
        <v>255</v>
      </c>
      <c r="DQ21" s="11">
        <v>13</v>
      </c>
      <c r="DR21" s="11">
        <v>255</v>
      </c>
      <c r="DS21" s="11">
        <v>255</v>
      </c>
      <c r="DT21" s="11">
        <v>255</v>
      </c>
    </row>
    <row r="22" spans="1:124" ht="31.5" customHeight="1">
      <c r="A22" s="70">
        <v>15</v>
      </c>
      <c r="B22" s="12"/>
      <c r="C22" s="13"/>
      <c r="D22" s="14"/>
      <c r="E22" s="12"/>
      <c r="F22" s="13"/>
      <c r="G22" s="13"/>
      <c r="H22" s="13"/>
      <c r="I22" s="14"/>
      <c r="J22" s="14" t="str">
        <f t="shared" si="20"/>
        <v/>
      </c>
      <c r="K22" s="193" t="str">
        <f t="shared" si="1"/>
        <v/>
      </c>
      <c r="L22" s="13"/>
      <c r="M22" s="71" t="str">
        <f t="shared" si="6"/>
        <v>15A</v>
      </c>
      <c r="N22" s="46"/>
      <c r="O22" s="15"/>
      <c r="P22" s="15"/>
      <c r="Q22" s="15"/>
      <c r="R22" s="15"/>
      <c r="S22" s="15"/>
      <c r="T22" s="14"/>
      <c r="U22" s="14"/>
      <c r="V22" s="14"/>
      <c r="W22" s="14"/>
      <c r="X22" s="14"/>
      <c r="Y22" s="14"/>
      <c r="Z22" s="14"/>
      <c r="AA22" s="14"/>
      <c r="AB22" s="72" t="str">
        <f t="shared" si="7"/>
        <v>15B</v>
      </c>
      <c r="AC22" s="46"/>
      <c r="AD22" s="31"/>
      <c r="AE22" s="31"/>
      <c r="AF22" s="31"/>
      <c r="AG22" s="31"/>
      <c r="AH22" s="31"/>
      <c r="AI22" s="32"/>
      <c r="AJ22" s="32"/>
      <c r="AK22" s="32"/>
      <c r="AL22" s="32"/>
      <c r="AM22" s="32"/>
      <c r="AN22" s="32"/>
      <c r="AO22" s="32"/>
      <c r="AP22" s="32"/>
      <c r="AQ22" s="15"/>
      <c r="AS22" s="11">
        <f t="shared" si="8"/>
        <v>9</v>
      </c>
      <c r="AX22" s="11" t="s">
        <v>229</v>
      </c>
      <c r="AZ22" s="11" t="e">
        <f t="shared" si="9"/>
        <v>#VALUE!</v>
      </c>
      <c r="BA22" s="11" t="e">
        <f t="shared" si="10"/>
        <v>#VALUE!</v>
      </c>
      <c r="BB22" s="11" t="e">
        <f t="shared" si="11"/>
        <v>#VALUE!</v>
      </c>
      <c r="BC22" s="11" t="e">
        <f t="shared" si="12"/>
        <v>#VALUE!</v>
      </c>
      <c r="BD22" s="11" t="str">
        <f t="shared" si="2"/>
        <v>記載なし</v>
      </c>
      <c r="BE22" s="11" t="str">
        <f t="shared" si="3"/>
        <v>A</v>
      </c>
      <c r="BF22" s="11" t="e">
        <f t="shared" si="21"/>
        <v>#VALUE!</v>
      </c>
      <c r="BG22" s="11" t="e">
        <f t="shared" si="13"/>
        <v>#VALUE!</v>
      </c>
      <c r="BH22" s="11" t="str">
        <f t="shared" si="14"/>
        <v>C</v>
      </c>
      <c r="BI22" s="11" t="str">
        <f t="shared" si="15"/>
        <v>次判定へ</v>
      </c>
      <c r="BJ22" s="11" t="str">
        <f t="shared" si="16"/>
        <v>以後判定なし</v>
      </c>
      <c r="BK22" s="11" t="e">
        <f t="shared" si="17"/>
        <v>#N/A</v>
      </c>
      <c r="BL22" s="11" t="e">
        <f t="shared" si="4"/>
        <v>#VALUE!</v>
      </c>
      <c r="BM22" s="11" t="e" cm="1">
        <f t="array" ref="BM22">IF(AND($BJ22=3,$BC22=0,MOD(VLOOKUP($BB22,BU:DT,$BK22,FALSE),2)=0,INDEX(BU:DT,VLOOKUP($BB22,BU:DT,$BK22,FALSE)+8,$BK22+1)=0),"D",IF(AND($BJ22=3,$BC22=255,MOD(VLOOKUP($BB22,BU:DT,$BK22,FALSE),2)=1,INDEX(BU:DT,VLOOKUP($BB22,BU:DT,$BK22,FALSE)+8,$BK22+1)=255),"D","C"))</f>
        <v>#VALUE!</v>
      </c>
      <c r="BN22" s="11" t="e" cm="1">
        <f t="array" ref="BN22">IF(AND($BJ22=2,$BC22=0,$BB22=0,MOD(VLOOKUP($BA22,BU:DT,$BK22,FALSE),2)=0,INDEX(DH:EM,VLOOKUP($BA22,BU:DT,$BK22,FALSE)+8,DC28+1)=0,INDEX(BU:DT,VLOOKUP($BA22,BU:DT,$BK22,FALSE)+8,$BK22+2)=0),"D",IF(AND($BJ22=2,$BC22=255,$BB22=255,MOD(VLOOKUP($BA22,BU:DT,$BK22,FALSE),2)=1,INDEX(BU:DT,VLOOKUP($BA22,BU:DT,$BK22,FALSE)+8,$BK22+1)=255,INDEX(BU:DT,VLOOKUP($BA22,BU:DT,$BK22,FALSE)+8,$BK22+2)=255),"D","C"))</f>
        <v>#VALUE!</v>
      </c>
      <c r="BO22" s="11" t="str">
        <f t="shared" si="18"/>
        <v>判定不要</v>
      </c>
      <c r="BP22" s="11" t="e">
        <f t="shared" si="5"/>
        <v>#VALUE!</v>
      </c>
      <c r="BU22" s="11">
        <v>14</v>
      </c>
      <c r="CC22" s="11">
        <v>14</v>
      </c>
      <c r="CD22" s="11">
        <v>0</v>
      </c>
      <c r="CS22" s="11">
        <v>14</v>
      </c>
      <c r="CT22" s="11">
        <v>0</v>
      </c>
      <c r="CU22" s="11">
        <v>0</v>
      </c>
      <c r="DQ22" s="11">
        <v>14</v>
      </c>
      <c r="DR22" s="11">
        <v>0</v>
      </c>
      <c r="DS22" s="11">
        <v>0</v>
      </c>
      <c r="DT22" s="11">
        <v>0</v>
      </c>
    </row>
    <row r="23" spans="1:124" ht="31.5" customHeight="1">
      <c r="A23" s="70">
        <v>16</v>
      </c>
      <c r="B23" s="12"/>
      <c r="C23" s="13"/>
      <c r="D23" s="14"/>
      <c r="E23" s="12"/>
      <c r="F23" s="13"/>
      <c r="G23" s="13"/>
      <c r="H23" s="13"/>
      <c r="I23" s="14" t="str">
        <f t="shared" si="19"/>
        <v/>
      </c>
      <c r="J23" s="14" t="str">
        <f t="shared" si="20"/>
        <v/>
      </c>
      <c r="K23" s="193" t="str">
        <f t="shared" si="1"/>
        <v/>
      </c>
      <c r="L23" s="13"/>
      <c r="M23" s="71" t="str">
        <f t="shared" si="6"/>
        <v>16A</v>
      </c>
      <c r="N23" s="46"/>
      <c r="O23" s="15"/>
      <c r="P23" s="15"/>
      <c r="Q23" s="15"/>
      <c r="R23" s="15"/>
      <c r="S23" s="15"/>
      <c r="T23" s="14"/>
      <c r="U23" s="14"/>
      <c r="V23" s="14"/>
      <c r="W23" s="14"/>
      <c r="X23" s="14"/>
      <c r="Y23" s="14"/>
      <c r="Z23" s="14"/>
      <c r="AA23" s="14"/>
      <c r="AB23" s="72" t="str">
        <f t="shared" si="7"/>
        <v>16B</v>
      </c>
      <c r="AC23" s="46"/>
      <c r="AD23" s="31"/>
      <c r="AE23" s="31"/>
      <c r="AF23" s="31"/>
      <c r="AG23" s="31"/>
      <c r="AH23" s="31"/>
      <c r="AI23" s="32"/>
      <c r="AJ23" s="32"/>
      <c r="AK23" s="32"/>
      <c r="AL23" s="32"/>
      <c r="AM23" s="32"/>
      <c r="AN23" s="32"/>
      <c r="AO23" s="32"/>
      <c r="AP23" s="32"/>
      <c r="AQ23" s="15"/>
      <c r="AS23" s="11">
        <f t="shared" si="8"/>
        <v>9</v>
      </c>
      <c r="AX23" s="11" t="s">
        <v>230</v>
      </c>
      <c r="AZ23" s="11" t="e">
        <f t="shared" si="9"/>
        <v>#VALUE!</v>
      </c>
      <c r="BA23" s="11" t="e">
        <f t="shared" si="10"/>
        <v>#VALUE!</v>
      </c>
      <c r="BB23" s="11" t="e">
        <f t="shared" si="11"/>
        <v>#VALUE!</v>
      </c>
      <c r="BC23" s="11" t="e">
        <f t="shared" si="12"/>
        <v>#VALUE!</v>
      </c>
      <c r="BD23" s="11" t="str">
        <f t="shared" si="2"/>
        <v>記載なし</v>
      </c>
      <c r="BE23" s="11" t="str">
        <f t="shared" si="3"/>
        <v>A</v>
      </c>
      <c r="BF23" s="11" t="e">
        <f t="shared" si="21"/>
        <v>#VALUE!</v>
      </c>
      <c r="BG23" s="11" t="e">
        <f t="shared" si="13"/>
        <v>#VALUE!</v>
      </c>
      <c r="BH23" s="11" t="str">
        <f t="shared" si="14"/>
        <v>C</v>
      </c>
      <c r="BI23" s="11" t="str">
        <f t="shared" si="15"/>
        <v>次判定へ</v>
      </c>
      <c r="BJ23" s="11" t="str">
        <f t="shared" si="16"/>
        <v>以後判定なし</v>
      </c>
      <c r="BK23" s="11" t="e">
        <f t="shared" si="17"/>
        <v>#N/A</v>
      </c>
      <c r="BL23" s="11" t="e">
        <f t="shared" si="4"/>
        <v>#VALUE!</v>
      </c>
      <c r="BM23" s="11" t="e" cm="1">
        <f t="array" ref="BM23">IF(AND($BJ23=3,$BC23=0,MOD(VLOOKUP($BB23,BU:DT,$BK23,FALSE),2)=0,INDEX(BU:DT,VLOOKUP($BB23,BU:DT,$BK23,FALSE)+8,$BK23+1)=0),"D",IF(AND($BJ23=3,$BC23=255,MOD(VLOOKUP($BB23,BU:DT,$BK23,FALSE),2)=1,INDEX(BU:DT,VLOOKUP($BB23,BU:DT,$BK23,FALSE)+8,$BK23+1)=255),"D","C"))</f>
        <v>#VALUE!</v>
      </c>
      <c r="BN23" s="11" t="e" cm="1">
        <f t="array" ref="BN23">IF(AND($BJ23=2,$BC23=0,$BB23=0,MOD(VLOOKUP($BA23,BU:DT,$BK23,FALSE),2)=0,INDEX(DH:EM,VLOOKUP($BA23,BU:DT,$BK23,FALSE)+8,DC29+1)=0,INDEX(BU:DT,VLOOKUP($BA23,BU:DT,$BK23,FALSE)+8,$BK23+2)=0),"D",IF(AND($BJ23=2,$BC23=255,$BB23=255,MOD(VLOOKUP($BA23,BU:DT,$BK23,FALSE),2)=1,INDEX(BU:DT,VLOOKUP($BA23,BU:DT,$BK23,FALSE)+8,$BK23+1)=255,INDEX(BU:DT,VLOOKUP($BA23,BU:DT,$BK23,FALSE)+8,$BK23+2)=255),"D","C"))</f>
        <v>#VALUE!</v>
      </c>
      <c r="BO23" s="11" t="str">
        <f t="shared" si="18"/>
        <v>判定不要</v>
      </c>
      <c r="BP23" s="11" t="e">
        <f t="shared" si="5"/>
        <v>#VALUE!</v>
      </c>
      <c r="BU23" s="11">
        <v>15</v>
      </c>
      <c r="BV23" s="11">
        <v>15</v>
      </c>
      <c r="BW23" s="11">
        <v>15</v>
      </c>
      <c r="BX23" s="11">
        <v>15</v>
      </c>
      <c r="CC23" s="11">
        <v>15</v>
      </c>
      <c r="CD23" s="11">
        <v>255</v>
      </c>
      <c r="CE23" s="11">
        <v>15</v>
      </c>
      <c r="CF23" s="11">
        <v>255</v>
      </c>
      <c r="CG23" s="11">
        <v>15</v>
      </c>
      <c r="CH23" s="11">
        <v>255</v>
      </c>
      <c r="CI23" s="11">
        <v>15</v>
      </c>
      <c r="CJ23" s="11">
        <v>255</v>
      </c>
      <c r="CS23" s="11">
        <v>15</v>
      </c>
      <c r="CT23" s="11">
        <v>255</v>
      </c>
      <c r="CU23" s="11">
        <v>255</v>
      </c>
      <c r="CV23" s="11">
        <v>15</v>
      </c>
      <c r="CW23" s="11">
        <v>255</v>
      </c>
      <c r="CX23" s="11">
        <v>255</v>
      </c>
      <c r="CY23" s="11">
        <v>15</v>
      </c>
      <c r="CZ23" s="11">
        <v>255</v>
      </c>
      <c r="DA23" s="11">
        <v>255</v>
      </c>
      <c r="DB23" s="11">
        <v>15</v>
      </c>
      <c r="DC23" s="11">
        <v>255</v>
      </c>
      <c r="DD23" s="11">
        <v>255</v>
      </c>
      <c r="DQ23" s="11">
        <v>15</v>
      </c>
      <c r="DR23" s="11">
        <v>255</v>
      </c>
      <c r="DS23" s="11">
        <v>255</v>
      </c>
      <c r="DT23" s="11">
        <v>255</v>
      </c>
    </row>
    <row r="24" spans="1:124" ht="31.5" customHeight="1">
      <c r="A24" s="70">
        <v>17</v>
      </c>
      <c r="B24" s="12"/>
      <c r="C24" s="13"/>
      <c r="D24" s="14"/>
      <c r="E24" s="47"/>
      <c r="F24" s="12"/>
      <c r="G24" s="13"/>
      <c r="H24" s="13"/>
      <c r="I24" s="14" t="str">
        <f t="shared" si="19"/>
        <v/>
      </c>
      <c r="J24" s="14" t="str">
        <f t="shared" si="20"/>
        <v/>
      </c>
      <c r="K24" s="193" t="str">
        <f t="shared" si="1"/>
        <v/>
      </c>
      <c r="L24" s="13"/>
      <c r="M24" s="71" t="str">
        <f t="shared" si="6"/>
        <v>17A</v>
      </c>
      <c r="N24" s="46"/>
      <c r="O24" s="15"/>
      <c r="P24" s="15"/>
      <c r="Q24" s="15"/>
      <c r="R24" s="15"/>
      <c r="S24" s="15"/>
      <c r="T24" s="14"/>
      <c r="U24" s="14"/>
      <c r="V24" s="14"/>
      <c r="W24" s="14"/>
      <c r="X24" s="14"/>
      <c r="Y24" s="14"/>
      <c r="Z24" s="14"/>
      <c r="AA24" s="14"/>
      <c r="AB24" s="72" t="str">
        <f t="shared" si="7"/>
        <v>17B</v>
      </c>
      <c r="AC24" s="46"/>
      <c r="AD24" s="31"/>
      <c r="AE24" s="31"/>
      <c r="AF24" s="31"/>
      <c r="AG24" s="31"/>
      <c r="AH24" s="31"/>
      <c r="AI24" s="32"/>
      <c r="AJ24" s="32"/>
      <c r="AK24" s="32"/>
      <c r="AL24" s="32"/>
      <c r="AM24" s="32"/>
      <c r="AN24" s="32"/>
      <c r="AO24" s="32"/>
      <c r="AP24" s="32"/>
      <c r="AQ24" s="15"/>
      <c r="AS24" s="11">
        <f t="shared" si="8"/>
        <v>9</v>
      </c>
      <c r="AX24" s="11" t="s">
        <v>231</v>
      </c>
      <c r="AZ24" s="11" t="e">
        <f t="shared" si="9"/>
        <v>#VALUE!</v>
      </c>
      <c r="BA24" s="11" t="e">
        <f t="shared" si="10"/>
        <v>#VALUE!</v>
      </c>
      <c r="BB24" s="11" t="e">
        <f t="shared" si="11"/>
        <v>#VALUE!</v>
      </c>
      <c r="BC24" s="11" t="e">
        <f t="shared" si="12"/>
        <v>#VALUE!</v>
      </c>
      <c r="BD24" s="11" t="str">
        <f t="shared" si="2"/>
        <v>記載なし</v>
      </c>
      <c r="BE24" s="11" t="str">
        <f t="shared" si="3"/>
        <v>A</v>
      </c>
      <c r="BF24" s="11" t="e">
        <f t="shared" si="21"/>
        <v>#VALUE!</v>
      </c>
      <c r="BG24" s="11" t="e">
        <f t="shared" si="13"/>
        <v>#VALUE!</v>
      </c>
      <c r="BH24" s="11" t="str">
        <f t="shared" si="14"/>
        <v>C</v>
      </c>
      <c r="BI24" s="11" t="str">
        <f t="shared" si="15"/>
        <v>次判定へ</v>
      </c>
      <c r="BJ24" s="11" t="str">
        <f t="shared" si="16"/>
        <v>以後判定なし</v>
      </c>
      <c r="BK24" s="11" t="e">
        <f t="shared" si="17"/>
        <v>#N/A</v>
      </c>
      <c r="BL24" s="11" t="e">
        <f t="shared" si="4"/>
        <v>#VALUE!</v>
      </c>
      <c r="BM24" s="11" t="e" cm="1">
        <f t="array" ref="BM24">IF(AND($BJ24=3,$BC24=0,MOD(VLOOKUP($BB24,BU:DT,$BK24,FALSE),2)=0,INDEX(BU:DT,VLOOKUP($BB24,BU:DT,$BK24,FALSE)+8,$BK24+1)=0),"D",IF(AND($BJ24=3,$BC24=255,MOD(VLOOKUP($BB24,BU:DT,$BK24,FALSE),2)=1,INDEX(BU:DT,VLOOKUP($BB24,BU:DT,$BK24,FALSE)+8,$BK24+1)=255),"D","C"))</f>
        <v>#VALUE!</v>
      </c>
      <c r="BN24" s="11" t="e" cm="1">
        <f t="array" ref="BN24">IF(AND($BJ24=2,$BC24=0,$BB24=0,MOD(VLOOKUP($BA24,BU:DT,$BK24,FALSE),2)=0,INDEX(DH:EM,VLOOKUP($BA24,BU:DT,$BK24,FALSE)+8,DC30+1)=0,INDEX(BU:DT,VLOOKUP($BA24,BU:DT,$BK24,FALSE)+8,$BK24+2)=0),"D",IF(AND($BJ24=2,$BC24=255,$BB24=255,MOD(VLOOKUP($BA24,BU:DT,$BK24,FALSE),2)=1,INDEX(BU:DT,VLOOKUP($BA24,BU:DT,$BK24,FALSE)+8,$BK24+1)=255,INDEX(BU:DT,VLOOKUP($BA24,BU:DT,$BK24,FALSE)+8,$BK24+2)=255),"D","C"))</f>
        <v>#VALUE!</v>
      </c>
      <c r="BO24" s="11" t="str">
        <f t="shared" si="18"/>
        <v>判定不要</v>
      </c>
      <c r="BP24" s="11" t="e">
        <f t="shared" si="5"/>
        <v>#VALUE!</v>
      </c>
      <c r="BU24" s="11">
        <v>16</v>
      </c>
      <c r="BV24" s="11">
        <v>16</v>
      </c>
      <c r="BW24" s="11">
        <v>16</v>
      </c>
      <c r="BX24" s="11">
        <v>16</v>
      </c>
      <c r="CC24" s="11">
        <v>16</v>
      </c>
      <c r="CD24" s="11">
        <v>0</v>
      </c>
      <c r="CE24" s="11">
        <v>16</v>
      </c>
      <c r="CF24" s="11">
        <v>0</v>
      </c>
      <c r="CG24" s="11">
        <v>16</v>
      </c>
      <c r="CH24" s="11">
        <v>0</v>
      </c>
      <c r="CI24" s="11">
        <v>16</v>
      </c>
      <c r="CJ24" s="11">
        <v>0</v>
      </c>
      <c r="CS24" s="11">
        <v>16</v>
      </c>
      <c r="CT24" s="11">
        <v>0</v>
      </c>
      <c r="CU24" s="11">
        <v>0</v>
      </c>
      <c r="CV24" s="11">
        <v>16</v>
      </c>
      <c r="CW24" s="11">
        <v>0</v>
      </c>
      <c r="CX24" s="11">
        <v>0</v>
      </c>
      <c r="CY24" s="11">
        <v>16</v>
      </c>
      <c r="CZ24" s="11">
        <v>0</v>
      </c>
      <c r="DA24" s="11">
        <v>0</v>
      </c>
      <c r="DB24" s="11">
        <v>16</v>
      </c>
      <c r="DC24" s="11">
        <v>0</v>
      </c>
      <c r="DD24" s="11">
        <v>0</v>
      </c>
      <c r="DQ24" s="11">
        <v>16</v>
      </c>
      <c r="DR24" s="11">
        <v>0</v>
      </c>
      <c r="DS24" s="11">
        <v>0</v>
      </c>
      <c r="DT24" s="11">
        <v>0</v>
      </c>
    </row>
    <row r="25" spans="1:124" ht="31.5" customHeight="1">
      <c r="A25" s="70">
        <v>18</v>
      </c>
      <c r="B25" s="12"/>
      <c r="C25" s="16"/>
      <c r="D25" s="12"/>
      <c r="E25" s="47"/>
      <c r="F25" s="16"/>
      <c r="G25" s="16"/>
      <c r="H25" s="16"/>
      <c r="I25" s="14" t="str">
        <f t="shared" si="19"/>
        <v/>
      </c>
      <c r="J25" s="14" t="str">
        <f t="shared" si="20"/>
        <v/>
      </c>
      <c r="K25" s="193" t="str">
        <f t="shared" si="1"/>
        <v/>
      </c>
      <c r="L25" s="16"/>
      <c r="M25" s="71" t="str">
        <f t="shared" si="6"/>
        <v>18A</v>
      </c>
      <c r="N25" s="46"/>
      <c r="O25" s="12"/>
      <c r="P25" s="12"/>
      <c r="Q25" s="12"/>
      <c r="R25" s="12"/>
      <c r="S25" s="15"/>
      <c r="T25" s="14"/>
      <c r="U25" s="12"/>
      <c r="V25" s="12"/>
      <c r="W25" s="12"/>
      <c r="X25" s="12"/>
      <c r="Y25" s="12"/>
      <c r="Z25" s="12"/>
      <c r="AA25" s="12"/>
      <c r="AB25" s="72" t="str">
        <f t="shared" si="7"/>
        <v>18B</v>
      </c>
      <c r="AC25" s="46"/>
      <c r="AD25" s="31"/>
      <c r="AE25" s="31"/>
      <c r="AF25" s="31"/>
      <c r="AG25" s="31"/>
      <c r="AH25" s="31"/>
      <c r="AI25" s="32"/>
      <c r="AJ25" s="32"/>
      <c r="AK25" s="32"/>
      <c r="AL25" s="32"/>
      <c r="AM25" s="32"/>
      <c r="AN25" s="32"/>
      <c r="AO25" s="32"/>
      <c r="AP25" s="32"/>
      <c r="AQ25" s="15"/>
      <c r="AS25" s="11">
        <f t="shared" si="8"/>
        <v>9</v>
      </c>
      <c r="AX25" s="11" t="s">
        <v>232</v>
      </c>
      <c r="AZ25" s="11" t="e">
        <f t="shared" si="9"/>
        <v>#VALUE!</v>
      </c>
      <c r="BA25" s="11" t="e">
        <f t="shared" si="10"/>
        <v>#VALUE!</v>
      </c>
      <c r="BB25" s="11" t="e">
        <f t="shared" si="11"/>
        <v>#VALUE!</v>
      </c>
      <c r="BC25" s="11" t="e">
        <f t="shared" si="12"/>
        <v>#VALUE!</v>
      </c>
      <c r="BD25" s="11" t="str">
        <f t="shared" si="2"/>
        <v>記載なし</v>
      </c>
      <c r="BE25" s="11" t="str">
        <f t="shared" si="3"/>
        <v>A</v>
      </c>
      <c r="BF25" s="11" t="e">
        <f t="shared" si="21"/>
        <v>#VALUE!</v>
      </c>
      <c r="BG25" s="11" t="e">
        <f t="shared" si="13"/>
        <v>#VALUE!</v>
      </c>
      <c r="BH25" s="11" t="str">
        <f t="shared" si="14"/>
        <v>C</v>
      </c>
      <c r="BI25" s="11" t="str">
        <f t="shared" si="15"/>
        <v>次判定へ</v>
      </c>
      <c r="BJ25" s="11" t="str">
        <f t="shared" si="16"/>
        <v>以後判定なし</v>
      </c>
      <c r="BK25" s="11" t="e">
        <f t="shared" si="17"/>
        <v>#N/A</v>
      </c>
      <c r="BL25" s="11" t="e">
        <f t="shared" si="4"/>
        <v>#VALUE!</v>
      </c>
      <c r="BM25" s="11" t="e" cm="1">
        <f t="array" ref="BM25">IF(AND($BJ25=3,$BC25=0,MOD(VLOOKUP($BB25,BU:DT,$BK25,FALSE),2)=0,INDEX(BU:DT,VLOOKUP($BB25,BU:DT,$BK25,FALSE)+8,$BK25+1)=0),"D",IF(AND($BJ25=3,$BC25=255,MOD(VLOOKUP($BB25,BU:DT,$BK25,FALSE),2)=1,INDEX(BU:DT,VLOOKUP($BB25,BU:DT,$BK25,FALSE)+8,$BK25+1)=255),"D","C"))</f>
        <v>#VALUE!</v>
      </c>
      <c r="BN25" s="11" t="e" cm="1">
        <f t="array" ref="BN25">IF(AND($BJ25=2,$BC25=0,$BB25=0,MOD(VLOOKUP($BA25,BU:DT,$BK25,FALSE),2)=0,INDEX(DH:EM,VLOOKUP($BA25,BU:DT,$BK25,FALSE)+8,DC31+1)=0,INDEX(BU:DT,VLOOKUP($BA25,BU:DT,$BK25,FALSE)+8,$BK25+2)=0),"D",IF(AND($BJ25=2,$BC25=255,$BB25=255,MOD(VLOOKUP($BA25,BU:DT,$BK25,FALSE),2)=1,INDEX(BU:DT,VLOOKUP($BA25,BU:DT,$BK25,FALSE)+8,$BK25+1)=255,INDEX(BU:DT,VLOOKUP($BA25,BU:DT,$BK25,FALSE)+8,$BK25+2)=255),"D","C"))</f>
        <v>#VALUE!</v>
      </c>
      <c r="BO25" s="11" t="str">
        <f t="shared" si="18"/>
        <v>判定不要</v>
      </c>
      <c r="BP25" s="11" t="e">
        <f t="shared" si="5"/>
        <v>#VALUE!</v>
      </c>
      <c r="BU25" s="11">
        <v>17</v>
      </c>
      <c r="CC25" s="11">
        <v>17</v>
      </c>
      <c r="CD25" s="11">
        <v>255</v>
      </c>
      <c r="CS25" s="11">
        <v>17</v>
      </c>
      <c r="CT25" s="11">
        <v>255</v>
      </c>
      <c r="CU25" s="11">
        <v>255</v>
      </c>
      <c r="DQ25" s="11">
        <v>17</v>
      </c>
      <c r="DR25" s="11">
        <v>255</v>
      </c>
      <c r="DS25" s="11">
        <v>255</v>
      </c>
      <c r="DT25" s="11">
        <v>255</v>
      </c>
    </row>
    <row r="26" spans="1:124" ht="31.5" customHeight="1">
      <c r="A26" s="70">
        <v>19</v>
      </c>
      <c r="B26" s="12"/>
      <c r="C26" s="13"/>
      <c r="D26" s="14"/>
      <c r="E26" s="47"/>
      <c r="F26" s="13"/>
      <c r="G26" s="13"/>
      <c r="H26" s="13"/>
      <c r="I26" s="14" t="str">
        <f>IF(AND(F26="診断希望あり",H26="動的IP"),"脆弱性診断当日に連携してください。","")</f>
        <v/>
      </c>
      <c r="J26" s="14" t="str">
        <f>IF(AND(I26&lt;&gt;"",I26&lt;&gt;"脆弱性診断当日に連携してください。"),"/32","")</f>
        <v/>
      </c>
      <c r="K26" s="193" t="str">
        <f t="shared" si="1"/>
        <v/>
      </c>
      <c r="L26" s="13"/>
      <c r="M26" s="71" t="str">
        <f t="shared" si="6"/>
        <v>19A</v>
      </c>
      <c r="N26" s="46"/>
      <c r="O26" s="15"/>
      <c r="P26" s="15"/>
      <c r="Q26" s="15"/>
      <c r="R26" s="15"/>
      <c r="S26" s="15"/>
      <c r="T26" s="12"/>
      <c r="U26" s="14"/>
      <c r="V26" s="15"/>
      <c r="W26" s="15"/>
      <c r="X26" s="14"/>
      <c r="Y26" s="15"/>
      <c r="Z26" s="15"/>
      <c r="AA26" s="15"/>
      <c r="AB26" s="72" t="str">
        <f t="shared" si="7"/>
        <v>19B</v>
      </c>
      <c r="AC26" s="46"/>
      <c r="AD26" s="31"/>
      <c r="AE26" s="31"/>
      <c r="AF26" s="31"/>
      <c r="AG26" s="31"/>
      <c r="AH26" s="31"/>
      <c r="AI26" s="32"/>
      <c r="AJ26" s="32"/>
      <c r="AK26" s="32"/>
      <c r="AL26" s="32"/>
      <c r="AM26" s="32"/>
      <c r="AN26" s="32"/>
      <c r="AO26" s="32"/>
      <c r="AP26" s="32"/>
      <c r="AQ26" s="15"/>
      <c r="AS26" s="11">
        <f t="shared" si="8"/>
        <v>9</v>
      </c>
      <c r="AX26" s="11" t="s">
        <v>233</v>
      </c>
      <c r="AZ26" s="11" t="e">
        <f t="shared" si="9"/>
        <v>#VALUE!</v>
      </c>
      <c r="BA26" s="11" t="e">
        <f t="shared" si="10"/>
        <v>#VALUE!</v>
      </c>
      <c r="BB26" s="11" t="e">
        <f t="shared" si="11"/>
        <v>#VALUE!</v>
      </c>
      <c r="BC26" s="11" t="e">
        <f t="shared" si="12"/>
        <v>#VALUE!</v>
      </c>
      <c r="BD26" s="11" t="str">
        <f t="shared" si="2"/>
        <v>記載なし</v>
      </c>
      <c r="BE26" s="11" t="str">
        <f t="shared" si="3"/>
        <v>A</v>
      </c>
      <c r="BF26" s="11" t="e">
        <f t="shared" si="21"/>
        <v>#VALUE!</v>
      </c>
      <c r="BG26" s="11" t="e">
        <f t="shared" si="13"/>
        <v>#VALUE!</v>
      </c>
      <c r="BH26" s="11" t="str">
        <f t="shared" si="14"/>
        <v>C</v>
      </c>
      <c r="BI26" s="11" t="str">
        <f t="shared" si="15"/>
        <v>次判定へ</v>
      </c>
      <c r="BJ26" s="11" t="str">
        <f t="shared" si="16"/>
        <v>以後判定なし</v>
      </c>
      <c r="BK26" s="11" t="e">
        <f t="shared" si="17"/>
        <v>#N/A</v>
      </c>
      <c r="BL26" s="11" t="e">
        <f t="shared" si="4"/>
        <v>#VALUE!</v>
      </c>
      <c r="BM26" s="11" t="e" cm="1">
        <f t="array" ref="BM26">IF(AND($BJ26=3,$BC26=0,MOD(VLOOKUP($BB26,BU:DT,$BK26,FALSE),2)=0,INDEX(BU:DT,VLOOKUP($BB26,BU:DT,$BK26,FALSE)+8,$BK26+1)=0),"D",IF(AND($BJ26=3,$BC26=255,MOD(VLOOKUP($BB26,BU:DT,$BK26,FALSE),2)=1,INDEX(BU:DT,VLOOKUP($BB26,BU:DT,$BK26,FALSE)+8,$BK26+1)=255),"D","C"))</f>
        <v>#VALUE!</v>
      </c>
      <c r="BN26" s="11" t="e" cm="1">
        <f t="array" ref="BN26">IF(AND($BJ26=2,$BC26=0,$BB26=0,MOD(VLOOKUP($BA26,BU:DT,$BK26,FALSE),2)=0,INDEX(DH:EM,VLOOKUP($BA26,BU:DT,$BK26,FALSE)+8,DC32+1)=0,INDEX(BU:DT,VLOOKUP($BA26,BU:DT,$BK26,FALSE)+8,$BK26+2)=0),"D",IF(AND($BJ26=2,$BC26=255,$BB26=255,MOD(VLOOKUP($BA26,BU:DT,$BK26,FALSE),2)=1,INDEX(BU:DT,VLOOKUP($BA26,BU:DT,$BK26,FALSE)+8,$BK26+1)=255,INDEX(BU:DT,VLOOKUP($BA26,BU:DT,$BK26,FALSE)+8,$BK26+2)=255),"D","C"))</f>
        <v>#VALUE!</v>
      </c>
      <c r="BO26" s="11" t="str">
        <f t="shared" si="18"/>
        <v>判定不要</v>
      </c>
      <c r="BP26" s="11" t="e">
        <f t="shared" si="5"/>
        <v>#VALUE!</v>
      </c>
      <c r="BU26" s="11">
        <v>18</v>
      </c>
      <c r="CC26" s="11">
        <v>18</v>
      </c>
      <c r="CD26" s="11">
        <v>0</v>
      </c>
      <c r="CS26" s="11">
        <v>18</v>
      </c>
      <c r="CT26" s="11">
        <v>0</v>
      </c>
      <c r="CU26" s="11">
        <v>0</v>
      </c>
      <c r="DQ26" s="11">
        <v>18</v>
      </c>
      <c r="DR26" s="11">
        <v>0</v>
      </c>
      <c r="DS26" s="11">
        <v>0</v>
      </c>
      <c r="DT26" s="11">
        <v>0</v>
      </c>
    </row>
    <row r="27" spans="1:124" ht="31.5" customHeight="1">
      <c r="A27" s="70">
        <v>20</v>
      </c>
      <c r="B27" s="12"/>
      <c r="C27" s="16"/>
      <c r="D27" s="12"/>
      <c r="E27" s="47"/>
      <c r="F27" s="16"/>
      <c r="G27" s="16"/>
      <c r="H27" s="16"/>
      <c r="I27" s="14" t="str">
        <f t="shared" si="19"/>
        <v/>
      </c>
      <c r="J27" s="14" t="str">
        <f t="shared" si="20"/>
        <v/>
      </c>
      <c r="K27" s="193" t="str">
        <f t="shared" si="1"/>
        <v/>
      </c>
      <c r="L27" s="16"/>
      <c r="M27" s="71" t="str">
        <f t="shared" si="6"/>
        <v>20A</v>
      </c>
      <c r="N27" s="46"/>
      <c r="O27" s="46"/>
      <c r="P27" s="15"/>
      <c r="Q27" s="15"/>
      <c r="R27" s="15"/>
      <c r="S27" s="15"/>
      <c r="T27" s="15"/>
      <c r="U27" s="15"/>
      <c r="V27" s="15"/>
      <c r="W27" s="15"/>
      <c r="X27" s="15"/>
      <c r="Y27" s="15"/>
      <c r="Z27" s="15"/>
      <c r="AA27" s="15"/>
      <c r="AB27" s="72" t="str">
        <f t="shared" si="7"/>
        <v>20B</v>
      </c>
      <c r="AC27" s="46"/>
      <c r="AD27" s="31"/>
      <c r="AE27" s="31"/>
      <c r="AF27" s="31"/>
      <c r="AG27" s="31"/>
      <c r="AH27" s="31"/>
      <c r="AI27" s="32"/>
      <c r="AJ27" s="32"/>
      <c r="AK27" s="32"/>
      <c r="AL27" s="32"/>
      <c r="AM27" s="32"/>
      <c r="AN27" s="32"/>
      <c r="AO27" s="32"/>
      <c r="AP27" s="32"/>
      <c r="AQ27" s="15"/>
      <c r="AS27" s="11">
        <f t="shared" si="8"/>
        <v>9</v>
      </c>
      <c r="AX27" s="11" t="s">
        <v>234</v>
      </c>
      <c r="AZ27" s="11" t="e">
        <f t="shared" si="9"/>
        <v>#VALUE!</v>
      </c>
      <c r="BA27" s="11" t="e">
        <f t="shared" si="10"/>
        <v>#VALUE!</v>
      </c>
      <c r="BB27" s="11" t="e">
        <f t="shared" si="11"/>
        <v>#VALUE!</v>
      </c>
      <c r="BC27" s="11" t="e">
        <f t="shared" si="12"/>
        <v>#VALUE!</v>
      </c>
      <c r="BD27" s="11" t="str">
        <f t="shared" si="2"/>
        <v>記載なし</v>
      </c>
      <c r="BE27" s="11" t="str">
        <f t="shared" si="3"/>
        <v>A</v>
      </c>
      <c r="BF27" s="11" t="e">
        <f t="shared" si="21"/>
        <v>#VALUE!</v>
      </c>
      <c r="BG27" s="11" t="e">
        <f t="shared" si="13"/>
        <v>#VALUE!</v>
      </c>
      <c r="BH27" s="11" t="str">
        <f t="shared" si="14"/>
        <v>C</v>
      </c>
      <c r="BI27" s="11" t="str">
        <f t="shared" si="15"/>
        <v>次判定へ</v>
      </c>
      <c r="BJ27" s="11" t="str">
        <f t="shared" si="16"/>
        <v>以後判定なし</v>
      </c>
      <c r="BK27" s="11" t="e">
        <f t="shared" si="17"/>
        <v>#N/A</v>
      </c>
      <c r="BL27" s="11" t="e">
        <f t="shared" si="4"/>
        <v>#VALUE!</v>
      </c>
      <c r="BM27" s="11" t="e" cm="1">
        <f t="array" ref="BM27">IF(AND($BJ27=3,$BC27=0,MOD(VLOOKUP($BB27,BU:DT,$BK27,FALSE),2)=0,INDEX(BU:DT,VLOOKUP($BB27,BU:DT,$BK27,FALSE)+8,$BK27+1)=0),"D",IF(AND($BJ27=3,$BC27=255,MOD(VLOOKUP($BB27,BU:DT,$BK27,FALSE),2)=1,INDEX(BU:DT,VLOOKUP($BB27,BU:DT,$BK27,FALSE)+8,$BK27+1)=255),"D","C"))</f>
        <v>#VALUE!</v>
      </c>
      <c r="BN27" s="11" t="e" cm="1">
        <f t="array" ref="BN27">IF(AND($BJ27=2,$BC27=0,$BB27=0,MOD(VLOOKUP($BA27,BU:DT,$BK27,FALSE),2)=0,INDEX(DH:EM,VLOOKUP($BA27,BU:DT,$BK27,FALSE)+8,DC33+1)=0,INDEX(BU:DT,VLOOKUP($BA27,BU:DT,$BK27,FALSE)+8,$BK27+2)=0),"D",IF(AND($BJ27=2,$BC27=255,$BB27=255,MOD(VLOOKUP($BA27,BU:DT,$BK27,FALSE),2)=1,INDEX(BU:DT,VLOOKUP($BA27,BU:DT,$BK27,FALSE)+8,$BK27+1)=255,INDEX(BU:DT,VLOOKUP($BA27,BU:DT,$BK27,FALSE)+8,$BK27+2)=255),"D","C"))</f>
        <v>#VALUE!</v>
      </c>
      <c r="BO27" s="11" t="str">
        <f t="shared" si="18"/>
        <v>判定不要</v>
      </c>
      <c r="BP27" s="11" t="e">
        <f t="shared" si="5"/>
        <v>#VALUE!</v>
      </c>
      <c r="BU27" s="11">
        <v>19</v>
      </c>
      <c r="BV27" s="11">
        <v>19</v>
      </c>
      <c r="CC27" s="11">
        <v>19</v>
      </c>
      <c r="CD27" s="11">
        <v>255</v>
      </c>
      <c r="CE27" s="11">
        <v>19</v>
      </c>
      <c r="CF27" s="11">
        <v>255</v>
      </c>
      <c r="CS27" s="11">
        <v>19</v>
      </c>
      <c r="CT27" s="11">
        <v>255</v>
      </c>
      <c r="CU27" s="11">
        <v>255</v>
      </c>
      <c r="CV27" s="11">
        <v>19</v>
      </c>
      <c r="CW27" s="11">
        <v>255</v>
      </c>
      <c r="CX27" s="11">
        <v>255</v>
      </c>
      <c r="DQ27" s="11">
        <v>19</v>
      </c>
      <c r="DR27" s="11">
        <v>255</v>
      </c>
      <c r="DS27" s="11">
        <v>255</v>
      </c>
      <c r="DT27" s="11">
        <v>255</v>
      </c>
    </row>
    <row r="28" spans="1:124" ht="31.5" customHeight="1">
      <c r="A28" s="70">
        <v>21</v>
      </c>
      <c r="B28" s="12"/>
      <c r="C28" s="13"/>
      <c r="D28" s="14"/>
      <c r="E28" s="47"/>
      <c r="F28" s="13"/>
      <c r="G28" s="13"/>
      <c r="H28" s="13"/>
      <c r="I28" s="14" t="str">
        <f t="shared" si="19"/>
        <v/>
      </c>
      <c r="J28" s="14" t="str">
        <f t="shared" si="20"/>
        <v/>
      </c>
      <c r="K28" s="193" t="str">
        <f t="shared" si="1"/>
        <v/>
      </c>
      <c r="L28" s="13"/>
      <c r="M28" s="71" t="str">
        <f t="shared" si="6"/>
        <v>21A</v>
      </c>
      <c r="N28" s="46"/>
      <c r="O28" s="15"/>
      <c r="P28" s="122"/>
      <c r="Q28" s="15"/>
      <c r="R28" s="15"/>
      <c r="S28" s="15"/>
      <c r="T28" s="14"/>
      <c r="U28" s="15"/>
      <c r="V28" s="15"/>
      <c r="W28" s="15"/>
      <c r="X28" s="15"/>
      <c r="Y28" s="15"/>
      <c r="Z28" s="15"/>
      <c r="AA28" s="15"/>
      <c r="AB28" s="72" t="str">
        <f t="shared" si="7"/>
        <v>21B</v>
      </c>
      <c r="AC28" s="46"/>
      <c r="AD28" s="31"/>
      <c r="AE28" s="31"/>
      <c r="AF28" s="31"/>
      <c r="AG28" s="31"/>
      <c r="AH28" s="31"/>
      <c r="AI28" s="32"/>
      <c r="AJ28" s="32"/>
      <c r="AK28" s="32"/>
      <c r="AL28" s="32"/>
      <c r="AM28" s="32"/>
      <c r="AN28" s="32"/>
      <c r="AO28" s="32"/>
      <c r="AP28" s="32"/>
      <c r="AQ28" s="15"/>
      <c r="AS28" s="11">
        <f t="shared" si="8"/>
        <v>9</v>
      </c>
      <c r="AX28" s="11" t="s">
        <v>235</v>
      </c>
      <c r="AZ28" s="11" t="e">
        <f t="shared" si="9"/>
        <v>#VALUE!</v>
      </c>
      <c r="BA28" s="11" t="e">
        <f t="shared" si="10"/>
        <v>#VALUE!</v>
      </c>
      <c r="BB28" s="11" t="e">
        <f t="shared" si="11"/>
        <v>#VALUE!</v>
      </c>
      <c r="BC28" s="11" t="e">
        <f t="shared" si="12"/>
        <v>#VALUE!</v>
      </c>
      <c r="BD28" s="11" t="str">
        <f t="shared" si="2"/>
        <v>記載なし</v>
      </c>
      <c r="BE28" s="11" t="str">
        <f t="shared" si="3"/>
        <v>A</v>
      </c>
      <c r="BF28" s="11" t="e">
        <f t="shared" si="21"/>
        <v>#VALUE!</v>
      </c>
      <c r="BG28" s="11" t="e">
        <f t="shared" si="13"/>
        <v>#VALUE!</v>
      </c>
      <c r="BH28" s="11" t="str">
        <f t="shared" si="14"/>
        <v>C</v>
      </c>
      <c r="BI28" s="11" t="str">
        <f t="shared" si="15"/>
        <v>次判定へ</v>
      </c>
      <c r="BJ28" s="11" t="str">
        <f t="shared" si="16"/>
        <v>以後判定なし</v>
      </c>
      <c r="BK28" s="11" t="e">
        <f t="shared" si="17"/>
        <v>#N/A</v>
      </c>
      <c r="BL28" s="11" t="e">
        <f t="shared" si="4"/>
        <v>#VALUE!</v>
      </c>
      <c r="BM28" s="11" t="e" cm="1">
        <f t="array" ref="BM28">IF(AND($BJ28=3,$BC28=0,MOD(VLOOKUP($BB28,BU:DT,$BK28,FALSE),2)=0,INDEX(BU:DT,VLOOKUP($BB28,BU:DT,$BK28,FALSE)+8,$BK28+1)=0),"D",IF(AND($BJ28=3,$BC28=255,MOD(VLOOKUP($BB28,BU:DT,$BK28,FALSE),2)=1,INDEX(BU:DT,VLOOKUP($BB28,BU:DT,$BK28,FALSE)+8,$BK28+1)=255),"D","C"))</f>
        <v>#VALUE!</v>
      </c>
      <c r="BN28" s="11" t="e" cm="1">
        <f t="array" ref="BN28">IF(AND($BJ28=2,$BC28=0,$BB28=0,MOD(VLOOKUP($BA28,BU:DT,$BK28,FALSE),2)=0,INDEX(DH:EM,VLOOKUP($BA28,BU:DT,$BK28,FALSE)+8,DC34+1)=0,INDEX(BU:DT,VLOOKUP($BA28,BU:DT,$BK28,FALSE)+8,$BK28+2)=0),"D",IF(AND($BJ28=2,$BC28=255,$BB28=255,MOD(VLOOKUP($BA28,BU:DT,$BK28,FALSE),2)=1,INDEX(BU:DT,VLOOKUP($BA28,BU:DT,$BK28,FALSE)+8,$BK28+1)=255,INDEX(BU:DT,VLOOKUP($BA28,BU:DT,$BK28,FALSE)+8,$BK28+2)=255),"D","C"))</f>
        <v>#VALUE!</v>
      </c>
      <c r="BO28" s="11" t="str">
        <f t="shared" si="18"/>
        <v>判定不要</v>
      </c>
      <c r="BP28" s="11" t="e">
        <f t="shared" si="5"/>
        <v>#VALUE!</v>
      </c>
      <c r="BU28" s="11">
        <v>20</v>
      </c>
      <c r="BV28" s="11">
        <v>20</v>
      </c>
      <c r="CC28" s="11">
        <v>20</v>
      </c>
      <c r="CD28" s="11">
        <v>0</v>
      </c>
      <c r="CE28" s="11">
        <v>20</v>
      </c>
      <c r="CF28" s="11">
        <v>0</v>
      </c>
      <c r="CS28" s="11">
        <v>20</v>
      </c>
      <c r="CT28" s="11">
        <v>0</v>
      </c>
      <c r="CU28" s="11">
        <v>0</v>
      </c>
      <c r="CV28" s="11">
        <v>20</v>
      </c>
      <c r="CW28" s="11">
        <v>0</v>
      </c>
      <c r="CX28" s="11">
        <v>0</v>
      </c>
      <c r="DQ28" s="11">
        <v>20</v>
      </c>
      <c r="DR28" s="11">
        <v>0</v>
      </c>
      <c r="DS28" s="11">
        <v>0</v>
      </c>
      <c r="DT28" s="11">
        <v>0</v>
      </c>
    </row>
    <row r="29" spans="1:124" ht="31.5" customHeight="1">
      <c r="A29" s="70">
        <v>22</v>
      </c>
      <c r="B29" s="12"/>
      <c r="C29" s="16"/>
      <c r="D29" s="12"/>
      <c r="E29" s="47"/>
      <c r="F29" s="16"/>
      <c r="G29" s="16"/>
      <c r="H29" s="16"/>
      <c r="I29" s="14" t="str">
        <f t="shared" si="19"/>
        <v/>
      </c>
      <c r="J29" s="14" t="str">
        <f t="shared" si="20"/>
        <v/>
      </c>
      <c r="K29" s="193" t="str">
        <f t="shared" si="1"/>
        <v/>
      </c>
      <c r="L29" s="16"/>
      <c r="M29" s="71" t="str">
        <f t="shared" si="6"/>
        <v>22A</v>
      </c>
      <c r="N29" s="46"/>
      <c r="O29" s="15"/>
      <c r="P29" s="46"/>
      <c r="Q29" s="15"/>
      <c r="R29" s="15"/>
      <c r="S29" s="15"/>
      <c r="T29" s="12"/>
      <c r="U29" s="15"/>
      <c r="V29" s="15"/>
      <c r="W29" s="15"/>
      <c r="X29" s="15"/>
      <c r="Y29" s="15"/>
      <c r="Z29" s="15"/>
      <c r="AA29" s="15"/>
      <c r="AB29" s="72" t="str">
        <f t="shared" si="7"/>
        <v>22B</v>
      </c>
      <c r="AC29" s="46"/>
      <c r="AD29" s="31"/>
      <c r="AE29" s="31"/>
      <c r="AF29" s="31"/>
      <c r="AG29" s="31"/>
      <c r="AH29" s="31"/>
      <c r="AI29" s="32"/>
      <c r="AJ29" s="32"/>
      <c r="AK29" s="32"/>
      <c r="AL29" s="32"/>
      <c r="AM29" s="32"/>
      <c r="AN29" s="32"/>
      <c r="AO29" s="32"/>
      <c r="AP29" s="32"/>
      <c r="AQ29" s="15"/>
      <c r="AS29" s="11">
        <f t="shared" si="8"/>
        <v>9</v>
      </c>
      <c r="AX29" s="11" t="s">
        <v>236</v>
      </c>
      <c r="AZ29" s="11" t="e">
        <f t="shared" si="9"/>
        <v>#VALUE!</v>
      </c>
      <c r="BA29" s="11" t="e">
        <f t="shared" si="10"/>
        <v>#VALUE!</v>
      </c>
      <c r="BB29" s="11" t="e">
        <f t="shared" si="11"/>
        <v>#VALUE!</v>
      </c>
      <c r="BC29" s="11" t="e">
        <f t="shared" si="12"/>
        <v>#VALUE!</v>
      </c>
      <c r="BD29" s="11" t="str">
        <f t="shared" si="2"/>
        <v>記載なし</v>
      </c>
      <c r="BE29" s="11" t="str">
        <f t="shared" si="3"/>
        <v>A</v>
      </c>
      <c r="BF29" s="11" t="e">
        <f t="shared" si="21"/>
        <v>#VALUE!</v>
      </c>
      <c r="BG29" s="11" t="e">
        <f t="shared" si="13"/>
        <v>#VALUE!</v>
      </c>
      <c r="BH29" s="11" t="str">
        <f t="shared" si="14"/>
        <v>C</v>
      </c>
      <c r="BI29" s="11" t="str">
        <f t="shared" si="15"/>
        <v>次判定へ</v>
      </c>
      <c r="BJ29" s="11" t="str">
        <f t="shared" si="16"/>
        <v>以後判定なし</v>
      </c>
      <c r="BK29" s="11" t="e">
        <f t="shared" si="17"/>
        <v>#N/A</v>
      </c>
      <c r="BL29" s="11" t="e">
        <f t="shared" si="4"/>
        <v>#VALUE!</v>
      </c>
      <c r="BM29" s="11" t="e" cm="1">
        <f t="array" ref="BM29">IF(AND($BJ29=3,$BC29=0,MOD(VLOOKUP($BB29,BU:DT,$BK29,FALSE),2)=0,INDEX(BU:DT,VLOOKUP($BB29,BU:DT,$BK29,FALSE)+8,$BK29+1)=0),"D",IF(AND($BJ29=3,$BC29=255,MOD(VLOOKUP($BB29,BU:DT,$BK29,FALSE),2)=1,INDEX(BU:DT,VLOOKUP($BB29,BU:DT,$BK29,FALSE)+8,$BK29+1)=255),"D","C"))</f>
        <v>#VALUE!</v>
      </c>
      <c r="BN29" s="11" t="e" cm="1">
        <f t="array" ref="BN29">IF(AND($BJ29=2,$BC29=0,$BB29=0,MOD(VLOOKUP($BA29,BU:DT,$BK29,FALSE),2)=0,INDEX(DH:EM,VLOOKUP($BA29,BU:DT,$BK29,FALSE)+8,DC35+1)=0,INDEX(BU:DT,VLOOKUP($BA29,BU:DT,$BK29,FALSE)+8,$BK29+2)=0),"D",IF(AND($BJ29=2,$BC29=255,$BB29=255,MOD(VLOOKUP($BA29,BU:DT,$BK29,FALSE),2)=1,INDEX(BU:DT,VLOOKUP($BA29,BU:DT,$BK29,FALSE)+8,$BK29+1)=255,INDEX(BU:DT,VLOOKUP($BA29,BU:DT,$BK29,FALSE)+8,$BK29+2)=255),"D","C"))</f>
        <v>#VALUE!</v>
      </c>
      <c r="BO29" s="11" t="str">
        <f t="shared" si="18"/>
        <v>判定不要</v>
      </c>
      <c r="BP29" s="11" t="e">
        <f t="shared" si="5"/>
        <v>#VALUE!</v>
      </c>
      <c r="BU29" s="11">
        <v>21</v>
      </c>
      <c r="CC29" s="11">
        <v>21</v>
      </c>
      <c r="CD29" s="11">
        <v>255</v>
      </c>
      <c r="CS29" s="11">
        <v>21</v>
      </c>
      <c r="CT29" s="11">
        <v>255</v>
      </c>
      <c r="CU29" s="11">
        <v>255</v>
      </c>
      <c r="DQ29" s="11">
        <v>21</v>
      </c>
      <c r="DR29" s="11">
        <v>255</v>
      </c>
      <c r="DS29" s="11">
        <v>255</v>
      </c>
      <c r="DT29" s="11">
        <v>255</v>
      </c>
    </row>
    <row r="30" spans="1:124" ht="31.5" customHeight="1">
      <c r="A30" s="70">
        <v>23</v>
      </c>
      <c r="B30" s="12"/>
      <c r="C30" s="13"/>
      <c r="D30" s="14"/>
      <c r="E30" s="47"/>
      <c r="F30" s="13"/>
      <c r="G30" s="13"/>
      <c r="H30" s="13"/>
      <c r="I30" s="14" t="str">
        <f t="shared" si="19"/>
        <v/>
      </c>
      <c r="J30" s="14" t="str">
        <f t="shared" si="20"/>
        <v/>
      </c>
      <c r="K30" s="193" t="str">
        <f t="shared" si="1"/>
        <v/>
      </c>
      <c r="L30" s="13"/>
      <c r="M30" s="71" t="str">
        <f t="shared" si="6"/>
        <v>23A</v>
      </c>
      <c r="N30" s="46"/>
      <c r="O30" s="15"/>
      <c r="P30" s="46"/>
      <c r="Q30" s="15"/>
      <c r="R30" s="15"/>
      <c r="S30" s="15"/>
      <c r="T30" s="15"/>
      <c r="U30" s="15"/>
      <c r="V30" s="15"/>
      <c r="W30" s="15"/>
      <c r="X30" s="15"/>
      <c r="Y30" s="15"/>
      <c r="Z30" s="15"/>
      <c r="AA30" s="15"/>
      <c r="AB30" s="72" t="str">
        <f t="shared" si="7"/>
        <v>23B</v>
      </c>
      <c r="AC30" s="46"/>
      <c r="AD30" s="31"/>
      <c r="AE30" s="31"/>
      <c r="AF30" s="31"/>
      <c r="AG30" s="31"/>
      <c r="AH30" s="31"/>
      <c r="AI30" s="32"/>
      <c r="AJ30" s="32"/>
      <c r="AK30" s="32"/>
      <c r="AL30" s="32"/>
      <c r="AM30" s="32"/>
      <c r="AN30" s="32"/>
      <c r="AO30" s="32"/>
      <c r="AP30" s="32"/>
      <c r="AQ30" s="15"/>
      <c r="AS30" s="11">
        <f t="shared" si="8"/>
        <v>9</v>
      </c>
      <c r="AX30" s="11" t="s">
        <v>237</v>
      </c>
      <c r="AZ30" s="11" t="e">
        <f t="shared" si="9"/>
        <v>#VALUE!</v>
      </c>
      <c r="BA30" s="11" t="e">
        <f t="shared" si="10"/>
        <v>#VALUE!</v>
      </c>
      <c r="BB30" s="11" t="e">
        <f t="shared" si="11"/>
        <v>#VALUE!</v>
      </c>
      <c r="BC30" s="11" t="e">
        <f t="shared" si="12"/>
        <v>#VALUE!</v>
      </c>
      <c r="BD30" s="11" t="str">
        <f t="shared" si="2"/>
        <v>記載なし</v>
      </c>
      <c r="BE30" s="11" t="str">
        <f t="shared" si="3"/>
        <v>A</v>
      </c>
      <c r="BF30" s="11" t="e">
        <f t="shared" si="21"/>
        <v>#VALUE!</v>
      </c>
      <c r="BG30" s="11" t="e">
        <f t="shared" si="13"/>
        <v>#VALUE!</v>
      </c>
      <c r="BH30" s="11" t="str">
        <f t="shared" si="14"/>
        <v>C</v>
      </c>
      <c r="BI30" s="11" t="str">
        <f t="shared" si="15"/>
        <v>次判定へ</v>
      </c>
      <c r="BJ30" s="11" t="str">
        <f t="shared" si="16"/>
        <v>以後判定なし</v>
      </c>
      <c r="BK30" s="11" t="e">
        <f t="shared" si="17"/>
        <v>#N/A</v>
      </c>
      <c r="BL30" s="11" t="e">
        <f t="shared" si="4"/>
        <v>#VALUE!</v>
      </c>
      <c r="BM30" s="11" t="e" cm="1">
        <f t="array" ref="BM30">IF(AND($BJ30=3,$BC30=0,MOD(VLOOKUP($BB30,BU:DT,$BK30,FALSE),2)=0,INDEX(BU:DT,VLOOKUP($BB30,BU:DT,$BK30,FALSE)+8,$BK30+1)=0),"D",IF(AND($BJ30=3,$BC30=255,MOD(VLOOKUP($BB30,BU:DT,$BK30,FALSE),2)=1,INDEX(BU:DT,VLOOKUP($BB30,BU:DT,$BK30,FALSE)+8,$BK30+1)=255),"D","C"))</f>
        <v>#VALUE!</v>
      </c>
      <c r="BN30" s="11" t="e" cm="1">
        <f t="array" ref="BN30">IF(AND($BJ30=2,$BC30=0,$BB30=0,MOD(VLOOKUP($BA30,BU:DT,$BK30,FALSE),2)=0,INDEX(DH:EM,VLOOKUP($BA30,BU:DT,$BK30,FALSE)+8,DC36+1)=0,INDEX(BU:DT,VLOOKUP($BA30,BU:DT,$BK30,FALSE)+8,$BK30+2)=0),"D",IF(AND($BJ30=2,$BC30=255,$BB30=255,MOD(VLOOKUP($BA30,BU:DT,$BK30,FALSE),2)=1,INDEX(BU:DT,VLOOKUP($BA30,BU:DT,$BK30,FALSE)+8,$BK30+1)=255,INDEX(BU:DT,VLOOKUP($BA30,BU:DT,$BK30,FALSE)+8,$BK30+2)=255),"D","C"))</f>
        <v>#VALUE!</v>
      </c>
      <c r="BO30" s="11" t="str">
        <f t="shared" si="18"/>
        <v>判定不要</v>
      </c>
      <c r="BP30" s="11" t="e">
        <f t="shared" si="5"/>
        <v>#VALUE!</v>
      </c>
      <c r="BU30" s="11">
        <v>22</v>
      </c>
      <c r="CC30" s="11">
        <v>22</v>
      </c>
      <c r="CD30" s="11">
        <v>0</v>
      </c>
      <c r="CS30" s="11">
        <v>22</v>
      </c>
      <c r="CT30" s="11">
        <v>0</v>
      </c>
      <c r="CU30" s="11">
        <v>0</v>
      </c>
      <c r="DQ30" s="11">
        <v>22</v>
      </c>
      <c r="DR30" s="11">
        <v>0</v>
      </c>
      <c r="DS30" s="11">
        <v>0</v>
      </c>
      <c r="DT30" s="11">
        <v>0</v>
      </c>
    </row>
    <row r="31" spans="1:124" ht="31.5" customHeight="1">
      <c r="A31" s="70">
        <v>24</v>
      </c>
      <c r="B31" s="12"/>
      <c r="C31" s="13"/>
      <c r="D31" s="14"/>
      <c r="E31" s="12"/>
      <c r="F31" s="13"/>
      <c r="G31" s="13"/>
      <c r="H31" s="13"/>
      <c r="I31" s="14" t="str">
        <f t="shared" si="19"/>
        <v/>
      </c>
      <c r="J31" s="14" t="str">
        <f t="shared" si="20"/>
        <v/>
      </c>
      <c r="K31" s="193" t="str">
        <f t="shared" si="1"/>
        <v/>
      </c>
      <c r="L31" s="13"/>
      <c r="M31" s="71" t="str">
        <f t="shared" si="6"/>
        <v>24A</v>
      </c>
      <c r="N31" s="46"/>
      <c r="O31" s="15"/>
      <c r="P31" s="46"/>
      <c r="Q31" s="15"/>
      <c r="R31" s="15"/>
      <c r="S31" s="15"/>
      <c r="T31" s="15"/>
      <c r="U31" s="15"/>
      <c r="V31" s="15"/>
      <c r="W31" s="15"/>
      <c r="X31" s="15"/>
      <c r="Y31" s="15"/>
      <c r="Z31" s="15"/>
      <c r="AA31" s="15"/>
      <c r="AB31" s="72" t="str">
        <f t="shared" si="7"/>
        <v>24B</v>
      </c>
      <c r="AC31" s="46"/>
      <c r="AD31" s="31"/>
      <c r="AE31" s="31"/>
      <c r="AF31" s="31"/>
      <c r="AG31" s="31"/>
      <c r="AH31" s="31"/>
      <c r="AI31" s="32"/>
      <c r="AJ31" s="32"/>
      <c r="AK31" s="32"/>
      <c r="AL31" s="32"/>
      <c r="AM31" s="32"/>
      <c r="AN31" s="32"/>
      <c r="AO31" s="32"/>
      <c r="AP31" s="32"/>
      <c r="AQ31" s="15"/>
      <c r="AS31" s="11">
        <f t="shared" si="8"/>
        <v>9</v>
      </c>
      <c r="AX31" s="11" t="s">
        <v>238</v>
      </c>
      <c r="AZ31" s="11" t="e">
        <f t="shared" si="9"/>
        <v>#VALUE!</v>
      </c>
      <c r="BA31" s="11" t="e">
        <f t="shared" si="10"/>
        <v>#VALUE!</v>
      </c>
      <c r="BB31" s="11" t="e">
        <f t="shared" si="11"/>
        <v>#VALUE!</v>
      </c>
      <c r="BC31" s="11" t="e">
        <f t="shared" si="12"/>
        <v>#VALUE!</v>
      </c>
      <c r="BD31" s="11" t="str">
        <f t="shared" si="2"/>
        <v>記載なし</v>
      </c>
      <c r="BE31" s="11" t="str">
        <f t="shared" si="3"/>
        <v>A</v>
      </c>
      <c r="BF31" s="11" t="e">
        <f t="shared" si="21"/>
        <v>#VALUE!</v>
      </c>
      <c r="BG31" s="11" t="e">
        <f t="shared" si="13"/>
        <v>#VALUE!</v>
      </c>
      <c r="BH31" s="11" t="str">
        <f t="shared" si="14"/>
        <v>C</v>
      </c>
      <c r="BI31" s="11" t="str">
        <f t="shared" si="15"/>
        <v>次判定へ</v>
      </c>
      <c r="BJ31" s="11" t="str">
        <f t="shared" si="16"/>
        <v>以後判定なし</v>
      </c>
      <c r="BK31" s="11" t="e">
        <f t="shared" si="17"/>
        <v>#N/A</v>
      </c>
      <c r="BL31" s="11" t="e">
        <f t="shared" si="4"/>
        <v>#VALUE!</v>
      </c>
      <c r="BM31" s="11" t="e" cm="1">
        <f t="array" ref="BM31">IF(AND($BJ31=3,$BC31=0,MOD(VLOOKUP($BB31,BU:DT,$BK31,FALSE),2)=0,INDEX(BU:DT,VLOOKUP($BB31,BU:DT,$BK31,FALSE)+8,$BK31+1)=0),"D",IF(AND($BJ31=3,$BC31=255,MOD(VLOOKUP($BB31,BU:DT,$BK31,FALSE),2)=1,INDEX(BU:DT,VLOOKUP($BB31,BU:DT,$BK31,FALSE)+8,$BK31+1)=255),"D","C"))</f>
        <v>#VALUE!</v>
      </c>
      <c r="BN31" s="11" t="e" cm="1">
        <f t="array" ref="BN31">IF(AND($BJ31=2,$BC31=0,$BB31=0,MOD(VLOOKUP($BA31,BU:DT,$BK31,FALSE),2)=0,INDEX(DH:EM,VLOOKUP($BA31,BU:DT,$BK31,FALSE)+8,DC37+1)=0,INDEX(BU:DT,VLOOKUP($BA31,BU:DT,$BK31,FALSE)+8,$BK31+2)=0),"D",IF(AND($BJ31=2,$BC31=255,$BB31=255,MOD(VLOOKUP($BA31,BU:DT,$BK31,FALSE),2)=1,INDEX(BU:DT,VLOOKUP($BA31,BU:DT,$BK31,FALSE)+8,$BK31+1)=255,INDEX(BU:DT,VLOOKUP($BA31,BU:DT,$BK31,FALSE)+8,$BK31+2)=255),"D","C"))</f>
        <v>#VALUE!</v>
      </c>
      <c r="BO31" s="11" t="str">
        <f t="shared" si="18"/>
        <v>判定不要</v>
      </c>
      <c r="BP31" s="11" t="e">
        <f t="shared" si="5"/>
        <v>#VALUE!</v>
      </c>
      <c r="BU31" s="11">
        <v>23</v>
      </c>
      <c r="BV31" s="11">
        <v>23</v>
      </c>
      <c r="BW31" s="11">
        <v>23</v>
      </c>
      <c r="CC31" s="11">
        <v>23</v>
      </c>
      <c r="CD31" s="11">
        <v>255</v>
      </c>
      <c r="CE31" s="11">
        <v>23</v>
      </c>
      <c r="CF31" s="11">
        <v>255</v>
      </c>
      <c r="CG31" s="11">
        <v>23</v>
      </c>
      <c r="CH31" s="11">
        <v>255</v>
      </c>
      <c r="CS31" s="11">
        <v>23</v>
      </c>
      <c r="CT31" s="11">
        <v>255</v>
      </c>
      <c r="CU31" s="11">
        <v>255</v>
      </c>
      <c r="CV31" s="11">
        <v>23</v>
      </c>
      <c r="CW31" s="11">
        <v>255</v>
      </c>
      <c r="CX31" s="11">
        <v>255</v>
      </c>
      <c r="CY31" s="11">
        <v>23</v>
      </c>
      <c r="CZ31" s="11">
        <v>255</v>
      </c>
      <c r="DA31" s="11">
        <v>255</v>
      </c>
      <c r="DQ31" s="11">
        <v>23</v>
      </c>
      <c r="DR31" s="11">
        <v>255</v>
      </c>
      <c r="DS31" s="11">
        <v>255</v>
      </c>
      <c r="DT31" s="11">
        <v>255</v>
      </c>
    </row>
    <row r="32" spans="1:124" ht="31.5" customHeight="1">
      <c r="A32" s="70">
        <v>25</v>
      </c>
      <c r="B32" s="12"/>
      <c r="C32" s="13"/>
      <c r="D32" s="14"/>
      <c r="E32" s="12"/>
      <c r="F32" s="13"/>
      <c r="G32" s="13"/>
      <c r="H32" s="13"/>
      <c r="I32" s="14" t="str">
        <f t="shared" si="19"/>
        <v/>
      </c>
      <c r="J32" s="14" t="str">
        <f t="shared" si="20"/>
        <v/>
      </c>
      <c r="K32" s="193" t="str">
        <f t="shared" si="1"/>
        <v/>
      </c>
      <c r="L32" s="13"/>
      <c r="M32" s="71" t="str">
        <f t="shared" si="6"/>
        <v>25A</v>
      </c>
      <c r="N32" s="46"/>
      <c r="O32" s="15"/>
      <c r="P32" s="46"/>
      <c r="Q32" s="15"/>
      <c r="R32" s="15"/>
      <c r="S32" s="15"/>
      <c r="T32" s="15"/>
      <c r="U32" s="15"/>
      <c r="V32" s="15"/>
      <c r="W32" s="15"/>
      <c r="X32" s="15"/>
      <c r="Y32" s="15"/>
      <c r="Z32" s="15"/>
      <c r="AA32" s="15"/>
      <c r="AB32" s="72" t="str">
        <f t="shared" si="7"/>
        <v>25B</v>
      </c>
      <c r="AC32" s="46"/>
      <c r="AD32" s="31"/>
      <c r="AE32" s="31"/>
      <c r="AF32" s="31"/>
      <c r="AG32" s="31"/>
      <c r="AH32" s="31"/>
      <c r="AI32" s="32"/>
      <c r="AJ32" s="32"/>
      <c r="AK32" s="32"/>
      <c r="AL32" s="32"/>
      <c r="AM32" s="32"/>
      <c r="AN32" s="32"/>
      <c r="AO32" s="32"/>
      <c r="AP32" s="32"/>
      <c r="AQ32" s="15"/>
      <c r="AS32" s="11">
        <f t="shared" si="8"/>
        <v>9</v>
      </c>
      <c r="AX32" s="11" t="s">
        <v>239</v>
      </c>
      <c r="AZ32" s="11" t="e">
        <f t="shared" si="9"/>
        <v>#VALUE!</v>
      </c>
      <c r="BA32" s="11" t="e">
        <f t="shared" si="10"/>
        <v>#VALUE!</v>
      </c>
      <c r="BB32" s="11" t="e">
        <f t="shared" si="11"/>
        <v>#VALUE!</v>
      </c>
      <c r="BC32" s="11" t="e">
        <f t="shared" si="12"/>
        <v>#VALUE!</v>
      </c>
      <c r="BD32" s="11" t="str">
        <f t="shared" si="2"/>
        <v>記載なし</v>
      </c>
      <c r="BE32" s="11" t="str">
        <f t="shared" si="3"/>
        <v>A</v>
      </c>
      <c r="BF32" s="11" t="e">
        <f t="shared" si="21"/>
        <v>#VALUE!</v>
      </c>
      <c r="BG32" s="11" t="e">
        <f t="shared" si="13"/>
        <v>#VALUE!</v>
      </c>
      <c r="BH32" s="11" t="str">
        <f t="shared" si="14"/>
        <v>C</v>
      </c>
      <c r="BI32" s="11" t="str">
        <f t="shared" si="15"/>
        <v>次判定へ</v>
      </c>
      <c r="BJ32" s="11" t="str">
        <f t="shared" si="16"/>
        <v>以後判定なし</v>
      </c>
      <c r="BK32" s="11" t="e">
        <f t="shared" si="17"/>
        <v>#N/A</v>
      </c>
      <c r="BL32" s="11" t="e">
        <f t="shared" si="4"/>
        <v>#VALUE!</v>
      </c>
      <c r="BM32" s="11" t="e" cm="1">
        <f t="array" ref="BM32">IF(AND($BJ32=3,$BC32=0,MOD(VLOOKUP($BB32,BU:DT,$BK32,FALSE),2)=0,INDEX(BU:DT,VLOOKUP($BB32,BU:DT,$BK32,FALSE)+8,$BK32+1)=0),"D",IF(AND($BJ32=3,$BC32=255,MOD(VLOOKUP($BB32,BU:DT,$BK32,FALSE),2)=1,INDEX(BU:DT,VLOOKUP($BB32,BU:DT,$BK32,FALSE)+8,$BK32+1)=255),"D","C"))</f>
        <v>#VALUE!</v>
      </c>
      <c r="BN32" s="11" t="e" cm="1">
        <f t="array" ref="BN32">IF(AND($BJ32=2,$BC32=0,$BB32=0,MOD(VLOOKUP($BA32,BU:DT,$BK32,FALSE),2)=0,INDEX(DH:EM,VLOOKUP($BA32,BU:DT,$BK32,FALSE)+8,DC38+1)=0,INDEX(BU:DT,VLOOKUP($BA32,BU:DT,$BK32,FALSE)+8,$BK32+2)=0),"D",IF(AND($BJ32=2,$BC32=255,$BB32=255,MOD(VLOOKUP($BA32,BU:DT,$BK32,FALSE),2)=1,INDEX(BU:DT,VLOOKUP($BA32,BU:DT,$BK32,FALSE)+8,$BK32+1)=255,INDEX(BU:DT,VLOOKUP($BA32,BU:DT,$BK32,FALSE)+8,$BK32+2)=255),"D","C"))</f>
        <v>#VALUE!</v>
      </c>
      <c r="BO32" s="11" t="str">
        <f t="shared" si="18"/>
        <v>判定不要</v>
      </c>
      <c r="BP32" s="11" t="e">
        <f t="shared" si="5"/>
        <v>#VALUE!</v>
      </c>
      <c r="BU32" s="11">
        <v>24</v>
      </c>
      <c r="BV32" s="11">
        <v>24</v>
      </c>
      <c r="BW32" s="11">
        <v>24</v>
      </c>
      <c r="CC32" s="11">
        <v>24</v>
      </c>
      <c r="CD32" s="11">
        <v>0</v>
      </c>
      <c r="CE32" s="11">
        <v>24</v>
      </c>
      <c r="CF32" s="11">
        <v>0</v>
      </c>
      <c r="CG32" s="11">
        <v>24</v>
      </c>
      <c r="CH32" s="11">
        <v>0</v>
      </c>
      <c r="CS32" s="11">
        <v>24</v>
      </c>
      <c r="CT32" s="11">
        <v>0</v>
      </c>
      <c r="CU32" s="11">
        <v>0</v>
      </c>
      <c r="CV32" s="11">
        <v>24</v>
      </c>
      <c r="CW32" s="11">
        <v>0</v>
      </c>
      <c r="CX32" s="11">
        <v>0</v>
      </c>
      <c r="CY32" s="11">
        <v>24</v>
      </c>
      <c r="CZ32" s="11">
        <v>0</v>
      </c>
      <c r="DA32" s="11">
        <v>0</v>
      </c>
      <c r="DQ32" s="11">
        <v>24</v>
      </c>
      <c r="DR32" s="11">
        <v>0</v>
      </c>
      <c r="DS32" s="11">
        <v>0</v>
      </c>
      <c r="DT32" s="11">
        <v>0</v>
      </c>
    </row>
    <row r="33" spans="1:124" ht="31.5" customHeight="1">
      <c r="A33" s="70">
        <v>26</v>
      </c>
      <c r="B33" s="12"/>
      <c r="C33" s="17"/>
      <c r="D33" s="15"/>
      <c r="E33" s="12"/>
      <c r="F33" s="17"/>
      <c r="G33" s="17"/>
      <c r="H33" s="16"/>
      <c r="I33" s="14" t="str">
        <f t="shared" si="19"/>
        <v/>
      </c>
      <c r="J33" s="14" t="str">
        <f t="shared" si="20"/>
        <v/>
      </c>
      <c r="K33" s="193" t="str">
        <f t="shared" si="1"/>
        <v/>
      </c>
      <c r="L33" s="16"/>
      <c r="M33" s="71" t="str">
        <f t="shared" si="6"/>
        <v>26A</v>
      </c>
      <c r="N33" s="46"/>
      <c r="O33" s="15"/>
      <c r="P33" s="46"/>
      <c r="Q33" s="15"/>
      <c r="R33" s="15"/>
      <c r="S33" s="15"/>
      <c r="T33" s="15"/>
      <c r="U33" s="15"/>
      <c r="V33" s="15"/>
      <c r="W33" s="15"/>
      <c r="X33" s="15"/>
      <c r="Y33" s="15"/>
      <c r="Z33" s="15"/>
      <c r="AA33" s="15"/>
      <c r="AB33" s="72" t="str">
        <f t="shared" si="7"/>
        <v>26B</v>
      </c>
      <c r="AC33" s="46"/>
      <c r="AD33" s="31"/>
      <c r="AE33" s="31"/>
      <c r="AF33" s="31"/>
      <c r="AG33" s="31"/>
      <c r="AH33" s="31"/>
      <c r="AI33" s="32"/>
      <c r="AJ33" s="32"/>
      <c r="AK33" s="32"/>
      <c r="AL33" s="32"/>
      <c r="AM33" s="32"/>
      <c r="AN33" s="32"/>
      <c r="AO33" s="32"/>
      <c r="AP33" s="32"/>
      <c r="AQ33" s="15"/>
      <c r="AS33" s="11">
        <f t="shared" si="8"/>
        <v>9</v>
      </c>
      <c r="AX33" s="11" t="s">
        <v>240</v>
      </c>
      <c r="AZ33" s="11" t="e">
        <f t="shared" si="9"/>
        <v>#VALUE!</v>
      </c>
      <c r="BA33" s="11" t="e">
        <f t="shared" si="10"/>
        <v>#VALUE!</v>
      </c>
      <c r="BB33" s="11" t="e">
        <f t="shared" si="11"/>
        <v>#VALUE!</v>
      </c>
      <c r="BC33" s="11" t="e">
        <f t="shared" si="12"/>
        <v>#VALUE!</v>
      </c>
      <c r="BD33" s="11" t="str">
        <f t="shared" si="2"/>
        <v>記載なし</v>
      </c>
      <c r="BE33" s="11" t="str">
        <f t="shared" si="3"/>
        <v>A</v>
      </c>
      <c r="BF33" s="11" t="e">
        <f t="shared" si="21"/>
        <v>#VALUE!</v>
      </c>
      <c r="BG33" s="11" t="e">
        <f t="shared" si="13"/>
        <v>#VALUE!</v>
      </c>
      <c r="BH33" s="11" t="str">
        <f t="shared" si="14"/>
        <v>C</v>
      </c>
      <c r="BI33" s="11" t="str">
        <f t="shared" si="15"/>
        <v>次判定へ</v>
      </c>
      <c r="BJ33" s="11" t="str">
        <f t="shared" si="16"/>
        <v>以後判定なし</v>
      </c>
      <c r="BK33" s="11" t="e">
        <f t="shared" si="17"/>
        <v>#N/A</v>
      </c>
      <c r="BL33" s="11" t="e">
        <f t="shared" si="4"/>
        <v>#VALUE!</v>
      </c>
      <c r="BM33" s="11" t="e" cm="1">
        <f t="array" ref="BM33">IF(AND($BJ33=3,$BC33=0,MOD(VLOOKUP($BB33,BU:DT,$BK33,FALSE),2)=0,INDEX(BU:DT,VLOOKUP($BB33,BU:DT,$BK33,FALSE)+8,$BK33+1)=0),"D",IF(AND($BJ33=3,$BC33=255,MOD(VLOOKUP($BB33,BU:DT,$BK33,FALSE),2)=1,INDEX(BU:DT,VLOOKUP($BB33,BU:DT,$BK33,FALSE)+8,$BK33+1)=255),"D","C"))</f>
        <v>#VALUE!</v>
      </c>
      <c r="BN33" s="11" t="e" cm="1">
        <f t="array" ref="BN33">IF(AND($BJ33=2,$BC33=0,$BB33=0,MOD(VLOOKUP($BA33,BU:DT,$BK33,FALSE),2)=0,INDEX(DH:EM,VLOOKUP($BA33,BU:DT,$BK33,FALSE)+8,DC39+1)=0,INDEX(BU:DT,VLOOKUP($BA33,BU:DT,$BK33,FALSE)+8,$BK33+2)=0),"D",IF(AND($BJ33=2,$BC33=255,$BB33=255,MOD(VLOOKUP($BA33,BU:DT,$BK33,FALSE),2)=1,INDEX(BU:DT,VLOOKUP($BA33,BU:DT,$BK33,FALSE)+8,$BK33+1)=255,INDEX(BU:DT,VLOOKUP($BA33,BU:DT,$BK33,FALSE)+8,$BK33+2)=255),"D","C"))</f>
        <v>#VALUE!</v>
      </c>
      <c r="BO33" s="11" t="str">
        <f t="shared" si="18"/>
        <v>判定不要</v>
      </c>
      <c r="BP33" s="11" t="e">
        <f t="shared" si="5"/>
        <v>#VALUE!</v>
      </c>
      <c r="BU33" s="11">
        <v>25</v>
      </c>
      <c r="CC33" s="11">
        <v>25</v>
      </c>
      <c r="CD33" s="11">
        <v>255</v>
      </c>
      <c r="CS33" s="11">
        <v>25</v>
      </c>
      <c r="CT33" s="11">
        <v>255</v>
      </c>
      <c r="CU33" s="11">
        <v>255</v>
      </c>
      <c r="DQ33" s="11">
        <v>25</v>
      </c>
      <c r="DR33" s="11">
        <v>255</v>
      </c>
      <c r="DS33" s="11">
        <v>255</v>
      </c>
      <c r="DT33" s="11">
        <v>255</v>
      </c>
    </row>
    <row r="34" spans="1:124" ht="31.5" customHeight="1">
      <c r="A34" s="70">
        <v>27</v>
      </c>
      <c r="B34" s="12"/>
      <c r="C34" s="13"/>
      <c r="D34" s="15"/>
      <c r="E34" s="12"/>
      <c r="F34" s="13"/>
      <c r="G34" s="13"/>
      <c r="H34" s="16"/>
      <c r="I34" s="14" t="str">
        <f t="shared" si="19"/>
        <v/>
      </c>
      <c r="J34" s="14" t="str">
        <f t="shared" si="20"/>
        <v/>
      </c>
      <c r="K34" s="193" t="str">
        <f t="shared" si="1"/>
        <v/>
      </c>
      <c r="L34" s="16"/>
      <c r="M34" s="71" t="str">
        <f t="shared" si="6"/>
        <v>27A</v>
      </c>
      <c r="N34" s="46"/>
      <c r="O34" s="15"/>
      <c r="P34" s="46"/>
      <c r="Q34" s="15"/>
      <c r="R34" s="15"/>
      <c r="S34" s="15"/>
      <c r="T34" s="15"/>
      <c r="U34" s="15"/>
      <c r="V34" s="15"/>
      <c r="W34" s="15"/>
      <c r="X34" s="15"/>
      <c r="Y34" s="15"/>
      <c r="Z34" s="15"/>
      <c r="AA34" s="15"/>
      <c r="AB34" s="72" t="str">
        <f t="shared" si="7"/>
        <v>27B</v>
      </c>
      <c r="AC34" s="46"/>
      <c r="AD34" s="31"/>
      <c r="AE34" s="31"/>
      <c r="AF34" s="31"/>
      <c r="AG34" s="31"/>
      <c r="AH34" s="31"/>
      <c r="AI34" s="32"/>
      <c r="AJ34" s="32"/>
      <c r="AK34" s="32"/>
      <c r="AL34" s="32"/>
      <c r="AM34" s="32"/>
      <c r="AN34" s="32"/>
      <c r="AO34" s="32"/>
      <c r="AP34" s="32"/>
      <c r="AQ34" s="15"/>
      <c r="AS34" s="11">
        <f t="shared" si="8"/>
        <v>9</v>
      </c>
      <c r="AX34" s="11" t="s">
        <v>241</v>
      </c>
      <c r="AZ34" s="11" t="e">
        <f t="shared" si="9"/>
        <v>#VALUE!</v>
      </c>
      <c r="BA34" s="11" t="e">
        <f t="shared" si="10"/>
        <v>#VALUE!</v>
      </c>
      <c r="BB34" s="11" t="e">
        <f t="shared" si="11"/>
        <v>#VALUE!</v>
      </c>
      <c r="BC34" s="11" t="e">
        <f t="shared" si="12"/>
        <v>#VALUE!</v>
      </c>
      <c r="BD34" s="11" t="str">
        <f t="shared" si="2"/>
        <v>記載なし</v>
      </c>
      <c r="BE34" s="11" t="str">
        <f t="shared" si="3"/>
        <v>A</v>
      </c>
      <c r="BF34" s="11" t="e">
        <f t="shared" si="21"/>
        <v>#VALUE!</v>
      </c>
      <c r="BG34" s="11" t="e">
        <f t="shared" si="13"/>
        <v>#VALUE!</v>
      </c>
      <c r="BH34" s="11" t="str">
        <f t="shared" si="14"/>
        <v>C</v>
      </c>
      <c r="BI34" s="11" t="str">
        <f t="shared" si="15"/>
        <v>次判定へ</v>
      </c>
      <c r="BJ34" s="11" t="str">
        <f t="shared" si="16"/>
        <v>以後判定なし</v>
      </c>
      <c r="BK34" s="11" t="e">
        <f t="shared" si="17"/>
        <v>#N/A</v>
      </c>
      <c r="BL34" s="11" t="e">
        <f t="shared" si="4"/>
        <v>#VALUE!</v>
      </c>
      <c r="BM34" s="11" t="e" cm="1">
        <f t="array" ref="BM34">IF(AND($BJ34=3,$BC34=0,MOD(VLOOKUP($BB34,BU:DT,$BK34,FALSE),2)=0,INDEX(BU:DT,VLOOKUP($BB34,BU:DT,$BK34,FALSE)+8,$BK34+1)=0),"D",IF(AND($BJ34=3,$BC34=255,MOD(VLOOKUP($BB34,BU:DT,$BK34,FALSE),2)=1,INDEX(BU:DT,VLOOKUP($BB34,BU:DT,$BK34,FALSE)+8,$BK34+1)=255),"D","C"))</f>
        <v>#VALUE!</v>
      </c>
      <c r="BN34" s="11" t="e" cm="1">
        <f t="array" ref="BN34">IF(AND($BJ34=2,$BC34=0,$BB34=0,MOD(VLOOKUP($BA34,BU:DT,$BK34,FALSE),2)=0,INDEX(DH:EM,VLOOKUP($BA34,BU:DT,$BK34,FALSE)+8,DC40+1)=0,INDEX(BU:DT,VLOOKUP($BA34,BU:DT,$BK34,FALSE)+8,$BK34+2)=0),"D",IF(AND($BJ34=2,$BC34=255,$BB34=255,MOD(VLOOKUP($BA34,BU:DT,$BK34,FALSE),2)=1,INDEX(BU:DT,VLOOKUP($BA34,BU:DT,$BK34,FALSE)+8,$BK34+1)=255,INDEX(BU:DT,VLOOKUP($BA34,BU:DT,$BK34,FALSE)+8,$BK34+2)=255),"D","C"))</f>
        <v>#VALUE!</v>
      </c>
      <c r="BO34" s="11" t="str">
        <f t="shared" si="18"/>
        <v>判定不要</v>
      </c>
      <c r="BP34" s="11" t="e">
        <f t="shared" si="5"/>
        <v>#VALUE!</v>
      </c>
      <c r="BU34" s="11">
        <v>26</v>
      </c>
      <c r="CC34" s="11">
        <v>26</v>
      </c>
      <c r="CD34" s="11">
        <v>0</v>
      </c>
      <c r="CS34" s="11">
        <v>26</v>
      </c>
      <c r="CT34" s="11">
        <v>0</v>
      </c>
      <c r="CU34" s="11">
        <v>0</v>
      </c>
      <c r="DQ34" s="11">
        <v>26</v>
      </c>
      <c r="DR34" s="11">
        <v>0</v>
      </c>
      <c r="DS34" s="11">
        <v>0</v>
      </c>
      <c r="DT34" s="11">
        <v>0</v>
      </c>
    </row>
    <row r="35" spans="1:124" ht="31.5" customHeight="1">
      <c r="A35" s="70">
        <v>28</v>
      </c>
      <c r="B35" s="12"/>
      <c r="C35" s="13"/>
      <c r="D35" s="15"/>
      <c r="E35" s="12"/>
      <c r="F35" s="13"/>
      <c r="G35" s="13"/>
      <c r="H35" s="13"/>
      <c r="I35" s="14" t="str">
        <f>IF(AND(F35="診断希望あり",H35="動的IP"),"脆弱性診断当日に連携してください。","")</f>
        <v/>
      </c>
      <c r="J35" s="14" t="str">
        <f>IF(AND(I35&lt;&gt;"",I35&lt;&gt;"脆弱性診断当日に連携してください。"),"/32","")</f>
        <v/>
      </c>
      <c r="K35" s="193" t="str">
        <f t="shared" si="1"/>
        <v/>
      </c>
      <c r="L35" s="13"/>
      <c r="M35" s="71" t="str">
        <f t="shared" si="6"/>
        <v>28A</v>
      </c>
      <c r="N35" s="46"/>
      <c r="O35" s="15"/>
      <c r="P35" s="46"/>
      <c r="Q35" s="15"/>
      <c r="R35" s="15"/>
      <c r="S35" s="15"/>
      <c r="T35" s="15"/>
      <c r="U35" s="15"/>
      <c r="V35" s="15"/>
      <c r="W35" s="15"/>
      <c r="X35" s="15"/>
      <c r="Y35" s="15"/>
      <c r="Z35" s="15"/>
      <c r="AA35" s="15"/>
      <c r="AB35" s="72" t="str">
        <f t="shared" si="7"/>
        <v>28B</v>
      </c>
      <c r="AC35" s="46"/>
      <c r="AD35" s="31"/>
      <c r="AE35" s="31"/>
      <c r="AF35" s="31"/>
      <c r="AG35" s="31"/>
      <c r="AH35" s="31"/>
      <c r="AI35" s="32"/>
      <c r="AJ35" s="32"/>
      <c r="AK35" s="32"/>
      <c r="AL35" s="32"/>
      <c r="AM35" s="32"/>
      <c r="AN35" s="32"/>
      <c r="AO35" s="32"/>
      <c r="AP35" s="32"/>
      <c r="AQ35" s="15"/>
      <c r="AS35" s="11">
        <f t="shared" si="8"/>
        <v>9</v>
      </c>
      <c r="AX35" s="11" t="s">
        <v>242</v>
      </c>
      <c r="AZ35" s="11" t="e">
        <f t="shared" si="9"/>
        <v>#VALUE!</v>
      </c>
      <c r="BA35" s="11" t="e">
        <f t="shared" si="10"/>
        <v>#VALUE!</v>
      </c>
      <c r="BB35" s="11" t="e">
        <f t="shared" si="11"/>
        <v>#VALUE!</v>
      </c>
      <c r="BC35" s="11" t="e">
        <f t="shared" si="12"/>
        <v>#VALUE!</v>
      </c>
      <c r="BD35" s="11" t="str">
        <f t="shared" si="2"/>
        <v>記載なし</v>
      </c>
      <c r="BE35" s="11" t="str">
        <f t="shared" si="3"/>
        <v>A</v>
      </c>
      <c r="BF35" s="11" t="e">
        <f t="shared" si="21"/>
        <v>#VALUE!</v>
      </c>
      <c r="BG35" s="11" t="e">
        <f t="shared" si="13"/>
        <v>#VALUE!</v>
      </c>
      <c r="BH35" s="11" t="str">
        <f t="shared" si="14"/>
        <v>C</v>
      </c>
      <c r="BI35" s="11" t="str">
        <f t="shared" si="15"/>
        <v>次判定へ</v>
      </c>
      <c r="BJ35" s="11" t="str">
        <f t="shared" si="16"/>
        <v>以後判定なし</v>
      </c>
      <c r="BK35" s="11" t="e">
        <f t="shared" si="17"/>
        <v>#N/A</v>
      </c>
      <c r="BL35" s="11" t="e">
        <f t="shared" si="4"/>
        <v>#VALUE!</v>
      </c>
      <c r="BM35" s="11" t="e" cm="1">
        <f t="array" ref="BM35">IF(AND($BJ35=3,$BC35=0,MOD(VLOOKUP($BB35,BU:DT,$BK35,FALSE),2)=0,INDEX(BU:DT,VLOOKUP($BB35,BU:DT,$BK35,FALSE)+8,$BK35+1)=0),"D",IF(AND($BJ35=3,$BC35=255,MOD(VLOOKUP($BB35,BU:DT,$BK35,FALSE),2)=1,INDEX(BU:DT,VLOOKUP($BB35,BU:DT,$BK35,FALSE)+8,$BK35+1)=255),"D","C"))</f>
        <v>#VALUE!</v>
      </c>
      <c r="BN35" s="11" t="e" cm="1">
        <f t="array" ref="BN35">IF(AND($BJ35=2,$BC35=0,$BB35=0,MOD(VLOOKUP($BA35,BU:DT,$BK35,FALSE),2)=0,INDEX(DH:EM,VLOOKUP($BA35,BU:DT,$BK35,FALSE)+8,DC41+1)=0,INDEX(BU:DT,VLOOKUP($BA35,BU:DT,$BK35,FALSE)+8,$BK35+2)=0),"D",IF(AND($BJ35=2,$BC35=255,$BB35=255,MOD(VLOOKUP($BA35,BU:DT,$BK35,FALSE),2)=1,INDEX(BU:DT,VLOOKUP($BA35,BU:DT,$BK35,FALSE)+8,$BK35+1)=255,INDEX(BU:DT,VLOOKUP($BA35,BU:DT,$BK35,FALSE)+8,$BK35+2)=255),"D","C"))</f>
        <v>#VALUE!</v>
      </c>
      <c r="BO35" s="11" t="str">
        <f t="shared" si="18"/>
        <v>判定不要</v>
      </c>
      <c r="BP35" s="11" t="e">
        <f t="shared" si="5"/>
        <v>#VALUE!</v>
      </c>
      <c r="BU35" s="11">
        <v>27</v>
      </c>
      <c r="BV35" s="11">
        <v>27</v>
      </c>
      <c r="CC35" s="11">
        <v>27</v>
      </c>
      <c r="CD35" s="11">
        <v>255</v>
      </c>
      <c r="CE35" s="11">
        <v>27</v>
      </c>
      <c r="CF35" s="11">
        <v>255</v>
      </c>
      <c r="CS35" s="11">
        <v>27</v>
      </c>
      <c r="CT35" s="11">
        <v>255</v>
      </c>
      <c r="CU35" s="11">
        <v>255</v>
      </c>
      <c r="CV35" s="11">
        <v>27</v>
      </c>
      <c r="CW35" s="11">
        <v>255</v>
      </c>
      <c r="CX35" s="11">
        <v>255</v>
      </c>
      <c r="DQ35" s="11">
        <v>27</v>
      </c>
      <c r="DR35" s="11">
        <v>255</v>
      </c>
      <c r="DS35" s="11">
        <v>255</v>
      </c>
      <c r="DT35" s="11">
        <v>255</v>
      </c>
    </row>
    <row r="36" spans="1:124" ht="31.5" customHeight="1">
      <c r="A36" s="70">
        <v>29</v>
      </c>
      <c r="B36" s="12"/>
      <c r="C36" s="13"/>
      <c r="D36" s="14"/>
      <c r="E36" s="12"/>
      <c r="F36" s="13"/>
      <c r="G36" s="13"/>
      <c r="H36" s="13"/>
      <c r="I36" s="14" t="str">
        <f t="shared" si="19"/>
        <v/>
      </c>
      <c r="J36" s="14" t="str">
        <f t="shared" si="20"/>
        <v/>
      </c>
      <c r="K36" s="193" t="str">
        <f t="shared" si="1"/>
        <v/>
      </c>
      <c r="L36" s="13"/>
      <c r="M36" s="71" t="str">
        <f t="shared" si="6"/>
        <v>29A</v>
      </c>
      <c r="N36" s="46"/>
      <c r="O36" s="15"/>
      <c r="P36" s="15"/>
      <c r="Q36" s="15"/>
      <c r="R36" s="15"/>
      <c r="S36" s="15"/>
      <c r="T36" s="15"/>
      <c r="U36" s="15"/>
      <c r="V36" s="15"/>
      <c r="W36" s="15"/>
      <c r="X36" s="15"/>
      <c r="Y36" s="15"/>
      <c r="Z36" s="15"/>
      <c r="AA36" s="15"/>
      <c r="AB36" s="72" t="str">
        <f t="shared" si="7"/>
        <v>29B</v>
      </c>
      <c r="AC36" s="46"/>
      <c r="AD36" s="31"/>
      <c r="AE36" s="31"/>
      <c r="AF36" s="31"/>
      <c r="AG36" s="31"/>
      <c r="AH36" s="31"/>
      <c r="AI36" s="32"/>
      <c r="AJ36" s="32"/>
      <c r="AK36" s="32"/>
      <c r="AL36" s="32"/>
      <c r="AM36" s="32"/>
      <c r="AN36" s="32"/>
      <c r="AO36" s="32"/>
      <c r="AP36" s="32"/>
      <c r="AQ36" s="15"/>
      <c r="AS36" s="11">
        <f t="shared" si="8"/>
        <v>9</v>
      </c>
      <c r="AX36" s="11" t="s">
        <v>243</v>
      </c>
      <c r="AZ36" s="11" t="e">
        <f t="shared" si="9"/>
        <v>#VALUE!</v>
      </c>
      <c r="BA36" s="11" t="e">
        <f t="shared" si="10"/>
        <v>#VALUE!</v>
      </c>
      <c r="BB36" s="11" t="e">
        <f t="shared" si="11"/>
        <v>#VALUE!</v>
      </c>
      <c r="BC36" s="11" t="e">
        <f t="shared" si="12"/>
        <v>#VALUE!</v>
      </c>
      <c r="BD36" s="11" t="str">
        <f t="shared" si="2"/>
        <v>記載なし</v>
      </c>
      <c r="BE36" s="11" t="str">
        <f t="shared" si="3"/>
        <v>A</v>
      </c>
      <c r="BF36" s="11" t="e">
        <f t="shared" si="21"/>
        <v>#VALUE!</v>
      </c>
      <c r="BG36" s="11" t="e">
        <f t="shared" si="13"/>
        <v>#VALUE!</v>
      </c>
      <c r="BH36" s="11" t="str">
        <f t="shared" si="14"/>
        <v>C</v>
      </c>
      <c r="BI36" s="11" t="str">
        <f t="shared" si="15"/>
        <v>次判定へ</v>
      </c>
      <c r="BJ36" s="11" t="str">
        <f t="shared" si="16"/>
        <v>以後判定なし</v>
      </c>
      <c r="BK36" s="11" t="e">
        <f t="shared" si="17"/>
        <v>#N/A</v>
      </c>
      <c r="BL36" s="11" t="e">
        <f t="shared" si="4"/>
        <v>#VALUE!</v>
      </c>
      <c r="BM36" s="11" t="e" cm="1">
        <f t="array" ref="BM36">IF(AND($BJ36=3,$BC36=0,MOD(VLOOKUP($BB36,BU:DT,$BK36,FALSE),2)=0,INDEX(BU:DT,VLOOKUP($BB36,BU:DT,$BK36,FALSE)+8,$BK36+1)=0),"D",IF(AND($BJ36=3,$BC36=255,MOD(VLOOKUP($BB36,BU:DT,$BK36,FALSE),2)=1,INDEX(BU:DT,VLOOKUP($BB36,BU:DT,$BK36,FALSE)+8,$BK36+1)=255),"D","C"))</f>
        <v>#VALUE!</v>
      </c>
      <c r="BN36" s="11" t="e" cm="1">
        <f t="array" ref="BN36">IF(AND($BJ36=2,$BC36=0,$BB36=0,MOD(VLOOKUP($BA36,BU:DT,$BK36,FALSE),2)=0,INDEX(DH:EM,VLOOKUP($BA36,BU:DT,$BK36,FALSE)+8,DC42+1)=0,INDEX(BU:DT,VLOOKUP($BA36,BU:DT,$BK36,FALSE)+8,$BK36+2)=0),"D",IF(AND($BJ36=2,$BC36=255,$BB36=255,MOD(VLOOKUP($BA36,BU:DT,$BK36,FALSE),2)=1,INDEX(BU:DT,VLOOKUP($BA36,BU:DT,$BK36,FALSE)+8,$BK36+1)=255,INDEX(BU:DT,VLOOKUP($BA36,BU:DT,$BK36,FALSE)+8,$BK36+2)=255),"D","C"))</f>
        <v>#VALUE!</v>
      </c>
      <c r="BO36" s="11" t="str">
        <f t="shared" si="18"/>
        <v>判定不要</v>
      </c>
      <c r="BP36" s="11" t="e">
        <f t="shared" si="5"/>
        <v>#VALUE!</v>
      </c>
      <c r="BU36" s="11">
        <v>28</v>
      </c>
      <c r="BV36" s="11">
        <v>28</v>
      </c>
      <c r="CC36" s="11">
        <v>28</v>
      </c>
      <c r="CD36" s="11">
        <v>0</v>
      </c>
      <c r="CE36" s="11">
        <v>28</v>
      </c>
      <c r="CF36" s="11">
        <v>0</v>
      </c>
      <c r="CS36" s="11">
        <v>28</v>
      </c>
      <c r="CT36" s="11">
        <v>0</v>
      </c>
      <c r="CU36" s="11">
        <v>0</v>
      </c>
      <c r="CV36" s="11">
        <v>28</v>
      </c>
      <c r="CW36" s="11">
        <v>0</v>
      </c>
      <c r="CX36" s="11">
        <v>0</v>
      </c>
      <c r="DQ36" s="11">
        <v>28</v>
      </c>
      <c r="DR36" s="11">
        <v>0</v>
      </c>
      <c r="DS36" s="11">
        <v>0</v>
      </c>
      <c r="DT36" s="11">
        <v>0</v>
      </c>
    </row>
    <row r="37" spans="1:124" ht="31.5" customHeight="1">
      <c r="A37" s="70">
        <v>30</v>
      </c>
      <c r="B37" s="12"/>
      <c r="C37" s="13"/>
      <c r="D37" s="15"/>
      <c r="E37" s="12"/>
      <c r="F37" s="13"/>
      <c r="G37" s="13"/>
      <c r="H37" s="13"/>
      <c r="I37" s="14" t="str">
        <f>IF(AND(F37="診断希望あり",H37="動的IP"),"脆弱性診断当日に連携してください。","")</f>
        <v/>
      </c>
      <c r="J37" s="14" t="str">
        <f t="shared" si="20"/>
        <v/>
      </c>
      <c r="K37" s="193" t="str">
        <f t="shared" si="1"/>
        <v/>
      </c>
      <c r="L37" s="13"/>
      <c r="M37" s="71" t="str">
        <f t="shared" si="6"/>
        <v>30A</v>
      </c>
      <c r="N37" s="46"/>
      <c r="O37" s="15"/>
      <c r="P37" s="15"/>
      <c r="Q37" s="15"/>
      <c r="R37" s="15"/>
      <c r="S37" s="15"/>
      <c r="T37" s="15"/>
      <c r="U37" s="15"/>
      <c r="V37" s="15"/>
      <c r="W37" s="15"/>
      <c r="X37" s="15"/>
      <c r="Y37" s="15"/>
      <c r="Z37" s="15"/>
      <c r="AA37" s="15"/>
      <c r="AB37" s="72" t="str">
        <f t="shared" si="7"/>
        <v>30B</v>
      </c>
      <c r="AC37" s="46"/>
      <c r="AD37" s="31"/>
      <c r="AE37" s="31"/>
      <c r="AF37" s="31"/>
      <c r="AG37" s="31"/>
      <c r="AH37" s="31"/>
      <c r="AI37" s="32"/>
      <c r="AJ37" s="32"/>
      <c r="AK37" s="32"/>
      <c r="AL37" s="32"/>
      <c r="AM37" s="32"/>
      <c r="AN37" s="32"/>
      <c r="AO37" s="32"/>
      <c r="AP37" s="32"/>
      <c r="AQ37" s="15"/>
      <c r="AS37" s="11">
        <f t="shared" si="8"/>
        <v>9</v>
      </c>
      <c r="AX37" s="11" t="s">
        <v>244</v>
      </c>
      <c r="AZ37" s="11" t="e">
        <f t="shared" si="9"/>
        <v>#VALUE!</v>
      </c>
      <c r="BA37" s="11" t="e">
        <f t="shared" si="10"/>
        <v>#VALUE!</v>
      </c>
      <c r="BB37" s="11" t="e">
        <f t="shared" si="11"/>
        <v>#VALUE!</v>
      </c>
      <c r="BC37" s="11" t="e">
        <f t="shared" si="12"/>
        <v>#VALUE!</v>
      </c>
      <c r="BD37" s="11" t="str">
        <f t="shared" si="2"/>
        <v>記載なし</v>
      </c>
      <c r="BE37" s="11" t="str">
        <f t="shared" si="3"/>
        <v>A</v>
      </c>
      <c r="BF37" s="11" t="e">
        <f t="shared" si="21"/>
        <v>#VALUE!</v>
      </c>
      <c r="BG37" s="11" t="e">
        <f t="shared" si="13"/>
        <v>#VALUE!</v>
      </c>
      <c r="BH37" s="11" t="str">
        <f t="shared" si="14"/>
        <v>C</v>
      </c>
      <c r="BI37" s="11" t="str">
        <f t="shared" si="15"/>
        <v>次判定へ</v>
      </c>
      <c r="BJ37" s="11" t="str">
        <f t="shared" si="16"/>
        <v>以後判定なし</v>
      </c>
      <c r="BK37" s="11" t="e">
        <f t="shared" si="17"/>
        <v>#N/A</v>
      </c>
      <c r="BL37" s="11" t="e">
        <f t="shared" si="4"/>
        <v>#VALUE!</v>
      </c>
      <c r="BM37" s="11" t="e" cm="1">
        <f t="array" ref="BM37">IF(AND($BJ37=3,$BC37=0,MOD(VLOOKUP($BB37,BU:DT,$BK37,FALSE),2)=0,INDEX(BU:DT,VLOOKUP($BB37,BU:DT,$BK37,FALSE)+8,$BK37+1)=0),"D",IF(AND($BJ37=3,$BC37=255,MOD(VLOOKUP($BB37,BU:DT,$BK37,FALSE),2)=1,INDEX(BU:DT,VLOOKUP($BB37,BU:DT,$BK37,FALSE)+8,$BK37+1)=255),"D","C"))</f>
        <v>#VALUE!</v>
      </c>
      <c r="BN37" s="11" t="e" cm="1">
        <f t="array" ref="BN37">IF(AND($BJ37=2,$BC37=0,$BB37=0,MOD(VLOOKUP($BA37,BU:DT,$BK37,FALSE),2)=0,INDEX(DH:EM,VLOOKUP($BA37,BU:DT,$BK37,FALSE)+8,DC43+1)=0,INDEX(BU:DT,VLOOKUP($BA37,BU:DT,$BK37,FALSE)+8,$BK37+2)=0),"D",IF(AND($BJ37=2,$BC37=255,$BB37=255,MOD(VLOOKUP($BA37,BU:DT,$BK37,FALSE),2)=1,INDEX(BU:DT,VLOOKUP($BA37,BU:DT,$BK37,FALSE)+8,$BK37+1)=255,INDEX(BU:DT,VLOOKUP($BA37,BU:DT,$BK37,FALSE)+8,$BK37+2)=255),"D","C"))</f>
        <v>#VALUE!</v>
      </c>
      <c r="BO37" s="11" t="str">
        <f t="shared" si="18"/>
        <v>判定不要</v>
      </c>
      <c r="BP37" s="11" t="e">
        <f t="shared" si="5"/>
        <v>#VALUE!</v>
      </c>
      <c r="BU37" s="11">
        <v>29</v>
      </c>
      <c r="CC37" s="11">
        <v>29</v>
      </c>
      <c r="CD37" s="11">
        <v>255</v>
      </c>
      <c r="CS37" s="11">
        <v>29</v>
      </c>
      <c r="CT37" s="11">
        <v>255</v>
      </c>
      <c r="CU37" s="11">
        <v>255</v>
      </c>
      <c r="DQ37" s="11">
        <v>29</v>
      </c>
      <c r="DR37" s="11">
        <v>255</v>
      </c>
      <c r="DS37" s="11">
        <v>255</v>
      </c>
      <c r="DT37" s="11">
        <v>255</v>
      </c>
    </row>
    <row r="38" spans="1:124" ht="31.5" customHeight="1">
      <c r="A38" s="70">
        <v>31</v>
      </c>
      <c r="B38" s="12"/>
      <c r="C38" s="13"/>
      <c r="D38" s="14"/>
      <c r="E38" s="12"/>
      <c r="F38" s="13"/>
      <c r="G38" s="13"/>
      <c r="H38" s="13"/>
      <c r="I38" s="14" t="str">
        <f t="shared" ref="I38" si="22">IF(AND(F38="診断希望あり",H38="動的IP"),"脆弱性診断当日に連携してください。","")</f>
        <v/>
      </c>
      <c r="J38" s="14" t="str">
        <f t="shared" si="20"/>
        <v/>
      </c>
      <c r="K38" s="193" t="str">
        <f t="shared" si="1"/>
        <v/>
      </c>
      <c r="L38" s="13"/>
      <c r="M38" s="71" t="str">
        <f t="shared" si="6"/>
        <v>31A</v>
      </c>
      <c r="N38" s="46"/>
      <c r="O38" s="15"/>
      <c r="P38" s="15"/>
      <c r="Q38" s="15"/>
      <c r="R38" s="15"/>
      <c r="S38" s="15"/>
      <c r="T38" s="14"/>
      <c r="U38" s="14"/>
      <c r="V38" s="14"/>
      <c r="W38" s="14"/>
      <c r="X38" s="15"/>
      <c r="Y38" s="14"/>
      <c r="Z38" s="14"/>
      <c r="AA38" s="14"/>
      <c r="AB38" s="72" t="str">
        <f t="shared" si="7"/>
        <v>31B</v>
      </c>
      <c r="AC38" s="46"/>
      <c r="AD38" s="31"/>
      <c r="AE38" s="31"/>
      <c r="AF38" s="31"/>
      <c r="AG38" s="31"/>
      <c r="AH38" s="31"/>
      <c r="AI38" s="32"/>
      <c r="AJ38" s="32"/>
      <c r="AK38" s="32"/>
      <c r="AL38" s="32"/>
      <c r="AM38" s="32"/>
      <c r="AN38" s="32"/>
      <c r="AO38" s="32"/>
      <c r="AP38" s="32"/>
      <c r="AQ38" s="15"/>
      <c r="AS38" s="11">
        <f t="shared" si="8"/>
        <v>9</v>
      </c>
      <c r="AX38" s="11" t="s">
        <v>245</v>
      </c>
      <c r="AZ38" s="11" t="e">
        <f t="shared" si="9"/>
        <v>#VALUE!</v>
      </c>
      <c r="BA38" s="11" t="e">
        <f t="shared" si="10"/>
        <v>#VALUE!</v>
      </c>
      <c r="BB38" s="11" t="e">
        <f t="shared" si="11"/>
        <v>#VALUE!</v>
      </c>
      <c r="BC38" s="11" t="e">
        <f t="shared" si="12"/>
        <v>#VALUE!</v>
      </c>
      <c r="BD38" s="11" t="str">
        <f t="shared" si="2"/>
        <v>記載なし</v>
      </c>
      <c r="BE38" s="11" t="str">
        <f t="shared" si="3"/>
        <v>A</v>
      </c>
      <c r="BF38" s="11" t="e">
        <f t="shared" si="21"/>
        <v>#VALUE!</v>
      </c>
      <c r="BG38" s="11" t="e">
        <f t="shared" si="13"/>
        <v>#VALUE!</v>
      </c>
      <c r="BH38" s="11" t="str">
        <f t="shared" si="14"/>
        <v>C</v>
      </c>
      <c r="BI38" s="11" t="str">
        <f t="shared" si="15"/>
        <v>次判定へ</v>
      </c>
      <c r="BJ38" s="11" t="str">
        <f t="shared" si="16"/>
        <v>以後判定なし</v>
      </c>
      <c r="BK38" s="11" t="e">
        <f t="shared" si="17"/>
        <v>#N/A</v>
      </c>
      <c r="BL38" s="11" t="e">
        <f t="shared" si="4"/>
        <v>#VALUE!</v>
      </c>
      <c r="BM38" s="11" t="e" cm="1">
        <f t="array" ref="BM38">IF(AND($BJ38=3,$BC38=0,MOD(VLOOKUP($BB38,BU:DT,$BK38,FALSE),2)=0,INDEX(BU:DT,VLOOKUP($BB38,BU:DT,$BK38,FALSE)+8,$BK38+1)=0),"D",IF(AND($BJ38=3,$BC38=255,MOD(VLOOKUP($BB38,BU:DT,$BK38,FALSE),2)=1,INDEX(BU:DT,VLOOKUP($BB38,BU:DT,$BK38,FALSE)+8,$BK38+1)=255),"D","C"))</f>
        <v>#VALUE!</v>
      </c>
      <c r="BN38" s="11" t="e" cm="1">
        <f t="array" ref="BN38">IF(AND($BJ38=2,$BC38=0,$BB38=0,MOD(VLOOKUP($BA38,BU:DT,$BK38,FALSE),2)=0,INDEX(DH:EM,VLOOKUP($BA38,BU:DT,$BK38,FALSE)+8,DC44+1)=0,INDEX(BU:DT,VLOOKUP($BA38,BU:DT,$BK38,FALSE)+8,$BK38+2)=0),"D",IF(AND($BJ38=2,$BC38=255,$BB38=255,MOD(VLOOKUP($BA38,BU:DT,$BK38,FALSE),2)=1,INDEX(BU:DT,VLOOKUP($BA38,BU:DT,$BK38,FALSE)+8,$BK38+1)=255,INDEX(BU:DT,VLOOKUP($BA38,BU:DT,$BK38,FALSE)+8,$BK38+2)=255),"D","C"))</f>
        <v>#VALUE!</v>
      </c>
      <c r="BO38" s="11" t="str">
        <f t="shared" si="18"/>
        <v>判定不要</v>
      </c>
      <c r="BP38" s="11" t="e">
        <f t="shared" si="5"/>
        <v>#VALUE!</v>
      </c>
      <c r="BU38" s="11">
        <v>30</v>
      </c>
      <c r="CC38" s="11">
        <v>30</v>
      </c>
      <c r="CD38" s="11">
        <v>0</v>
      </c>
      <c r="CS38" s="11">
        <v>30</v>
      </c>
      <c r="CT38" s="11">
        <v>0</v>
      </c>
      <c r="CU38" s="11">
        <v>0</v>
      </c>
      <c r="DQ38" s="11">
        <v>30</v>
      </c>
      <c r="DR38" s="11">
        <v>0</v>
      </c>
      <c r="DS38" s="11">
        <v>0</v>
      </c>
      <c r="DT38" s="11">
        <v>0</v>
      </c>
    </row>
    <row r="39" spans="1:124" ht="31.5" customHeight="1">
      <c r="A39" s="70">
        <v>32</v>
      </c>
      <c r="B39" s="12"/>
      <c r="C39" s="13"/>
      <c r="D39" s="14"/>
      <c r="E39" s="12"/>
      <c r="F39" s="13"/>
      <c r="G39" s="13"/>
      <c r="H39" s="13"/>
      <c r="I39" s="14" t="str">
        <f t="shared" si="19"/>
        <v/>
      </c>
      <c r="J39" s="14" t="str">
        <f t="shared" si="20"/>
        <v/>
      </c>
      <c r="K39" s="193" t="str">
        <f t="shared" si="1"/>
        <v/>
      </c>
      <c r="L39" s="13"/>
      <c r="M39" s="71" t="str">
        <f t="shared" si="6"/>
        <v>32A</v>
      </c>
      <c r="N39" s="46"/>
      <c r="O39" s="15"/>
      <c r="P39" s="15"/>
      <c r="Q39" s="15"/>
      <c r="R39" s="15"/>
      <c r="S39" s="15"/>
      <c r="T39" s="14"/>
      <c r="U39" s="14"/>
      <c r="V39" s="14"/>
      <c r="W39" s="14"/>
      <c r="X39" s="15"/>
      <c r="Y39" s="14"/>
      <c r="Z39" s="14"/>
      <c r="AA39" s="14"/>
      <c r="AB39" s="72" t="str">
        <f t="shared" si="7"/>
        <v>32B</v>
      </c>
      <c r="AC39" s="46"/>
      <c r="AD39" s="31"/>
      <c r="AE39" s="31"/>
      <c r="AF39" s="31"/>
      <c r="AG39" s="31"/>
      <c r="AH39" s="31"/>
      <c r="AI39" s="32"/>
      <c r="AJ39" s="32"/>
      <c r="AK39" s="32"/>
      <c r="AL39" s="32"/>
      <c r="AM39" s="32"/>
      <c r="AN39" s="32"/>
      <c r="AO39" s="32"/>
      <c r="AP39" s="32"/>
      <c r="AQ39" s="15"/>
      <c r="AS39" s="11">
        <f t="shared" si="8"/>
        <v>9</v>
      </c>
      <c r="AZ39" s="11" t="e">
        <f t="shared" si="9"/>
        <v>#VALUE!</v>
      </c>
      <c r="BA39" s="11" t="e">
        <f t="shared" si="10"/>
        <v>#VALUE!</v>
      </c>
      <c r="BB39" s="11" t="e">
        <f t="shared" si="11"/>
        <v>#VALUE!</v>
      </c>
      <c r="BC39" s="11" t="e">
        <f t="shared" si="12"/>
        <v>#VALUE!</v>
      </c>
      <c r="BD39" s="11" t="str">
        <f t="shared" si="2"/>
        <v>記載なし</v>
      </c>
      <c r="BE39" s="11" t="str">
        <f t="shared" si="3"/>
        <v>A</v>
      </c>
      <c r="BF39" s="11" t="e">
        <f t="shared" si="21"/>
        <v>#VALUE!</v>
      </c>
      <c r="BG39" s="11" t="e">
        <f t="shared" si="13"/>
        <v>#VALUE!</v>
      </c>
      <c r="BH39" s="11" t="str">
        <f t="shared" si="14"/>
        <v>C</v>
      </c>
      <c r="BI39" s="11" t="str">
        <f t="shared" si="15"/>
        <v>次判定へ</v>
      </c>
      <c r="BJ39" s="11" t="str">
        <f t="shared" si="16"/>
        <v>以後判定なし</v>
      </c>
      <c r="BK39" s="11" t="e">
        <f t="shared" si="17"/>
        <v>#N/A</v>
      </c>
      <c r="BL39" s="11" t="e">
        <f t="shared" si="4"/>
        <v>#VALUE!</v>
      </c>
      <c r="BM39" s="11" t="e" cm="1">
        <f t="array" ref="BM39">IF(AND($BJ39=3,$BC39=0,MOD(VLOOKUP($BB39,BU:DT,$BK39,FALSE),2)=0,INDEX(BU:DT,VLOOKUP($BB39,BU:DT,$BK39,FALSE)+8,$BK39+1)=0),"D",IF(AND($BJ39=3,$BC39=255,MOD(VLOOKUP($BB39,BU:DT,$BK39,FALSE),2)=1,INDEX(BU:DT,VLOOKUP($BB39,BU:DT,$BK39,FALSE)+8,$BK39+1)=255),"D","C"))</f>
        <v>#VALUE!</v>
      </c>
      <c r="BN39" s="11" t="e" cm="1">
        <f t="array" ref="BN39">IF(AND($BJ39=2,$BC39=0,$BB39=0,MOD(VLOOKUP($BA39,BU:DT,$BK39,FALSE),2)=0,INDEX(DH:EM,VLOOKUP($BA39,BU:DT,$BK39,FALSE)+8,DC45+1)=0,INDEX(BU:DT,VLOOKUP($BA39,BU:DT,$BK39,FALSE)+8,$BK39+2)=0),"D",IF(AND($BJ39=2,$BC39=255,$BB39=255,MOD(VLOOKUP($BA39,BU:DT,$BK39,FALSE),2)=1,INDEX(BU:DT,VLOOKUP($BA39,BU:DT,$BK39,FALSE)+8,$BK39+1)=255,INDEX(BU:DT,VLOOKUP($BA39,BU:DT,$BK39,FALSE)+8,$BK39+2)=255),"D","C"))</f>
        <v>#VALUE!</v>
      </c>
      <c r="BO39" s="11" t="str">
        <f t="shared" si="18"/>
        <v>判定不要</v>
      </c>
      <c r="BP39" s="11" t="e">
        <f t="shared" si="5"/>
        <v>#VALUE!</v>
      </c>
      <c r="BU39" s="11">
        <v>31</v>
      </c>
      <c r="BV39" s="11">
        <v>31</v>
      </c>
      <c r="BW39" s="11">
        <v>31</v>
      </c>
      <c r="BX39" s="11">
        <v>31</v>
      </c>
      <c r="BY39" s="11">
        <v>31</v>
      </c>
      <c r="CC39" s="11">
        <v>31</v>
      </c>
      <c r="CD39" s="11">
        <v>255</v>
      </c>
      <c r="CE39" s="11">
        <v>31</v>
      </c>
      <c r="CF39" s="11">
        <v>255</v>
      </c>
      <c r="CG39" s="11">
        <v>31</v>
      </c>
      <c r="CH39" s="11">
        <v>255</v>
      </c>
      <c r="CI39" s="11">
        <v>31</v>
      </c>
      <c r="CJ39" s="11">
        <v>255</v>
      </c>
      <c r="CK39" s="11">
        <v>31</v>
      </c>
      <c r="CL39" s="11">
        <v>255</v>
      </c>
      <c r="CS39" s="11">
        <v>31</v>
      </c>
      <c r="CT39" s="11">
        <v>255</v>
      </c>
      <c r="CU39" s="11">
        <v>255</v>
      </c>
      <c r="CV39" s="11">
        <v>31</v>
      </c>
      <c r="CW39" s="11">
        <v>255</v>
      </c>
      <c r="CX39" s="11">
        <v>255</v>
      </c>
      <c r="CY39" s="11">
        <v>31</v>
      </c>
      <c r="CZ39" s="11">
        <v>255</v>
      </c>
      <c r="DA39" s="11">
        <v>255</v>
      </c>
      <c r="DB39" s="11">
        <v>31</v>
      </c>
      <c r="DC39" s="11">
        <v>255</v>
      </c>
      <c r="DD39" s="11">
        <v>255</v>
      </c>
      <c r="DE39" s="11">
        <v>31</v>
      </c>
      <c r="DF39" s="11">
        <v>255</v>
      </c>
      <c r="DG39" s="11">
        <v>255</v>
      </c>
      <c r="DQ39" s="11">
        <v>31</v>
      </c>
      <c r="DR39" s="11">
        <v>255</v>
      </c>
      <c r="DS39" s="11">
        <v>255</v>
      </c>
      <c r="DT39" s="11">
        <v>255</v>
      </c>
    </row>
    <row r="40" spans="1:124" ht="31.5" customHeight="1">
      <c r="A40" s="70">
        <v>33</v>
      </c>
      <c r="B40" s="12"/>
      <c r="C40" s="13"/>
      <c r="D40" s="14"/>
      <c r="E40" s="12"/>
      <c r="F40" s="13"/>
      <c r="G40" s="13"/>
      <c r="H40" s="13"/>
      <c r="I40" s="14" t="str">
        <f t="shared" si="19"/>
        <v/>
      </c>
      <c r="J40" s="14" t="str">
        <f t="shared" si="20"/>
        <v/>
      </c>
      <c r="K40" s="193" t="str">
        <f t="shared" ref="K40:K71" si="23">IF($I40="脆弱性診断当日に連携してください。","",IF(AND($F40="診断希望あり",OR($G40="インターネット",$G40="インターネットVPN"),$I40&lt;&gt;""),$BP40,""))</f>
        <v/>
      </c>
      <c r="L40" s="13"/>
      <c r="M40" s="71" t="str">
        <f t="shared" si="6"/>
        <v>33A</v>
      </c>
      <c r="N40" s="46"/>
      <c r="O40" s="15"/>
      <c r="P40" s="15"/>
      <c r="Q40" s="15"/>
      <c r="R40" s="15"/>
      <c r="S40" s="15"/>
      <c r="T40" s="14"/>
      <c r="U40" s="14"/>
      <c r="V40" s="14"/>
      <c r="W40" s="14"/>
      <c r="X40" s="15"/>
      <c r="Y40" s="14"/>
      <c r="Z40" s="14"/>
      <c r="AA40" s="14"/>
      <c r="AB40" s="72" t="str">
        <f t="shared" si="7"/>
        <v>33B</v>
      </c>
      <c r="AC40" s="46"/>
      <c r="AD40" s="31"/>
      <c r="AE40" s="31"/>
      <c r="AF40" s="31"/>
      <c r="AG40" s="31"/>
      <c r="AH40" s="31"/>
      <c r="AI40" s="32"/>
      <c r="AJ40" s="32"/>
      <c r="AK40" s="32"/>
      <c r="AL40" s="32"/>
      <c r="AM40" s="32"/>
      <c r="AN40" s="32"/>
      <c r="AO40" s="32"/>
      <c r="AP40" s="32"/>
      <c r="AQ40" s="15"/>
      <c r="AS40" s="11">
        <f t="shared" si="8"/>
        <v>9</v>
      </c>
      <c r="AZ40" s="11" t="e">
        <f t="shared" si="9"/>
        <v>#VALUE!</v>
      </c>
      <c r="BA40" s="11" t="e">
        <f t="shared" si="10"/>
        <v>#VALUE!</v>
      </c>
      <c r="BB40" s="11" t="e">
        <f t="shared" si="11"/>
        <v>#VALUE!</v>
      </c>
      <c r="BC40" s="11" t="e">
        <f t="shared" si="12"/>
        <v>#VALUE!</v>
      </c>
      <c r="BD40" s="11" t="str">
        <f t="shared" ref="BD40:BD71" si="24">IF($I40="","記載なし","a")</f>
        <v>記載なし</v>
      </c>
      <c r="BE40" s="11" t="str">
        <f t="shared" ref="BE40:BE71" si="25">IFERROR(OR($AZ40&gt;255,$BA40&gt;255,$BB40&gt;255,$BC40&gt;255,$AZ40="",$BA40="",$BB40="",$BC40=""),"A")</f>
        <v>A</v>
      </c>
      <c r="BF40" s="11" t="e">
        <f t="shared" si="21"/>
        <v>#VALUE!</v>
      </c>
      <c r="BG40" s="11" t="e">
        <f t="shared" si="13"/>
        <v>#VALUE!</v>
      </c>
      <c r="BH40" s="11" t="str">
        <f t="shared" si="14"/>
        <v>C</v>
      </c>
      <c r="BI40" s="11" t="str">
        <f t="shared" si="15"/>
        <v>次判定へ</v>
      </c>
      <c r="BJ40" s="11" t="str">
        <f t="shared" si="16"/>
        <v>以後判定なし</v>
      </c>
      <c r="BK40" s="11" t="e">
        <f t="shared" si="17"/>
        <v>#N/A</v>
      </c>
      <c r="BL40" s="11" t="e">
        <f t="shared" ref="BL40:BL71" si="26">IF(AND($BJ40=4,$BC40=0,VLOOKUP($BC40,BU:DT,$BK40,FALSE)=0),"D",IF(AND($BJ40=4,VLOOKUP($BC40,BU:DT,$BK40,FALSE)&lt;&gt;0),"D","C"))</f>
        <v>#VALUE!</v>
      </c>
      <c r="BM40" s="11" t="e" cm="1">
        <f t="array" ref="BM40">IF(AND($BJ40=3,$BC40=0,MOD(VLOOKUP($BB40,BU:DT,$BK40,FALSE),2)=0,INDEX(BU:DT,VLOOKUP($BB40,BU:DT,$BK40,FALSE)+8,$BK40+1)=0),"D",IF(AND($BJ40=3,$BC40=255,MOD(VLOOKUP($BB40,BU:DT,$BK40,FALSE),2)=1,INDEX(BU:DT,VLOOKUP($BB40,BU:DT,$BK40,FALSE)+8,$BK40+1)=255),"D","C"))</f>
        <v>#VALUE!</v>
      </c>
      <c r="BN40" s="11" t="e" cm="1">
        <f t="array" ref="BN40">IF(AND($BJ40=2,$BC40=0,$BB40=0,MOD(VLOOKUP($BA40,BU:DT,$BK40,FALSE),2)=0,INDEX(DH:EM,VLOOKUP($BA40,BU:DT,$BK40,FALSE)+8,DC46+1)=0,INDEX(BU:DT,VLOOKUP($BA40,BU:DT,$BK40,FALSE)+8,$BK40+2)=0),"D",IF(AND($BJ40=2,$BC40=255,$BB40=255,MOD(VLOOKUP($BA40,BU:DT,$BK40,FALSE),2)=1,INDEX(BU:DT,VLOOKUP($BA40,BU:DT,$BK40,FALSE)+8,$BK40+1)=255,INDEX(BU:DT,VLOOKUP($BA40,BU:DT,$BK40,FALSE)+8,$BK40+2)=255),"D","C"))</f>
        <v>#VALUE!</v>
      </c>
      <c r="BO40" s="11" t="str">
        <f t="shared" si="18"/>
        <v>判定不要</v>
      </c>
      <c r="BP40" s="11" t="e">
        <f t="shared" ref="BP40:BP71" si="27">IF(AND($BD40="a",$BE40="A"),$BR$8,IF($BF40="A",$BR$8,IF($BG40="B",$BR$9,IF($BH40="C",$BR$10,IF($BI40="E",$BR$12,IF($BI40="C",$BR$10,IF($BJ40="C",$BR$10,IF($BO40="C",$BR$10,IF($BO40="D",$BR$11,"ERROR")))))))))</f>
        <v>#VALUE!</v>
      </c>
      <c r="BU40" s="11">
        <v>32</v>
      </c>
      <c r="BV40" s="11">
        <v>32</v>
      </c>
      <c r="BW40" s="11">
        <v>32</v>
      </c>
      <c r="BX40" s="11">
        <v>32</v>
      </c>
      <c r="BY40" s="11">
        <v>32</v>
      </c>
      <c r="CC40" s="11">
        <v>32</v>
      </c>
      <c r="CD40" s="11">
        <v>0</v>
      </c>
      <c r="CE40" s="11">
        <v>32</v>
      </c>
      <c r="CF40" s="11">
        <v>0</v>
      </c>
      <c r="CG40" s="11">
        <v>32</v>
      </c>
      <c r="CH40" s="11">
        <v>0</v>
      </c>
      <c r="CI40" s="11">
        <v>32</v>
      </c>
      <c r="CJ40" s="11">
        <v>0</v>
      </c>
      <c r="CK40" s="11">
        <v>32</v>
      </c>
      <c r="CL40" s="11">
        <v>0</v>
      </c>
      <c r="CS40" s="11">
        <v>32</v>
      </c>
      <c r="CT40" s="11">
        <v>0</v>
      </c>
      <c r="CU40" s="11">
        <v>0</v>
      </c>
      <c r="CV40" s="11">
        <v>32</v>
      </c>
      <c r="CW40" s="11">
        <v>0</v>
      </c>
      <c r="CX40" s="11">
        <v>0</v>
      </c>
      <c r="CY40" s="11">
        <v>32</v>
      </c>
      <c r="CZ40" s="11">
        <v>0</v>
      </c>
      <c r="DA40" s="11">
        <v>0</v>
      </c>
      <c r="DB40" s="11">
        <v>32</v>
      </c>
      <c r="DC40" s="11">
        <v>0</v>
      </c>
      <c r="DD40" s="11">
        <v>0</v>
      </c>
      <c r="DE40" s="11">
        <v>32</v>
      </c>
      <c r="DF40" s="11">
        <v>0</v>
      </c>
      <c r="DG40" s="11">
        <v>0</v>
      </c>
      <c r="DQ40" s="11">
        <v>32</v>
      </c>
      <c r="DR40" s="11">
        <v>0</v>
      </c>
      <c r="DS40" s="11">
        <v>0</v>
      </c>
      <c r="DT40" s="11">
        <v>0</v>
      </c>
    </row>
    <row r="41" spans="1:124" ht="31.5" customHeight="1">
      <c r="A41" s="70">
        <v>34</v>
      </c>
      <c r="B41" s="12"/>
      <c r="C41" s="13"/>
      <c r="D41" s="14"/>
      <c r="E41" s="12"/>
      <c r="F41" s="13"/>
      <c r="G41" s="13"/>
      <c r="H41" s="13"/>
      <c r="I41" s="14" t="str">
        <f t="shared" si="19"/>
        <v/>
      </c>
      <c r="J41" s="14" t="str">
        <f t="shared" si="20"/>
        <v/>
      </c>
      <c r="K41" s="193" t="str">
        <f t="shared" si="23"/>
        <v/>
      </c>
      <c r="L41" s="13"/>
      <c r="M41" s="71" t="str">
        <f t="shared" si="6"/>
        <v>34A</v>
      </c>
      <c r="N41" s="46"/>
      <c r="O41" s="15"/>
      <c r="P41" s="15"/>
      <c r="Q41" s="15"/>
      <c r="R41" s="15"/>
      <c r="S41" s="15"/>
      <c r="T41" s="14"/>
      <c r="U41" s="14"/>
      <c r="V41" s="14"/>
      <c r="W41" s="14"/>
      <c r="X41" s="14"/>
      <c r="Y41" s="14"/>
      <c r="Z41" s="14"/>
      <c r="AA41" s="14"/>
      <c r="AB41" s="72" t="str">
        <f t="shared" si="7"/>
        <v>34B</v>
      </c>
      <c r="AC41" s="46"/>
      <c r="AD41" s="31"/>
      <c r="AE41" s="31"/>
      <c r="AF41" s="31"/>
      <c r="AG41" s="31"/>
      <c r="AH41" s="31"/>
      <c r="AI41" s="32"/>
      <c r="AJ41" s="32"/>
      <c r="AK41" s="32"/>
      <c r="AL41" s="32"/>
      <c r="AM41" s="32"/>
      <c r="AN41" s="32"/>
      <c r="AO41" s="32"/>
      <c r="AP41" s="32"/>
      <c r="AQ41" s="15"/>
      <c r="AS41" s="11">
        <f t="shared" si="8"/>
        <v>9</v>
      </c>
      <c r="AZ41" s="11" t="e">
        <f t="shared" si="9"/>
        <v>#VALUE!</v>
      </c>
      <c r="BA41" s="11" t="e">
        <f t="shared" si="10"/>
        <v>#VALUE!</v>
      </c>
      <c r="BB41" s="11" t="e">
        <f t="shared" si="11"/>
        <v>#VALUE!</v>
      </c>
      <c r="BC41" s="11" t="e">
        <f t="shared" si="12"/>
        <v>#VALUE!</v>
      </c>
      <c r="BD41" s="11" t="str">
        <f t="shared" si="24"/>
        <v>記載なし</v>
      </c>
      <c r="BE41" s="11" t="str">
        <f t="shared" si="25"/>
        <v>A</v>
      </c>
      <c r="BF41" s="11" t="e">
        <f t="shared" si="21"/>
        <v>#VALUE!</v>
      </c>
      <c r="BG41" s="11" t="e">
        <f t="shared" si="13"/>
        <v>#VALUE!</v>
      </c>
      <c r="BH41" s="11" t="str">
        <f t="shared" si="14"/>
        <v>C</v>
      </c>
      <c r="BI41" s="11" t="str">
        <f t="shared" si="15"/>
        <v>次判定へ</v>
      </c>
      <c r="BJ41" s="11" t="str">
        <f t="shared" si="16"/>
        <v>以後判定なし</v>
      </c>
      <c r="BK41" s="11" t="e">
        <f t="shared" si="17"/>
        <v>#N/A</v>
      </c>
      <c r="BL41" s="11" t="e">
        <f t="shared" si="26"/>
        <v>#VALUE!</v>
      </c>
      <c r="BM41" s="11" t="e" cm="1">
        <f t="array" ref="BM41">IF(AND($BJ41=3,$BC41=0,MOD(VLOOKUP($BB41,BU:DT,$BK41,FALSE),2)=0,INDEX(BU:DT,VLOOKUP($BB41,BU:DT,$BK41,FALSE)+8,$BK41+1)=0),"D",IF(AND($BJ41=3,$BC41=255,MOD(VLOOKUP($BB41,BU:DT,$BK41,FALSE),2)=1,INDEX(BU:DT,VLOOKUP($BB41,BU:DT,$BK41,FALSE)+8,$BK41+1)=255),"D","C"))</f>
        <v>#VALUE!</v>
      </c>
      <c r="BN41" s="11" t="e" cm="1">
        <f t="array" ref="BN41">IF(AND($BJ41=2,$BC41=0,$BB41=0,MOD(VLOOKUP($BA41,BU:DT,$BK41,FALSE),2)=0,INDEX(DH:EM,VLOOKUP($BA41,BU:DT,$BK41,FALSE)+8,DC47+1)=0,INDEX(BU:DT,VLOOKUP($BA41,BU:DT,$BK41,FALSE)+8,$BK41+2)=0),"D",IF(AND($BJ41=2,$BC41=255,$BB41=255,MOD(VLOOKUP($BA41,BU:DT,$BK41,FALSE),2)=1,INDEX(BU:DT,VLOOKUP($BA41,BU:DT,$BK41,FALSE)+8,$BK41+1)=255,INDEX(BU:DT,VLOOKUP($BA41,BU:DT,$BK41,FALSE)+8,$BK41+2)=255),"D","C"))</f>
        <v>#VALUE!</v>
      </c>
      <c r="BO41" s="11" t="str">
        <f t="shared" si="18"/>
        <v>判定不要</v>
      </c>
      <c r="BP41" s="11" t="e">
        <f t="shared" si="27"/>
        <v>#VALUE!</v>
      </c>
      <c r="BU41" s="11">
        <v>33</v>
      </c>
      <c r="CC41" s="11">
        <v>33</v>
      </c>
      <c r="CD41" s="11">
        <v>255</v>
      </c>
      <c r="CS41" s="11">
        <v>33</v>
      </c>
      <c r="CT41" s="11">
        <v>255</v>
      </c>
      <c r="CU41" s="11">
        <v>255</v>
      </c>
      <c r="DQ41" s="11">
        <v>33</v>
      </c>
      <c r="DR41" s="11">
        <v>255</v>
      </c>
      <c r="DS41" s="11">
        <v>255</v>
      </c>
      <c r="DT41" s="11">
        <v>255</v>
      </c>
    </row>
    <row r="42" spans="1:124" ht="31.5" customHeight="1">
      <c r="A42" s="70">
        <v>35</v>
      </c>
      <c r="B42" s="12"/>
      <c r="C42" s="13"/>
      <c r="D42" s="14"/>
      <c r="E42" s="12"/>
      <c r="F42" s="13"/>
      <c r="G42" s="13"/>
      <c r="H42" s="13"/>
      <c r="I42" s="14" t="str">
        <f t="shared" si="19"/>
        <v/>
      </c>
      <c r="J42" s="14" t="str">
        <f t="shared" si="20"/>
        <v/>
      </c>
      <c r="K42" s="193" t="str">
        <f t="shared" si="23"/>
        <v/>
      </c>
      <c r="L42" s="13"/>
      <c r="M42" s="71" t="str">
        <f t="shared" si="6"/>
        <v>35A</v>
      </c>
      <c r="N42" s="46"/>
      <c r="O42" s="15"/>
      <c r="P42" s="15"/>
      <c r="Q42" s="15"/>
      <c r="R42" s="15"/>
      <c r="S42" s="15"/>
      <c r="T42" s="14"/>
      <c r="U42" s="14"/>
      <c r="V42" s="14"/>
      <c r="W42" s="14"/>
      <c r="X42" s="14"/>
      <c r="Y42" s="14"/>
      <c r="Z42" s="14"/>
      <c r="AA42" s="14"/>
      <c r="AB42" s="72" t="str">
        <f t="shared" si="7"/>
        <v>35B</v>
      </c>
      <c r="AC42" s="46"/>
      <c r="AD42" s="31"/>
      <c r="AE42" s="31"/>
      <c r="AF42" s="31"/>
      <c r="AG42" s="31"/>
      <c r="AH42" s="31"/>
      <c r="AI42" s="32"/>
      <c r="AJ42" s="32"/>
      <c r="AK42" s="32"/>
      <c r="AL42" s="32"/>
      <c r="AM42" s="32"/>
      <c r="AN42" s="32"/>
      <c r="AO42" s="32"/>
      <c r="AP42" s="32"/>
      <c r="AQ42" s="15"/>
      <c r="AS42" s="11">
        <f t="shared" si="8"/>
        <v>9</v>
      </c>
      <c r="AZ42" s="11" t="e">
        <f t="shared" si="9"/>
        <v>#VALUE!</v>
      </c>
      <c r="BA42" s="11" t="e">
        <f t="shared" si="10"/>
        <v>#VALUE!</v>
      </c>
      <c r="BB42" s="11" t="e">
        <f t="shared" si="11"/>
        <v>#VALUE!</v>
      </c>
      <c r="BC42" s="11" t="e">
        <f t="shared" si="12"/>
        <v>#VALUE!</v>
      </c>
      <c r="BD42" s="11" t="str">
        <f t="shared" si="24"/>
        <v>記載なし</v>
      </c>
      <c r="BE42" s="11" t="str">
        <f t="shared" si="25"/>
        <v>A</v>
      </c>
      <c r="BF42" s="11" t="e">
        <f t="shared" si="21"/>
        <v>#VALUE!</v>
      </c>
      <c r="BG42" s="11" t="e">
        <f t="shared" si="13"/>
        <v>#VALUE!</v>
      </c>
      <c r="BH42" s="11" t="str">
        <f t="shared" si="14"/>
        <v>C</v>
      </c>
      <c r="BI42" s="11" t="str">
        <f t="shared" si="15"/>
        <v>次判定へ</v>
      </c>
      <c r="BJ42" s="11" t="str">
        <f t="shared" si="16"/>
        <v>以後判定なし</v>
      </c>
      <c r="BK42" s="11" t="e">
        <f t="shared" si="17"/>
        <v>#N/A</v>
      </c>
      <c r="BL42" s="11" t="e">
        <f t="shared" si="26"/>
        <v>#VALUE!</v>
      </c>
      <c r="BM42" s="11" t="e" cm="1">
        <f t="array" ref="BM42">IF(AND($BJ42=3,$BC42=0,MOD(VLOOKUP($BB42,BU:DT,$BK42,FALSE),2)=0,INDEX(BU:DT,VLOOKUP($BB42,BU:DT,$BK42,FALSE)+8,$BK42+1)=0),"D",IF(AND($BJ42=3,$BC42=255,MOD(VLOOKUP($BB42,BU:DT,$BK42,FALSE),2)=1,INDEX(BU:DT,VLOOKUP($BB42,BU:DT,$BK42,FALSE)+8,$BK42+1)=255),"D","C"))</f>
        <v>#VALUE!</v>
      </c>
      <c r="BN42" s="11" t="e" cm="1">
        <f t="array" ref="BN42">IF(AND($BJ42=2,$BC42=0,$BB42=0,MOD(VLOOKUP($BA42,BU:DT,$BK42,FALSE),2)=0,INDEX(DH:EM,VLOOKUP($BA42,BU:DT,$BK42,FALSE)+8,DC48+1)=0,INDEX(BU:DT,VLOOKUP($BA42,BU:DT,$BK42,FALSE)+8,$BK42+2)=0),"D",IF(AND($BJ42=2,$BC42=255,$BB42=255,MOD(VLOOKUP($BA42,BU:DT,$BK42,FALSE),2)=1,INDEX(BU:DT,VLOOKUP($BA42,BU:DT,$BK42,FALSE)+8,$BK42+1)=255,INDEX(BU:DT,VLOOKUP($BA42,BU:DT,$BK42,FALSE)+8,$BK42+2)=255),"D","C"))</f>
        <v>#VALUE!</v>
      </c>
      <c r="BO42" s="11" t="str">
        <f t="shared" si="18"/>
        <v>判定不要</v>
      </c>
      <c r="BP42" s="11" t="e">
        <f t="shared" si="27"/>
        <v>#VALUE!</v>
      </c>
      <c r="BU42" s="11">
        <v>34</v>
      </c>
      <c r="CC42" s="11">
        <v>34</v>
      </c>
      <c r="CD42" s="11">
        <v>0</v>
      </c>
      <c r="CS42" s="11">
        <v>34</v>
      </c>
      <c r="CT42" s="11">
        <v>0</v>
      </c>
      <c r="CU42" s="11">
        <v>0</v>
      </c>
      <c r="DQ42" s="11">
        <v>34</v>
      </c>
      <c r="DR42" s="11">
        <v>0</v>
      </c>
      <c r="DS42" s="11">
        <v>0</v>
      </c>
      <c r="DT42" s="11">
        <v>0</v>
      </c>
    </row>
    <row r="43" spans="1:124" ht="31.5" customHeight="1">
      <c r="A43" s="70">
        <v>36</v>
      </c>
      <c r="B43" s="12"/>
      <c r="C43" s="13"/>
      <c r="D43" s="14"/>
      <c r="E43" s="12"/>
      <c r="F43" s="13"/>
      <c r="G43" s="13"/>
      <c r="H43" s="13"/>
      <c r="I43" s="14" t="str">
        <f t="shared" si="19"/>
        <v/>
      </c>
      <c r="J43" s="14" t="str">
        <f t="shared" si="20"/>
        <v/>
      </c>
      <c r="K43" s="193" t="str">
        <f t="shared" si="23"/>
        <v/>
      </c>
      <c r="L43" s="13"/>
      <c r="M43" s="71" t="str">
        <f t="shared" si="6"/>
        <v>36A</v>
      </c>
      <c r="N43" s="46"/>
      <c r="O43" s="15"/>
      <c r="P43" s="15"/>
      <c r="Q43" s="15"/>
      <c r="R43" s="15"/>
      <c r="S43" s="15"/>
      <c r="T43" s="14"/>
      <c r="U43" s="14"/>
      <c r="V43" s="14"/>
      <c r="W43" s="14"/>
      <c r="X43" s="14"/>
      <c r="Y43" s="14"/>
      <c r="Z43" s="14"/>
      <c r="AA43" s="14"/>
      <c r="AB43" s="72" t="str">
        <f t="shared" si="7"/>
        <v>36B</v>
      </c>
      <c r="AC43" s="46"/>
      <c r="AD43" s="31"/>
      <c r="AE43" s="31"/>
      <c r="AF43" s="31"/>
      <c r="AG43" s="31"/>
      <c r="AH43" s="31"/>
      <c r="AI43" s="32"/>
      <c r="AJ43" s="32"/>
      <c r="AK43" s="32"/>
      <c r="AL43" s="32"/>
      <c r="AM43" s="32"/>
      <c r="AN43" s="32"/>
      <c r="AO43" s="32"/>
      <c r="AP43" s="32"/>
      <c r="AQ43" s="15"/>
      <c r="AS43" s="11">
        <f t="shared" si="8"/>
        <v>9</v>
      </c>
      <c r="AZ43" s="11" t="e">
        <f t="shared" si="9"/>
        <v>#VALUE!</v>
      </c>
      <c r="BA43" s="11" t="e">
        <f t="shared" si="10"/>
        <v>#VALUE!</v>
      </c>
      <c r="BB43" s="11" t="e">
        <f t="shared" si="11"/>
        <v>#VALUE!</v>
      </c>
      <c r="BC43" s="11" t="e">
        <f t="shared" si="12"/>
        <v>#VALUE!</v>
      </c>
      <c r="BD43" s="11" t="str">
        <f t="shared" si="24"/>
        <v>記載なし</v>
      </c>
      <c r="BE43" s="11" t="str">
        <f t="shared" si="25"/>
        <v>A</v>
      </c>
      <c r="BF43" s="11" t="e">
        <f t="shared" si="21"/>
        <v>#VALUE!</v>
      </c>
      <c r="BG43" s="11" t="e">
        <f t="shared" si="13"/>
        <v>#VALUE!</v>
      </c>
      <c r="BH43" s="11" t="str">
        <f t="shared" si="14"/>
        <v>C</v>
      </c>
      <c r="BI43" s="11" t="str">
        <f t="shared" si="15"/>
        <v>次判定へ</v>
      </c>
      <c r="BJ43" s="11" t="str">
        <f t="shared" si="16"/>
        <v>以後判定なし</v>
      </c>
      <c r="BK43" s="11" t="e">
        <f t="shared" si="17"/>
        <v>#N/A</v>
      </c>
      <c r="BL43" s="11" t="e">
        <f t="shared" si="26"/>
        <v>#VALUE!</v>
      </c>
      <c r="BM43" s="11" t="e" cm="1">
        <f t="array" ref="BM43">IF(AND($BJ43=3,$BC43=0,MOD(VLOOKUP($BB43,BU:DT,$BK43,FALSE),2)=0,INDEX(BU:DT,VLOOKUP($BB43,BU:DT,$BK43,FALSE)+8,$BK43+1)=0),"D",IF(AND($BJ43=3,$BC43=255,MOD(VLOOKUP($BB43,BU:DT,$BK43,FALSE),2)=1,INDEX(BU:DT,VLOOKUP($BB43,BU:DT,$BK43,FALSE)+8,$BK43+1)=255),"D","C"))</f>
        <v>#VALUE!</v>
      </c>
      <c r="BN43" s="11" t="e" cm="1">
        <f t="array" ref="BN43">IF(AND($BJ43=2,$BC43=0,$BB43=0,MOD(VLOOKUP($BA43,BU:DT,$BK43,FALSE),2)=0,INDEX(DH:EM,VLOOKUP($BA43,BU:DT,$BK43,FALSE)+8,DC49+1)=0,INDEX(BU:DT,VLOOKUP($BA43,BU:DT,$BK43,FALSE)+8,$BK43+2)=0),"D",IF(AND($BJ43=2,$BC43=255,$BB43=255,MOD(VLOOKUP($BA43,BU:DT,$BK43,FALSE),2)=1,INDEX(BU:DT,VLOOKUP($BA43,BU:DT,$BK43,FALSE)+8,$BK43+1)=255,INDEX(BU:DT,VLOOKUP($BA43,BU:DT,$BK43,FALSE)+8,$BK43+2)=255),"D","C"))</f>
        <v>#VALUE!</v>
      </c>
      <c r="BO43" s="11" t="str">
        <f t="shared" si="18"/>
        <v>判定不要</v>
      </c>
      <c r="BP43" s="11" t="e">
        <f t="shared" si="27"/>
        <v>#VALUE!</v>
      </c>
      <c r="BU43" s="11">
        <v>35</v>
      </c>
      <c r="BV43" s="11">
        <v>35</v>
      </c>
      <c r="CC43" s="11">
        <v>35</v>
      </c>
      <c r="CD43" s="11">
        <v>255</v>
      </c>
      <c r="CE43" s="11">
        <v>35</v>
      </c>
      <c r="CF43" s="11">
        <v>255</v>
      </c>
      <c r="CS43" s="11">
        <v>35</v>
      </c>
      <c r="CT43" s="11">
        <v>255</v>
      </c>
      <c r="CU43" s="11">
        <v>255</v>
      </c>
      <c r="CV43" s="11">
        <v>35</v>
      </c>
      <c r="CW43" s="11">
        <v>255</v>
      </c>
      <c r="CX43" s="11">
        <v>255</v>
      </c>
      <c r="DQ43" s="11">
        <v>35</v>
      </c>
      <c r="DR43" s="11">
        <v>255</v>
      </c>
      <c r="DS43" s="11">
        <v>255</v>
      </c>
      <c r="DT43" s="11">
        <v>255</v>
      </c>
    </row>
    <row r="44" spans="1:124" ht="31.5" customHeight="1">
      <c r="A44" s="70">
        <v>37</v>
      </c>
      <c r="B44" s="12"/>
      <c r="C44" s="13"/>
      <c r="D44" s="14"/>
      <c r="E44" s="12"/>
      <c r="F44" s="13"/>
      <c r="G44" s="13"/>
      <c r="H44" s="13"/>
      <c r="I44" s="14" t="str">
        <f t="shared" si="19"/>
        <v/>
      </c>
      <c r="J44" s="14" t="str">
        <f t="shared" si="20"/>
        <v/>
      </c>
      <c r="K44" s="193" t="str">
        <f t="shared" si="23"/>
        <v/>
      </c>
      <c r="L44" s="13"/>
      <c r="M44" s="71" t="str">
        <f t="shared" si="6"/>
        <v>37A</v>
      </c>
      <c r="N44" s="46"/>
      <c r="O44" s="15"/>
      <c r="P44" s="15"/>
      <c r="Q44" s="15"/>
      <c r="R44" s="15"/>
      <c r="S44" s="15"/>
      <c r="T44" s="14"/>
      <c r="U44" s="14"/>
      <c r="V44" s="14"/>
      <c r="W44" s="14"/>
      <c r="X44" s="14"/>
      <c r="Y44" s="14"/>
      <c r="Z44" s="14"/>
      <c r="AA44" s="14"/>
      <c r="AB44" s="72" t="str">
        <f t="shared" si="7"/>
        <v>37B</v>
      </c>
      <c r="AC44" s="46"/>
      <c r="AD44" s="31"/>
      <c r="AE44" s="31"/>
      <c r="AF44" s="31"/>
      <c r="AG44" s="31"/>
      <c r="AH44" s="31"/>
      <c r="AI44" s="32"/>
      <c r="AJ44" s="32"/>
      <c r="AK44" s="32"/>
      <c r="AL44" s="32"/>
      <c r="AM44" s="32"/>
      <c r="AN44" s="32"/>
      <c r="AO44" s="32"/>
      <c r="AP44" s="32"/>
      <c r="AQ44" s="15"/>
      <c r="AS44" s="11">
        <f t="shared" si="8"/>
        <v>9</v>
      </c>
      <c r="AZ44" s="11" t="e">
        <f t="shared" si="9"/>
        <v>#VALUE!</v>
      </c>
      <c r="BA44" s="11" t="e">
        <f t="shared" si="10"/>
        <v>#VALUE!</v>
      </c>
      <c r="BB44" s="11" t="e">
        <f t="shared" si="11"/>
        <v>#VALUE!</v>
      </c>
      <c r="BC44" s="11" t="e">
        <f t="shared" si="12"/>
        <v>#VALUE!</v>
      </c>
      <c r="BD44" s="11" t="str">
        <f t="shared" si="24"/>
        <v>記載なし</v>
      </c>
      <c r="BE44" s="11" t="str">
        <f t="shared" si="25"/>
        <v>A</v>
      </c>
      <c r="BF44" s="11" t="e">
        <f t="shared" si="21"/>
        <v>#VALUE!</v>
      </c>
      <c r="BG44" s="11" t="e">
        <f t="shared" si="13"/>
        <v>#VALUE!</v>
      </c>
      <c r="BH44" s="11" t="str">
        <f t="shared" si="14"/>
        <v>C</v>
      </c>
      <c r="BI44" s="11" t="str">
        <f t="shared" si="15"/>
        <v>次判定へ</v>
      </c>
      <c r="BJ44" s="11" t="str">
        <f t="shared" si="16"/>
        <v>以後判定なし</v>
      </c>
      <c r="BK44" s="11" t="e">
        <f t="shared" si="17"/>
        <v>#N/A</v>
      </c>
      <c r="BL44" s="11" t="e">
        <f t="shared" si="26"/>
        <v>#VALUE!</v>
      </c>
      <c r="BM44" s="11" t="e" cm="1">
        <f t="array" ref="BM44">IF(AND($BJ44=3,$BC44=0,MOD(VLOOKUP($BB44,BU:DT,$BK44,FALSE),2)=0,INDEX(BU:DT,VLOOKUP($BB44,BU:DT,$BK44,FALSE)+8,$BK44+1)=0),"D",IF(AND($BJ44=3,$BC44=255,MOD(VLOOKUP($BB44,BU:DT,$BK44,FALSE),2)=1,INDEX(BU:DT,VLOOKUP($BB44,BU:DT,$BK44,FALSE)+8,$BK44+1)=255),"D","C"))</f>
        <v>#VALUE!</v>
      </c>
      <c r="BN44" s="11" t="e" cm="1">
        <f t="array" ref="BN44">IF(AND($BJ44=2,$BC44=0,$BB44=0,MOD(VLOOKUP($BA44,BU:DT,$BK44,FALSE),2)=0,INDEX(DH:EM,VLOOKUP($BA44,BU:DT,$BK44,FALSE)+8,DC50+1)=0,INDEX(BU:DT,VLOOKUP($BA44,BU:DT,$BK44,FALSE)+8,$BK44+2)=0),"D",IF(AND($BJ44=2,$BC44=255,$BB44=255,MOD(VLOOKUP($BA44,BU:DT,$BK44,FALSE),2)=1,INDEX(BU:DT,VLOOKUP($BA44,BU:DT,$BK44,FALSE)+8,$BK44+1)=255,INDEX(BU:DT,VLOOKUP($BA44,BU:DT,$BK44,FALSE)+8,$BK44+2)=255),"D","C"))</f>
        <v>#VALUE!</v>
      </c>
      <c r="BO44" s="11" t="str">
        <f t="shared" si="18"/>
        <v>判定不要</v>
      </c>
      <c r="BP44" s="11" t="e">
        <f t="shared" si="27"/>
        <v>#VALUE!</v>
      </c>
      <c r="BU44" s="11">
        <v>36</v>
      </c>
      <c r="BV44" s="11">
        <v>36</v>
      </c>
      <c r="CC44" s="11">
        <v>36</v>
      </c>
      <c r="CD44" s="11">
        <v>0</v>
      </c>
      <c r="CE44" s="11">
        <v>36</v>
      </c>
      <c r="CF44" s="11">
        <v>0</v>
      </c>
      <c r="CS44" s="11">
        <v>36</v>
      </c>
      <c r="CT44" s="11">
        <v>0</v>
      </c>
      <c r="CU44" s="11">
        <v>0</v>
      </c>
      <c r="CV44" s="11">
        <v>36</v>
      </c>
      <c r="CW44" s="11">
        <v>0</v>
      </c>
      <c r="CX44" s="11">
        <v>0</v>
      </c>
      <c r="DQ44" s="11">
        <v>36</v>
      </c>
      <c r="DR44" s="11">
        <v>0</v>
      </c>
      <c r="DS44" s="11">
        <v>0</v>
      </c>
      <c r="DT44" s="11">
        <v>0</v>
      </c>
    </row>
    <row r="45" spans="1:124" ht="31.5" customHeight="1">
      <c r="A45" s="70">
        <v>38</v>
      </c>
      <c r="B45" s="12"/>
      <c r="C45" s="13"/>
      <c r="D45" s="14"/>
      <c r="E45" s="12"/>
      <c r="F45" s="13"/>
      <c r="G45" s="13"/>
      <c r="H45" s="13"/>
      <c r="I45" s="14" t="str">
        <f t="shared" si="19"/>
        <v/>
      </c>
      <c r="J45" s="14" t="str">
        <f t="shared" si="20"/>
        <v/>
      </c>
      <c r="K45" s="193" t="str">
        <f t="shared" si="23"/>
        <v/>
      </c>
      <c r="L45" s="13"/>
      <c r="M45" s="71" t="str">
        <f t="shared" si="6"/>
        <v>38A</v>
      </c>
      <c r="N45" s="46"/>
      <c r="O45" s="15"/>
      <c r="P45" s="15"/>
      <c r="Q45" s="15"/>
      <c r="R45" s="15"/>
      <c r="S45" s="15"/>
      <c r="T45" s="14"/>
      <c r="U45" s="14"/>
      <c r="V45" s="14"/>
      <c r="W45" s="14"/>
      <c r="X45" s="14"/>
      <c r="Y45" s="14"/>
      <c r="Z45" s="14"/>
      <c r="AA45" s="14"/>
      <c r="AB45" s="72" t="str">
        <f t="shared" si="7"/>
        <v>38B</v>
      </c>
      <c r="AC45" s="46"/>
      <c r="AD45" s="31"/>
      <c r="AE45" s="31"/>
      <c r="AF45" s="31"/>
      <c r="AG45" s="31"/>
      <c r="AH45" s="31"/>
      <c r="AI45" s="32"/>
      <c r="AJ45" s="32"/>
      <c r="AK45" s="32"/>
      <c r="AL45" s="32"/>
      <c r="AM45" s="32"/>
      <c r="AN45" s="32"/>
      <c r="AO45" s="32"/>
      <c r="AP45" s="32"/>
      <c r="AQ45" s="15"/>
      <c r="AS45" s="11">
        <f t="shared" si="8"/>
        <v>9</v>
      </c>
      <c r="AZ45" s="11" t="e">
        <f t="shared" si="9"/>
        <v>#VALUE!</v>
      </c>
      <c r="BA45" s="11" t="e">
        <f t="shared" si="10"/>
        <v>#VALUE!</v>
      </c>
      <c r="BB45" s="11" t="e">
        <f t="shared" si="11"/>
        <v>#VALUE!</v>
      </c>
      <c r="BC45" s="11" t="e">
        <f t="shared" si="12"/>
        <v>#VALUE!</v>
      </c>
      <c r="BD45" s="11" t="str">
        <f t="shared" si="24"/>
        <v>記載なし</v>
      </c>
      <c r="BE45" s="11" t="str">
        <f t="shared" si="25"/>
        <v>A</v>
      </c>
      <c r="BF45" s="11" t="e">
        <f t="shared" si="21"/>
        <v>#VALUE!</v>
      </c>
      <c r="BG45" s="11" t="e">
        <f t="shared" si="13"/>
        <v>#VALUE!</v>
      </c>
      <c r="BH45" s="11" t="str">
        <f t="shared" si="14"/>
        <v>C</v>
      </c>
      <c r="BI45" s="11" t="str">
        <f t="shared" si="15"/>
        <v>次判定へ</v>
      </c>
      <c r="BJ45" s="11" t="str">
        <f t="shared" si="16"/>
        <v>以後判定なし</v>
      </c>
      <c r="BK45" s="11" t="e">
        <f t="shared" si="17"/>
        <v>#N/A</v>
      </c>
      <c r="BL45" s="11" t="e">
        <f t="shared" si="26"/>
        <v>#VALUE!</v>
      </c>
      <c r="BM45" s="11" t="e" cm="1">
        <f t="array" ref="BM45">IF(AND($BJ45=3,$BC45=0,MOD(VLOOKUP($BB45,BU:DT,$BK45,FALSE),2)=0,INDEX(BU:DT,VLOOKUP($BB45,BU:DT,$BK45,FALSE)+8,$BK45+1)=0),"D",IF(AND($BJ45=3,$BC45=255,MOD(VLOOKUP($BB45,BU:DT,$BK45,FALSE),2)=1,INDEX(BU:DT,VLOOKUP($BB45,BU:DT,$BK45,FALSE)+8,$BK45+1)=255),"D","C"))</f>
        <v>#VALUE!</v>
      </c>
      <c r="BN45" s="11" t="e" cm="1">
        <f t="array" ref="BN45">IF(AND($BJ45=2,$BC45=0,$BB45=0,MOD(VLOOKUP($BA45,BU:DT,$BK45,FALSE),2)=0,INDEX(DH:EM,VLOOKUP($BA45,BU:DT,$BK45,FALSE)+8,DC51+1)=0,INDEX(BU:DT,VLOOKUP($BA45,BU:DT,$BK45,FALSE)+8,$BK45+2)=0),"D",IF(AND($BJ45=2,$BC45=255,$BB45=255,MOD(VLOOKUP($BA45,BU:DT,$BK45,FALSE),2)=1,INDEX(BU:DT,VLOOKUP($BA45,BU:DT,$BK45,FALSE)+8,$BK45+1)=255,INDEX(BU:DT,VLOOKUP($BA45,BU:DT,$BK45,FALSE)+8,$BK45+2)=255),"D","C"))</f>
        <v>#VALUE!</v>
      </c>
      <c r="BO45" s="11" t="str">
        <f t="shared" si="18"/>
        <v>判定不要</v>
      </c>
      <c r="BP45" s="11" t="e">
        <f t="shared" si="27"/>
        <v>#VALUE!</v>
      </c>
      <c r="BU45" s="11">
        <v>37</v>
      </c>
      <c r="CC45" s="11">
        <v>37</v>
      </c>
      <c r="CD45" s="11">
        <v>255</v>
      </c>
      <c r="CS45" s="11">
        <v>37</v>
      </c>
      <c r="CT45" s="11">
        <v>255</v>
      </c>
      <c r="CU45" s="11">
        <v>255</v>
      </c>
      <c r="DQ45" s="11">
        <v>37</v>
      </c>
      <c r="DR45" s="11">
        <v>255</v>
      </c>
      <c r="DS45" s="11">
        <v>255</v>
      </c>
      <c r="DT45" s="11">
        <v>255</v>
      </c>
    </row>
    <row r="46" spans="1:124" ht="31.5" customHeight="1">
      <c r="A46" s="70">
        <v>39</v>
      </c>
      <c r="B46" s="12"/>
      <c r="C46" s="13"/>
      <c r="D46" s="14"/>
      <c r="E46" s="12"/>
      <c r="F46" s="13"/>
      <c r="G46" s="13"/>
      <c r="H46" s="13"/>
      <c r="I46" s="14" t="str">
        <f t="shared" si="19"/>
        <v/>
      </c>
      <c r="J46" s="14" t="str">
        <f t="shared" si="20"/>
        <v/>
      </c>
      <c r="K46" s="193" t="str">
        <f t="shared" si="23"/>
        <v/>
      </c>
      <c r="L46" s="13"/>
      <c r="M46" s="71" t="str">
        <f t="shared" si="6"/>
        <v>39A</v>
      </c>
      <c r="N46" s="46"/>
      <c r="O46" s="15"/>
      <c r="P46" s="15"/>
      <c r="Q46" s="15"/>
      <c r="R46" s="15"/>
      <c r="S46" s="15"/>
      <c r="T46" s="14"/>
      <c r="U46" s="14"/>
      <c r="V46" s="14"/>
      <c r="W46" s="14"/>
      <c r="X46" s="14"/>
      <c r="Y46" s="14"/>
      <c r="Z46" s="14"/>
      <c r="AA46" s="14"/>
      <c r="AB46" s="72" t="str">
        <f t="shared" si="7"/>
        <v>39B</v>
      </c>
      <c r="AC46" s="46"/>
      <c r="AD46" s="31"/>
      <c r="AE46" s="31"/>
      <c r="AF46" s="31"/>
      <c r="AG46" s="31"/>
      <c r="AH46" s="31"/>
      <c r="AI46" s="32"/>
      <c r="AJ46" s="32"/>
      <c r="AK46" s="32"/>
      <c r="AL46" s="32"/>
      <c r="AM46" s="32"/>
      <c r="AN46" s="32"/>
      <c r="AO46" s="32"/>
      <c r="AP46" s="32"/>
      <c r="AQ46" s="15"/>
      <c r="AS46" s="11">
        <f t="shared" si="8"/>
        <v>9</v>
      </c>
      <c r="AZ46" s="11" t="e">
        <f t="shared" si="9"/>
        <v>#VALUE!</v>
      </c>
      <c r="BA46" s="11" t="e">
        <f t="shared" si="10"/>
        <v>#VALUE!</v>
      </c>
      <c r="BB46" s="11" t="e">
        <f t="shared" si="11"/>
        <v>#VALUE!</v>
      </c>
      <c r="BC46" s="11" t="e">
        <f t="shared" si="12"/>
        <v>#VALUE!</v>
      </c>
      <c r="BD46" s="11" t="str">
        <f t="shared" si="24"/>
        <v>記載なし</v>
      </c>
      <c r="BE46" s="11" t="str">
        <f t="shared" si="25"/>
        <v>A</v>
      </c>
      <c r="BF46" s="11" t="e">
        <f t="shared" si="21"/>
        <v>#VALUE!</v>
      </c>
      <c r="BG46" s="11" t="e">
        <f t="shared" si="13"/>
        <v>#VALUE!</v>
      </c>
      <c r="BH46" s="11" t="str">
        <f t="shared" si="14"/>
        <v>C</v>
      </c>
      <c r="BI46" s="11" t="str">
        <f t="shared" si="15"/>
        <v>次判定へ</v>
      </c>
      <c r="BJ46" s="11" t="str">
        <f t="shared" si="16"/>
        <v>以後判定なし</v>
      </c>
      <c r="BK46" s="11" t="e">
        <f t="shared" si="17"/>
        <v>#N/A</v>
      </c>
      <c r="BL46" s="11" t="e">
        <f t="shared" si="26"/>
        <v>#VALUE!</v>
      </c>
      <c r="BM46" s="11" t="e" cm="1">
        <f t="array" ref="BM46">IF(AND($BJ46=3,$BC46=0,MOD(VLOOKUP($BB46,BU:DT,$BK46,FALSE),2)=0,INDEX(BU:DT,VLOOKUP($BB46,BU:DT,$BK46,FALSE)+8,$BK46+1)=0),"D",IF(AND($BJ46=3,$BC46=255,MOD(VLOOKUP($BB46,BU:DT,$BK46,FALSE),2)=1,INDEX(BU:DT,VLOOKUP($BB46,BU:DT,$BK46,FALSE)+8,$BK46+1)=255),"D","C"))</f>
        <v>#VALUE!</v>
      </c>
      <c r="BN46" s="11" t="e" cm="1">
        <f t="array" ref="BN46">IF(AND($BJ46=2,$BC46=0,$BB46=0,MOD(VLOOKUP($BA46,BU:DT,$BK46,FALSE),2)=0,INDEX(DH:EM,VLOOKUP($BA46,BU:DT,$BK46,FALSE)+8,DC52+1)=0,INDEX(BU:DT,VLOOKUP($BA46,BU:DT,$BK46,FALSE)+8,$BK46+2)=0),"D",IF(AND($BJ46=2,$BC46=255,$BB46=255,MOD(VLOOKUP($BA46,BU:DT,$BK46,FALSE),2)=1,INDEX(BU:DT,VLOOKUP($BA46,BU:DT,$BK46,FALSE)+8,$BK46+1)=255,INDEX(BU:DT,VLOOKUP($BA46,BU:DT,$BK46,FALSE)+8,$BK46+2)=255),"D","C"))</f>
        <v>#VALUE!</v>
      </c>
      <c r="BO46" s="11" t="str">
        <f t="shared" si="18"/>
        <v>判定不要</v>
      </c>
      <c r="BP46" s="11" t="e">
        <f t="shared" si="27"/>
        <v>#VALUE!</v>
      </c>
      <c r="BU46" s="11">
        <v>38</v>
      </c>
      <c r="CC46" s="11">
        <v>38</v>
      </c>
      <c r="CD46" s="11">
        <v>0</v>
      </c>
      <c r="CS46" s="11">
        <v>38</v>
      </c>
      <c r="CT46" s="11">
        <v>0</v>
      </c>
      <c r="CU46" s="11">
        <v>0</v>
      </c>
      <c r="DQ46" s="11">
        <v>38</v>
      </c>
      <c r="DR46" s="11">
        <v>0</v>
      </c>
      <c r="DS46" s="11">
        <v>0</v>
      </c>
      <c r="DT46" s="11">
        <v>0</v>
      </c>
    </row>
    <row r="47" spans="1:124" ht="31.5" customHeight="1">
      <c r="A47" s="70">
        <v>40</v>
      </c>
      <c r="B47" s="12"/>
      <c r="C47" s="13"/>
      <c r="D47" s="14"/>
      <c r="E47" s="12"/>
      <c r="F47" s="13"/>
      <c r="G47" s="13"/>
      <c r="H47" s="13"/>
      <c r="I47" s="14" t="str">
        <f t="shared" si="19"/>
        <v/>
      </c>
      <c r="J47" s="14" t="str">
        <f t="shared" si="20"/>
        <v/>
      </c>
      <c r="K47" s="193" t="str">
        <f t="shared" si="23"/>
        <v/>
      </c>
      <c r="L47" s="13"/>
      <c r="M47" s="71" t="str">
        <f t="shared" si="6"/>
        <v>40A</v>
      </c>
      <c r="N47" s="46"/>
      <c r="O47" s="15"/>
      <c r="P47" s="15"/>
      <c r="Q47" s="15"/>
      <c r="R47" s="15"/>
      <c r="S47" s="15"/>
      <c r="T47" s="14"/>
      <c r="U47" s="14"/>
      <c r="V47" s="14"/>
      <c r="W47" s="14"/>
      <c r="X47" s="14"/>
      <c r="Y47" s="14"/>
      <c r="Z47" s="14"/>
      <c r="AA47" s="14"/>
      <c r="AB47" s="72" t="str">
        <f t="shared" si="7"/>
        <v>40B</v>
      </c>
      <c r="AC47" s="46"/>
      <c r="AD47" s="31"/>
      <c r="AE47" s="31"/>
      <c r="AF47" s="31"/>
      <c r="AG47" s="31"/>
      <c r="AH47" s="31"/>
      <c r="AI47" s="32"/>
      <c r="AJ47" s="32"/>
      <c r="AK47" s="32"/>
      <c r="AL47" s="32"/>
      <c r="AM47" s="32"/>
      <c r="AN47" s="32"/>
      <c r="AO47" s="32"/>
      <c r="AP47" s="32"/>
      <c r="AQ47" s="15"/>
      <c r="AS47" s="11">
        <f t="shared" si="8"/>
        <v>9</v>
      </c>
      <c r="AZ47" s="11" t="e">
        <f t="shared" si="9"/>
        <v>#VALUE!</v>
      </c>
      <c r="BA47" s="11" t="e">
        <f t="shared" si="10"/>
        <v>#VALUE!</v>
      </c>
      <c r="BB47" s="11" t="e">
        <f t="shared" si="11"/>
        <v>#VALUE!</v>
      </c>
      <c r="BC47" s="11" t="e">
        <f t="shared" si="12"/>
        <v>#VALUE!</v>
      </c>
      <c r="BD47" s="11" t="str">
        <f t="shared" si="24"/>
        <v>記載なし</v>
      </c>
      <c r="BE47" s="11" t="str">
        <f t="shared" si="25"/>
        <v>A</v>
      </c>
      <c r="BF47" s="11" t="e">
        <f t="shared" si="21"/>
        <v>#VALUE!</v>
      </c>
      <c r="BG47" s="11" t="e">
        <f t="shared" si="13"/>
        <v>#VALUE!</v>
      </c>
      <c r="BH47" s="11" t="str">
        <f t="shared" si="14"/>
        <v>C</v>
      </c>
      <c r="BI47" s="11" t="str">
        <f t="shared" si="15"/>
        <v>次判定へ</v>
      </c>
      <c r="BJ47" s="11" t="str">
        <f t="shared" si="16"/>
        <v>以後判定なし</v>
      </c>
      <c r="BK47" s="11" t="e">
        <f t="shared" si="17"/>
        <v>#N/A</v>
      </c>
      <c r="BL47" s="11" t="e">
        <f t="shared" si="26"/>
        <v>#VALUE!</v>
      </c>
      <c r="BM47" s="11" t="e" cm="1">
        <f t="array" ref="BM47">IF(AND($BJ47=3,$BC47=0,MOD(VLOOKUP($BB47,BU:DT,$BK47,FALSE),2)=0,INDEX(BU:DT,VLOOKUP($BB47,BU:DT,$BK47,FALSE)+8,$BK47+1)=0),"D",IF(AND($BJ47=3,$BC47=255,MOD(VLOOKUP($BB47,BU:DT,$BK47,FALSE),2)=1,INDEX(BU:DT,VLOOKUP($BB47,BU:DT,$BK47,FALSE)+8,$BK47+1)=255),"D","C"))</f>
        <v>#VALUE!</v>
      </c>
      <c r="BN47" s="11" t="e" cm="1">
        <f t="array" ref="BN47">IF(AND($BJ47=2,$BC47=0,$BB47=0,MOD(VLOOKUP($BA47,BU:DT,$BK47,FALSE),2)=0,INDEX(DH:EM,VLOOKUP($BA47,BU:DT,$BK47,FALSE)+8,DC53+1)=0,INDEX(BU:DT,VLOOKUP($BA47,BU:DT,$BK47,FALSE)+8,$BK47+2)=0),"D",IF(AND($BJ47=2,$BC47=255,$BB47=255,MOD(VLOOKUP($BA47,BU:DT,$BK47,FALSE),2)=1,INDEX(BU:DT,VLOOKUP($BA47,BU:DT,$BK47,FALSE)+8,$BK47+1)=255,INDEX(BU:DT,VLOOKUP($BA47,BU:DT,$BK47,FALSE)+8,$BK47+2)=255),"D","C"))</f>
        <v>#VALUE!</v>
      </c>
      <c r="BO47" s="11" t="str">
        <f t="shared" si="18"/>
        <v>判定不要</v>
      </c>
      <c r="BP47" s="11" t="e">
        <f t="shared" si="27"/>
        <v>#VALUE!</v>
      </c>
      <c r="BU47" s="11">
        <v>39</v>
      </c>
      <c r="BV47" s="11">
        <v>39</v>
      </c>
      <c r="BW47" s="11">
        <v>39</v>
      </c>
      <c r="CC47" s="11">
        <v>39</v>
      </c>
      <c r="CD47" s="11">
        <v>255</v>
      </c>
      <c r="CE47" s="11">
        <v>39</v>
      </c>
      <c r="CF47" s="11">
        <v>255</v>
      </c>
      <c r="CG47" s="11">
        <v>39</v>
      </c>
      <c r="CH47" s="11">
        <v>255</v>
      </c>
      <c r="CS47" s="11">
        <v>39</v>
      </c>
      <c r="CT47" s="11">
        <v>255</v>
      </c>
      <c r="CU47" s="11">
        <v>255</v>
      </c>
      <c r="CV47" s="11">
        <v>39</v>
      </c>
      <c r="CW47" s="11">
        <v>255</v>
      </c>
      <c r="CX47" s="11">
        <v>255</v>
      </c>
      <c r="CY47" s="11">
        <v>39</v>
      </c>
      <c r="CZ47" s="11">
        <v>255</v>
      </c>
      <c r="DA47" s="11">
        <v>255</v>
      </c>
      <c r="DQ47" s="11">
        <v>39</v>
      </c>
      <c r="DR47" s="11">
        <v>255</v>
      </c>
      <c r="DS47" s="11">
        <v>255</v>
      </c>
      <c r="DT47" s="11">
        <v>255</v>
      </c>
    </row>
    <row r="48" spans="1:124" ht="31.5" customHeight="1">
      <c r="A48" s="70">
        <v>41</v>
      </c>
      <c r="B48" s="12"/>
      <c r="C48" s="13"/>
      <c r="D48" s="14"/>
      <c r="E48" s="12"/>
      <c r="F48" s="13"/>
      <c r="G48" s="13"/>
      <c r="H48" s="13"/>
      <c r="I48" s="14" t="str">
        <f>IF(AND(F48="診断希望あり",H48="動的IP"),"脆弱性診断当日に連携してください。","")</f>
        <v/>
      </c>
      <c r="J48" s="14" t="str">
        <f>IF(AND(I48&lt;&gt;"",I48&lt;&gt;"脆弱性診断当日に連携してください。"),"/32","")</f>
        <v/>
      </c>
      <c r="K48" s="193" t="str">
        <f t="shared" si="23"/>
        <v/>
      </c>
      <c r="L48" s="13"/>
      <c r="M48" s="71" t="str">
        <f t="shared" si="6"/>
        <v>41A</v>
      </c>
      <c r="N48" s="46"/>
      <c r="O48" s="15"/>
      <c r="P48" s="15"/>
      <c r="Q48" s="15"/>
      <c r="R48" s="15"/>
      <c r="S48" s="15"/>
      <c r="T48" s="14"/>
      <c r="U48" s="14"/>
      <c r="V48" s="14"/>
      <c r="W48" s="14"/>
      <c r="X48" s="14"/>
      <c r="Y48" s="14"/>
      <c r="Z48" s="14"/>
      <c r="AA48" s="14"/>
      <c r="AB48" s="72" t="str">
        <f t="shared" si="7"/>
        <v>41B</v>
      </c>
      <c r="AC48" s="46"/>
      <c r="AD48" s="31"/>
      <c r="AE48" s="31"/>
      <c r="AF48" s="31"/>
      <c r="AG48" s="31"/>
      <c r="AH48" s="31"/>
      <c r="AI48" s="32"/>
      <c r="AJ48" s="32"/>
      <c r="AK48" s="32"/>
      <c r="AL48" s="32"/>
      <c r="AM48" s="32"/>
      <c r="AN48" s="32"/>
      <c r="AO48" s="32"/>
      <c r="AP48" s="32"/>
      <c r="AQ48" s="15"/>
      <c r="AS48" s="11">
        <f t="shared" si="8"/>
        <v>9</v>
      </c>
      <c r="AZ48" s="11" t="e">
        <f t="shared" si="9"/>
        <v>#VALUE!</v>
      </c>
      <c r="BA48" s="11" t="e">
        <f t="shared" si="10"/>
        <v>#VALUE!</v>
      </c>
      <c r="BB48" s="11" t="e">
        <f t="shared" si="11"/>
        <v>#VALUE!</v>
      </c>
      <c r="BC48" s="11" t="e">
        <f t="shared" si="12"/>
        <v>#VALUE!</v>
      </c>
      <c r="BD48" s="11" t="str">
        <f t="shared" si="24"/>
        <v>記載なし</v>
      </c>
      <c r="BE48" s="11" t="str">
        <f t="shared" si="25"/>
        <v>A</v>
      </c>
      <c r="BF48" s="11" t="e">
        <f t="shared" si="21"/>
        <v>#VALUE!</v>
      </c>
      <c r="BG48" s="11" t="e">
        <f t="shared" si="13"/>
        <v>#VALUE!</v>
      </c>
      <c r="BH48" s="11" t="str">
        <f t="shared" si="14"/>
        <v>C</v>
      </c>
      <c r="BI48" s="11" t="str">
        <f t="shared" si="15"/>
        <v>次判定へ</v>
      </c>
      <c r="BJ48" s="11" t="str">
        <f t="shared" si="16"/>
        <v>以後判定なし</v>
      </c>
      <c r="BK48" s="11" t="e">
        <f t="shared" si="17"/>
        <v>#N/A</v>
      </c>
      <c r="BL48" s="11" t="e">
        <f t="shared" si="26"/>
        <v>#VALUE!</v>
      </c>
      <c r="BM48" s="11" t="e" cm="1">
        <f t="array" ref="BM48">IF(AND($BJ48=3,$BC48=0,MOD(VLOOKUP($BB48,BU:DT,$BK48,FALSE),2)=0,INDEX(BU:DT,VLOOKUP($BB48,BU:DT,$BK48,FALSE)+8,$BK48+1)=0),"D",IF(AND($BJ48=3,$BC48=255,MOD(VLOOKUP($BB48,BU:DT,$BK48,FALSE),2)=1,INDEX(BU:DT,VLOOKUP($BB48,BU:DT,$BK48,FALSE)+8,$BK48+1)=255),"D","C"))</f>
        <v>#VALUE!</v>
      </c>
      <c r="BN48" s="11" t="e" cm="1">
        <f t="array" ref="BN48">IF(AND($BJ48=2,$BC48=0,$BB48=0,MOD(VLOOKUP($BA48,BU:DT,$BK48,FALSE),2)=0,INDEX(DH:EM,VLOOKUP($BA48,BU:DT,$BK48,FALSE)+8,DC54+1)=0,INDEX(BU:DT,VLOOKUP($BA48,BU:DT,$BK48,FALSE)+8,$BK48+2)=0),"D",IF(AND($BJ48=2,$BC48=255,$BB48=255,MOD(VLOOKUP($BA48,BU:DT,$BK48,FALSE),2)=1,INDEX(BU:DT,VLOOKUP($BA48,BU:DT,$BK48,FALSE)+8,$BK48+1)=255,INDEX(BU:DT,VLOOKUP($BA48,BU:DT,$BK48,FALSE)+8,$BK48+2)=255),"D","C"))</f>
        <v>#VALUE!</v>
      </c>
      <c r="BO48" s="11" t="str">
        <f t="shared" si="18"/>
        <v>判定不要</v>
      </c>
      <c r="BP48" s="11" t="e">
        <f t="shared" si="27"/>
        <v>#VALUE!</v>
      </c>
      <c r="BU48" s="11">
        <v>40</v>
      </c>
      <c r="BV48" s="11">
        <v>40</v>
      </c>
      <c r="BW48" s="11">
        <v>40</v>
      </c>
      <c r="CC48" s="11">
        <v>40</v>
      </c>
      <c r="CD48" s="11">
        <v>0</v>
      </c>
      <c r="CE48" s="11">
        <v>40</v>
      </c>
      <c r="CF48" s="11">
        <v>0</v>
      </c>
      <c r="CG48" s="11">
        <v>40</v>
      </c>
      <c r="CH48" s="11">
        <v>0</v>
      </c>
      <c r="CS48" s="11">
        <v>40</v>
      </c>
      <c r="CT48" s="11">
        <v>0</v>
      </c>
      <c r="CU48" s="11">
        <v>0</v>
      </c>
      <c r="CV48" s="11">
        <v>40</v>
      </c>
      <c r="CW48" s="11">
        <v>0</v>
      </c>
      <c r="CX48" s="11">
        <v>0</v>
      </c>
      <c r="CY48" s="11">
        <v>40</v>
      </c>
      <c r="CZ48" s="11">
        <v>0</v>
      </c>
      <c r="DA48" s="11">
        <v>0</v>
      </c>
      <c r="DQ48" s="11">
        <v>40</v>
      </c>
      <c r="DR48" s="11">
        <v>0</v>
      </c>
      <c r="DS48" s="11">
        <v>0</v>
      </c>
      <c r="DT48" s="11">
        <v>0</v>
      </c>
    </row>
    <row r="49" spans="1:124" ht="31.5" customHeight="1">
      <c r="A49" s="70">
        <v>42</v>
      </c>
      <c r="B49" s="12"/>
      <c r="C49" s="13"/>
      <c r="D49" s="14"/>
      <c r="E49" s="12"/>
      <c r="F49" s="13"/>
      <c r="G49" s="13"/>
      <c r="H49" s="13"/>
      <c r="I49" s="14" t="str">
        <f t="shared" si="19"/>
        <v/>
      </c>
      <c r="J49" s="14" t="str">
        <f t="shared" si="20"/>
        <v/>
      </c>
      <c r="K49" s="193" t="str">
        <f t="shared" si="23"/>
        <v/>
      </c>
      <c r="L49" s="13"/>
      <c r="M49" s="71" t="str">
        <f t="shared" si="6"/>
        <v>42A</v>
      </c>
      <c r="N49" s="46"/>
      <c r="O49" s="15"/>
      <c r="P49" s="15"/>
      <c r="Q49" s="15"/>
      <c r="R49" s="15"/>
      <c r="S49" s="15"/>
      <c r="T49" s="14"/>
      <c r="U49" s="14"/>
      <c r="V49" s="14"/>
      <c r="W49" s="14"/>
      <c r="X49" s="14"/>
      <c r="Y49" s="14"/>
      <c r="Z49" s="14"/>
      <c r="AA49" s="14"/>
      <c r="AB49" s="72" t="str">
        <f t="shared" si="7"/>
        <v>42B</v>
      </c>
      <c r="AC49" s="46"/>
      <c r="AD49" s="31"/>
      <c r="AE49" s="31"/>
      <c r="AF49" s="31"/>
      <c r="AG49" s="31"/>
      <c r="AH49" s="31"/>
      <c r="AI49" s="32"/>
      <c r="AJ49" s="32"/>
      <c r="AK49" s="32"/>
      <c r="AL49" s="32"/>
      <c r="AM49" s="32"/>
      <c r="AN49" s="32"/>
      <c r="AO49" s="32"/>
      <c r="AP49" s="32"/>
      <c r="AQ49" s="15"/>
      <c r="AS49" s="11">
        <f t="shared" si="8"/>
        <v>9</v>
      </c>
      <c r="AZ49" s="11" t="e">
        <f t="shared" si="9"/>
        <v>#VALUE!</v>
      </c>
      <c r="BA49" s="11" t="e">
        <f t="shared" si="10"/>
        <v>#VALUE!</v>
      </c>
      <c r="BB49" s="11" t="e">
        <f t="shared" si="11"/>
        <v>#VALUE!</v>
      </c>
      <c r="BC49" s="11" t="e">
        <f t="shared" si="12"/>
        <v>#VALUE!</v>
      </c>
      <c r="BD49" s="11" t="str">
        <f t="shared" si="24"/>
        <v>記載なし</v>
      </c>
      <c r="BE49" s="11" t="str">
        <f t="shared" si="25"/>
        <v>A</v>
      </c>
      <c r="BF49" s="11" t="e">
        <f t="shared" si="21"/>
        <v>#VALUE!</v>
      </c>
      <c r="BG49" s="11" t="e">
        <f t="shared" si="13"/>
        <v>#VALUE!</v>
      </c>
      <c r="BH49" s="11" t="str">
        <f t="shared" si="14"/>
        <v>C</v>
      </c>
      <c r="BI49" s="11" t="str">
        <f t="shared" si="15"/>
        <v>次判定へ</v>
      </c>
      <c r="BJ49" s="11" t="str">
        <f t="shared" si="16"/>
        <v>以後判定なし</v>
      </c>
      <c r="BK49" s="11" t="e">
        <f t="shared" si="17"/>
        <v>#N/A</v>
      </c>
      <c r="BL49" s="11" t="e">
        <f t="shared" si="26"/>
        <v>#VALUE!</v>
      </c>
      <c r="BM49" s="11" t="e" cm="1">
        <f t="array" ref="BM49">IF(AND($BJ49=3,$BC49=0,MOD(VLOOKUP($BB49,BU:DT,$BK49,FALSE),2)=0,INDEX(BU:DT,VLOOKUP($BB49,BU:DT,$BK49,FALSE)+8,$BK49+1)=0),"D",IF(AND($BJ49=3,$BC49=255,MOD(VLOOKUP($BB49,BU:DT,$BK49,FALSE),2)=1,INDEX(BU:DT,VLOOKUP($BB49,BU:DT,$BK49,FALSE)+8,$BK49+1)=255),"D","C"))</f>
        <v>#VALUE!</v>
      </c>
      <c r="BN49" s="11" t="e" cm="1">
        <f t="array" ref="BN49">IF(AND($BJ49=2,$BC49=0,$BB49=0,MOD(VLOOKUP($BA49,BU:DT,$BK49,FALSE),2)=0,INDEX(DH:EM,VLOOKUP($BA49,BU:DT,$BK49,FALSE)+8,DC55+1)=0,INDEX(BU:DT,VLOOKUP($BA49,BU:DT,$BK49,FALSE)+8,$BK49+2)=0),"D",IF(AND($BJ49=2,$BC49=255,$BB49=255,MOD(VLOOKUP($BA49,BU:DT,$BK49,FALSE),2)=1,INDEX(BU:DT,VLOOKUP($BA49,BU:DT,$BK49,FALSE)+8,$BK49+1)=255,INDEX(BU:DT,VLOOKUP($BA49,BU:DT,$BK49,FALSE)+8,$BK49+2)=255),"D","C"))</f>
        <v>#VALUE!</v>
      </c>
      <c r="BO49" s="11" t="str">
        <f t="shared" si="18"/>
        <v>判定不要</v>
      </c>
      <c r="BP49" s="11" t="e">
        <f t="shared" si="27"/>
        <v>#VALUE!</v>
      </c>
      <c r="BU49" s="11">
        <v>41</v>
      </c>
      <c r="CC49" s="11">
        <v>41</v>
      </c>
      <c r="CD49" s="11">
        <v>255</v>
      </c>
      <c r="CS49" s="11">
        <v>41</v>
      </c>
      <c r="CT49" s="11">
        <v>255</v>
      </c>
      <c r="CU49" s="11">
        <v>255</v>
      </c>
      <c r="DQ49" s="11">
        <v>41</v>
      </c>
      <c r="DR49" s="11">
        <v>255</v>
      </c>
      <c r="DS49" s="11">
        <v>255</v>
      </c>
      <c r="DT49" s="11">
        <v>255</v>
      </c>
    </row>
    <row r="50" spans="1:124" ht="31.5" customHeight="1">
      <c r="A50" s="70">
        <v>43</v>
      </c>
      <c r="B50" s="12"/>
      <c r="C50" s="13"/>
      <c r="D50" s="14"/>
      <c r="E50" s="12"/>
      <c r="F50" s="13"/>
      <c r="G50" s="13"/>
      <c r="H50" s="13"/>
      <c r="I50" s="14" t="str">
        <f t="shared" si="19"/>
        <v/>
      </c>
      <c r="J50" s="14" t="str">
        <f t="shared" si="20"/>
        <v/>
      </c>
      <c r="K50" s="193" t="str">
        <f t="shared" si="23"/>
        <v/>
      </c>
      <c r="L50" s="13"/>
      <c r="M50" s="71" t="str">
        <f t="shared" si="6"/>
        <v>43A</v>
      </c>
      <c r="N50" s="46"/>
      <c r="O50" s="15"/>
      <c r="P50" s="15"/>
      <c r="Q50" s="15"/>
      <c r="R50" s="15"/>
      <c r="S50" s="15"/>
      <c r="T50" s="14"/>
      <c r="U50" s="14"/>
      <c r="V50" s="14"/>
      <c r="W50" s="14"/>
      <c r="X50" s="14"/>
      <c r="Y50" s="14"/>
      <c r="Z50" s="14"/>
      <c r="AA50" s="14"/>
      <c r="AB50" s="72" t="str">
        <f t="shared" si="7"/>
        <v>43B</v>
      </c>
      <c r="AC50" s="46"/>
      <c r="AD50" s="31"/>
      <c r="AE50" s="31"/>
      <c r="AF50" s="31"/>
      <c r="AG50" s="31"/>
      <c r="AH50" s="31"/>
      <c r="AI50" s="32"/>
      <c r="AJ50" s="32"/>
      <c r="AK50" s="32"/>
      <c r="AL50" s="32"/>
      <c r="AM50" s="32"/>
      <c r="AN50" s="32"/>
      <c r="AO50" s="32"/>
      <c r="AP50" s="32"/>
      <c r="AQ50" s="15"/>
      <c r="AS50" s="11">
        <f t="shared" si="8"/>
        <v>9</v>
      </c>
      <c r="AZ50" s="11" t="e">
        <f t="shared" si="9"/>
        <v>#VALUE!</v>
      </c>
      <c r="BA50" s="11" t="e">
        <f t="shared" si="10"/>
        <v>#VALUE!</v>
      </c>
      <c r="BB50" s="11" t="e">
        <f t="shared" si="11"/>
        <v>#VALUE!</v>
      </c>
      <c r="BC50" s="11" t="e">
        <f t="shared" si="12"/>
        <v>#VALUE!</v>
      </c>
      <c r="BD50" s="11" t="str">
        <f t="shared" si="24"/>
        <v>記載なし</v>
      </c>
      <c r="BE50" s="11" t="str">
        <f t="shared" si="25"/>
        <v>A</v>
      </c>
      <c r="BF50" s="11" t="e">
        <f t="shared" si="21"/>
        <v>#VALUE!</v>
      </c>
      <c r="BG50" s="11" t="e">
        <f t="shared" si="13"/>
        <v>#VALUE!</v>
      </c>
      <c r="BH50" s="11" t="str">
        <f t="shared" si="14"/>
        <v>C</v>
      </c>
      <c r="BI50" s="11" t="str">
        <f t="shared" si="15"/>
        <v>次判定へ</v>
      </c>
      <c r="BJ50" s="11" t="str">
        <f t="shared" si="16"/>
        <v>以後判定なし</v>
      </c>
      <c r="BK50" s="11" t="e">
        <f t="shared" si="17"/>
        <v>#N/A</v>
      </c>
      <c r="BL50" s="11" t="e">
        <f t="shared" si="26"/>
        <v>#VALUE!</v>
      </c>
      <c r="BM50" s="11" t="e" cm="1">
        <f t="array" ref="BM50">IF(AND($BJ50=3,$BC50=0,MOD(VLOOKUP($BB50,BU:DT,$BK50,FALSE),2)=0,INDEX(BU:DT,VLOOKUP($BB50,BU:DT,$BK50,FALSE)+8,$BK50+1)=0),"D",IF(AND($BJ50=3,$BC50=255,MOD(VLOOKUP($BB50,BU:DT,$BK50,FALSE),2)=1,INDEX(BU:DT,VLOOKUP($BB50,BU:DT,$BK50,FALSE)+8,$BK50+1)=255),"D","C"))</f>
        <v>#VALUE!</v>
      </c>
      <c r="BN50" s="11" t="e" cm="1">
        <f t="array" ref="BN50">IF(AND($BJ50=2,$BC50=0,$BB50=0,MOD(VLOOKUP($BA50,BU:DT,$BK50,FALSE),2)=0,INDEX(DH:EM,VLOOKUP($BA50,BU:DT,$BK50,FALSE)+8,DC56+1)=0,INDEX(BU:DT,VLOOKUP($BA50,BU:DT,$BK50,FALSE)+8,$BK50+2)=0),"D",IF(AND($BJ50=2,$BC50=255,$BB50=255,MOD(VLOOKUP($BA50,BU:DT,$BK50,FALSE),2)=1,INDEX(BU:DT,VLOOKUP($BA50,BU:DT,$BK50,FALSE)+8,$BK50+1)=255,INDEX(BU:DT,VLOOKUP($BA50,BU:DT,$BK50,FALSE)+8,$BK50+2)=255),"D","C"))</f>
        <v>#VALUE!</v>
      </c>
      <c r="BO50" s="11" t="str">
        <f t="shared" si="18"/>
        <v>判定不要</v>
      </c>
      <c r="BP50" s="11" t="e">
        <f t="shared" si="27"/>
        <v>#VALUE!</v>
      </c>
      <c r="BU50" s="11">
        <v>42</v>
      </c>
      <c r="CC50" s="11">
        <v>42</v>
      </c>
      <c r="CD50" s="11">
        <v>0</v>
      </c>
      <c r="CS50" s="11">
        <v>42</v>
      </c>
      <c r="CT50" s="11">
        <v>0</v>
      </c>
      <c r="CU50" s="11">
        <v>0</v>
      </c>
      <c r="DQ50" s="11">
        <v>42</v>
      </c>
      <c r="DR50" s="11">
        <v>0</v>
      </c>
      <c r="DS50" s="11">
        <v>0</v>
      </c>
      <c r="DT50" s="11">
        <v>0</v>
      </c>
    </row>
    <row r="51" spans="1:124" ht="31.5" customHeight="1">
      <c r="A51" s="70">
        <v>44</v>
      </c>
      <c r="B51" s="12"/>
      <c r="C51" s="13"/>
      <c r="D51" s="14"/>
      <c r="E51" s="12"/>
      <c r="F51" s="13"/>
      <c r="G51" s="13"/>
      <c r="H51" s="13"/>
      <c r="I51" s="14" t="str">
        <f t="shared" si="19"/>
        <v/>
      </c>
      <c r="J51" s="14" t="str">
        <f t="shared" si="20"/>
        <v/>
      </c>
      <c r="K51" s="193" t="str">
        <f t="shared" si="23"/>
        <v/>
      </c>
      <c r="L51" s="13"/>
      <c r="M51" s="71" t="str">
        <f t="shared" si="6"/>
        <v>44A</v>
      </c>
      <c r="N51" s="46"/>
      <c r="O51" s="15"/>
      <c r="P51" s="15"/>
      <c r="Q51" s="15"/>
      <c r="R51" s="15"/>
      <c r="S51" s="15"/>
      <c r="T51" s="14"/>
      <c r="U51" s="14"/>
      <c r="V51" s="14"/>
      <c r="W51" s="14"/>
      <c r="X51" s="14"/>
      <c r="Y51" s="14"/>
      <c r="Z51" s="14"/>
      <c r="AA51" s="14"/>
      <c r="AB51" s="72" t="str">
        <f t="shared" si="7"/>
        <v>44B</v>
      </c>
      <c r="AC51" s="46"/>
      <c r="AD51" s="31"/>
      <c r="AE51" s="31"/>
      <c r="AF51" s="31"/>
      <c r="AG51" s="31"/>
      <c r="AH51" s="31"/>
      <c r="AI51" s="32"/>
      <c r="AJ51" s="32"/>
      <c r="AK51" s="32"/>
      <c r="AL51" s="32"/>
      <c r="AM51" s="32"/>
      <c r="AN51" s="32"/>
      <c r="AO51" s="32"/>
      <c r="AP51" s="32"/>
      <c r="AQ51" s="15"/>
      <c r="AS51" s="11">
        <f t="shared" si="8"/>
        <v>9</v>
      </c>
      <c r="AZ51" s="11" t="e">
        <f t="shared" si="9"/>
        <v>#VALUE!</v>
      </c>
      <c r="BA51" s="11" t="e">
        <f t="shared" si="10"/>
        <v>#VALUE!</v>
      </c>
      <c r="BB51" s="11" t="e">
        <f t="shared" si="11"/>
        <v>#VALUE!</v>
      </c>
      <c r="BC51" s="11" t="e">
        <f t="shared" si="12"/>
        <v>#VALUE!</v>
      </c>
      <c r="BD51" s="11" t="str">
        <f t="shared" si="24"/>
        <v>記載なし</v>
      </c>
      <c r="BE51" s="11" t="str">
        <f t="shared" si="25"/>
        <v>A</v>
      </c>
      <c r="BF51" s="11" t="e">
        <f t="shared" si="21"/>
        <v>#VALUE!</v>
      </c>
      <c r="BG51" s="11" t="e">
        <f t="shared" si="13"/>
        <v>#VALUE!</v>
      </c>
      <c r="BH51" s="11" t="str">
        <f t="shared" si="14"/>
        <v>C</v>
      </c>
      <c r="BI51" s="11" t="str">
        <f t="shared" si="15"/>
        <v>次判定へ</v>
      </c>
      <c r="BJ51" s="11" t="str">
        <f t="shared" si="16"/>
        <v>以後判定なし</v>
      </c>
      <c r="BK51" s="11" t="e">
        <f t="shared" si="17"/>
        <v>#N/A</v>
      </c>
      <c r="BL51" s="11" t="e">
        <f t="shared" si="26"/>
        <v>#VALUE!</v>
      </c>
      <c r="BM51" s="11" t="e" cm="1">
        <f t="array" ref="BM51">IF(AND($BJ51=3,$BC51=0,MOD(VLOOKUP($BB51,BU:DT,$BK51,FALSE),2)=0,INDEX(BU:DT,VLOOKUP($BB51,BU:DT,$BK51,FALSE)+8,$BK51+1)=0),"D",IF(AND($BJ51=3,$BC51=255,MOD(VLOOKUP($BB51,BU:DT,$BK51,FALSE),2)=1,INDEX(BU:DT,VLOOKUP($BB51,BU:DT,$BK51,FALSE)+8,$BK51+1)=255),"D","C"))</f>
        <v>#VALUE!</v>
      </c>
      <c r="BN51" s="11" t="e" cm="1">
        <f t="array" ref="BN51">IF(AND($BJ51=2,$BC51=0,$BB51=0,MOD(VLOOKUP($BA51,BU:DT,$BK51,FALSE),2)=0,INDEX(DH:EM,VLOOKUP($BA51,BU:DT,$BK51,FALSE)+8,DC57+1)=0,INDEX(BU:DT,VLOOKUP($BA51,BU:DT,$BK51,FALSE)+8,$BK51+2)=0),"D",IF(AND($BJ51=2,$BC51=255,$BB51=255,MOD(VLOOKUP($BA51,BU:DT,$BK51,FALSE),2)=1,INDEX(BU:DT,VLOOKUP($BA51,BU:DT,$BK51,FALSE)+8,$BK51+1)=255,INDEX(BU:DT,VLOOKUP($BA51,BU:DT,$BK51,FALSE)+8,$BK51+2)=255),"D","C"))</f>
        <v>#VALUE!</v>
      </c>
      <c r="BO51" s="11" t="str">
        <f t="shared" si="18"/>
        <v>判定不要</v>
      </c>
      <c r="BP51" s="11" t="e">
        <f t="shared" si="27"/>
        <v>#VALUE!</v>
      </c>
      <c r="BU51" s="11">
        <v>43</v>
      </c>
      <c r="BV51" s="11">
        <v>43</v>
      </c>
      <c r="CC51" s="11">
        <v>43</v>
      </c>
      <c r="CD51" s="11">
        <v>255</v>
      </c>
      <c r="CE51" s="11">
        <v>43</v>
      </c>
      <c r="CF51" s="11">
        <v>255</v>
      </c>
      <c r="CS51" s="11">
        <v>43</v>
      </c>
      <c r="CT51" s="11">
        <v>255</v>
      </c>
      <c r="CU51" s="11">
        <v>255</v>
      </c>
      <c r="CV51" s="11">
        <v>43</v>
      </c>
      <c r="CW51" s="11">
        <v>255</v>
      </c>
      <c r="CX51" s="11">
        <v>255</v>
      </c>
      <c r="DQ51" s="11">
        <v>43</v>
      </c>
      <c r="DR51" s="11">
        <v>255</v>
      </c>
      <c r="DS51" s="11">
        <v>255</v>
      </c>
      <c r="DT51" s="11">
        <v>255</v>
      </c>
    </row>
    <row r="52" spans="1:124" ht="31.5" customHeight="1">
      <c r="A52" s="70">
        <v>45</v>
      </c>
      <c r="B52" s="12"/>
      <c r="C52" s="13"/>
      <c r="D52" s="14"/>
      <c r="E52" s="12"/>
      <c r="F52" s="13"/>
      <c r="G52" s="13"/>
      <c r="H52" s="13"/>
      <c r="I52" s="14" t="str">
        <f t="shared" si="19"/>
        <v/>
      </c>
      <c r="J52" s="14" t="str">
        <f t="shared" si="20"/>
        <v/>
      </c>
      <c r="K52" s="193" t="str">
        <f t="shared" si="23"/>
        <v/>
      </c>
      <c r="L52" s="13"/>
      <c r="M52" s="71" t="str">
        <f t="shared" si="6"/>
        <v>45A</v>
      </c>
      <c r="N52" s="46"/>
      <c r="O52" s="15"/>
      <c r="P52" s="15"/>
      <c r="Q52" s="15"/>
      <c r="R52" s="15"/>
      <c r="S52" s="15"/>
      <c r="T52" s="14"/>
      <c r="U52" s="14"/>
      <c r="V52" s="14"/>
      <c r="W52" s="14"/>
      <c r="X52" s="14"/>
      <c r="Y52" s="14"/>
      <c r="Z52" s="14"/>
      <c r="AA52" s="14"/>
      <c r="AB52" s="72" t="str">
        <f t="shared" si="7"/>
        <v>45B</v>
      </c>
      <c r="AC52" s="46"/>
      <c r="AD52" s="31"/>
      <c r="AE52" s="31"/>
      <c r="AF52" s="31"/>
      <c r="AG52" s="31"/>
      <c r="AH52" s="31"/>
      <c r="AI52" s="32"/>
      <c r="AJ52" s="32"/>
      <c r="AK52" s="32"/>
      <c r="AL52" s="32"/>
      <c r="AM52" s="32"/>
      <c r="AN52" s="32"/>
      <c r="AO52" s="32"/>
      <c r="AP52" s="32"/>
      <c r="AQ52" s="15"/>
      <c r="AS52" s="11">
        <f t="shared" si="8"/>
        <v>9</v>
      </c>
      <c r="AZ52" s="11" t="e">
        <f t="shared" si="9"/>
        <v>#VALUE!</v>
      </c>
      <c r="BA52" s="11" t="e">
        <f t="shared" si="10"/>
        <v>#VALUE!</v>
      </c>
      <c r="BB52" s="11" t="e">
        <f t="shared" si="11"/>
        <v>#VALUE!</v>
      </c>
      <c r="BC52" s="11" t="e">
        <f t="shared" si="12"/>
        <v>#VALUE!</v>
      </c>
      <c r="BD52" s="11" t="str">
        <f t="shared" si="24"/>
        <v>記載なし</v>
      </c>
      <c r="BE52" s="11" t="str">
        <f t="shared" si="25"/>
        <v>A</v>
      </c>
      <c r="BF52" s="11" t="e">
        <f t="shared" si="21"/>
        <v>#VALUE!</v>
      </c>
      <c r="BG52" s="11" t="e">
        <f t="shared" si="13"/>
        <v>#VALUE!</v>
      </c>
      <c r="BH52" s="11" t="str">
        <f t="shared" si="14"/>
        <v>C</v>
      </c>
      <c r="BI52" s="11" t="str">
        <f t="shared" si="15"/>
        <v>次判定へ</v>
      </c>
      <c r="BJ52" s="11" t="str">
        <f t="shared" si="16"/>
        <v>以後判定なし</v>
      </c>
      <c r="BK52" s="11" t="e">
        <f t="shared" si="17"/>
        <v>#N/A</v>
      </c>
      <c r="BL52" s="11" t="e">
        <f t="shared" si="26"/>
        <v>#VALUE!</v>
      </c>
      <c r="BM52" s="11" t="e" cm="1">
        <f t="array" ref="BM52">IF(AND($BJ52=3,$BC52=0,MOD(VLOOKUP($BB52,BU:DT,$BK52,FALSE),2)=0,INDEX(BU:DT,VLOOKUP($BB52,BU:DT,$BK52,FALSE)+8,$BK52+1)=0),"D",IF(AND($BJ52=3,$BC52=255,MOD(VLOOKUP($BB52,BU:DT,$BK52,FALSE),2)=1,INDEX(BU:DT,VLOOKUP($BB52,BU:DT,$BK52,FALSE)+8,$BK52+1)=255),"D","C"))</f>
        <v>#VALUE!</v>
      </c>
      <c r="BN52" s="11" t="e" cm="1">
        <f t="array" ref="BN52">IF(AND($BJ52=2,$BC52=0,$BB52=0,MOD(VLOOKUP($BA52,BU:DT,$BK52,FALSE),2)=0,INDEX(DH:EM,VLOOKUP($BA52,BU:DT,$BK52,FALSE)+8,DC58+1)=0,INDEX(BU:DT,VLOOKUP($BA52,BU:DT,$BK52,FALSE)+8,$BK52+2)=0),"D",IF(AND($BJ52=2,$BC52=255,$BB52=255,MOD(VLOOKUP($BA52,BU:DT,$BK52,FALSE),2)=1,INDEX(BU:DT,VLOOKUP($BA52,BU:DT,$BK52,FALSE)+8,$BK52+1)=255,INDEX(BU:DT,VLOOKUP($BA52,BU:DT,$BK52,FALSE)+8,$BK52+2)=255),"D","C"))</f>
        <v>#VALUE!</v>
      </c>
      <c r="BO52" s="11" t="str">
        <f t="shared" si="18"/>
        <v>判定不要</v>
      </c>
      <c r="BP52" s="11" t="e">
        <f t="shared" si="27"/>
        <v>#VALUE!</v>
      </c>
      <c r="BU52" s="11">
        <v>44</v>
      </c>
      <c r="BV52" s="11">
        <v>44</v>
      </c>
      <c r="CC52" s="11">
        <v>44</v>
      </c>
      <c r="CD52" s="11">
        <v>0</v>
      </c>
      <c r="CE52" s="11">
        <v>44</v>
      </c>
      <c r="CF52" s="11">
        <v>0</v>
      </c>
      <c r="CS52" s="11">
        <v>44</v>
      </c>
      <c r="CT52" s="11">
        <v>0</v>
      </c>
      <c r="CU52" s="11">
        <v>0</v>
      </c>
      <c r="CV52" s="11">
        <v>44</v>
      </c>
      <c r="CW52" s="11">
        <v>0</v>
      </c>
      <c r="CX52" s="11">
        <v>0</v>
      </c>
      <c r="DQ52" s="11">
        <v>44</v>
      </c>
      <c r="DR52" s="11">
        <v>0</v>
      </c>
      <c r="DS52" s="11">
        <v>0</v>
      </c>
      <c r="DT52" s="11">
        <v>0</v>
      </c>
    </row>
    <row r="53" spans="1:124" ht="31.5" customHeight="1">
      <c r="A53" s="70">
        <v>46</v>
      </c>
      <c r="B53" s="12"/>
      <c r="C53" s="13"/>
      <c r="D53" s="14"/>
      <c r="E53" s="12"/>
      <c r="F53" s="13"/>
      <c r="G53" s="13"/>
      <c r="H53" s="13"/>
      <c r="I53" s="14" t="str">
        <f t="shared" si="19"/>
        <v/>
      </c>
      <c r="J53" s="14" t="str">
        <f t="shared" si="20"/>
        <v/>
      </c>
      <c r="K53" s="193" t="str">
        <f t="shared" si="23"/>
        <v/>
      </c>
      <c r="L53" s="13"/>
      <c r="M53" s="71" t="str">
        <f t="shared" si="6"/>
        <v>46A</v>
      </c>
      <c r="N53" s="46"/>
      <c r="O53" s="15"/>
      <c r="P53" s="15"/>
      <c r="Q53" s="15"/>
      <c r="R53" s="15"/>
      <c r="S53" s="15"/>
      <c r="T53" s="14"/>
      <c r="U53" s="14"/>
      <c r="V53" s="14"/>
      <c r="W53" s="14"/>
      <c r="X53" s="14"/>
      <c r="Y53" s="14"/>
      <c r="Z53" s="14"/>
      <c r="AA53" s="14"/>
      <c r="AB53" s="72" t="str">
        <f t="shared" si="7"/>
        <v>46B</v>
      </c>
      <c r="AC53" s="46"/>
      <c r="AD53" s="31"/>
      <c r="AE53" s="31"/>
      <c r="AF53" s="31"/>
      <c r="AG53" s="31"/>
      <c r="AH53" s="31"/>
      <c r="AI53" s="32"/>
      <c r="AJ53" s="32"/>
      <c r="AK53" s="32"/>
      <c r="AL53" s="32"/>
      <c r="AM53" s="32"/>
      <c r="AN53" s="32"/>
      <c r="AO53" s="32"/>
      <c r="AP53" s="32"/>
      <c r="AQ53" s="15"/>
      <c r="AS53" s="11">
        <f t="shared" si="8"/>
        <v>9</v>
      </c>
      <c r="AZ53" s="11" t="e">
        <f t="shared" si="9"/>
        <v>#VALUE!</v>
      </c>
      <c r="BA53" s="11" t="e">
        <f t="shared" si="10"/>
        <v>#VALUE!</v>
      </c>
      <c r="BB53" s="11" t="e">
        <f t="shared" si="11"/>
        <v>#VALUE!</v>
      </c>
      <c r="BC53" s="11" t="e">
        <f t="shared" si="12"/>
        <v>#VALUE!</v>
      </c>
      <c r="BD53" s="11" t="str">
        <f t="shared" si="24"/>
        <v>記載なし</v>
      </c>
      <c r="BE53" s="11" t="str">
        <f t="shared" si="25"/>
        <v>A</v>
      </c>
      <c r="BF53" s="11" t="e">
        <f t="shared" si="21"/>
        <v>#VALUE!</v>
      </c>
      <c r="BG53" s="11" t="e">
        <f t="shared" si="13"/>
        <v>#VALUE!</v>
      </c>
      <c r="BH53" s="11" t="str">
        <f t="shared" si="14"/>
        <v>C</v>
      </c>
      <c r="BI53" s="11" t="str">
        <f t="shared" si="15"/>
        <v>次判定へ</v>
      </c>
      <c r="BJ53" s="11" t="str">
        <f t="shared" si="16"/>
        <v>以後判定なし</v>
      </c>
      <c r="BK53" s="11" t="e">
        <f t="shared" si="17"/>
        <v>#N/A</v>
      </c>
      <c r="BL53" s="11" t="e">
        <f t="shared" si="26"/>
        <v>#VALUE!</v>
      </c>
      <c r="BM53" s="11" t="e" cm="1">
        <f t="array" ref="BM53">IF(AND($BJ53=3,$BC53=0,MOD(VLOOKUP($BB53,BU:DT,$BK53,FALSE),2)=0,INDEX(BU:DT,VLOOKUP($BB53,BU:DT,$BK53,FALSE)+8,$BK53+1)=0),"D",IF(AND($BJ53=3,$BC53=255,MOD(VLOOKUP($BB53,BU:DT,$BK53,FALSE),2)=1,INDEX(BU:DT,VLOOKUP($BB53,BU:DT,$BK53,FALSE)+8,$BK53+1)=255),"D","C"))</f>
        <v>#VALUE!</v>
      </c>
      <c r="BN53" s="11" t="e" cm="1">
        <f t="array" ref="BN53">IF(AND($BJ53=2,$BC53=0,$BB53=0,MOD(VLOOKUP($BA53,BU:DT,$BK53,FALSE),2)=0,INDEX(DH:EM,VLOOKUP($BA53,BU:DT,$BK53,FALSE)+8,DC59+1)=0,INDEX(BU:DT,VLOOKUP($BA53,BU:DT,$BK53,FALSE)+8,$BK53+2)=0),"D",IF(AND($BJ53=2,$BC53=255,$BB53=255,MOD(VLOOKUP($BA53,BU:DT,$BK53,FALSE),2)=1,INDEX(BU:DT,VLOOKUP($BA53,BU:DT,$BK53,FALSE)+8,$BK53+1)=255,INDEX(BU:DT,VLOOKUP($BA53,BU:DT,$BK53,FALSE)+8,$BK53+2)=255),"D","C"))</f>
        <v>#VALUE!</v>
      </c>
      <c r="BO53" s="11" t="str">
        <f t="shared" si="18"/>
        <v>判定不要</v>
      </c>
      <c r="BP53" s="11" t="e">
        <f t="shared" si="27"/>
        <v>#VALUE!</v>
      </c>
      <c r="BU53" s="11">
        <v>45</v>
      </c>
      <c r="CC53" s="11">
        <v>45</v>
      </c>
      <c r="CD53" s="11">
        <v>255</v>
      </c>
      <c r="CS53" s="11">
        <v>45</v>
      </c>
      <c r="CT53" s="11">
        <v>255</v>
      </c>
      <c r="CU53" s="11">
        <v>255</v>
      </c>
      <c r="DQ53" s="11">
        <v>45</v>
      </c>
      <c r="DR53" s="11">
        <v>255</v>
      </c>
      <c r="DS53" s="11">
        <v>255</v>
      </c>
      <c r="DT53" s="11">
        <v>255</v>
      </c>
    </row>
    <row r="54" spans="1:124" ht="31.5" customHeight="1">
      <c r="A54" s="70">
        <v>47</v>
      </c>
      <c r="B54" s="12"/>
      <c r="C54" s="13"/>
      <c r="D54" s="14"/>
      <c r="E54" s="12"/>
      <c r="F54" s="13"/>
      <c r="G54" s="13"/>
      <c r="H54" s="13"/>
      <c r="I54" s="14" t="str">
        <f t="shared" si="19"/>
        <v/>
      </c>
      <c r="J54" s="14" t="str">
        <f t="shared" si="20"/>
        <v/>
      </c>
      <c r="K54" s="193" t="str">
        <f t="shared" si="23"/>
        <v/>
      </c>
      <c r="L54" s="13"/>
      <c r="M54" s="71" t="str">
        <f t="shared" si="6"/>
        <v>47A</v>
      </c>
      <c r="N54" s="46"/>
      <c r="O54" s="15"/>
      <c r="P54" s="15"/>
      <c r="Q54" s="15"/>
      <c r="R54" s="15"/>
      <c r="S54" s="15"/>
      <c r="T54" s="14"/>
      <c r="U54" s="14"/>
      <c r="V54" s="14"/>
      <c r="W54" s="14"/>
      <c r="X54" s="14"/>
      <c r="Y54" s="14"/>
      <c r="Z54" s="14"/>
      <c r="AA54" s="14"/>
      <c r="AB54" s="72" t="str">
        <f t="shared" si="7"/>
        <v>47B</v>
      </c>
      <c r="AC54" s="46"/>
      <c r="AD54" s="31"/>
      <c r="AE54" s="31"/>
      <c r="AF54" s="31"/>
      <c r="AG54" s="31"/>
      <c r="AH54" s="31"/>
      <c r="AI54" s="32"/>
      <c r="AJ54" s="32"/>
      <c r="AK54" s="32"/>
      <c r="AL54" s="32"/>
      <c r="AM54" s="32"/>
      <c r="AN54" s="32"/>
      <c r="AO54" s="32"/>
      <c r="AP54" s="32"/>
      <c r="AQ54" s="15"/>
      <c r="AS54" s="11">
        <f t="shared" si="8"/>
        <v>9</v>
      </c>
      <c r="AZ54" s="11" t="e">
        <f t="shared" si="9"/>
        <v>#VALUE!</v>
      </c>
      <c r="BA54" s="11" t="e">
        <f t="shared" si="10"/>
        <v>#VALUE!</v>
      </c>
      <c r="BB54" s="11" t="e">
        <f t="shared" si="11"/>
        <v>#VALUE!</v>
      </c>
      <c r="BC54" s="11" t="e">
        <f t="shared" si="12"/>
        <v>#VALUE!</v>
      </c>
      <c r="BD54" s="11" t="str">
        <f t="shared" si="24"/>
        <v>記載なし</v>
      </c>
      <c r="BE54" s="11" t="str">
        <f t="shared" si="25"/>
        <v>A</v>
      </c>
      <c r="BF54" s="11" t="e">
        <f t="shared" si="21"/>
        <v>#VALUE!</v>
      </c>
      <c r="BG54" s="11" t="e">
        <f t="shared" si="13"/>
        <v>#VALUE!</v>
      </c>
      <c r="BH54" s="11" t="str">
        <f t="shared" si="14"/>
        <v>C</v>
      </c>
      <c r="BI54" s="11" t="str">
        <f t="shared" si="15"/>
        <v>次判定へ</v>
      </c>
      <c r="BJ54" s="11" t="str">
        <f t="shared" si="16"/>
        <v>以後判定なし</v>
      </c>
      <c r="BK54" s="11" t="e">
        <f t="shared" si="17"/>
        <v>#N/A</v>
      </c>
      <c r="BL54" s="11" t="e">
        <f t="shared" si="26"/>
        <v>#VALUE!</v>
      </c>
      <c r="BM54" s="11" t="e" cm="1">
        <f t="array" ref="BM54">IF(AND($BJ54=3,$BC54=0,MOD(VLOOKUP($BB54,BU:DT,$BK54,FALSE),2)=0,INDEX(BU:DT,VLOOKUP($BB54,BU:DT,$BK54,FALSE)+8,$BK54+1)=0),"D",IF(AND($BJ54=3,$BC54=255,MOD(VLOOKUP($BB54,BU:DT,$BK54,FALSE),2)=1,INDEX(BU:DT,VLOOKUP($BB54,BU:DT,$BK54,FALSE)+8,$BK54+1)=255),"D","C"))</f>
        <v>#VALUE!</v>
      </c>
      <c r="BN54" s="11" t="e" cm="1">
        <f t="array" ref="BN54">IF(AND($BJ54=2,$BC54=0,$BB54=0,MOD(VLOOKUP($BA54,BU:DT,$BK54,FALSE),2)=0,INDEX(DH:EM,VLOOKUP($BA54,BU:DT,$BK54,FALSE)+8,DC60+1)=0,INDEX(BU:DT,VLOOKUP($BA54,BU:DT,$BK54,FALSE)+8,$BK54+2)=0),"D",IF(AND($BJ54=2,$BC54=255,$BB54=255,MOD(VLOOKUP($BA54,BU:DT,$BK54,FALSE),2)=1,INDEX(BU:DT,VLOOKUP($BA54,BU:DT,$BK54,FALSE)+8,$BK54+1)=255,INDEX(BU:DT,VLOOKUP($BA54,BU:DT,$BK54,FALSE)+8,$BK54+2)=255),"D","C"))</f>
        <v>#VALUE!</v>
      </c>
      <c r="BO54" s="11" t="str">
        <f t="shared" si="18"/>
        <v>判定不要</v>
      </c>
      <c r="BP54" s="11" t="e">
        <f t="shared" si="27"/>
        <v>#VALUE!</v>
      </c>
      <c r="BU54" s="11">
        <v>46</v>
      </c>
      <c r="CC54" s="11">
        <v>46</v>
      </c>
      <c r="CD54" s="11">
        <v>0</v>
      </c>
      <c r="CS54" s="11">
        <v>46</v>
      </c>
      <c r="CT54" s="11">
        <v>0</v>
      </c>
      <c r="CU54" s="11">
        <v>0</v>
      </c>
      <c r="DQ54" s="11">
        <v>46</v>
      </c>
      <c r="DR54" s="11">
        <v>0</v>
      </c>
      <c r="DS54" s="11">
        <v>0</v>
      </c>
      <c r="DT54" s="11">
        <v>0</v>
      </c>
    </row>
    <row r="55" spans="1:124" ht="31.5" customHeight="1">
      <c r="A55" s="70">
        <v>48</v>
      </c>
      <c r="B55" s="12"/>
      <c r="C55" s="13"/>
      <c r="D55" s="14"/>
      <c r="E55" s="12"/>
      <c r="F55" s="13"/>
      <c r="G55" s="13"/>
      <c r="H55" s="13"/>
      <c r="I55" s="14" t="str">
        <f t="shared" si="19"/>
        <v/>
      </c>
      <c r="J55" s="14" t="str">
        <f t="shared" si="20"/>
        <v/>
      </c>
      <c r="K55" s="193" t="str">
        <f t="shared" si="23"/>
        <v/>
      </c>
      <c r="L55" s="13"/>
      <c r="M55" s="71" t="str">
        <f t="shared" si="6"/>
        <v>48A</v>
      </c>
      <c r="N55" s="46"/>
      <c r="O55" s="15"/>
      <c r="P55" s="15"/>
      <c r="Q55" s="15"/>
      <c r="R55" s="15"/>
      <c r="S55" s="15"/>
      <c r="T55" s="14"/>
      <c r="U55" s="14"/>
      <c r="V55" s="14"/>
      <c r="W55" s="14"/>
      <c r="X55" s="14"/>
      <c r="Y55" s="14"/>
      <c r="Z55" s="14"/>
      <c r="AA55" s="14"/>
      <c r="AB55" s="72" t="str">
        <f t="shared" si="7"/>
        <v>48B</v>
      </c>
      <c r="AC55" s="46"/>
      <c r="AD55" s="31"/>
      <c r="AE55" s="31"/>
      <c r="AF55" s="31"/>
      <c r="AG55" s="31"/>
      <c r="AH55" s="31"/>
      <c r="AI55" s="32"/>
      <c r="AJ55" s="32"/>
      <c r="AK55" s="32"/>
      <c r="AL55" s="32"/>
      <c r="AM55" s="32"/>
      <c r="AN55" s="32"/>
      <c r="AO55" s="32"/>
      <c r="AP55" s="32"/>
      <c r="AQ55" s="15"/>
      <c r="AS55" s="11">
        <f t="shared" si="8"/>
        <v>9</v>
      </c>
      <c r="AZ55" s="11" t="e">
        <f t="shared" si="9"/>
        <v>#VALUE!</v>
      </c>
      <c r="BA55" s="11" t="e">
        <f t="shared" si="10"/>
        <v>#VALUE!</v>
      </c>
      <c r="BB55" s="11" t="e">
        <f t="shared" si="11"/>
        <v>#VALUE!</v>
      </c>
      <c r="BC55" s="11" t="e">
        <f t="shared" si="12"/>
        <v>#VALUE!</v>
      </c>
      <c r="BD55" s="11" t="str">
        <f t="shared" si="24"/>
        <v>記載なし</v>
      </c>
      <c r="BE55" s="11" t="str">
        <f t="shared" si="25"/>
        <v>A</v>
      </c>
      <c r="BF55" s="11" t="e">
        <f t="shared" si="21"/>
        <v>#VALUE!</v>
      </c>
      <c r="BG55" s="11" t="e">
        <f t="shared" si="13"/>
        <v>#VALUE!</v>
      </c>
      <c r="BH55" s="11" t="str">
        <f t="shared" si="14"/>
        <v>C</v>
      </c>
      <c r="BI55" s="11" t="str">
        <f t="shared" si="15"/>
        <v>次判定へ</v>
      </c>
      <c r="BJ55" s="11" t="str">
        <f t="shared" si="16"/>
        <v>以後判定なし</v>
      </c>
      <c r="BK55" s="11" t="e">
        <f t="shared" si="17"/>
        <v>#N/A</v>
      </c>
      <c r="BL55" s="11" t="e">
        <f t="shared" si="26"/>
        <v>#VALUE!</v>
      </c>
      <c r="BM55" s="11" t="e" cm="1">
        <f t="array" ref="BM55">IF(AND($BJ55=3,$BC55=0,MOD(VLOOKUP($BB55,BU:DT,$BK55,FALSE),2)=0,INDEX(BU:DT,VLOOKUP($BB55,BU:DT,$BK55,FALSE)+8,$BK55+1)=0),"D",IF(AND($BJ55=3,$BC55=255,MOD(VLOOKUP($BB55,BU:DT,$BK55,FALSE),2)=1,INDEX(BU:DT,VLOOKUP($BB55,BU:DT,$BK55,FALSE)+8,$BK55+1)=255),"D","C"))</f>
        <v>#VALUE!</v>
      </c>
      <c r="BN55" s="11" t="e" cm="1">
        <f t="array" ref="BN55">IF(AND($BJ55=2,$BC55=0,$BB55=0,MOD(VLOOKUP($BA55,BU:DT,$BK55,FALSE),2)=0,INDEX(DH:EM,VLOOKUP($BA55,BU:DT,$BK55,FALSE)+8,DC61+1)=0,INDEX(BU:DT,VLOOKUP($BA55,BU:DT,$BK55,FALSE)+8,$BK55+2)=0),"D",IF(AND($BJ55=2,$BC55=255,$BB55=255,MOD(VLOOKUP($BA55,BU:DT,$BK55,FALSE),2)=1,INDEX(BU:DT,VLOOKUP($BA55,BU:DT,$BK55,FALSE)+8,$BK55+1)=255,INDEX(BU:DT,VLOOKUP($BA55,BU:DT,$BK55,FALSE)+8,$BK55+2)=255),"D","C"))</f>
        <v>#VALUE!</v>
      </c>
      <c r="BO55" s="11" t="str">
        <f t="shared" si="18"/>
        <v>判定不要</v>
      </c>
      <c r="BP55" s="11" t="e">
        <f t="shared" si="27"/>
        <v>#VALUE!</v>
      </c>
      <c r="BU55" s="11">
        <v>47</v>
      </c>
      <c r="BV55" s="11">
        <v>47</v>
      </c>
      <c r="BW55" s="11">
        <v>47</v>
      </c>
      <c r="BX55" s="11">
        <v>47</v>
      </c>
      <c r="CC55" s="11">
        <v>47</v>
      </c>
      <c r="CD55" s="11">
        <v>255</v>
      </c>
      <c r="CE55" s="11">
        <v>47</v>
      </c>
      <c r="CF55" s="11">
        <v>255</v>
      </c>
      <c r="CG55" s="11">
        <v>47</v>
      </c>
      <c r="CH55" s="11">
        <v>255</v>
      </c>
      <c r="CI55" s="11">
        <v>47</v>
      </c>
      <c r="CJ55" s="11">
        <v>255</v>
      </c>
      <c r="CS55" s="11">
        <v>47</v>
      </c>
      <c r="CT55" s="11">
        <v>255</v>
      </c>
      <c r="CU55" s="11">
        <v>255</v>
      </c>
      <c r="CV55" s="11">
        <v>47</v>
      </c>
      <c r="CW55" s="11">
        <v>255</v>
      </c>
      <c r="CX55" s="11">
        <v>255</v>
      </c>
      <c r="CY55" s="11">
        <v>47</v>
      </c>
      <c r="CZ55" s="11">
        <v>255</v>
      </c>
      <c r="DA55" s="11">
        <v>255</v>
      </c>
      <c r="DB55" s="11">
        <v>47</v>
      </c>
      <c r="DC55" s="11">
        <v>255</v>
      </c>
      <c r="DD55" s="11">
        <v>255</v>
      </c>
      <c r="DQ55" s="11">
        <v>47</v>
      </c>
      <c r="DR55" s="11">
        <v>255</v>
      </c>
      <c r="DS55" s="11">
        <v>255</v>
      </c>
      <c r="DT55" s="11">
        <v>255</v>
      </c>
    </row>
    <row r="56" spans="1:124" ht="31.5" customHeight="1">
      <c r="A56" s="70">
        <v>49</v>
      </c>
      <c r="B56" s="12"/>
      <c r="C56" s="13"/>
      <c r="D56" s="14"/>
      <c r="E56" s="12"/>
      <c r="F56" s="13"/>
      <c r="G56" s="13"/>
      <c r="H56" s="13"/>
      <c r="I56" s="14" t="str">
        <f t="shared" si="19"/>
        <v/>
      </c>
      <c r="J56" s="14" t="str">
        <f t="shared" si="20"/>
        <v/>
      </c>
      <c r="K56" s="193" t="str">
        <f t="shared" si="23"/>
        <v/>
      </c>
      <c r="L56" s="13"/>
      <c r="M56" s="71" t="str">
        <f t="shared" si="6"/>
        <v>49A</v>
      </c>
      <c r="N56" s="46"/>
      <c r="O56" s="15"/>
      <c r="P56" s="15"/>
      <c r="Q56" s="15"/>
      <c r="R56" s="15"/>
      <c r="S56" s="15"/>
      <c r="T56" s="14"/>
      <c r="U56" s="14"/>
      <c r="V56" s="14"/>
      <c r="W56" s="14"/>
      <c r="X56" s="14"/>
      <c r="Y56" s="14"/>
      <c r="Z56" s="14"/>
      <c r="AA56" s="14"/>
      <c r="AB56" s="72" t="str">
        <f t="shared" si="7"/>
        <v>49B</v>
      </c>
      <c r="AC56" s="46"/>
      <c r="AD56" s="31"/>
      <c r="AE56" s="31"/>
      <c r="AF56" s="31"/>
      <c r="AG56" s="31"/>
      <c r="AH56" s="31"/>
      <c r="AI56" s="32"/>
      <c r="AJ56" s="32"/>
      <c r="AK56" s="32"/>
      <c r="AL56" s="32"/>
      <c r="AM56" s="32"/>
      <c r="AN56" s="32"/>
      <c r="AO56" s="32"/>
      <c r="AP56" s="32"/>
      <c r="AQ56" s="15"/>
      <c r="AS56" s="11">
        <f t="shared" si="8"/>
        <v>9</v>
      </c>
      <c r="AZ56" s="11" t="e">
        <f t="shared" si="9"/>
        <v>#VALUE!</v>
      </c>
      <c r="BA56" s="11" t="e">
        <f t="shared" si="10"/>
        <v>#VALUE!</v>
      </c>
      <c r="BB56" s="11" t="e">
        <f t="shared" si="11"/>
        <v>#VALUE!</v>
      </c>
      <c r="BC56" s="11" t="e">
        <f t="shared" si="12"/>
        <v>#VALUE!</v>
      </c>
      <c r="BD56" s="11" t="str">
        <f t="shared" si="24"/>
        <v>記載なし</v>
      </c>
      <c r="BE56" s="11" t="str">
        <f t="shared" si="25"/>
        <v>A</v>
      </c>
      <c r="BF56" s="11" t="e">
        <f t="shared" si="21"/>
        <v>#VALUE!</v>
      </c>
      <c r="BG56" s="11" t="e">
        <f t="shared" si="13"/>
        <v>#VALUE!</v>
      </c>
      <c r="BH56" s="11" t="str">
        <f t="shared" si="14"/>
        <v>C</v>
      </c>
      <c r="BI56" s="11" t="str">
        <f t="shared" si="15"/>
        <v>次判定へ</v>
      </c>
      <c r="BJ56" s="11" t="str">
        <f t="shared" si="16"/>
        <v>以後判定なし</v>
      </c>
      <c r="BK56" s="11" t="e">
        <f t="shared" si="17"/>
        <v>#N/A</v>
      </c>
      <c r="BL56" s="11" t="e">
        <f t="shared" si="26"/>
        <v>#VALUE!</v>
      </c>
      <c r="BM56" s="11" t="e" cm="1">
        <f t="array" ref="BM56">IF(AND($BJ56=3,$BC56=0,MOD(VLOOKUP($BB56,BU:DT,$BK56,FALSE),2)=0,INDEX(BU:DT,VLOOKUP($BB56,BU:DT,$BK56,FALSE)+8,$BK56+1)=0),"D",IF(AND($BJ56=3,$BC56=255,MOD(VLOOKUP($BB56,BU:DT,$BK56,FALSE),2)=1,INDEX(BU:DT,VLOOKUP($BB56,BU:DT,$BK56,FALSE)+8,$BK56+1)=255),"D","C"))</f>
        <v>#VALUE!</v>
      </c>
      <c r="BN56" s="11" t="e" cm="1">
        <f t="array" ref="BN56">IF(AND($BJ56=2,$BC56=0,$BB56=0,MOD(VLOOKUP($BA56,BU:DT,$BK56,FALSE),2)=0,INDEX(DH:EM,VLOOKUP($BA56,BU:DT,$BK56,FALSE)+8,DC62+1)=0,INDEX(BU:DT,VLOOKUP($BA56,BU:DT,$BK56,FALSE)+8,$BK56+2)=0),"D",IF(AND($BJ56=2,$BC56=255,$BB56=255,MOD(VLOOKUP($BA56,BU:DT,$BK56,FALSE),2)=1,INDEX(BU:DT,VLOOKUP($BA56,BU:DT,$BK56,FALSE)+8,$BK56+1)=255,INDEX(BU:DT,VLOOKUP($BA56,BU:DT,$BK56,FALSE)+8,$BK56+2)=255),"D","C"))</f>
        <v>#VALUE!</v>
      </c>
      <c r="BO56" s="11" t="str">
        <f t="shared" si="18"/>
        <v>判定不要</v>
      </c>
      <c r="BP56" s="11" t="e">
        <f t="shared" si="27"/>
        <v>#VALUE!</v>
      </c>
      <c r="BU56" s="11">
        <v>48</v>
      </c>
      <c r="BV56" s="11">
        <v>48</v>
      </c>
      <c r="BW56" s="11">
        <v>48</v>
      </c>
      <c r="BX56" s="11">
        <v>48</v>
      </c>
      <c r="CC56" s="11">
        <v>48</v>
      </c>
      <c r="CD56" s="11">
        <v>0</v>
      </c>
      <c r="CE56" s="11">
        <v>48</v>
      </c>
      <c r="CF56" s="11">
        <v>0</v>
      </c>
      <c r="CG56" s="11">
        <v>48</v>
      </c>
      <c r="CH56" s="11">
        <v>0</v>
      </c>
      <c r="CI56" s="11">
        <v>48</v>
      </c>
      <c r="CJ56" s="11">
        <v>0</v>
      </c>
      <c r="CS56" s="11">
        <v>48</v>
      </c>
      <c r="CT56" s="11">
        <v>0</v>
      </c>
      <c r="CU56" s="11">
        <v>0</v>
      </c>
      <c r="CV56" s="11">
        <v>48</v>
      </c>
      <c r="CW56" s="11">
        <v>0</v>
      </c>
      <c r="CX56" s="11">
        <v>0</v>
      </c>
      <c r="CY56" s="11">
        <v>48</v>
      </c>
      <c r="CZ56" s="11">
        <v>0</v>
      </c>
      <c r="DA56" s="11">
        <v>0</v>
      </c>
      <c r="DB56" s="11">
        <v>48</v>
      </c>
      <c r="DC56" s="11">
        <v>0</v>
      </c>
      <c r="DD56" s="11">
        <v>0</v>
      </c>
      <c r="DQ56" s="11">
        <v>48</v>
      </c>
      <c r="DR56" s="11">
        <v>0</v>
      </c>
      <c r="DS56" s="11">
        <v>0</v>
      </c>
      <c r="DT56" s="11">
        <v>0</v>
      </c>
    </row>
    <row r="57" spans="1:124" ht="31.5" customHeight="1">
      <c r="A57" s="70">
        <v>50</v>
      </c>
      <c r="B57" s="12"/>
      <c r="C57" s="13"/>
      <c r="D57" s="14"/>
      <c r="E57" s="12"/>
      <c r="F57" s="13"/>
      <c r="G57" s="13"/>
      <c r="H57" s="13"/>
      <c r="I57" s="14" t="str">
        <f t="shared" si="19"/>
        <v/>
      </c>
      <c r="J57" s="14" t="str">
        <f t="shared" si="20"/>
        <v/>
      </c>
      <c r="K57" s="193" t="str">
        <f t="shared" si="23"/>
        <v/>
      </c>
      <c r="L57" s="13"/>
      <c r="M57" s="71" t="str">
        <f t="shared" si="6"/>
        <v>50A</v>
      </c>
      <c r="N57" s="46"/>
      <c r="O57" s="15"/>
      <c r="P57" s="15"/>
      <c r="Q57" s="15"/>
      <c r="R57" s="15"/>
      <c r="S57" s="15"/>
      <c r="T57" s="14"/>
      <c r="U57" s="14"/>
      <c r="V57" s="14"/>
      <c r="W57" s="14"/>
      <c r="X57" s="14"/>
      <c r="Y57" s="14"/>
      <c r="Z57" s="14"/>
      <c r="AA57" s="14"/>
      <c r="AB57" s="72" t="str">
        <f t="shared" si="7"/>
        <v>50B</v>
      </c>
      <c r="AC57" s="46"/>
      <c r="AD57" s="31"/>
      <c r="AE57" s="31"/>
      <c r="AF57" s="31"/>
      <c r="AG57" s="31"/>
      <c r="AH57" s="31"/>
      <c r="AI57" s="32"/>
      <c r="AJ57" s="32"/>
      <c r="AK57" s="32"/>
      <c r="AL57" s="32"/>
      <c r="AM57" s="32"/>
      <c r="AN57" s="32"/>
      <c r="AO57" s="32"/>
      <c r="AP57" s="32"/>
      <c r="AQ57" s="15"/>
      <c r="AS57" s="11">
        <f t="shared" si="8"/>
        <v>9</v>
      </c>
      <c r="AZ57" s="11" t="e">
        <f t="shared" si="9"/>
        <v>#VALUE!</v>
      </c>
      <c r="BA57" s="11" t="e">
        <f t="shared" si="10"/>
        <v>#VALUE!</v>
      </c>
      <c r="BB57" s="11" t="e">
        <f t="shared" si="11"/>
        <v>#VALUE!</v>
      </c>
      <c r="BC57" s="11" t="e">
        <f t="shared" si="12"/>
        <v>#VALUE!</v>
      </c>
      <c r="BD57" s="11" t="str">
        <f t="shared" si="24"/>
        <v>記載なし</v>
      </c>
      <c r="BE57" s="11" t="str">
        <f t="shared" si="25"/>
        <v>A</v>
      </c>
      <c r="BF57" s="11" t="e">
        <f t="shared" si="21"/>
        <v>#VALUE!</v>
      </c>
      <c r="BG57" s="11" t="e">
        <f t="shared" si="13"/>
        <v>#VALUE!</v>
      </c>
      <c r="BH57" s="11" t="str">
        <f t="shared" si="14"/>
        <v>C</v>
      </c>
      <c r="BI57" s="11" t="str">
        <f t="shared" si="15"/>
        <v>次判定へ</v>
      </c>
      <c r="BJ57" s="11" t="str">
        <f t="shared" si="16"/>
        <v>以後判定なし</v>
      </c>
      <c r="BK57" s="11" t="e">
        <f t="shared" si="17"/>
        <v>#N/A</v>
      </c>
      <c r="BL57" s="11" t="e">
        <f t="shared" si="26"/>
        <v>#VALUE!</v>
      </c>
      <c r="BM57" s="11" t="e" cm="1">
        <f t="array" ref="BM57">IF(AND($BJ57=3,$BC57=0,MOD(VLOOKUP($BB57,BU:DT,$BK57,FALSE),2)=0,INDEX(BU:DT,VLOOKUP($BB57,BU:DT,$BK57,FALSE)+8,$BK57+1)=0),"D",IF(AND($BJ57=3,$BC57=255,MOD(VLOOKUP($BB57,BU:DT,$BK57,FALSE),2)=1,INDEX(BU:DT,VLOOKUP($BB57,BU:DT,$BK57,FALSE)+8,$BK57+1)=255),"D","C"))</f>
        <v>#VALUE!</v>
      </c>
      <c r="BN57" s="11" t="e" cm="1">
        <f t="array" ref="BN57">IF(AND($BJ57=2,$BC57=0,$BB57=0,MOD(VLOOKUP($BA57,BU:DT,$BK57,FALSE),2)=0,INDEX(DH:EM,VLOOKUP($BA57,BU:DT,$BK57,FALSE)+8,DC63+1)=0,INDEX(BU:DT,VLOOKUP($BA57,BU:DT,$BK57,FALSE)+8,$BK57+2)=0),"D",IF(AND($BJ57=2,$BC57=255,$BB57=255,MOD(VLOOKUP($BA57,BU:DT,$BK57,FALSE),2)=1,INDEX(BU:DT,VLOOKUP($BA57,BU:DT,$BK57,FALSE)+8,$BK57+1)=255,INDEX(BU:DT,VLOOKUP($BA57,BU:DT,$BK57,FALSE)+8,$BK57+2)=255),"D","C"))</f>
        <v>#VALUE!</v>
      </c>
      <c r="BO57" s="11" t="str">
        <f t="shared" si="18"/>
        <v>判定不要</v>
      </c>
      <c r="BP57" s="11" t="e">
        <f t="shared" si="27"/>
        <v>#VALUE!</v>
      </c>
      <c r="BU57" s="11">
        <v>49</v>
      </c>
      <c r="CC57" s="11">
        <v>49</v>
      </c>
      <c r="CD57" s="11">
        <v>255</v>
      </c>
      <c r="CS57" s="11">
        <v>49</v>
      </c>
      <c r="CT57" s="11">
        <v>255</v>
      </c>
      <c r="CU57" s="11">
        <v>255</v>
      </c>
      <c r="DQ57" s="11">
        <v>49</v>
      </c>
      <c r="DR57" s="11">
        <v>255</v>
      </c>
      <c r="DS57" s="11">
        <v>255</v>
      </c>
      <c r="DT57" s="11">
        <v>255</v>
      </c>
    </row>
    <row r="58" spans="1:124" ht="31.5" customHeight="1">
      <c r="A58" s="70">
        <v>51</v>
      </c>
      <c r="B58" s="12"/>
      <c r="C58" s="13"/>
      <c r="D58" s="14"/>
      <c r="E58" s="12"/>
      <c r="F58" s="13"/>
      <c r="G58" s="13"/>
      <c r="H58" s="13"/>
      <c r="I58" s="14" t="str">
        <f t="shared" si="19"/>
        <v/>
      </c>
      <c r="J58" s="14" t="str">
        <f t="shared" si="20"/>
        <v/>
      </c>
      <c r="K58" s="193" t="str">
        <f t="shared" si="23"/>
        <v/>
      </c>
      <c r="L58" s="13"/>
      <c r="M58" s="71" t="str">
        <f t="shared" si="6"/>
        <v>51A</v>
      </c>
      <c r="N58" s="46"/>
      <c r="O58" s="15"/>
      <c r="P58" s="15"/>
      <c r="Q58" s="15"/>
      <c r="R58" s="15"/>
      <c r="S58" s="15"/>
      <c r="T58" s="14"/>
      <c r="U58" s="14"/>
      <c r="V58" s="14"/>
      <c r="W58" s="14"/>
      <c r="X58" s="14"/>
      <c r="Y58" s="14"/>
      <c r="Z58" s="14"/>
      <c r="AA58" s="14"/>
      <c r="AB58" s="72" t="str">
        <f t="shared" si="7"/>
        <v>51B</v>
      </c>
      <c r="AC58" s="46"/>
      <c r="AD58" s="31"/>
      <c r="AE58" s="31"/>
      <c r="AF58" s="31"/>
      <c r="AG58" s="31"/>
      <c r="AH58" s="31"/>
      <c r="AI58" s="32"/>
      <c r="AJ58" s="32"/>
      <c r="AK58" s="32"/>
      <c r="AL58" s="32"/>
      <c r="AM58" s="32"/>
      <c r="AN58" s="32"/>
      <c r="AO58" s="32"/>
      <c r="AP58" s="32"/>
      <c r="AQ58" s="15"/>
      <c r="AS58" s="11">
        <f t="shared" si="8"/>
        <v>9</v>
      </c>
      <c r="AZ58" s="11" t="e">
        <f t="shared" si="9"/>
        <v>#VALUE!</v>
      </c>
      <c r="BA58" s="11" t="e">
        <f t="shared" si="10"/>
        <v>#VALUE!</v>
      </c>
      <c r="BB58" s="11" t="e">
        <f t="shared" si="11"/>
        <v>#VALUE!</v>
      </c>
      <c r="BC58" s="11" t="e">
        <f t="shared" si="12"/>
        <v>#VALUE!</v>
      </c>
      <c r="BD58" s="11" t="str">
        <f t="shared" si="24"/>
        <v>記載なし</v>
      </c>
      <c r="BE58" s="11" t="str">
        <f t="shared" si="25"/>
        <v>A</v>
      </c>
      <c r="BF58" s="11" t="e">
        <f t="shared" si="21"/>
        <v>#VALUE!</v>
      </c>
      <c r="BG58" s="11" t="e">
        <f t="shared" si="13"/>
        <v>#VALUE!</v>
      </c>
      <c r="BH58" s="11" t="str">
        <f t="shared" si="14"/>
        <v>C</v>
      </c>
      <c r="BI58" s="11" t="str">
        <f t="shared" si="15"/>
        <v>次判定へ</v>
      </c>
      <c r="BJ58" s="11" t="str">
        <f t="shared" si="16"/>
        <v>以後判定なし</v>
      </c>
      <c r="BK58" s="11" t="e">
        <f t="shared" si="17"/>
        <v>#N/A</v>
      </c>
      <c r="BL58" s="11" t="e">
        <f t="shared" si="26"/>
        <v>#VALUE!</v>
      </c>
      <c r="BM58" s="11" t="e" cm="1">
        <f t="array" ref="BM58">IF(AND($BJ58=3,$BC58=0,MOD(VLOOKUP($BB58,BU:DT,$BK58,FALSE),2)=0,INDEX(BU:DT,VLOOKUP($BB58,BU:DT,$BK58,FALSE)+8,$BK58+1)=0),"D",IF(AND($BJ58=3,$BC58=255,MOD(VLOOKUP($BB58,BU:DT,$BK58,FALSE),2)=1,INDEX(BU:DT,VLOOKUP($BB58,BU:DT,$BK58,FALSE)+8,$BK58+1)=255),"D","C"))</f>
        <v>#VALUE!</v>
      </c>
      <c r="BN58" s="11" t="e" cm="1">
        <f t="array" ref="BN58">IF(AND($BJ58=2,$BC58=0,$BB58=0,MOD(VLOOKUP($BA58,BU:DT,$BK58,FALSE),2)=0,INDEX(DH:EM,VLOOKUP($BA58,BU:DT,$BK58,FALSE)+8,DC64+1)=0,INDEX(BU:DT,VLOOKUP($BA58,BU:DT,$BK58,FALSE)+8,$BK58+2)=0),"D",IF(AND($BJ58=2,$BC58=255,$BB58=255,MOD(VLOOKUP($BA58,BU:DT,$BK58,FALSE),2)=1,INDEX(BU:DT,VLOOKUP($BA58,BU:DT,$BK58,FALSE)+8,$BK58+1)=255,INDEX(BU:DT,VLOOKUP($BA58,BU:DT,$BK58,FALSE)+8,$BK58+2)=255),"D","C"))</f>
        <v>#VALUE!</v>
      </c>
      <c r="BO58" s="11" t="str">
        <f t="shared" si="18"/>
        <v>判定不要</v>
      </c>
      <c r="BP58" s="11" t="e">
        <f t="shared" si="27"/>
        <v>#VALUE!</v>
      </c>
      <c r="BU58" s="11">
        <v>50</v>
      </c>
      <c r="CC58" s="11">
        <v>50</v>
      </c>
      <c r="CD58" s="11">
        <v>0</v>
      </c>
      <c r="CS58" s="11">
        <v>50</v>
      </c>
      <c r="CT58" s="11">
        <v>0</v>
      </c>
      <c r="CU58" s="11">
        <v>0</v>
      </c>
      <c r="DQ58" s="11">
        <v>50</v>
      </c>
      <c r="DR58" s="11">
        <v>0</v>
      </c>
      <c r="DS58" s="11">
        <v>0</v>
      </c>
      <c r="DT58" s="11">
        <v>0</v>
      </c>
    </row>
    <row r="59" spans="1:124" ht="31.5" customHeight="1">
      <c r="A59" s="70">
        <v>52</v>
      </c>
      <c r="B59" s="12"/>
      <c r="C59" s="13"/>
      <c r="D59" s="14"/>
      <c r="E59" s="12"/>
      <c r="F59" s="13"/>
      <c r="G59" s="13"/>
      <c r="H59" s="13"/>
      <c r="I59" s="14" t="str">
        <f t="shared" si="19"/>
        <v/>
      </c>
      <c r="J59" s="14" t="str">
        <f t="shared" si="20"/>
        <v/>
      </c>
      <c r="K59" s="193" t="str">
        <f t="shared" si="23"/>
        <v/>
      </c>
      <c r="L59" s="13"/>
      <c r="M59" s="71" t="str">
        <f t="shared" si="6"/>
        <v>52A</v>
      </c>
      <c r="N59" s="46"/>
      <c r="O59" s="15"/>
      <c r="P59" s="15"/>
      <c r="Q59" s="15"/>
      <c r="R59" s="15"/>
      <c r="S59" s="15"/>
      <c r="T59" s="14"/>
      <c r="U59" s="14"/>
      <c r="V59" s="14"/>
      <c r="W59" s="14"/>
      <c r="X59" s="14"/>
      <c r="Y59" s="14"/>
      <c r="Z59" s="14"/>
      <c r="AA59" s="14"/>
      <c r="AB59" s="72" t="str">
        <f t="shared" si="7"/>
        <v>52B</v>
      </c>
      <c r="AC59" s="46"/>
      <c r="AD59" s="31"/>
      <c r="AE59" s="31"/>
      <c r="AF59" s="31"/>
      <c r="AG59" s="31"/>
      <c r="AH59" s="31"/>
      <c r="AI59" s="32"/>
      <c r="AJ59" s="32"/>
      <c r="AK59" s="32"/>
      <c r="AL59" s="32"/>
      <c r="AM59" s="32"/>
      <c r="AN59" s="32"/>
      <c r="AO59" s="32"/>
      <c r="AP59" s="32"/>
      <c r="AQ59" s="15"/>
      <c r="AS59" s="11">
        <f t="shared" si="8"/>
        <v>9</v>
      </c>
      <c r="AZ59" s="11" t="e">
        <f t="shared" si="9"/>
        <v>#VALUE!</v>
      </c>
      <c r="BA59" s="11" t="e">
        <f t="shared" si="10"/>
        <v>#VALUE!</v>
      </c>
      <c r="BB59" s="11" t="e">
        <f t="shared" si="11"/>
        <v>#VALUE!</v>
      </c>
      <c r="BC59" s="11" t="e">
        <f t="shared" si="12"/>
        <v>#VALUE!</v>
      </c>
      <c r="BD59" s="11" t="str">
        <f t="shared" si="24"/>
        <v>記載なし</v>
      </c>
      <c r="BE59" s="11" t="str">
        <f t="shared" si="25"/>
        <v>A</v>
      </c>
      <c r="BF59" s="11" t="e">
        <f t="shared" si="21"/>
        <v>#VALUE!</v>
      </c>
      <c r="BG59" s="11" t="e">
        <f t="shared" si="13"/>
        <v>#VALUE!</v>
      </c>
      <c r="BH59" s="11" t="str">
        <f t="shared" si="14"/>
        <v>C</v>
      </c>
      <c r="BI59" s="11" t="str">
        <f t="shared" si="15"/>
        <v>次判定へ</v>
      </c>
      <c r="BJ59" s="11" t="str">
        <f t="shared" si="16"/>
        <v>以後判定なし</v>
      </c>
      <c r="BK59" s="11" t="e">
        <f t="shared" si="17"/>
        <v>#N/A</v>
      </c>
      <c r="BL59" s="11" t="e">
        <f t="shared" si="26"/>
        <v>#VALUE!</v>
      </c>
      <c r="BM59" s="11" t="e" cm="1">
        <f t="array" ref="BM59">IF(AND($BJ59=3,$BC59=0,MOD(VLOOKUP($BB59,BU:DT,$BK59,FALSE),2)=0,INDEX(BU:DT,VLOOKUP($BB59,BU:DT,$BK59,FALSE)+8,$BK59+1)=0),"D",IF(AND($BJ59=3,$BC59=255,MOD(VLOOKUP($BB59,BU:DT,$BK59,FALSE),2)=1,INDEX(BU:DT,VLOOKUP($BB59,BU:DT,$BK59,FALSE)+8,$BK59+1)=255),"D","C"))</f>
        <v>#VALUE!</v>
      </c>
      <c r="BN59" s="11" t="e" cm="1">
        <f t="array" ref="BN59">IF(AND($BJ59=2,$BC59=0,$BB59=0,MOD(VLOOKUP($BA59,BU:DT,$BK59,FALSE),2)=0,INDEX(DH:EM,VLOOKUP($BA59,BU:DT,$BK59,FALSE)+8,DC65+1)=0,INDEX(BU:DT,VLOOKUP($BA59,BU:DT,$BK59,FALSE)+8,$BK59+2)=0),"D",IF(AND($BJ59=2,$BC59=255,$BB59=255,MOD(VLOOKUP($BA59,BU:DT,$BK59,FALSE),2)=1,INDEX(BU:DT,VLOOKUP($BA59,BU:DT,$BK59,FALSE)+8,$BK59+1)=255,INDEX(BU:DT,VLOOKUP($BA59,BU:DT,$BK59,FALSE)+8,$BK59+2)=255),"D","C"))</f>
        <v>#VALUE!</v>
      </c>
      <c r="BO59" s="11" t="str">
        <f t="shared" si="18"/>
        <v>判定不要</v>
      </c>
      <c r="BP59" s="11" t="e">
        <f t="shared" si="27"/>
        <v>#VALUE!</v>
      </c>
      <c r="BU59" s="11">
        <v>51</v>
      </c>
      <c r="BV59" s="11">
        <v>51</v>
      </c>
      <c r="CC59" s="11">
        <v>51</v>
      </c>
      <c r="CD59" s="11">
        <v>255</v>
      </c>
      <c r="CE59" s="11">
        <v>51</v>
      </c>
      <c r="CF59" s="11">
        <v>255</v>
      </c>
      <c r="CS59" s="11">
        <v>51</v>
      </c>
      <c r="CT59" s="11">
        <v>255</v>
      </c>
      <c r="CU59" s="11">
        <v>255</v>
      </c>
      <c r="CV59" s="11">
        <v>51</v>
      </c>
      <c r="CW59" s="11">
        <v>255</v>
      </c>
      <c r="CX59" s="11">
        <v>255</v>
      </c>
      <c r="DQ59" s="11">
        <v>51</v>
      </c>
      <c r="DR59" s="11">
        <v>255</v>
      </c>
      <c r="DS59" s="11">
        <v>255</v>
      </c>
      <c r="DT59" s="11">
        <v>255</v>
      </c>
    </row>
    <row r="60" spans="1:124" ht="31.5" customHeight="1">
      <c r="A60" s="70">
        <v>53</v>
      </c>
      <c r="B60" s="12"/>
      <c r="C60" s="13"/>
      <c r="D60" s="14"/>
      <c r="E60" s="12"/>
      <c r="F60" s="13"/>
      <c r="G60" s="13"/>
      <c r="H60" s="13"/>
      <c r="I60" s="14" t="str">
        <f t="shared" si="19"/>
        <v/>
      </c>
      <c r="J60" s="14" t="str">
        <f t="shared" si="20"/>
        <v/>
      </c>
      <c r="K60" s="193" t="str">
        <f t="shared" si="23"/>
        <v/>
      </c>
      <c r="L60" s="13"/>
      <c r="M60" s="71" t="str">
        <f t="shared" si="6"/>
        <v>53A</v>
      </c>
      <c r="N60" s="46"/>
      <c r="O60" s="15"/>
      <c r="P60" s="15"/>
      <c r="Q60" s="15"/>
      <c r="R60" s="15"/>
      <c r="S60" s="15"/>
      <c r="T60" s="14"/>
      <c r="U60" s="14"/>
      <c r="V60" s="14"/>
      <c r="W60" s="14"/>
      <c r="X60" s="14"/>
      <c r="Y60" s="14"/>
      <c r="Z60" s="14"/>
      <c r="AA60" s="14"/>
      <c r="AB60" s="72" t="str">
        <f t="shared" si="7"/>
        <v>53B</v>
      </c>
      <c r="AC60" s="46"/>
      <c r="AD60" s="31"/>
      <c r="AE60" s="31"/>
      <c r="AF60" s="31"/>
      <c r="AG60" s="31"/>
      <c r="AH60" s="31"/>
      <c r="AI60" s="32"/>
      <c r="AJ60" s="32"/>
      <c r="AK60" s="32"/>
      <c r="AL60" s="32"/>
      <c r="AM60" s="32"/>
      <c r="AN60" s="32"/>
      <c r="AO60" s="32"/>
      <c r="AP60" s="32"/>
      <c r="AQ60" s="15"/>
      <c r="AS60" s="11">
        <f t="shared" si="8"/>
        <v>9</v>
      </c>
      <c r="AZ60" s="11" t="e">
        <f t="shared" si="9"/>
        <v>#VALUE!</v>
      </c>
      <c r="BA60" s="11" t="e">
        <f t="shared" si="10"/>
        <v>#VALUE!</v>
      </c>
      <c r="BB60" s="11" t="e">
        <f t="shared" si="11"/>
        <v>#VALUE!</v>
      </c>
      <c r="BC60" s="11" t="e">
        <f t="shared" si="12"/>
        <v>#VALUE!</v>
      </c>
      <c r="BD60" s="11" t="str">
        <f t="shared" si="24"/>
        <v>記載なし</v>
      </c>
      <c r="BE60" s="11" t="str">
        <f t="shared" si="25"/>
        <v>A</v>
      </c>
      <c r="BF60" s="11" t="e">
        <f t="shared" si="21"/>
        <v>#VALUE!</v>
      </c>
      <c r="BG60" s="11" t="e">
        <f t="shared" si="13"/>
        <v>#VALUE!</v>
      </c>
      <c r="BH60" s="11" t="str">
        <f t="shared" si="14"/>
        <v>C</v>
      </c>
      <c r="BI60" s="11" t="str">
        <f t="shared" si="15"/>
        <v>次判定へ</v>
      </c>
      <c r="BJ60" s="11" t="str">
        <f t="shared" si="16"/>
        <v>以後判定なし</v>
      </c>
      <c r="BK60" s="11" t="e">
        <f t="shared" si="17"/>
        <v>#N/A</v>
      </c>
      <c r="BL60" s="11" t="e">
        <f t="shared" si="26"/>
        <v>#VALUE!</v>
      </c>
      <c r="BM60" s="11" t="e" cm="1">
        <f t="array" ref="BM60">IF(AND($BJ60=3,$BC60=0,MOD(VLOOKUP($BB60,BU:DT,$BK60,FALSE),2)=0,INDEX(BU:DT,VLOOKUP($BB60,BU:DT,$BK60,FALSE)+8,$BK60+1)=0),"D",IF(AND($BJ60=3,$BC60=255,MOD(VLOOKUP($BB60,BU:DT,$BK60,FALSE),2)=1,INDEX(BU:DT,VLOOKUP($BB60,BU:DT,$BK60,FALSE)+8,$BK60+1)=255),"D","C"))</f>
        <v>#VALUE!</v>
      </c>
      <c r="BN60" s="11" t="e" cm="1">
        <f t="array" ref="BN60">IF(AND($BJ60=2,$BC60=0,$BB60=0,MOD(VLOOKUP($BA60,BU:DT,$BK60,FALSE),2)=0,INDEX(DH:EM,VLOOKUP($BA60,BU:DT,$BK60,FALSE)+8,DC66+1)=0,INDEX(BU:DT,VLOOKUP($BA60,BU:DT,$BK60,FALSE)+8,$BK60+2)=0),"D",IF(AND($BJ60=2,$BC60=255,$BB60=255,MOD(VLOOKUP($BA60,BU:DT,$BK60,FALSE),2)=1,INDEX(BU:DT,VLOOKUP($BA60,BU:DT,$BK60,FALSE)+8,$BK60+1)=255,INDEX(BU:DT,VLOOKUP($BA60,BU:DT,$BK60,FALSE)+8,$BK60+2)=255),"D","C"))</f>
        <v>#VALUE!</v>
      </c>
      <c r="BO60" s="11" t="str">
        <f t="shared" si="18"/>
        <v>判定不要</v>
      </c>
      <c r="BP60" s="11" t="e">
        <f t="shared" si="27"/>
        <v>#VALUE!</v>
      </c>
      <c r="BU60" s="11">
        <v>52</v>
      </c>
      <c r="BV60" s="11">
        <v>52</v>
      </c>
      <c r="CC60" s="11">
        <v>52</v>
      </c>
      <c r="CD60" s="11">
        <v>0</v>
      </c>
      <c r="CE60" s="11">
        <v>52</v>
      </c>
      <c r="CF60" s="11">
        <v>0</v>
      </c>
      <c r="CS60" s="11">
        <v>52</v>
      </c>
      <c r="CT60" s="11">
        <v>0</v>
      </c>
      <c r="CU60" s="11">
        <v>0</v>
      </c>
      <c r="CV60" s="11">
        <v>52</v>
      </c>
      <c r="CW60" s="11">
        <v>0</v>
      </c>
      <c r="CX60" s="11">
        <v>0</v>
      </c>
      <c r="DQ60" s="11">
        <v>52</v>
      </c>
      <c r="DR60" s="11">
        <v>0</v>
      </c>
      <c r="DS60" s="11">
        <v>0</v>
      </c>
      <c r="DT60" s="11">
        <v>0</v>
      </c>
    </row>
    <row r="61" spans="1:124" ht="31.5" customHeight="1">
      <c r="A61" s="70">
        <v>54</v>
      </c>
      <c r="B61" s="12"/>
      <c r="C61" s="13"/>
      <c r="D61" s="14"/>
      <c r="E61" s="12"/>
      <c r="F61" s="13"/>
      <c r="G61" s="13"/>
      <c r="H61" s="13"/>
      <c r="I61" s="14" t="str">
        <f t="shared" si="19"/>
        <v/>
      </c>
      <c r="J61" s="14" t="str">
        <f t="shared" si="20"/>
        <v/>
      </c>
      <c r="K61" s="193" t="str">
        <f t="shared" si="23"/>
        <v/>
      </c>
      <c r="L61" s="13"/>
      <c r="M61" s="71" t="str">
        <f t="shared" si="6"/>
        <v>54A</v>
      </c>
      <c r="N61" s="46"/>
      <c r="O61" s="15"/>
      <c r="P61" s="15"/>
      <c r="Q61" s="15"/>
      <c r="R61" s="15"/>
      <c r="S61" s="15"/>
      <c r="T61" s="14"/>
      <c r="U61" s="14"/>
      <c r="V61" s="14"/>
      <c r="W61" s="14"/>
      <c r="X61" s="14"/>
      <c r="Y61" s="14"/>
      <c r="Z61" s="14"/>
      <c r="AA61" s="14"/>
      <c r="AB61" s="72" t="str">
        <f t="shared" si="7"/>
        <v>54B</v>
      </c>
      <c r="AC61" s="46"/>
      <c r="AD61" s="31"/>
      <c r="AE61" s="31"/>
      <c r="AF61" s="31"/>
      <c r="AG61" s="31"/>
      <c r="AH61" s="31"/>
      <c r="AI61" s="32"/>
      <c r="AJ61" s="32"/>
      <c r="AK61" s="32"/>
      <c r="AL61" s="32"/>
      <c r="AM61" s="32"/>
      <c r="AN61" s="32"/>
      <c r="AO61" s="32"/>
      <c r="AP61" s="32"/>
      <c r="AQ61" s="15"/>
      <c r="AS61" s="11">
        <f t="shared" si="8"/>
        <v>9</v>
      </c>
      <c r="AZ61" s="11" t="e">
        <f t="shared" si="9"/>
        <v>#VALUE!</v>
      </c>
      <c r="BA61" s="11" t="e">
        <f t="shared" si="10"/>
        <v>#VALUE!</v>
      </c>
      <c r="BB61" s="11" t="e">
        <f t="shared" si="11"/>
        <v>#VALUE!</v>
      </c>
      <c r="BC61" s="11" t="e">
        <f t="shared" si="12"/>
        <v>#VALUE!</v>
      </c>
      <c r="BD61" s="11" t="str">
        <f t="shared" si="24"/>
        <v>記載なし</v>
      </c>
      <c r="BE61" s="11" t="str">
        <f t="shared" si="25"/>
        <v>A</v>
      </c>
      <c r="BF61" s="11" t="e">
        <f t="shared" si="21"/>
        <v>#VALUE!</v>
      </c>
      <c r="BG61" s="11" t="e">
        <f t="shared" si="13"/>
        <v>#VALUE!</v>
      </c>
      <c r="BH61" s="11" t="str">
        <f t="shared" si="14"/>
        <v>C</v>
      </c>
      <c r="BI61" s="11" t="str">
        <f t="shared" si="15"/>
        <v>次判定へ</v>
      </c>
      <c r="BJ61" s="11" t="str">
        <f t="shared" si="16"/>
        <v>以後判定なし</v>
      </c>
      <c r="BK61" s="11" t="e">
        <f t="shared" si="17"/>
        <v>#N/A</v>
      </c>
      <c r="BL61" s="11" t="e">
        <f t="shared" si="26"/>
        <v>#VALUE!</v>
      </c>
      <c r="BM61" s="11" t="e" cm="1">
        <f t="array" ref="BM61">IF(AND($BJ61=3,$BC61=0,MOD(VLOOKUP($BB61,BU:DT,$BK61,FALSE),2)=0,INDEX(BU:DT,VLOOKUP($BB61,BU:DT,$BK61,FALSE)+8,$BK61+1)=0),"D",IF(AND($BJ61=3,$BC61=255,MOD(VLOOKUP($BB61,BU:DT,$BK61,FALSE),2)=1,INDEX(BU:DT,VLOOKUP($BB61,BU:DT,$BK61,FALSE)+8,$BK61+1)=255),"D","C"))</f>
        <v>#VALUE!</v>
      </c>
      <c r="BN61" s="11" t="e" cm="1">
        <f t="array" ref="BN61">IF(AND($BJ61=2,$BC61=0,$BB61=0,MOD(VLOOKUP($BA61,BU:DT,$BK61,FALSE),2)=0,INDEX(DH:EM,VLOOKUP($BA61,BU:DT,$BK61,FALSE)+8,DC67+1)=0,INDEX(BU:DT,VLOOKUP($BA61,BU:DT,$BK61,FALSE)+8,$BK61+2)=0),"D",IF(AND($BJ61=2,$BC61=255,$BB61=255,MOD(VLOOKUP($BA61,BU:DT,$BK61,FALSE),2)=1,INDEX(BU:DT,VLOOKUP($BA61,BU:DT,$BK61,FALSE)+8,$BK61+1)=255,INDEX(BU:DT,VLOOKUP($BA61,BU:DT,$BK61,FALSE)+8,$BK61+2)=255),"D","C"))</f>
        <v>#VALUE!</v>
      </c>
      <c r="BO61" s="11" t="str">
        <f t="shared" si="18"/>
        <v>判定不要</v>
      </c>
      <c r="BP61" s="11" t="e">
        <f t="shared" si="27"/>
        <v>#VALUE!</v>
      </c>
      <c r="BU61" s="11">
        <v>53</v>
      </c>
      <c r="CC61" s="11">
        <v>53</v>
      </c>
      <c r="CD61" s="11">
        <v>255</v>
      </c>
      <c r="CS61" s="11">
        <v>53</v>
      </c>
      <c r="CT61" s="11">
        <v>255</v>
      </c>
      <c r="CU61" s="11">
        <v>255</v>
      </c>
      <c r="DQ61" s="11">
        <v>53</v>
      </c>
      <c r="DR61" s="11">
        <v>255</v>
      </c>
      <c r="DS61" s="11">
        <v>255</v>
      </c>
      <c r="DT61" s="11">
        <v>255</v>
      </c>
    </row>
    <row r="62" spans="1:124" ht="31.5" customHeight="1">
      <c r="A62" s="70">
        <v>55</v>
      </c>
      <c r="B62" s="12"/>
      <c r="C62" s="13"/>
      <c r="D62" s="14"/>
      <c r="E62" s="12"/>
      <c r="F62" s="13"/>
      <c r="G62" s="13"/>
      <c r="H62" s="13"/>
      <c r="I62" s="14" t="str">
        <f t="shared" si="19"/>
        <v/>
      </c>
      <c r="J62" s="14" t="str">
        <f t="shared" si="20"/>
        <v/>
      </c>
      <c r="K62" s="193" t="str">
        <f t="shared" si="23"/>
        <v/>
      </c>
      <c r="L62" s="13"/>
      <c r="M62" s="71" t="str">
        <f t="shared" si="6"/>
        <v>55A</v>
      </c>
      <c r="N62" s="46"/>
      <c r="O62" s="15"/>
      <c r="P62" s="15"/>
      <c r="Q62" s="15"/>
      <c r="R62" s="15"/>
      <c r="S62" s="15"/>
      <c r="T62" s="14"/>
      <c r="U62" s="14"/>
      <c r="V62" s="14"/>
      <c r="W62" s="14"/>
      <c r="X62" s="14"/>
      <c r="Y62" s="14"/>
      <c r="Z62" s="14"/>
      <c r="AA62" s="14"/>
      <c r="AB62" s="72" t="str">
        <f t="shared" si="7"/>
        <v>55B</v>
      </c>
      <c r="AC62" s="46"/>
      <c r="AD62" s="31"/>
      <c r="AE62" s="31"/>
      <c r="AF62" s="31"/>
      <c r="AG62" s="31"/>
      <c r="AH62" s="31"/>
      <c r="AI62" s="32"/>
      <c r="AJ62" s="32"/>
      <c r="AK62" s="32"/>
      <c r="AL62" s="32"/>
      <c r="AM62" s="32"/>
      <c r="AN62" s="32"/>
      <c r="AO62" s="32"/>
      <c r="AP62" s="32"/>
      <c r="AQ62" s="15"/>
      <c r="AS62" s="11">
        <f t="shared" si="8"/>
        <v>9</v>
      </c>
      <c r="AZ62" s="11" t="e">
        <f t="shared" si="9"/>
        <v>#VALUE!</v>
      </c>
      <c r="BA62" s="11" t="e">
        <f t="shared" si="10"/>
        <v>#VALUE!</v>
      </c>
      <c r="BB62" s="11" t="e">
        <f t="shared" si="11"/>
        <v>#VALUE!</v>
      </c>
      <c r="BC62" s="11" t="e">
        <f t="shared" si="12"/>
        <v>#VALUE!</v>
      </c>
      <c r="BD62" s="11" t="str">
        <f t="shared" si="24"/>
        <v>記載なし</v>
      </c>
      <c r="BE62" s="11" t="str">
        <f t="shared" si="25"/>
        <v>A</v>
      </c>
      <c r="BF62" s="11" t="e">
        <f t="shared" si="21"/>
        <v>#VALUE!</v>
      </c>
      <c r="BG62" s="11" t="e">
        <f t="shared" si="13"/>
        <v>#VALUE!</v>
      </c>
      <c r="BH62" s="11" t="str">
        <f t="shared" si="14"/>
        <v>C</v>
      </c>
      <c r="BI62" s="11" t="str">
        <f t="shared" si="15"/>
        <v>次判定へ</v>
      </c>
      <c r="BJ62" s="11" t="str">
        <f t="shared" si="16"/>
        <v>以後判定なし</v>
      </c>
      <c r="BK62" s="11" t="e">
        <f t="shared" si="17"/>
        <v>#N/A</v>
      </c>
      <c r="BL62" s="11" t="e">
        <f t="shared" si="26"/>
        <v>#VALUE!</v>
      </c>
      <c r="BM62" s="11" t="e" cm="1">
        <f t="array" ref="BM62">IF(AND($BJ62=3,$BC62=0,MOD(VLOOKUP($BB62,BU:DT,$BK62,FALSE),2)=0,INDEX(BU:DT,VLOOKUP($BB62,BU:DT,$BK62,FALSE)+8,$BK62+1)=0),"D",IF(AND($BJ62=3,$BC62=255,MOD(VLOOKUP($BB62,BU:DT,$BK62,FALSE),2)=1,INDEX(BU:DT,VLOOKUP($BB62,BU:DT,$BK62,FALSE)+8,$BK62+1)=255),"D","C"))</f>
        <v>#VALUE!</v>
      </c>
      <c r="BN62" s="11" t="e" cm="1">
        <f t="array" ref="BN62">IF(AND($BJ62=2,$BC62=0,$BB62=0,MOD(VLOOKUP($BA62,BU:DT,$BK62,FALSE),2)=0,INDEX(DH:EM,VLOOKUP($BA62,BU:DT,$BK62,FALSE)+8,DC68+1)=0,INDEX(BU:DT,VLOOKUP($BA62,BU:DT,$BK62,FALSE)+8,$BK62+2)=0),"D",IF(AND($BJ62=2,$BC62=255,$BB62=255,MOD(VLOOKUP($BA62,BU:DT,$BK62,FALSE),2)=1,INDEX(BU:DT,VLOOKUP($BA62,BU:DT,$BK62,FALSE)+8,$BK62+1)=255,INDEX(BU:DT,VLOOKUP($BA62,BU:DT,$BK62,FALSE)+8,$BK62+2)=255),"D","C"))</f>
        <v>#VALUE!</v>
      </c>
      <c r="BO62" s="11" t="str">
        <f t="shared" si="18"/>
        <v>判定不要</v>
      </c>
      <c r="BP62" s="11" t="e">
        <f t="shared" si="27"/>
        <v>#VALUE!</v>
      </c>
      <c r="BU62" s="11">
        <v>54</v>
      </c>
      <c r="CC62" s="11">
        <v>54</v>
      </c>
      <c r="CD62" s="11">
        <v>0</v>
      </c>
      <c r="CS62" s="11">
        <v>54</v>
      </c>
      <c r="CT62" s="11">
        <v>0</v>
      </c>
      <c r="CU62" s="11">
        <v>0</v>
      </c>
      <c r="DQ62" s="11">
        <v>54</v>
      </c>
      <c r="DR62" s="11">
        <v>0</v>
      </c>
      <c r="DS62" s="11">
        <v>0</v>
      </c>
      <c r="DT62" s="11">
        <v>0</v>
      </c>
    </row>
    <row r="63" spans="1:124" ht="31.5" customHeight="1">
      <c r="A63" s="70">
        <v>56</v>
      </c>
      <c r="B63" s="12"/>
      <c r="C63" s="13"/>
      <c r="D63" s="14"/>
      <c r="E63" s="12"/>
      <c r="F63" s="13"/>
      <c r="G63" s="13"/>
      <c r="H63" s="13"/>
      <c r="I63" s="14" t="str">
        <f t="shared" si="19"/>
        <v/>
      </c>
      <c r="J63" s="14" t="str">
        <f t="shared" si="20"/>
        <v/>
      </c>
      <c r="K63" s="193" t="str">
        <f t="shared" si="23"/>
        <v/>
      </c>
      <c r="L63" s="13"/>
      <c r="M63" s="71" t="str">
        <f t="shared" si="6"/>
        <v>56A</v>
      </c>
      <c r="N63" s="46"/>
      <c r="O63" s="15"/>
      <c r="P63" s="15"/>
      <c r="Q63" s="15"/>
      <c r="R63" s="15"/>
      <c r="S63" s="15"/>
      <c r="T63" s="14"/>
      <c r="U63" s="14"/>
      <c r="V63" s="14"/>
      <c r="W63" s="14"/>
      <c r="X63" s="14"/>
      <c r="Y63" s="14"/>
      <c r="Z63" s="14"/>
      <c r="AA63" s="14"/>
      <c r="AB63" s="72" t="str">
        <f t="shared" si="7"/>
        <v>56B</v>
      </c>
      <c r="AC63" s="46"/>
      <c r="AD63" s="31"/>
      <c r="AE63" s="31"/>
      <c r="AF63" s="31"/>
      <c r="AG63" s="31"/>
      <c r="AH63" s="31"/>
      <c r="AI63" s="32"/>
      <c r="AJ63" s="32"/>
      <c r="AK63" s="32"/>
      <c r="AL63" s="32"/>
      <c r="AM63" s="32"/>
      <c r="AN63" s="32"/>
      <c r="AO63" s="32"/>
      <c r="AP63" s="32"/>
      <c r="AQ63" s="15"/>
      <c r="AS63" s="11">
        <f t="shared" si="8"/>
        <v>9</v>
      </c>
      <c r="AZ63" s="11" t="e">
        <f t="shared" si="9"/>
        <v>#VALUE!</v>
      </c>
      <c r="BA63" s="11" t="e">
        <f t="shared" si="10"/>
        <v>#VALUE!</v>
      </c>
      <c r="BB63" s="11" t="e">
        <f t="shared" si="11"/>
        <v>#VALUE!</v>
      </c>
      <c r="BC63" s="11" t="e">
        <f t="shared" si="12"/>
        <v>#VALUE!</v>
      </c>
      <c r="BD63" s="11" t="str">
        <f t="shared" si="24"/>
        <v>記載なし</v>
      </c>
      <c r="BE63" s="11" t="str">
        <f t="shared" si="25"/>
        <v>A</v>
      </c>
      <c r="BF63" s="11" t="e">
        <f t="shared" si="21"/>
        <v>#VALUE!</v>
      </c>
      <c r="BG63" s="11" t="e">
        <f t="shared" si="13"/>
        <v>#VALUE!</v>
      </c>
      <c r="BH63" s="11" t="str">
        <f t="shared" si="14"/>
        <v>C</v>
      </c>
      <c r="BI63" s="11" t="str">
        <f t="shared" si="15"/>
        <v>次判定へ</v>
      </c>
      <c r="BJ63" s="11" t="str">
        <f t="shared" si="16"/>
        <v>以後判定なし</v>
      </c>
      <c r="BK63" s="11" t="e">
        <f t="shared" si="17"/>
        <v>#N/A</v>
      </c>
      <c r="BL63" s="11" t="e">
        <f t="shared" si="26"/>
        <v>#VALUE!</v>
      </c>
      <c r="BM63" s="11" t="e" cm="1">
        <f t="array" ref="BM63">IF(AND($BJ63=3,$BC63=0,MOD(VLOOKUP($BB63,BU:DT,$BK63,FALSE),2)=0,INDEX(BU:DT,VLOOKUP($BB63,BU:DT,$BK63,FALSE)+8,$BK63+1)=0),"D",IF(AND($BJ63=3,$BC63=255,MOD(VLOOKUP($BB63,BU:DT,$BK63,FALSE),2)=1,INDEX(BU:DT,VLOOKUP($BB63,BU:DT,$BK63,FALSE)+8,$BK63+1)=255),"D","C"))</f>
        <v>#VALUE!</v>
      </c>
      <c r="BN63" s="11" t="e" cm="1">
        <f t="array" ref="BN63">IF(AND($BJ63=2,$BC63=0,$BB63=0,MOD(VLOOKUP($BA63,BU:DT,$BK63,FALSE),2)=0,INDEX(DH:EM,VLOOKUP($BA63,BU:DT,$BK63,FALSE)+8,DC69+1)=0,INDEX(BU:DT,VLOOKUP($BA63,BU:DT,$BK63,FALSE)+8,$BK63+2)=0),"D",IF(AND($BJ63=2,$BC63=255,$BB63=255,MOD(VLOOKUP($BA63,BU:DT,$BK63,FALSE),2)=1,INDEX(BU:DT,VLOOKUP($BA63,BU:DT,$BK63,FALSE)+8,$BK63+1)=255,INDEX(BU:DT,VLOOKUP($BA63,BU:DT,$BK63,FALSE)+8,$BK63+2)=255),"D","C"))</f>
        <v>#VALUE!</v>
      </c>
      <c r="BO63" s="11" t="str">
        <f t="shared" si="18"/>
        <v>判定不要</v>
      </c>
      <c r="BP63" s="11" t="e">
        <f t="shared" si="27"/>
        <v>#VALUE!</v>
      </c>
      <c r="BU63" s="11">
        <v>55</v>
      </c>
      <c r="BV63" s="11">
        <v>55</v>
      </c>
      <c r="BW63" s="11">
        <v>55</v>
      </c>
      <c r="CC63" s="11">
        <v>55</v>
      </c>
      <c r="CD63" s="11">
        <v>255</v>
      </c>
      <c r="CE63" s="11">
        <v>55</v>
      </c>
      <c r="CF63" s="11">
        <v>255</v>
      </c>
      <c r="CG63" s="11">
        <v>55</v>
      </c>
      <c r="CH63" s="11">
        <v>255</v>
      </c>
      <c r="CS63" s="11">
        <v>55</v>
      </c>
      <c r="CT63" s="11">
        <v>255</v>
      </c>
      <c r="CU63" s="11">
        <v>255</v>
      </c>
      <c r="CV63" s="11">
        <v>55</v>
      </c>
      <c r="CW63" s="11">
        <v>255</v>
      </c>
      <c r="CX63" s="11">
        <v>255</v>
      </c>
      <c r="CY63" s="11">
        <v>55</v>
      </c>
      <c r="CZ63" s="11">
        <v>255</v>
      </c>
      <c r="DA63" s="11">
        <v>255</v>
      </c>
      <c r="DQ63" s="11">
        <v>55</v>
      </c>
      <c r="DR63" s="11">
        <v>255</v>
      </c>
      <c r="DS63" s="11">
        <v>255</v>
      </c>
      <c r="DT63" s="11">
        <v>255</v>
      </c>
    </row>
    <row r="64" spans="1:124" ht="31.5" customHeight="1">
      <c r="A64" s="70">
        <v>57</v>
      </c>
      <c r="B64" s="12"/>
      <c r="C64" s="13"/>
      <c r="D64" s="14"/>
      <c r="E64" s="12"/>
      <c r="F64" s="13"/>
      <c r="G64" s="13"/>
      <c r="H64" s="13"/>
      <c r="I64" s="14" t="str">
        <f t="shared" si="19"/>
        <v/>
      </c>
      <c r="J64" s="14" t="str">
        <f t="shared" si="20"/>
        <v/>
      </c>
      <c r="K64" s="193" t="str">
        <f t="shared" si="23"/>
        <v/>
      </c>
      <c r="L64" s="13"/>
      <c r="M64" s="71" t="str">
        <f t="shared" si="6"/>
        <v>57A</v>
      </c>
      <c r="N64" s="46"/>
      <c r="O64" s="15"/>
      <c r="P64" s="15"/>
      <c r="Q64" s="15"/>
      <c r="R64" s="15"/>
      <c r="S64" s="15"/>
      <c r="T64" s="14"/>
      <c r="U64" s="14"/>
      <c r="V64" s="14"/>
      <c r="W64" s="14"/>
      <c r="X64" s="14"/>
      <c r="Y64" s="14"/>
      <c r="Z64" s="14"/>
      <c r="AA64" s="14"/>
      <c r="AB64" s="72" t="str">
        <f t="shared" si="7"/>
        <v>57B</v>
      </c>
      <c r="AC64" s="46"/>
      <c r="AD64" s="31"/>
      <c r="AE64" s="31"/>
      <c r="AF64" s="31"/>
      <c r="AG64" s="31"/>
      <c r="AH64" s="31"/>
      <c r="AI64" s="32"/>
      <c r="AJ64" s="32"/>
      <c r="AK64" s="32"/>
      <c r="AL64" s="32"/>
      <c r="AM64" s="32"/>
      <c r="AN64" s="32"/>
      <c r="AO64" s="32"/>
      <c r="AP64" s="32"/>
      <c r="AQ64" s="15"/>
      <c r="AS64" s="11">
        <f t="shared" si="8"/>
        <v>9</v>
      </c>
      <c r="AZ64" s="11" t="e">
        <f t="shared" si="9"/>
        <v>#VALUE!</v>
      </c>
      <c r="BA64" s="11" t="e">
        <f t="shared" si="10"/>
        <v>#VALUE!</v>
      </c>
      <c r="BB64" s="11" t="e">
        <f t="shared" si="11"/>
        <v>#VALUE!</v>
      </c>
      <c r="BC64" s="11" t="e">
        <f t="shared" si="12"/>
        <v>#VALUE!</v>
      </c>
      <c r="BD64" s="11" t="str">
        <f t="shared" si="24"/>
        <v>記載なし</v>
      </c>
      <c r="BE64" s="11" t="str">
        <f t="shared" si="25"/>
        <v>A</v>
      </c>
      <c r="BF64" s="11" t="e">
        <f t="shared" si="21"/>
        <v>#VALUE!</v>
      </c>
      <c r="BG64" s="11" t="e">
        <f t="shared" si="13"/>
        <v>#VALUE!</v>
      </c>
      <c r="BH64" s="11" t="str">
        <f t="shared" si="14"/>
        <v>C</v>
      </c>
      <c r="BI64" s="11" t="str">
        <f t="shared" si="15"/>
        <v>次判定へ</v>
      </c>
      <c r="BJ64" s="11" t="str">
        <f t="shared" si="16"/>
        <v>以後判定なし</v>
      </c>
      <c r="BK64" s="11" t="e">
        <f t="shared" si="17"/>
        <v>#N/A</v>
      </c>
      <c r="BL64" s="11" t="e">
        <f t="shared" si="26"/>
        <v>#VALUE!</v>
      </c>
      <c r="BM64" s="11" t="e" cm="1">
        <f t="array" ref="BM64">IF(AND($BJ64=3,$BC64=0,MOD(VLOOKUP($BB64,BU:DT,$BK64,FALSE),2)=0,INDEX(BU:DT,VLOOKUP($BB64,BU:DT,$BK64,FALSE)+8,$BK64+1)=0),"D",IF(AND($BJ64=3,$BC64=255,MOD(VLOOKUP($BB64,BU:DT,$BK64,FALSE),2)=1,INDEX(BU:DT,VLOOKUP($BB64,BU:DT,$BK64,FALSE)+8,$BK64+1)=255),"D","C"))</f>
        <v>#VALUE!</v>
      </c>
      <c r="BN64" s="11" t="e" cm="1">
        <f t="array" ref="BN64">IF(AND($BJ64=2,$BC64=0,$BB64=0,MOD(VLOOKUP($BA64,BU:DT,$BK64,FALSE),2)=0,INDEX(DH:EM,VLOOKUP($BA64,BU:DT,$BK64,FALSE)+8,DC70+1)=0,INDEX(BU:DT,VLOOKUP($BA64,BU:DT,$BK64,FALSE)+8,$BK64+2)=0),"D",IF(AND($BJ64=2,$BC64=255,$BB64=255,MOD(VLOOKUP($BA64,BU:DT,$BK64,FALSE),2)=1,INDEX(BU:DT,VLOOKUP($BA64,BU:DT,$BK64,FALSE)+8,$BK64+1)=255,INDEX(BU:DT,VLOOKUP($BA64,BU:DT,$BK64,FALSE)+8,$BK64+2)=255),"D","C"))</f>
        <v>#VALUE!</v>
      </c>
      <c r="BO64" s="11" t="str">
        <f t="shared" si="18"/>
        <v>判定不要</v>
      </c>
      <c r="BP64" s="11" t="e">
        <f t="shared" si="27"/>
        <v>#VALUE!</v>
      </c>
      <c r="BU64" s="11">
        <v>56</v>
      </c>
      <c r="BV64" s="11">
        <v>56</v>
      </c>
      <c r="BW64" s="11">
        <v>56</v>
      </c>
      <c r="CC64" s="11">
        <v>56</v>
      </c>
      <c r="CD64" s="11">
        <v>0</v>
      </c>
      <c r="CE64" s="11">
        <v>56</v>
      </c>
      <c r="CF64" s="11">
        <v>0</v>
      </c>
      <c r="CG64" s="11">
        <v>56</v>
      </c>
      <c r="CH64" s="11">
        <v>0</v>
      </c>
      <c r="CS64" s="11">
        <v>56</v>
      </c>
      <c r="CT64" s="11">
        <v>0</v>
      </c>
      <c r="CU64" s="11">
        <v>0</v>
      </c>
      <c r="CV64" s="11">
        <v>56</v>
      </c>
      <c r="CW64" s="11">
        <v>0</v>
      </c>
      <c r="CX64" s="11">
        <v>0</v>
      </c>
      <c r="CY64" s="11">
        <v>56</v>
      </c>
      <c r="CZ64" s="11">
        <v>0</v>
      </c>
      <c r="DA64" s="11">
        <v>0</v>
      </c>
      <c r="DQ64" s="11">
        <v>56</v>
      </c>
      <c r="DR64" s="11">
        <v>0</v>
      </c>
      <c r="DS64" s="11">
        <v>0</v>
      </c>
      <c r="DT64" s="11">
        <v>0</v>
      </c>
    </row>
    <row r="65" spans="1:124" ht="31.5" customHeight="1">
      <c r="A65" s="70">
        <v>58</v>
      </c>
      <c r="B65" s="12"/>
      <c r="C65" s="13"/>
      <c r="D65" s="14"/>
      <c r="E65" s="12"/>
      <c r="F65" s="13"/>
      <c r="G65" s="13"/>
      <c r="H65" s="13"/>
      <c r="I65" s="14" t="str">
        <f t="shared" si="19"/>
        <v/>
      </c>
      <c r="J65" s="14" t="str">
        <f t="shared" si="20"/>
        <v/>
      </c>
      <c r="K65" s="193" t="str">
        <f t="shared" si="23"/>
        <v/>
      </c>
      <c r="L65" s="13"/>
      <c r="M65" s="71" t="str">
        <f t="shared" si="6"/>
        <v>58A</v>
      </c>
      <c r="N65" s="46"/>
      <c r="O65" s="15"/>
      <c r="P65" s="15"/>
      <c r="Q65" s="15"/>
      <c r="R65" s="15"/>
      <c r="S65" s="15"/>
      <c r="T65" s="14"/>
      <c r="U65" s="14"/>
      <c r="V65" s="14"/>
      <c r="W65" s="14"/>
      <c r="X65" s="14"/>
      <c r="Y65" s="14"/>
      <c r="Z65" s="14"/>
      <c r="AA65" s="14"/>
      <c r="AB65" s="72" t="str">
        <f t="shared" si="7"/>
        <v>58B</v>
      </c>
      <c r="AC65" s="46"/>
      <c r="AD65" s="31"/>
      <c r="AE65" s="31"/>
      <c r="AF65" s="31"/>
      <c r="AG65" s="31"/>
      <c r="AH65" s="31"/>
      <c r="AI65" s="32"/>
      <c r="AJ65" s="32"/>
      <c r="AK65" s="32"/>
      <c r="AL65" s="32"/>
      <c r="AM65" s="32"/>
      <c r="AN65" s="32"/>
      <c r="AO65" s="32"/>
      <c r="AP65" s="32"/>
      <c r="AQ65" s="15"/>
      <c r="AS65" s="11">
        <f t="shared" si="8"/>
        <v>9</v>
      </c>
      <c r="AZ65" s="11" t="e">
        <f t="shared" si="9"/>
        <v>#VALUE!</v>
      </c>
      <c r="BA65" s="11" t="e">
        <f t="shared" si="10"/>
        <v>#VALUE!</v>
      </c>
      <c r="BB65" s="11" t="e">
        <f t="shared" si="11"/>
        <v>#VALUE!</v>
      </c>
      <c r="BC65" s="11" t="e">
        <f t="shared" si="12"/>
        <v>#VALUE!</v>
      </c>
      <c r="BD65" s="11" t="str">
        <f t="shared" si="24"/>
        <v>記載なし</v>
      </c>
      <c r="BE65" s="11" t="str">
        <f t="shared" si="25"/>
        <v>A</v>
      </c>
      <c r="BF65" s="11" t="e">
        <f t="shared" si="21"/>
        <v>#VALUE!</v>
      </c>
      <c r="BG65" s="11" t="e">
        <f t="shared" si="13"/>
        <v>#VALUE!</v>
      </c>
      <c r="BH65" s="11" t="str">
        <f t="shared" si="14"/>
        <v>C</v>
      </c>
      <c r="BI65" s="11" t="str">
        <f t="shared" si="15"/>
        <v>次判定へ</v>
      </c>
      <c r="BJ65" s="11" t="str">
        <f t="shared" si="16"/>
        <v>以後判定なし</v>
      </c>
      <c r="BK65" s="11" t="e">
        <f t="shared" si="17"/>
        <v>#N/A</v>
      </c>
      <c r="BL65" s="11" t="e">
        <f t="shared" si="26"/>
        <v>#VALUE!</v>
      </c>
      <c r="BM65" s="11" t="e" cm="1">
        <f t="array" ref="BM65">IF(AND($BJ65=3,$BC65=0,MOD(VLOOKUP($BB65,BU:DT,$BK65,FALSE),2)=0,INDEX(BU:DT,VLOOKUP($BB65,BU:DT,$BK65,FALSE)+8,$BK65+1)=0),"D",IF(AND($BJ65=3,$BC65=255,MOD(VLOOKUP($BB65,BU:DT,$BK65,FALSE),2)=1,INDEX(BU:DT,VLOOKUP($BB65,BU:DT,$BK65,FALSE)+8,$BK65+1)=255),"D","C"))</f>
        <v>#VALUE!</v>
      </c>
      <c r="BN65" s="11" t="e" cm="1">
        <f t="array" ref="BN65">IF(AND($BJ65=2,$BC65=0,$BB65=0,MOD(VLOOKUP($BA65,BU:DT,$BK65,FALSE),2)=0,INDEX(DH:EM,VLOOKUP($BA65,BU:DT,$BK65,FALSE)+8,DC71+1)=0,INDEX(BU:DT,VLOOKUP($BA65,BU:DT,$BK65,FALSE)+8,$BK65+2)=0),"D",IF(AND($BJ65=2,$BC65=255,$BB65=255,MOD(VLOOKUP($BA65,BU:DT,$BK65,FALSE),2)=1,INDEX(BU:DT,VLOOKUP($BA65,BU:DT,$BK65,FALSE)+8,$BK65+1)=255,INDEX(BU:DT,VLOOKUP($BA65,BU:DT,$BK65,FALSE)+8,$BK65+2)=255),"D","C"))</f>
        <v>#VALUE!</v>
      </c>
      <c r="BO65" s="11" t="str">
        <f t="shared" si="18"/>
        <v>判定不要</v>
      </c>
      <c r="BP65" s="11" t="e">
        <f t="shared" si="27"/>
        <v>#VALUE!</v>
      </c>
      <c r="BU65" s="11">
        <v>57</v>
      </c>
      <c r="CC65" s="11">
        <v>57</v>
      </c>
      <c r="CD65" s="11">
        <v>255</v>
      </c>
      <c r="CS65" s="11">
        <v>57</v>
      </c>
      <c r="CT65" s="11">
        <v>255</v>
      </c>
      <c r="CU65" s="11">
        <v>255</v>
      </c>
      <c r="DQ65" s="11">
        <v>57</v>
      </c>
      <c r="DR65" s="11">
        <v>255</v>
      </c>
      <c r="DS65" s="11">
        <v>255</v>
      </c>
      <c r="DT65" s="11">
        <v>255</v>
      </c>
    </row>
    <row r="66" spans="1:124" ht="31.5" customHeight="1">
      <c r="A66" s="70">
        <v>59</v>
      </c>
      <c r="B66" s="12"/>
      <c r="C66" s="13"/>
      <c r="D66" s="14"/>
      <c r="E66" s="12"/>
      <c r="F66" s="13"/>
      <c r="G66" s="13"/>
      <c r="H66" s="13"/>
      <c r="I66" s="14" t="str">
        <f t="shared" si="19"/>
        <v/>
      </c>
      <c r="J66" s="14" t="str">
        <f t="shared" si="20"/>
        <v/>
      </c>
      <c r="K66" s="193" t="str">
        <f t="shared" si="23"/>
        <v/>
      </c>
      <c r="L66" s="13"/>
      <c r="M66" s="71" t="str">
        <f t="shared" si="6"/>
        <v>59A</v>
      </c>
      <c r="N66" s="46"/>
      <c r="O66" s="15"/>
      <c r="P66" s="15"/>
      <c r="Q66" s="15"/>
      <c r="R66" s="15"/>
      <c r="S66" s="15"/>
      <c r="T66" s="14"/>
      <c r="U66" s="14"/>
      <c r="V66" s="14"/>
      <c r="W66" s="14"/>
      <c r="X66" s="14"/>
      <c r="Y66" s="14"/>
      <c r="Z66" s="14"/>
      <c r="AA66" s="14"/>
      <c r="AB66" s="72" t="str">
        <f t="shared" si="7"/>
        <v>59B</v>
      </c>
      <c r="AC66" s="46"/>
      <c r="AD66" s="31"/>
      <c r="AE66" s="31"/>
      <c r="AF66" s="31"/>
      <c r="AG66" s="31"/>
      <c r="AH66" s="31"/>
      <c r="AI66" s="32"/>
      <c r="AJ66" s="32"/>
      <c r="AK66" s="32"/>
      <c r="AL66" s="32"/>
      <c r="AM66" s="32"/>
      <c r="AN66" s="32"/>
      <c r="AO66" s="32"/>
      <c r="AP66" s="32"/>
      <c r="AQ66" s="15"/>
      <c r="AS66" s="11">
        <f t="shared" si="8"/>
        <v>9</v>
      </c>
      <c r="AZ66" s="11" t="e">
        <f t="shared" si="9"/>
        <v>#VALUE!</v>
      </c>
      <c r="BA66" s="11" t="e">
        <f t="shared" si="10"/>
        <v>#VALUE!</v>
      </c>
      <c r="BB66" s="11" t="e">
        <f t="shared" si="11"/>
        <v>#VALUE!</v>
      </c>
      <c r="BC66" s="11" t="e">
        <f t="shared" si="12"/>
        <v>#VALUE!</v>
      </c>
      <c r="BD66" s="11" t="str">
        <f t="shared" si="24"/>
        <v>記載なし</v>
      </c>
      <c r="BE66" s="11" t="str">
        <f t="shared" si="25"/>
        <v>A</v>
      </c>
      <c r="BF66" s="11" t="e">
        <f t="shared" si="21"/>
        <v>#VALUE!</v>
      </c>
      <c r="BG66" s="11" t="e">
        <f t="shared" si="13"/>
        <v>#VALUE!</v>
      </c>
      <c r="BH66" s="11" t="str">
        <f t="shared" si="14"/>
        <v>C</v>
      </c>
      <c r="BI66" s="11" t="str">
        <f t="shared" si="15"/>
        <v>次判定へ</v>
      </c>
      <c r="BJ66" s="11" t="str">
        <f t="shared" si="16"/>
        <v>以後判定なし</v>
      </c>
      <c r="BK66" s="11" t="e">
        <f t="shared" si="17"/>
        <v>#N/A</v>
      </c>
      <c r="BL66" s="11" t="e">
        <f t="shared" si="26"/>
        <v>#VALUE!</v>
      </c>
      <c r="BM66" s="11" t="e" cm="1">
        <f t="array" ref="BM66">IF(AND($BJ66=3,$BC66=0,MOD(VLOOKUP($BB66,BU:DT,$BK66,FALSE),2)=0,INDEX(BU:DT,VLOOKUP($BB66,BU:DT,$BK66,FALSE)+8,$BK66+1)=0),"D",IF(AND($BJ66=3,$BC66=255,MOD(VLOOKUP($BB66,BU:DT,$BK66,FALSE),2)=1,INDEX(BU:DT,VLOOKUP($BB66,BU:DT,$BK66,FALSE)+8,$BK66+1)=255),"D","C"))</f>
        <v>#VALUE!</v>
      </c>
      <c r="BN66" s="11" t="e" cm="1">
        <f t="array" ref="BN66">IF(AND($BJ66=2,$BC66=0,$BB66=0,MOD(VLOOKUP($BA66,BU:DT,$BK66,FALSE),2)=0,INDEX(DH:EM,VLOOKUP($BA66,BU:DT,$BK66,FALSE)+8,DC72+1)=0,INDEX(BU:DT,VLOOKUP($BA66,BU:DT,$BK66,FALSE)+8,$BK66+2)=0),"D",IF(AND($BJ66=2,$BC66=255,$BB66=255,MOD(VLOOKUP($BA66,BU:DT,$BK66,FALSE),2)=1,INDEX(BU:DT,VLOOKUP($BA66,BU:DT,$BK66,FALSE)+8,$BK66+1)=255,INDEX(BU:DT,VLOOKUP($BA66,BU:DT,$BK66,FALSE)+8,$BK66+2)=255),"D","C"))</f>
        <v>#VALUE!</v>
      </c>
      <c r="BO66" s="11" t="str">
        <f t="shared" si="18"/>
        <v>判定不要</v>
      </c>
      <c r="BP66" s="11" t="e">
        <f t="shared" si="27"/>
        <v>#VALUE!</v>
      </c>
      <c r="BU66" s="11">
        <v>58</v>
      </c>
      <c r="CC66" s="11">
        <v>58</v>
      </c>
      <c r="CD66" s="11">
        <v>0</v>
      </c>
      <c r="CS66" s="11">
        <v>58</v>
      </c>
      <c r="CT66" s="11">
        <v>0</v>
      </c>
      <c r="CU66" s="11">
        <v>0</v>
      </c>
      <c r="DQ66" s="11">
        <v>58</v>
      </c>
      <c r="DR66" s="11">
        <v>0</v>
      </c>
      <c r="DS66" s="11">
        <v>0</v>
      </c>
      <c r="DT66" s="11">
        <v>0</v>
      </c>
    </row>
    <row r="67" spans="1:124" ht="31.5" customHeight="1">
      <c r="A67" s="70">
        <v>60</v>
      </c>
      <c r="B67" s="12"/>
      <c r="C67" s="13"/>
      <c r="D67" s="14"/>
      <c r="E67" s="12"/>
      <c r="F67" s="13"/>
      <c r="G67" s="13"/>
      <c r="H67" s="13"/>
      <c r="I67" s="14" t="str">
        <f t="shared" si="19"/>
        <v/>
      </c>
      <c r="J67" s="14" t="str">
        <f t="shared" si="20"/>
        <v/>
      </c>
      <c r="K67" s="193" t="str">
        <f t="shared" si="23"/>
        <v/>
      </c>
      <c r="L67" s="13"/>
      <c r="M67" s="71" t="str">
        <f t="shared" si="6"/>
        <v>60A</v>
      </c>
      <c r="N67" s="46"/>
      <c r="O67" s="15"/>
      <c r="P67" s="15"/>
      <c r="Q67" s="15"/>
      <c r="R67" s="15"/>
      <c r="S67" s="15"/>
      <c r="T67" s="14"/>
      <c r="U67" s="14"/>
      <c r="V67" s="14"/>
      <c r="W67" s="14"/>
      <c r="X67" s="14"/>
      <c r="Y67" s="14"/>
      <c r="Z67" s="14"/>
      <c r="AA67" s="14"/>
      <c r="AB67" s="72" t="str">
        <f t="shared" si="7"/>
        <v>60B</v>
      </c>
      <c r="AC67" s="46"/>
      <c r="AD67" s="31"/>
      <c r="AE67" s="31"/>
      <c r="AF67" s="31"/>
      <c r="AG67" s="31"/>
      <c r="AH67" s="31"/>
      <c r="AI67" s="32"/>
      <c r="AJ67" s="32"/>
      <c r="AK67" s="32"/>
      <c r="AL67" s="32"/>
      <c r="AM67" s="32"/>
      <c r="AN67" s="32"/>
      <c r="AO67" s="32"/>
      <c r="AP67" s="32"/>
      <c r="AQ67" s="15"/>
      <c r="AS67" s="11">
        <f t="shared" si="8"/>
        <v>9</v>
      </c>
      <c r="AZ67" s="11" t="e">
        <f t="shared" si="9"/>
        <v>#VALUE!</v>
      </c>
      <c r="BA67" s="11" t="e">
        <f t="shared" si="10"/>
        <v>#VALUE!</v>
      </c>
      <c r="BB67" s="11" t="e">
        <f t="shared" si="11"/>
        <v>#VALUE!</v>
      </c>
      <c r="BC67" s="11" t="e">
        <f t="shared" si="12"/>
        <v>#VALUE!</v>
      </c>
      <c r="BD67" s="11" t="str">
        <f t="shared" si="24"/>
        <v>記載なし</v>
      </c>
      <c r="BE67" s="11" t="str">
        <f t="shared" si="25"/>
        <v>A</v>
      </c>
      <c r="BF67" s="11" t="e">
        <f t="shared" si="21"/>
        <v>#VALUE!</v>
      </c>
      <c r="BG67" s="11" t="e">
        <f t="shared" si="13"/>
        <v>#VALUE!</v>
      </c>
      <c r="BH67" s="11" t="str">
        <f t="shared" si="14"/>
        <v>C</v>
      </c>
      <c r="BI67" s="11" t="str">
        <f t="shared" si="15"/>
        <v>次判定へ</v>
      </c>
      <c r="BJ67" s="11" t="str">
        <f t="shared" si="16"/>
        <v>以後判定なし</v>
      </c>
      <c r="BK67" s="11" t="e">
        <f t="shared" si="17"/>
        <v>#N/A</v>
      </c>
      <c r="BL67" s="11" t="e">
        <f t="shared" si="26"/>
        <v>#VALUE!</v>
      </c>
      <c r="BM67" s="11" t="e" cm="1">
        <f t="array" ref="BM67">IF(AND($BJ67=3,$BC67=0,MOD(VLOOKUP($BB67,BU:DT,$BK67,FALSE),2)=0,INDEX(BU:DT,VLOOKUP($BB67,BU:DT,$BK67,FALSE)+8,$BK67+1)=0),"D",IF(AND($BJ67=3,$BC67=255,MOD(VLOOKUP($BB67,BU:DT,$BK67,FALSE),2)=1,INDEX(BU:DT,VLOOKUP($BB67,BU:DT,$BK67,FALSE)+8,$BK67+1)=255),"D","C"))</f>
        <v>#VALUE!</v>
      </c>
      <c r="BN67" s="11" t="e" cm="1">
        <f t="array" ref="BN67">IF(AND($BJ67=2,$BC67=0,$BB67=0,MOD(VLOOKUP($BA67,BU:DT,$BK67,FALSE),2)=0,INDEX(DH:EM,VLOOKUP($BA67,BU:DT,$BK67,FALSE)+8,DC73+1)=0,INDEX(BU:DT,VLOOKUP($BA67,BU:DT,$BK67,FALSE)+8,$BK67+2)=0),"D",IF(AND($BJ67=2,$BC67=255,$BB67=255,MOD(VLOOKUP($BA67,BU:DT,$BK67,FALSE),2)=1,INDEX(BU:DT,VLOOKUP($BA67,BU:DT,$BK67,FALSE)+8,$BK67+1)=255,INDEX(BU:DT,VLOOKUP($BA67,BU:DT,$BK67,FALSE)+8,$BK67+2)=255),"D","C"))</f>
        <v>#VALUE!</v>
      </c>
      <c r="BO67" s="11" t="str">
        <f t="shared" si="18"/>
        <v>判定不要</v>
      </c>
      <c r="BP67" s="11" t="e">
        <f t="shared" si="27"/>
        <v>#VALUE!</v>
      </c>
      <c r="BU67" s="11">
        <v>59</v>
      </c>
      <c r="BV67" s="11">
        <v>59</v>
      </c>
      <c r="CC67" s="11">
        <v>59</v>
      </c>
      <c r="CD67" s="11">
        <v>255</v>
      </c>
      <c r="CE67" s="11">
        <v>59</v>
      </c>
      <c r="CF67" s="11">
        <v>255</v>
      </c>
      <c r="CS67" s="11">
        <v>59</v>
      </c>
      <c r="CT67" s="11">
        <v>255</v>
      </c>
      <c r="CU67" s="11">
        <v>255</v>
      </c>
      <c r="CV67" s="11">
        <v>59</v>
      </c>
      <c r="CW67" s="11">
        <v>255</v>
      </c>
      <c r="CX67" s="11">
        <v>255</v>
      </c>
      <c r="DQ67" s="11">
        <v>59</v>
      </c>
      <c r="DR67" s="11">
        <v>255</v>
      </c>
      <c r="DS67" s="11">
        <v>255</v>
      </c>
      <c r="DT67" s="11">
        <v>255</v>
      </c>
    </row>
    <row r="68" spans="1:124" ht="31.5" customHeight="1">
      <c r="A68" s="70">
        <v>61</v>
      </c>
      <c r="B68" s="12"/>
      <c r="C68" s="13"/>
      <c r="D68" s="14"/>
      <c r="E68" s="12"/>
      <c r="F68" s="13"/>
      <c r="G68" s="13"/>
      <c r="H68" s="13"/>
      <c r="I68" s="14" t="str">
        <f t="shared" si="19"/>
        <v/>
      </c>
      <c r="J68" s="14" t="str">
        <f t="shared" si="20"/>
        <v/>
      </c>
      <c r="K68" s="193" t="str">
        <f t="shared" si="23"/>
        <v/>
      </c>
      <c r="L68" s="13"/>
      <c r="M68" s="71" t="str">
        <f t="shared" si="6"/>
        <v>61A</v>
      </c>
      <c r="N68" s="46"/>
      <c r="O68" s="15"/>
      <c r="P68" s="15"/>
      <c r="Q68" s="15"/>
      <c r="R68" s="15"/>
      <c r="S68" s="15"/>
      <c r="T68" s="14"/>
      <c r="U68" s="14"/>
      <c r="V68" s="14"/>
      <c r="W68" s="14"/>
      <c r="X68" s="14"/>
      <c r="Y68" s="14"/>
      <c r="Z68" s="14"/>
      <c r="AA68" s="14"/>
      <c r="AB68" s="72" t="str">
        <f t="shared" si="7"/>
        <v>61B</v>
      </c>
      <c r="AC68" s="46"/>
      <c r="AD68" s="31"/>
      <c r="AE68" s="31"/>
      <c r="AF68" s="31"/>
      <c r="AG68" s="31"/>
      <c r="AH68" s="31"/>
      <c r="AI68" s="32"/>
      <c r="AJ68" s="32"/>
      <c r="AK68" s="32"/>
      <c r="AL68" s="32"/>
      <c r="AM68" s="32"/>
      <c r="AN68" s="32"/>
      <c r="AO68" s="32"/>
      <c r="AP68" s="32"/>
      <c r="AQ68" s="15"/>
      <c r="AS68" s="11">
        <f t="shared" si="8"/>
        <v>9</v>
      </c>
      <c r="AZ68" s="11" t="e">
        <f t="shared" si="9"/>
        <v>#VALUE!</v>
      </c>
      <c r="BA68" s="11" t="e">
        <f t="shared" si="10"/>
        <v>#VALUE!</v>
      </c>
      <c r="BB68" s="11" t="e">
        <f t="shared" si="11"/>
        <v>#VALUE!</v>
      </c>
      <c r="BC68" s="11" t="e">
        <f t="shared" si="12"/>
        <v>#VALUE!</v>
      </c>
      <c r="BD68" s="11" t="str">
        <f t="shared" si="24"/>
        <v>記載なし</v>
      </c>
      <c r="BE68" s="11" t="str">
        <f t="shared" si="25"/>
        <v>A</v>
      </c>
      <c r="BF68" s="11" t="e">
        <f t="shared" si="21"/>
        <v>#VALUE!</v>
      </c>
      <c r="BG68" s="11" t="e">
        <f t="shared" si="13"/>
        <v>#VALUE!</v>
      </c>
      <c r="BH68" s="11" t="str">
        <f t="shared" si="14"/>
        <v>C</v>
      </c>
      <c r="BI68" s="11" t="str">
        <f t="shared" si="15"/>
        <v>次判定へ</v>
      </c>
      <c r="BJ68" s="11" t="str">
        <f t="shared" si="16"/>
        <v>以後判定なし</v>
      </c>
      <c r="BK68" s="11" t="e">
        <f t="shared" si="17"/>
        <v>#N/A</v>
      </c>
      <c r="BL68" s="11" t="e">
        <f t="shared" si="26"/>
        <v>#VALUE!</v>
      </c>
      <c r="BM68" s="11" t="e" cm="1">
        <f t="array" ref="BM68">IF(AND($BJ68=3,$BC68=0,MOD(VLOOKUP($BB68,BU:DT,$BK68,FALSE),2)=0,INDEX(BU:DT,VLOOKUP($BB68,BU:DT,$BK68,FALSE)+8,$BK68+1)=0),"D",IF(AND($BJ68=3,$BC68=255,MOD(VLOOKUP($BB68,BU:DT,$BK68,FALSE),2)=1,INDEX(BU:DT,VLOOKUP($BB68,BU:DT,$BK68,FALSE)+8,$BK68+1)=255),"D","C"))</f>
        <v>#VALUE!</v>
      </c>
      <c r="BN68" s="11" t="e" cm="1">
        <f t="array" ref="BN68">IF(AND($BJ68=2,$BC68=0,$BB68=0,MOD(VLOOKUP($BA68,BU:DT,$BK68,FALSE),2)=0,INDEX(DH:EM,VLOOKUP($BA68,BU:DT,$BK68,FALSE)+8,DC74+1)=0,INDEX(BU:DT,VLOOKUP($BA68,BU:DT,$BK68,FALSE)+8,$BK68+2)=0),"D",IF(AND($BJ68=2,$BC68=255,$BB68=255,MOD(VLOOKUP($BA68,BU:DT,$BK68,FALSE),2)=1,INDEX(BU:DT,VLOOKUP($BA68,BU:DT,$BK68,FALSE)+8,$BK68+1)=255,INDEX(BU:DT,VLOOKUP($BA68,BU:DT,$BK68,FALSE)+8,$BK68+2)=255),"D","C"))</f>
        <v>#VALUE!</v>
      </c>
      <c r="BO68" s="11" t="str">
        <f t="shared" si="18"/>
        <v>判定不要</v>
      </c>
      <c r="BP68" s="11" t="e">
        <f t="shared" si="27"/>
        <v>#VALUE!</v>
      </c>
      <c r="BU68" s="11">
        <v>60</v>
      </c>
      <c r="BV68" s="11">
        <v>60</v>
      </c>
      <c r="CC68" s="11">
        <v>60</v>
      </c>
      <c r="CD68" s="11">
        <v>0</v>
      </c>
      <c r="CE68" s="11">
        <v>60</v>
      </c>
      <c r="CF68" s="11">
        <v>0</v>
      </c>
      <c r="CS68" s="11">
        <v>60</v>
      </c>
      <c r="CT68" s="11">
        <v>0</v>
      </c>
      <c r="CU68" s="11">
        <v>0</v>
      </c>
      <c r="CV68" s="11">
        <v>60</v>
      </c>
      <c r="CW68" s="11">
        <v>0</v>
      </c>
      <c r="CX68" s="11">
        <v>0</v>
      </c>
      <c r="DQ68" s="11">
        <v>60</v>
      </c>
      <c r="DR68" s="11">
        <v>0</v>
      </c>
      <c r="DS68" s="11">
        <v>0</v>
      </c>
      <c r="DT68" s="11">
        <v>0</v>
      </c>
    </row>
    <row r="69" spans="1:124" ht="31.5" customHeight="1">
      <c r="A69" s="70">
        <v>62</v>
      </c>
      <c r="B69" s="12"/>
      <c r="C69" s="13"/>
      <c r="D69" s="14"/>
      <c r="E69" s="12"/>
      <c r="F69" s="13"/>
      <c r="G69" s="13"/>
      <c r="H69" s="13"/>
      <c r="I69" s="14" t="str">
        <f t="shared" si="19"/>
        <v/>
      </c>
      <c r="J69" s="14" t="str">
        <f t="shared" si="20"/>
        <v/>
      </c>
      <c r="K69" s="193" t="str">
        <f t="shared" si="23"/>
        <v/>
      </c>
      <c r="L69" s="13"/>
      <c r="M69" s="71" t="str">
        <f t="shared" si="6"/>
        <v>62A</v>
      </c>
      <c r="N69" s="46"/>
      <c r="O69" s="15"/>
      <c r="P69" s="15"/>
      <c r="Q69" s="15"/>
      <c r="R69" s="15"/>
      <c r="S69" s="15"/>
      <c r="T69" s="14"/>
      <c r="U69" s="14"/>
      <c r="V69" s="14"/>
      <c r="W69" s="14"/>
      <c r="X69" s="14"/>
      <c r="Y69" s="14"/>
      <c r="Z69" s="14"/>
      <c r="AA69" s="14"/>
      <c r="AB69" s="72" t="str">
        <f t="shared" si="7"/>
        <v>62B</v>
      </c>
      <c r="AC69" s="46"/>
      <c r="AD69" s="31"/>
      <c r="AE69" s="31"/>
      <c r="AF69" s="31"/>
      <c r="AG69" s="31"/>
      <c r="AH69" s="31"/>
      <c r="AI69" s="32"/>
      <c r="AJ69" s="32"/>
      <c r="AK69" s="32"/>
      <c r="AL69" s="32"/>
      <c r="AM69" s="32"/>
      <c r="AN69" s="32"/>
      <c r="AO69" s="32"/>
      <c r="AP69" s="32"/>
      <c r="AQ69" s="15"/>
      <c r="AS69" s="11">
        <f t="shared" si="8"/>
        <v>9</v>
      </c>
      <c r="AZ69" s="11" t="e">
        <f t="shared" si="9"/>
        <v>#VALUE!</v>
      </c>
      <c r="BA69" s="11" t="e">
        <f t="shared" si="10"/>
        <v>#VALUE!</v>
      </c>
      <c r="BB69" s="11" t="e">
        <f t="shared" si="11"/>
        <v>#VALUE!</v>
      </c>
      <c r="BC69" s="11" t="e">
        <f t="shared" si="12"/>
        <v>#VALUE!</v>
      </c>
      <c r="BD69" s="11" t="str">
        <f t="shared" si="24"/>
        <v>記載なし</v>
      </c>
      <c r="BE69" s="11" t="str">
        <f t="shared" si="25"/>
        <v>A</v>
      </c>
      <c r="BF69" s="11" t="e">
        <f t="shared" si="21"/>
        <v>#VALUE!</v>
      </c>
      <c r="BG69" s="11" t="e">
        <f t="shared" si="13"/>
        <v>#VALUE!</v>
      </c>
      <c r="BH69" s="11" t="str">
        <f t="shared" si="14"/>
        <v>C</v>
      </c>
      <c r="BI69" s="11" t="str">
        <f t="shared" si="15"/>
        <v>次判定へ</v>
      </c>
      <c r="BJ69" s="11" t="str">
        <f t="shared" si="16"/>
        <v>以後判定なし</v>
      </c>
      <c r="BK69" s="11" t="e">
        <f t="shared" si="17"/>
        <v>#N/A</v>
      </c>
      <c r="BL69" s="11" t="e">
        <f t="shared" si="26"/>
        <v>#VALUE!</v>
      </c>
      <c r="BM69" s="11" t="e" cm="1">
        <f t="array" ref="BM69">IF(AND($BJ69=3,$BC69=0,MOD(VLOOKUP($BB69,BU:DT,$BK69,FALSE),2)=0,INDEX(BU:DT,VLOOKUP($BB69,BU:DT,$BK69,FALSE)+8,$BK69+1)=0),"D",IF(AND($BJ69=3,$BC69=255,MOD(VLOOKUP($BB69,BU:DT,$BK69,FALSE),2)=1,INDEX(BU:DT,VLOOKUP($BB69,BU:DT,$BK69,FALSE)+8,$BK69+1)=255),"D","C"))</f>
        <v>#VALUE!</v>
      </c>
      <c r="BN69" s="11" t="e" cm="1">
        <f t="array" ref="BN69">IF(AND($BJ69=2,$BC69=0,$BB69=0,MOD(VLOOKUP($BA69,BU:DT,$BK69,FALSE),2)=0,INDEX(DH:EM,VLOOKUP($BA69,BU:DT,$BK69,FALSE)+8,DC75+1)=0,INDEX(BU:DT,VLOOKUP($BA69,BU:DT,$BK69,FALSE)+8,$BK69+2)=0),"D",IF(AND($BJ69=2,$BC69=255,$BB69=255,MOD(VLOOKUP($BA69,BU:DT,$BK69,FALSE),2)=1,INDEX(BU:DT,VLOOKUP($BA69,BU:DT,$BK69,FALSE)+8,$BK69+1)=255,INDEX(BU:DT,VLOOKUP($BA69,BU:DT,$BK69,FALSE)+8,$BK69+2)=255),"D","C"))</f>
        <v>#VALUE!</v>
      </c>
      <c r="BO69" s="11" t="str">
        <f t="shared" si="18"/>
        <v>判定不要</v>
      </c>
      <c r="BP69" s="11" t="e">
        <f t="shared" si="27"/>
        <v>#VALUE!</v>
      </c>
      <c r="BU69" s="11">
        <v>61</v>
      </c>
      <c r="CC69" s="11">
        <v>61</v>
      </c>
      <c r="CD69" s="11">
        <v>255</v>
      </c>
      <c r="CS69" s="11">
        <v>61</v>
      </c>
      <c r="CT69" s="11">
        <v>255</v>
      </c>
      <c r="CU69" s="11">
        <v>255</v>
      </c>
      <c r="DQ69" s="11">
        <v>61</v>
      </c>
      <c r="DR69" s="11">
        <v>255</v>
      </c>
      <c r="DS69" s="11">
        <v>255</v>
      </c>
      <c r="DT69" s="11">
        <v>255</v>
      </c>
    </row>
    <row r="70" spans="1:124" ht="31.5" customHeight="1">
      <c r="A70" s="70">
        <v>63</v>
      </c>
      <c r="B70" s="12"/>
      <c r="C70" s="13"/>
      <c r="D70" s="14"/>
      <c r="E70" s="12"/>
      <c r="F70" s="13"/>
      <c r="G70" s="13"/>
      <c r="H70" s="13"/>
      <c r="I70" s="14" t="str">
        <f t="shared" si="19"/>
        <v/>
      </c>
      <c r="J70" s="14" t="str">
        <f t="shared" si="20"/>
        <v/>
      </c>
      <c r="K70" s="193" t="str">
        <f t="shared" si="23"/>
        <v/>
      </c>
      <c r="L70" s="13"/>
      <c r="M70" s="71" t="str">
        <f t="shared" si="6"/>
        <v>63A</v>
      </c>
      <c r="N70" s="46"/>
      <c r="O70" s="15"/>
      <c r="P70" s="15"/>
      <c r="Q70" s="15"/>
      <c r="R70" s="15"/>
      <c r="S70" s="15"/>
      <c r="T70" s="14"/>
      <c r="U70" s="14"/>
      <c r="V70" s="14"/>
      <c r="W70" s="14"/>
      <c r="X70" s="14"/>
      <c r="Y70" s="14"/>
      <c r="Z70" s="14"/>
      <c r="AA70" s="14"/>
      <c r="AB70" s="72" t="str">
        <f t="shared" si="7"/>
        <v>63B</v>
      </c>
      <c r="AC70" s="46"/>
      <c r="AD70" s="31"/>
      <c r="AE70" s="31"/>
      <c r="AF70" s="31"/>
      <c r="AG70" s="31"/>
      <c r="AH70" s="31"/>
      <c r="AI70" s="32"/>
      <c r="AJ70" s="32"/>
      <c r="AK70" s="32"/>
      <c r="AL70" s="32"/>
      <c r="AM70" s="32"/>
      <c r="AN70" s="32"/>
      <c r="AO70" s="32"/>
      <c r="AP70" s="32"/>
      <c r="AQ70" s="15"/>
      <c r="AS70" s="11">
        <f t="shared" si="8"/>
        <v>9</v>
      </c>
      <c r="AZ70" s="11" t="e">
        <f t="shared" si="9"/>
        <v>#VALUE!</v>
      </c>
      <c r="BA70" s="11" t="e">
        <f t="shared" si="10"/>
        <v>#VALUE!</v>
      </c>
      <c r="BB70" s="11" t="e">
        <f t="shared" si="11"/>
        <v>#VALUE!</v>
      </c>
      <c r="BC70" s="11" t="e">
        <f t="shared" si="12"/>
        <v>#VALUE!</v>
      </c>
      <c r="BD70" s="11" t="str">
        <f t="shared" si="24"/>
        <v>記載なし</v>
      </c>
      <c r="BE70" s="11" t="str">
        <f t="shared" si="25"/>
        <v>A</v>
      </c>
      <c r="BF70" s="11" t="e">
        <f t="shared" si="21"/>
        <v>#VALUE!</v>
      </c>
      <c r="BG70" s="11" t="e">
        <f t="shared" si="13"/>
        <v>#VALUE!</v>
      </c>
      <c r="BH70" s="11" t="str">
        <f t="shared" si="14"/>
        <v>C</v>
      </c>
      <c r="BI70" s="11" t="str">
        <f t="shared" si="15"/>
        <v>次判定へ</v>
      </c>
      <c r="BJ70" s="11" t="str">
        <f t="shared" si="16"/>
        <v>以後判定なし</v>
      </c>
      <c r="BK70" s="11" t="e">
        <f t="shared" si="17"/>
        <v>#N/A</v>
      </c>
      <c r="BL70" s="11" t="e">
        <f t="shared" si="26"/>
        <v>#VALUE!</v>
      </c>
      <c r="BM70" s="11" t="e" cm="1">
        <f t="array" ref="BM70">IF(AND($BJ70=3,$BC70=0,MOD(VLOOKUP($BB70,BU:DT,$BK70,FALSE),2)=0,INDEX(BU:DT,VLOOKUP($BB70,BU:DT,$BK70,FALSE)+8,$BK70+1)=0),"D",IF(AND($BJ70=3,$BC70=255,MOD(VLOOKUP($BB70,BU:DT,$BK70,FALSE),2)=1,INDEX(BU:DT,VLOOKUP($BB70,BU:DT,$BK70,FALSE)+8,$BK70+1)=255),"D","C"))</f>
        <v>#VALUE!</v>
      </c>
      <c r="BN70" s="11" t="e" cm="1">
        <f t="array" ref="BN70">IF(AND($BJ70=2,$BC70=0,$BB70=0,MOD(VLOOKUP($BA70,BU:DT,$BK70,FALSE),2)=0,INDEX(DH:EM,VLOOKUP($BA70,BU:DT,$BK70,FALSE)+8,DC76+1)=0,INDEX(BU:DT,VLOOKUP($BA70,BU:DT,$BK70,FALSE)+8,$BK70+2)=0),"D",IF(AND($BJ70=2,$BC70=255,$BB70=255,MOD(VLOOKUP($BA70,BU:DT,$BK70,FALSE),2)=1,INDEX(BU:DT,VLOOKUP($BA70,BU:DT,$BK70,FALSE)+8,$BK70+1)=255,INDEX(BU:DT,VLOOKUP($BA70,BU:DT,$BK70,FALSE)+8,$BK70+2)=255),"D","C"))</f>
        <v>#VALUE!</v>
      </c>
      <c r="BO70" s="11" t="str">
        <f t="shared" si="18"/>
        <v>判定不要</v>
      </c>
      <c r="BP70" s="11" t="e">
        <f t="shared" si="27"/>
        <v>#VALUE!</v>
      </c>
      <c r="BU70" s="11">
        <v>62</v>
      </c>
      <c r="CC70" s="11">
        <v>62</v>
      </c>
      <c r="CD70" s="11">
        <v>0</v>
      </c>
      <c r="CS70" s="11">
        <v>62</v>
      </c>
      <c r="CT70" s="11">
        <v>0</v>
      </c>
      <c r="CU70" s="11">
        <v>0</v>
      </c>
      <c r="DQ70" s="11">
        <v>62</v>
      </c>
      <c r="DR70" s="11">
        <v>0</v>
      </c>
      <c r="DS70" s="11">
        <v>0</v>
      </c>
      <c r="DT70" s="11">
        <v>0</v>
      </c>
    </row>
    <row r="71" spans="1:124" ht="31.5" customHeight="1">
      <c r="A71" s="70">
        <v>64</v>
      </c>
      <c r="B71" s="12"/>
      <c r="C71" s="13"/>
      <c r="D71" s="14"/>
      <c r="E71" s="12"/>
      <c r="F71" s="13"/>
      <c r="G71" s="13"/>
      <c r="H71" s="13"/>
      <c r="I71" s="14" t="str">
        <f t="shared" si="19"/>
        <v/>
      </c>
      <c r="J71" s="14" t="str">
        <f t="shared" si="20"/>
        <v/>
      </c>
      <c r="K71" s="193" t="str">
        <f t="shared" si="23"/>
        <v/>
      </c>
      <c r="L71" s="13"/>
      <c r="M71" s="71" t="str">
        <f t="shared" si="6"/>
        <v>64A</v>
      </c>
      <c r="N71" s="46"/>
      <c r="O71" s="15"/>
      <c r="P71" s="15"/>
      <c r="Q71" s="15"/>
      <c r="R71" s="15"/>
      <c r="S71" s="15"/>
      <c r="T71" s="14"/>
      <c r="U71" s="14"/>
      <c r="V71" s="14"/>
      <c r="W71" s="14"/>
      <c r="X71" s="14"/>
      <c r="Y71" s="14"/>
      <c r="Z71" s="14"/>
      <c r="AA71" s="14"/>
      <c r="AB71" s="72" t="str">
        <f t="shared" si="7"/>
        <v>64B</v>
      </c>
      <c r="AC71" s="46"/>
      <c r="AD71" s="31"/>
      <c r="AE71" s="31"/>
      <c r="AF71" s="31"/>
      <c r="AG71" s="31"/>
      <c r="AH71" s="31"/>
      <c r="AI71" s="32"/>
      <c r="AJ71" s="32"/>
      <c r="AK71" s="32"/>
      <c r="AL71" s="32"/>
      <c r="AM71" s="32"/>
      <c r="AN71" s="32"/>
      <c r="AO71" s="32"/>
      <c r="AP71" s="32"/>
      <c r="AQ71" s="15"/>
      <c r="AS71" s="11">
        <f t="shared" si="8"/>
        <v>9</v>
      </c>
      <c r="AZ71" s="11" t="e">
        <f t="shared" si="9"/>
        <v>#VALUE!</v>
      </c>
      <c r="BA71" s="11" t="e">
        <f t="shared" si="10"/>
        <v>#VALUE!</v>
      </c>
      <c r="BB71" s="11" t="e">
        <f t="shared" si="11"/>
        <v>#VALUE!</v>
      </c>
      <c r="BC71" s="11" t="e">
        <f t="shared" si="12"/>
        <v>#VALUE!</v>
      </c>
      <c r="BD71" s="11" t="str">
        <f t="shared" si="24"/>
        <v>記載なし</v>
      </c>
      <c r="BE71" s="11" t="str">
        <f t="shared" si="25"/>
        <v>A</v>
      </c>
      <c r="BF71" s="11" t="e">
        <f t="shared" si="21"/>
        <v>#VALUE!</v>
      </c>
      <c r="BG71" s="11" t="e">
        <f t="shared" si="13"/>
        <v>#VALUE!</v>
      </c>
      <c r="BH71" s="11" t="str">
        <f t="shared" si="14"/>
        <v>C</v>
      </c>
      <c r="BI71" s="11" t="str">
        <f t="shared" si="15"/>
        <v>次判定へ</v>
      </c>
      <c r="BJ71" s="11" t="str">
        <f t="shared" si="16"/>
        <v>以後判定なし</v>
      </c>
      <c r="BK71" s="11" t="e">
        <f t="shared" si="17"/>
        <v>#N/A</v>
      </c>
      <c r="BL71" s="11" t="e">
        <f t="shared" si="26"/>
        <v>#VALUE!</v>
      </c>
      <c r="BM71" s="11" t="e" cm="1">
        <f t="array" ref="BM71">IF(AND($BJ71=3,$BC71=0,MOD(VLOOKUP($BB71,BU:DT,$BK71,FALSE),2)=0,INDEX(BU:DT,VLOOKUP($BB71,BU:DT,$BK71,FALSE)+8,$BK71+1)=0),"D",IF(AND($BJ71=3,$BC71=255,MOD(VLOOKUP($BB71,BU:DT,$BK71,FALSE),2)=1,INDEX(BU:DT,VLOOKUP($BB71,BU:DT,$BK71,FALSE)+8,$BK71+1)=255),"D","C"))</f>
        <v>#VALUE!</v>
      </c>
      <c r="BN71" s="11" t="e" cm="1">
        <f t="array" ref="BN71">IF(AND($BJ71=2,$BC71=0,$BB71=0,MOD(VLOOKUP($BA71,BU:DT,$BK71,FALSE),2)=0,INDEX(DH:EM,VLOOKUP($BA71,BU:DT,$BK71,FALSE)+8,DC77+1)=0,INDEX(BU:DT,VLOOKUP($BA71,BU:DT,$BK71,FALSE)+8,$BK71+2)=0),"D",IF(AND($BJ71=2,$BC71=255,$BB71=255,MOD(VLOOKUP($BA71,BU:DT,$BK71,FALSE),2)=1,INDEX(BU:DT,VLOOKUP($BA71,BU:DT,$BK71,FALSE)+8,$BK71+1)=255,INDEX(BU:DT,VLOOKUP($BA71,BU:DT,$BK71,FALSE)+8,$BK71+2)=255),"D","C"))</f>
        <v>#VALUE!</v>
      </c>
      <c r="BO71" s="11" t="str">
        <f t="shared" si="18"/>
        <v>判定不要</v>
      </c>
      <c r="BP71" s="11" t="e">
        <f t="shared" si="27"/>
        <v>#VALUE!</v>
      </c>
      <c r="BU71" s="11">
        <v>63</v>
      </c>
      <c r="BV71" s="11">
        <v>63</v>
      </c>
      <c r="BW71" s="11">
        <v>63</v>
      </c>
      <c r="BX71" s="11">
        <v>63</v>
      </c>
      <c r="BY71" s="11">
        <v>63</v>
      </c>
      <c r="BZ71" s="11">
        <v>63</v>
      </c>
      <c r="CC71" s="11">
        <v>63</v>
      </c>
      <c r="CD71" s="11">
        <v>255</v>
      </c>
      <c r="CE71" s="11">
        <v>63</v>
      </c>
      <c r="CF71" s="11">
        <v>255</v>
      </c>
      <c r="CG71" s="11">
        <v>63</v>
      </c>
      <c r="CH71" s="11">
        <v>255</v>
      </c>
      <c r="CI71" s="11">
        <v>63</v>
      </c>
      <c r="CJ71" s="11">
        <v>255</v>
      </c>
      <c r="CK71" s="11">
        <v>63</v>
      </c>
      <c r="CL71" s="11">
        <v>255</v>
      </c>
      <c r="CM71" s="11">
        <v>63</v>
      </c>
      <c r="CN71" s="11">
        <v>255</v>
      </c>
      <c r="CS71" s="11">
        <v>63</v>
      </c>
      <c r="CT71" s="11">
        <v>255</v>
      </c>
      <c r="CU71" s="11">
        <v>255</v>
      </c>
      <c r="CV71" s="11">
        <v>63</v>
      </c>
      <c r="CW71" s="11">
        <v>255</v>
      </c>
      <c r="CX71" s="11">
        <v>255</v>
      </c>
      <c r="CY71" s="11">
        <v>63</v>
      </c>
      <c r="CZ71" s="11">
        <v>255</v>
      </c>
      <c r="DA71" s="11">
        <v>255</v>
      </c>
      <c r="DB71" s="11">
        <v>63</v>
      </c>
      <c r="DC71" s="11">
        <v>255</v>
      </c>
      <c r="DD71" s="11">
        <v>255</v>
      </c>
      <c r="DE71" s="11">
        <v>63</v>
      </c>
      <c r="DF71" s="11">
        <v>255</v>
      </c>
      <c r="DG71" s="11">
        <v>255</v>
      </c>
      <c r="DH71" s="11">
        <v>63</v>
      </c>
      <c r="DI71" s="11">
        <v>255</v>
      </c>
      <c r="DJ71" s="11">
        <v>255</v>
      </c>
      <c r="DQ71" s="11">
        <v>63</v>
      </c>
      <c r="DR71" s="11">
        <v>255</v>
      </c>
      <c r="DS71" s="11">
        <v>255</v>
      </c>
      <c r="DT71" s="11">
        <v>255</v>
      </c>
    </row>
    <row r="72" spans="1:124" ht="31.5" customHeight="1">
      <c r="A72" s="70">
        <v>65</v>
      </c>
      <c r="B72" s="12"/>
      <c r="C72" s="13"/>
      <c r="D72" s="14"/>
      <c r="E72" s="12"/>
      <c r="F72" s="13"/>
      <c r="G72" s="13"/>
      <c r="H72" s="13"/>
      <c r="I72" s="14" t="str">
        <f t="shared" si="19"/>
        <v/>
      </c>
      <c r="J72" s="14" t="str">
        <f t="shared" si="20"/>
        <v/>
      </c>
      <c r="K72" s="193" t="str">
        <f t="shared" ref="K72:K107" si="28">IF($I72="脆弱性診断当日に連携してください。","",IF(AND($F72="診断希望あり",OR($G72="インターネット",$G72="インターネットVPN"),$I72&lt;&gt;""),$BP72,""))</f>
        <v/>
      </c>
      <c r="L72" s="13"/>
      <c r="M72" s="71" t="str">
        <f t="shared" si="6"/>
        <v>65A</v>
      </c>
      <c r="N72" s="46"/>
      <c r="O72" s="15"/>
      <c r="P72" s="15"/>
      <c r="Q72" s="15"/>
      <c r="R72" s="15"/>
      <c r="S72" s="15"/>
      <c r="T72" s="14"/>
      <c r="U72" s="14"/>
      <c r="V72" s="14"/>
      <c r="W72" s="14"/>
      <c r="X72" s="14"/>
      <c r="Y72" s="14"/>
      <c r="Z72" s="14"/>
      <c r="AA72" s="14"/>
      <c r="AB72" s="72" t="str">
        <f t="shared" si="7"/>
        <v>65B</v>
      </c>
      <c r="AC72" s="46"/>
      <c r="AD72" s="31"/>
      <c r="AE72" s="31"/>
      <c r="AF72" s="31"/>
      <c r="AG72" s="31"/>
      <c r="AH72" s="31"/>
      <c r="AI72" s="32"/>
      <c r="AJ72" s="32"/>
      <c r="AK72" s="32"/>
      <c r="AL72" s="32"/>
      <c r="AM72" s="32"/>
      <c r="AN72" s="32"/>
      <c r="AO72" s="32"/>
      <c r="AP72" s="32"/>
      <c r="AQ72" s="15"/>
      <c r="AS72" s="11">
        <f t="shared" si="8"/>
        <v>9</v>
      </c>
      <c r="AZ72" s="11" t="e">
        <f t="shared" si="9"/>
        <v>#VALUE!</v>
      </c>
      <c r="BA72" s="11" t="e">
        <f t="shared" si="10"/>
        <v>#VALUE!</v>
      </c>
      <c r="BB72" s="11" t="e">
        <f t="shared" si="11"/>
        <v>#VALUE!</v>
      </c>
      <c r="BC72" s="11" t="e">
        <f t="shared" si="12"/>
        <v>#VALUE!</v>
      </c>
      <c r="BD72" s="11" t="str">
        <f t="shared" ref="BD72:BD107" si="29">IF($I72="","記載なし","a")</f>
        <v>記載なし</v>
      </c>
      <c r="BE72" s="11" t="str">
        <f t="shared" ref="BE72:BE107" si="30">IFERROR(OR($AZ72&gt;255,$BA72&gt;255,$BB72&gt;255,$BC72&gt;255,$AZ72="",$BA72="",$BB72="",$BC72=""),"A")</f>
        <v>A</v>
      </c>
      <c r="BF72" s="11" t="e">
        <f t="shared" si="21"/>
        <v>#VALUE!</v>
      </c>
      <c r="BG72" s="11" t="e">
        <f t="shared" si="13"/>
        <v>#VALUE!</v>
      </c>
      <c r="BH72" s="11" t="str">
        <f t="shared" si="14"/>
        <v>C</v>
      </c>
      <c r="BI72" s="11" t="str">
        <f t="shared" si="15"/>
        <v>次判定へ</v>
      </c>
      <c r="BJ72" s="11" t="str">
        <f t="shared" si="16"/>
        <v>以後判定なし</v>
      </c>
      <c r="BK72" s="11" t="e">
        <f t="shared" si="17"/>
        <v>#N/A</v>
      </c>
      <c r="BL72" s="11" t="e">
        <f t="shared" ref="BL72:BL107" si="31">IF(AND($BJ72=4,$BC72=0,VLOOKUP($BC72,BU:DT,$BK72,FALSE)=0),"D",IF(AND($BJ72=4,VLOOKUP($BC72,BU:DT,$BK72,FALSE)&lt;&gt;0),"D","C"))</f>
        <v>#VALUE!</v>
      </c>
      <c r="BM72" s="11" t="e" cm="1">
        <f t="array" ref="BM72">IF(AND($BJ72=3,$BC72=0,MOD(VLOOKUP($BB72,BU:DT,$BK72,FALSE),2)=0,INDEX(BU:DT,VLOOKUP($BB72,BU:DT,$BK72,FALSE)+8,$BK72+1)=0),"D",IF(AND($BJ72=3,$BC72=255,MOD(VLOOKUP($BB72,BU:DT,$BK72,FALSE),2)=1,INDEX(BU:DT,VLOOKUP($BB72,BU:DT,$BK72,FALSE)+8,$BK72+1)=255),"D","C"))</f>
        <v>#VALUE!</v>
      </c>
      <c r="BN72" s="11" t="e" cm="1">
        <f t="array" ref="BN72">IF(AND($BJ72=2,$BC72=0,$BB72=0,MOD(VLOOKUP($BA72,BU:DT,$BK72,FALSE),2)=0,INDEX(DH:EM,VLOOKUP($BA72,BU:DT,$BK72,FALSE)+8,DC78+1)=0,INDEX(BU:DT,VLOOKUP($BA72,BU:DT,$BK72,FALSE)+8,$BK72+2)=0),"D",IF(AND($BJ72=2,$BC72=255,$BB72=255,MOD(VLOOKUP($BA72,BU:DT,$BK72,FALSE),2)=1,INDEX(BU:DT,VLOOKUP($BA72,BU:DT,$BK72,FALSE)+8,$BK72+1)=255,INDEX(BU:DT,VLOOKUP($BA72,BU:DT,$BK72,FALSE)+8,$BK72+2)=255),"D","C"))</f>
        <v>#VALUE!</v>
      </c>
      <c r="BO72" s="11" t="str">
        <f t="shared" si="18"/>
        <v>判定不要</v>
      </c>
      <c r="BP72" s="11" t="e">
        <f t="shared" ref="BP72:BP107" si="32">IF(AND($BD72="a",$BE72="A"),$BR$8,IF($BF72="A",$BR$8,IF($BG72="B",$BR$9,IF($BH72="C",$BR$10,IF($BI72="E",$BR$12,IF($BI72="C",$BR$10,IF($BJ72="C",$BR$10,IF($BO72="C",$BR$10,IF($BO72="D",$BR$11,"ERROR")))))))))</f>
        <v>#VALUE!</v>
      </c>
      <c r="BU72" s="11">
        <v>64</v>
      </c>
      <c r="BV72" s="11">
        <v>64</v>
      </c>
      <c r="BW72" s="11">
        <v>64</v>
      </c>
      <c r="BX72" s="11">
        <v>64</v>
      </c>
      <c r="BY72" s="11">
        <v>64</v>
      </c>
      <c r="BZ72" s="11">
        <v>64</v>
      </c>
      <c r="CC72" s="11">
        <v>64</v>
      </c>
      <c r="CD72" s="11">
        <v>0</v>
      </c>
      <c r="CE72" s="11">
        <v>64</v>
      </c>
      <c r="CF72" s="11">
        <v>0</v>
      </c>
      <c r="CG72" s="11">
        <v>64</v>
      </c>
      <c r="CH72" s="11">
        <v>0</v>
      </c>
      <c r="CI72" s="11">
        <v>64</v>
      </c>
      <c r="CJ72" s="11">
        <v>0</v>
      </c>
      <c r="CK72" s="11">
        <v>64</v>
      </c>
      <c r="CL72" s="11">
        <v>0</v>
      </c>
      <c r="CM72" s="11">
        <v>64</v>
      </c>
      <c r="CN72" s="11">
        <v>0</v>
      </c>
      <c r="CS72" s="11">
        <v>64</v>
      </c>
      <c r="CT72" s="11">
        <v>0</v>
      </c>
      <c r="CU72" s="11">
        <v>0</v>
      </c>
      <c r="CV72" s="11">
        <v>64</v>
      </c>
      <c r="CW72" s="11">
        <v>0</v>
      </c>
      <c r="CX72" s="11">
        <v>0</v>
      </c>
      <c r="CY72" s="11">
        <v>64</v>
      </c>
      <c r="CZ72" s="11">
        <v>0</v>
      </c>
      <c r="DA72" s="11">
        <v>0</v>
      </c>
      <c r="DB72" s="11">
        <v>64</v>
      </c>
      <c r="DC72" s="11">
        <v>0</v>
      </c>
      <c r="DD72" s="11">
        <v>0</v>
      </c>
      <c r="DE72" s="11">
        <v>64</v>
      </c>
      <c r="DF72" s="11">
        <v>0</v>
      </c>
      <c r="DG72" s="11">
        <v>0</v>
      </c>
      <c r="DH72" s="11">
        <v>64</v>
      </c>
      <c r="DI72" s="11">
        <v>0</v>
      </c>
      <c r="DJ72" s="11">
        <v>0</v>
      </c>
      <c r="DQ72" s="11">
        <v>64</v>
      </c>
      <c r="DR72" s="11">
        <v>0</v>
      </c>
      <c r="DS72" s="11">
        <v>0</v>
      </c>
      <c r="DT72" s="11">
        <v>0</v>
      </c>
    </row>
    <row r="73" spans="1:124" ht="31.5" customHeight="1">
      <c r="A73" s="70">
        <v>66</v>
      </c>
      <c r="B73" s="12"/>
      <c r="C73" s="13"/>
      <c r="D73" s="14"/>
      <c r="E73" s="12"/>
      <c r="F73" s="13"/>
      <c r="G73" s="13"/>
      <c r="H73" s="13"/>
      <c r="I73" s="14" t="str">
        <f t="shared" ref="I73:I107" si="33">IF(AND(F73="診断希望あり",H73="動的IP"),"脆弱性診断当日に連携してください。","")</f>
        <v/>
      </c>
      <c r="J73" s="14" t="str">
        <f t="shared" ref="J73:J107" si="34">IF(AND(I73&lt;&gt;"",I73&lt;&gt;"脆弱性診断当日に連携してください。"),"/32","")</f>
        <v/>
      </c>
      <c r="K73" s="193" t="str">
        <f t="shared" si="28"/>
        <v/>
      </c>
      <c r="L73" s="13"/>
      <c r="M73" s="71" t="str">
        <f t="shared" ref="M73:M107" si="35">TEXT(A73,"00")&amp;"A"</f>
        <v>66A</v>
      </c>
      <c r="N73" s="46"/>
      <c r="O73" s="15"/>
      <c r="P73" s="15"/>
      <c r="Q73" s="15"/>
      <c r="R73" s="15"/>
      <c r="S73" s="15"/>
      <c r="T73" s="14"/>
      <c r="U73" s="14"/>
      <c r="V73" s="14"/>
      <c r="W73" s="14"/>
      <c r="X73" s="14"/>
      <c r="Y73" s="14"/>
      <c r="Z73" s="14"/>
      <c r="AA73" s="14"/>
      <c r="AB73" s="72" t="str">
        <f t="shared" ref="AB73:AB107" si="36">TEXT(A73,"00")&amp;"B"</f>
        <v>66B</v>
      </c>
      <c r="AC73" s="46"/>
      <c r="AD73" s="31"/>
      <c r="AE73" s="31"/>
      <c r="AF73" s="31"/>
      <c r="AG73" s="31"/>
      <c r="AH73" s="31"/>
      <c r="AI73" s="32"/>
      <c r="AJ73" s="32"/>
      <c r="AK73" s="32"/>
      <c r="AL73" s="32"/>
      <c r="AM73" s="32"/>
      <c r="AN73" s="32"/>
      <c r="AO73" s="32"/>
      <c r="AP73" s="32"/>
      <c r="AQ73" s="15"/>
      <c r="AS73" s="11">
        <f t="shared" ref="AS73:AS108" si="37">IF(OR(COUNTIF(C73,"*CAF*")&gt;0,COUNTIF(C73,"*caf*")&gt;0),1,IF(OR(COUNTIF(C73,"*COP*")&gt;0,COUNTIF(C73,"*cop*")&gt;0),2,IF(COUNTIF(C73,"不明")&gt;0,8,IF(COUNTIF(C73,"")&gt;0,9,3))))</f>
        <v>9</v>
      </c>
      <c r="AZ73" s="11" t="e">
        <f t="shared" ref="AZ73:AZ107" si="38">VALUE(LEFT($I73,FIND(".",$I73)-1))</f>
        <v>#VALUE!</v>
      </c>
      <c r="BA73" s="11" t="e">
        <f t="shared" ref="BA73:BA107" si="39">VALUE(MID(LEFT($I73,FIND(".",$I73,LEN($AZ73)+2)-1),LEN($AZ73)+2,3))</f>
        <v>#VALUE!</v>
      </c>
      <c r="BB73" s="11" t="e">
        <f t="shared" ref="BB73:BB107" si="40">VALUE(MID(LEFT($I73,FIND(".",$I73,LEN($AZ73&amp;$BA73)+3)-1),LEN($AZ73&amp;$BA73)+3,3))</f>
        <v>#VALUE!</v>
      </c>
      <c r="BC73" s="11" t="e">
        <f t="shared" ref="BC73:BC107" si="41">VALUE(SUBSTITUTE(RIGHT($I73,LEN($I73)-LEN($AZ73&amp;$BA73&amp;$BB73)-3),"/"&amp;IFERROR(MID($I73,FIND("/",$I73)+1,3),""),""))</f>
        <v>#VALUE!</v>
      </c>
      <c r="BD73" s="11" t="str">
        <f t="shared" si="29"/>
        <v>記載なし</v>
      </c>
      <c r="BE73" s="11" t="str">
        <f t="shared" si="30"/>
        <v>A</v>
      </c>
      <c r="BF73" s="11" t="e">
        <f t="shared" ref="BF73:BF107" si="42">IF(OR($AZ73&gt;255,$BA73&gt;255,$BB73&gt;255,$BC73&gt;255,$AZ73="",$BA73="",$BB73="",$BC73=""),"A","次判定へ")</f>
        <v>#VALUE!</v>
      </c>
      <c r="BG73" s="11" t="e">
        <f t="shared" ref="BG73:BG107" si="43">IF(OR(AND($AZ73=10,AND($BA73&gt;=0,$BA73&lt;=255),AND($BB73&gt;=0,$BB73&lt;=255),AND($BC73&gt;=0,$BC73&lt;=255)),AND($AZ73=172,AND($BA73&gt;=16,$BA73&lt;=31),AND($BB73&gt;=0,$BB73&lt;=255),AND($BC73&gt;=0,$BC73&lt;=255)),AND($AZ73=192,$BA73=168,AND($BB73&gt;=0,$BB73&lt;=255),AND($BC73&gt;=0,$BC73&lt;=255)),AND($AZ73=100,AND($BA73&gt;=64,$BA73&lt;=127),AND($BB73&gt;=0,$BB73&lt;=255),AND($BC73&gt;=0,$BC73&lt;=255))),"B","次判定へ")</f>
        <v>#VALUE!</v>
      </c>
      <c r="BH73" s="11" t="str">
        <f t="shared" ref="BH73:BH107" si="44">IFERROR(VALUE(MID($J73,FIND("/",$J73)+1,3)),IFERROR(VALUE(MID($J73,FIND("/",$J73)+1,2)),"C"))</f>
        <v>C</v>
      </c>
      <c r="BI73" s="11" t="str">
        <f t="shared" ref="BI73:BI107" si="45">IF($BH73=32,"E",IF($BH73=31,"C","次判定へ"))</f>
        <v>次判定へ</v>
      </c>
      <c r="BJ73" s="11" t="str">
        <f t="shared" ref="BJ73:BJ107" si="46">IF(AND($BH73&lt;&gt;"C",$BI73="次判定へ"),IF($BH73&gt;=24,4,IF($BH73&gt;=16,3,IF($BH73&gt;=8,2,"C"))),"以後判定なし")</f>
        <v>以後判定なし</v>
      </c>
      <c r="BK73" s="11" t="e">
        <f t="shared" ref="BK73:BK107" si="47">VALUE(MATCH($BH73,$BU$7:$DT$7,0))</f>
        <v>#N/A</v>
      </c>
      <c r="BL73" s="11" t="e">
        <f t="shared" si="31"/>
        <v>#VALUE!</v>
      </c>
      <c r="BM73" s="11" t="e" cm="1">
        <f t="array" ref="BM73">IF(AND($BJ73=3,$BC73=0,MOD(VLOOKUP($BB73,BU:DT,$BK73,FALSE),2)=0,INDEX(BU:DT,VLOOKUP($BB73,BU:DT,$BK73,FALSE)+8,$BK73+1)=0),"D",IF(AND($BJ73=3,$BC73=255,MOD(VLOOKUP($BB73,BU:DT,$BK73,FALSE),2)=1,INDEX(BU:DT,VLOOKUP($BB73,BU:DT,$BK73,FALSE)+8,$BK73+1)=255),"D","C"))</f>
        <v>#VALUE!</v>
      </c>
      <c r="BN73" s="11" t="e" cm="1">
        <f t="array" ref="BN73">IF(AND($BJ73=2,$BC73=0,$BB73=0,MOD(VLOOKUP($BA73,BU:DT,$BK73,FALSE),2)=0,INDEX(DH:EM,VLOOKUP($BA73,BU:DT,$BK73,FALSE)+8,DC79+1)=0,INDEX(BU:DT,VLOOKUP($BA73,BU:DT,$BK73,FALSE)+8,$BK73+2)=0),"D",IF(AND($BJ73=2,$BC73=255,$BB73=255,MOD(VLOOKUP($BA73,BU:DT,$BK73,FALSE),2)=1,INDEX(BU:DT,VLOOKUP($BA73,BU:DT,$BK73,FALSE)+8,$BK73+1)=255,INDEX(BU:DT,VLOOKUP($BA73,BU:DT,$BK73,FALSE)+8,$BK73+2)=255),"D","C"))</f>
        <v>#VALUE!</v>
      </c>
      <c r="BO73" s="11" t="str">
        <f t="shared" ref="BO73:BO107" si="48">IF($BJ73&lt;&gt;"以後判定なし",IF(AND($BJ73=4,$BL73="D"),"D",(IF(AND($BJ73=3,$BM73="D"),"D",(IF(AND($BJ73=2,$BN73="D"),"D","C"))))),"判定不要")</f>
        <v>判定不要</v>
      </c>
      <c r="BP73" s="11" t="e">
        <f t="shared" si="32"/>
        <v>#VALUE!</v>
      </c>
      <c r="BU73" s="11">
        <v>65</v>
      </c>
      <c r="CC73" s="11">
        <v>65</v>
      </c>
      <c r="CD73" s="11">
        <v>255</v>
      </c>
      <c r="CS73" s="11">
        <v>65</v>
      </c>
      <c r="CT73" s="11">
        <v>255</v>
      </c>
      <c r="CU73" s="11">
        <v>255</v>
      </c>
      <c r="DQ73" s="11">
        <v>65</v>
      </c>
      <c r="DR73" s="11">
        <v>255</v>
      </c>
      <c r="DS73" s="11">
        <v>255</v>
      </c>
      <c r="DT73" s="11">
        <v>255</v>
      </c>
    </row>
    <row r="74" spans="1:124" ht="31.5" customHeight="1">
      <c r="A74" s="70">
        <v>67</v>
      </c>
      <c r="B74" s="12"/>
      <c r="C74" s="13"/>
      <c r="D74" s="14"/>
      <c r="E74" s="12"/>
      <c r="F74" s="13"/>
      <c r="G74" s="13"/>
      <c r="H74" s="13"/>
      <c r="I74" s="14" t="str">
        <f t="shared" si="33"/>
        <v/>
      </c>
      <c r="J74" s="14" t="str">
        <f t="shared" si="34"/>
        <v/>
      </c>
      <c r="K74" s="193" t="str">
        <f t="shared" si="28"/>
        <v/>
      </c>
      <c r="L74" s="13"/>
      <c r="M74" s="71" t="str">
        <f t="shared" si="35"/>
        <v>67A</v>
      </c>
      <c r="N74" s="46"/>
      <c r="O74" s="15"/>
      <c r="P74" s="15"/>
      <c r="Q74" s="15"/>
      <c r="R74" s="15"/>
      <c r="S74" s="15"/>
      <c r="T74" s="14"/>
      <c r="U74" s="14"/>
      <c r="V74" s="14"/>
      <c r="W74" s="14"/>
      <c r="X74" s="14"/>
      <c r="Y74" s="14"/>
      <c r="Z74" s="14"/>
      <c r="AA74" s="14"/>
      <c r="AB74" s="72" t="str">
        <f t="shared" si="36"/>
        <v>67B</v>
      </c>
      <c r="AC74" s="46"/>
      <c r="AD74" s="31"/>
      <c r="AE74" s="31"/>
      <c r="AF74" s="31"/>
      <c r="AG74" s="31"/>
      <c r="AH74" s="31"/>
      <c r="AI74" s="32"/>
      <c r="AJ74" s="32"/>
      <c r="AK74" s="32"/>
      <c r="AL74" s="32"/>
      <c r="AM74" s="32"/>
      <c r="AN74" s="32"/>
      <c r="AO74" s="32"/>
      <c r="AP74" s="32"/>
      <c r="AQ74" s="15"/>
      <c r="AS74" s="11">
        <f t="shared" si="37"/>
        <v>9</v>
      </c>
      <c r="AZ74" s="11" t="e">
        <f t="shared" si="38"/>
        <v>#VALUE!</v>
      </c>
      <c r="BA74" s="11" t="e">
        <f t="shared" si="39"/>
        <v>#VALUE!</v>
      </c>
      <c r="BB74" s="11" t="e">
        <f t="shared" si="40"/>
        <v>#VALUE!</v>
      </c>
      <c r="BC74" s="11" t="e">
        <f t="shared" si="41"/>
        <v>#VALUE!</v>
      </c>
      <c r="BD74" s="11" t="str">
        <f t="shared" si="29"/>
        <v>記載なし</v>
      </c>
      <c r="BE74" s="11" t="str">
        <f t="shared" si="30"/>
        <v>A</v>
      </c>
      <c r="BF74" s="11" t="e">
        <f t="shared" si="42"/>
        <v>#VALUE!</v>
      </c>
      <c r="BG74" s="11" t="e">
        <f t="shared" si="43"/>
        <v>#VALUE!</v>
      </c>
      <c r="BH74" s="11" t="str">
        <f t="shared" si="44"/>
        <v>C</v>
      </c>
      <c r="BI74" s="11" t="str">
        <f t="shared" si="45"/>
        <v>次判定へ</v>
      </c>
      <c r="BJ74" s="11" t="str">
        <f t="shared" si="46"/>
        <v>以後判定なし</v>
      </c>
      <c r="BK74" s="11" t="e">
        <f t="shared" si="47"/>
        <v>#N/A</v>
      </c>
      <c r="BL74" s="11" t="e">
        <f t="shared" si="31"/>
        <v>#VALUE!</v>
      </c>
      <c r="BM74" s="11" t="e" cm="1">
        <f t="array" ref="BM74">IF(AND($BJ74=3,$BC74=0,MOD(VLOOKUP($BB74,BU:DT,$BK74,FALSE),2)=0,INDEX(BU:DT,VLOOKUP($BB74,BU:DT,$BK74,FALSE)+8,$BK74+1)=0),"D",IF(AND($BJ74=3,$BC74=255,MOD(VLOOKUP($BB74,BU:DT,$BK74,FALSE),2)=1,INDEX(BU:DT,VLOOKUP($BB74,BU:DT,$BK74,FALSE)+8,$BK74+1)=255),"D","C"))</f>
        <v>#VALUE!</v>
      </c>
      <c r="BN74" s="11" t="e" cm="1">
        <f t="array" ref="BN74">IF(AND($BJ74=2,$BC74=0,$BB74=0,MOD(VLOOKUP($BA74,BU:DT,$BK74,FALSE),2)=0,INDEX(DH:EM,VLOOKUP($BA74,BU:DT,$BK74,FALSE)+8,DC80+1)=0,INDEX(BU:DT,VLOOKUP($BA74,BU:DT,$BK74,FALSE)+8,$BK74+2)=0),"D",IF(AND($BJ74=2,$BC74=255,$BB74=255,MOD(VLOOKUP($BA74,BU:DT,$BK74,FALSE),2)=1,INDEX(BU:DT,VLOOKUP($BA74,BU:DT,$BK74,FALSE)+8,$BK74+1)=255,INDEX(BU:DT,VLOOKUP($BA74,BU:DT,$BK74,FALSE)+8,$BK74+2)=255),"D","C"))</f>
        <v>#VALUE!</v>
      </c>
      <c r="BO74" s="11" t="str">
        <f t="shared" si="48"/>
        <v>判定不要</v>
      </c>
      <c r="BP74" s="11" t="e">
        <f t="shared" si="32"/>
        <v>#VALUE!</v>
      </c>
      <c r="BU74" s="11">
        <v>66</v>
      </c>
      <c r="CC74" s="11">
        <v>66</v>
      </c>
      <c r="CD74" s="11">
        <v>0</v>
      </c>
      <c r="CS74" s="11">
        <v>66</v>
      </c>
      <c r="CT74" s="11">
        <v>0</v>
      </c>
      <c r="CU74" s="11">
        <v>0</v>
      </c>
      <c r="DQ74" s="11">
        <v>66</v>
      </c>
      <c r="DR74" s="11">
        <v>0</v>
      </c>
      <c r="DS74" s="11">
        <v>0</v>
      </c>
      <c r="DT74" s="11">
        <v>0</v>
      </c>
    </row>
    <row r="75" spans="1:124" ht="31.5" customHeight="1">
      <c r="A75" s="70">
        <v>68</v>
      </c>
      <c r="B75" s="12"/>
      <c r="C75" s="13"/>
      <c r="D75" s="14"/>
      <c r="E75" s="12"/>
      <c r="F75" s="13"/>
      <c r="G75" s="13"/>
      <c r="H75" s="13"/>
      <c r="I75" s="14" t="str">
        <f t="shared" si="33"/>
        <v/>
      </c>
      <c r="J75" s="14" t="str">
        <f t="shared" si="34"/>
        <v/>
      </c>
      <c r="K75" s="193" t="str">
        <f t="shared" si="28"/>
        <v/>
      </c>
      <c r="L75" s="13"/>
      <c r="M75" s="71" t="str">
        <f t="shared" si="35"/>
        <v>68A</v>
      </c>
      <c r="N75" s="46"/>
      <c r="O75" s="15"/>
      <c r="P75" s="15"/>
      <c r="Q75" s="15"/>
      <c r="R75" s="15"/>
      <c r="S75" s="15"/>
      <c r="T75" s="14"/>
      <c r="U75" s="14"/>
      <c r="V75" s="14"/>
      <c r="W75" s="14"/>
      <c r="X75" s="14"/>
      <c r="Y75" s="14"/>
      <c r="Z75" s="14"/>
      <c r="AA75" s="14"/>
      <c r="AB75" s="72" t="str">
        <f t="shared" si="36"/>
        <v>68B</v>
      </c>
      <c r="AC75" s="46"/>
      <c r="AD75" s="31"/>
      <c r="AE75" s="31"/>
      <c r="AF75" s="31"/>
      <c r="AG75" s="31"/>
      <c r="AH75" s="31"/>
      <c r="AI75" s="32"/>
      <c r="AJ75" s="32"/>
      <c r="AK75" s="32"/>
      <c r="AL75" s="32"/>
      <c r="AM75" s="32"/>
      <c r="AN75" s="32"/>
      <c r="AO75" s="32"/>
      <c r="AP75" s="32"/>
      <c r="AQ75" s="15"/>
      <c r="AS75" s="11">
        <f t="shared" si="37"/>
        <v>9</v>
      </c>
      <c r="AZ75" s="11" t="e">
        <f t="shared" si="38"/>
        <v>#VALUE!</v>
      </c>
      <c r="BA75" s="11" t="e">
        <f t="shared" si="39"/>
        <v>#VALUE!</v>
      </c>
      <c r="BB75" s="11" t="e">
        <f t="shared" si="40"/>
        <v>#VALUE!</v>
      </c>
      <c r="BC75" s="11" t="e">
        <f t="shared" si="41"/>
        <v>#VALUE!</v>
      </c>
      <c r="BD75" s="11" t="str">
        <f t="shared" si="29"/>
        <v>記載なし</v>
      </c>
      <c r="BE75" s="11" t="str">
        <f t="shared" si="30"/>
        <v>A</v>
      </c>
      <c r="BF75" s="11" t="e">
        <f t="shared" si="42"/>
        <v>#VALUE!</v>
      </c>
      <c r="BG75" s="11" t="e">
        <f t="shared" si="43"/>
        <v>#VALUE!</v>
      </c>
      <c r="BH75" s="11" t="str">
        <f t="shared" si="44"/>
        <v>C</v>
      </c>
      <c r="BI75" s="11" t="str">
        <f t="shared" si="45"/>
        <v>次判定へ</v>
      </c>
      <c r="BJ75" s="11" t="str">
        <f t="shared" si="46"/>
        <v>以後判定なし</v>
      </c>
      <c r="BK75" s="11" t="e">
        <f t="shared" si="47"/>
        <v>#N/A</v>
      </c>
      <c r="BL75" s="11" t="e">
        <f t="shared" si="31"/>
        <v>#VALUE!</v>
      </c>
      <c r="BM75" s="11" t="e" cm="1">
        <f t="array" ref="BM75">IF(AND($BJ75=3,$BC75=0,MOD(VLOOKUP($BB75,BU:DT,$BK75,FALSE),2)=0,INDEX(BU:DT,VLOOKUP($BB75,BU:DT,$BK75,FALSE)+8,$BK75+1)=0),"D",IF(AND($BJ75=3,$BC75=255,MOD(VLOOKUP($BB75,BU:DT,$BK75,FALSE),2)=1,INDEX(BU:DT,VLOOKUP($BB75,BU:DT,$BK75,FALSE)+8,$BK75+1)=255),"D","C"))</f>
        <v>#VALUE!</v>
      </c>
      <c r="BN75" s="11" t="e" cm="1">
        <f t="array" ref="BN75">IF(AND($BJ75=2,$BC75=0,$BB75=0,MOD(VLOOKUP($BA75,BU:DT,$BK75,FALSE),2)=0,INDEX(DH:EM,VLOOKUP($BA75,BU:DT,$BK75,FALSE)+8,DC81+1)=0,INDEX(BU:DT,VLOOKUP($BA75,BU:DT,$BK75,FALSE)+8,$BK75+2)=0),"D",IF(AND($BJ75=2,$BC75=255,$BB75=255,MOD(VLOOKUP($BA75,BU:DT,$BK75,FALSE),2)=1,INDEX(BU:DT,VLOOKUP($BA75,BU:DT,$BK75,FALSE)+8,$BK75+1)=255,INDEX(BU:DT,VLOOKUP($BA75,BU:DT,$BK75,FALSE)+8,$BK75+2)=255),"D","C"))</f>
        <v>#VALUE!</v>
      </c>
      <c r="BO75" s="11" t="str">
        <f t="shared" si="48"/>
        <v>判定不要</v>
      </c>
      <c r="BP75" s="11" t="e">
        <f t="shared" si="32"/>
        <v>#VALUE!</v>
      </c>
      <c r="BU75" s="11">
        <v>67</v>
      </c>
      <c r="BV75" s="11">
        <v>67</v>
      </c>
      <c r="CC75" s="11">
        <v>67</v>
      </c>
      <c r="CD75" s="11">
        <v>255</v>
      </c>
      <c r="CE75" s="11">
        <v>67</v>
      </c>
      <c r="CF75" s="11">
        <v>255</v>
      </c>
      <c r="CS75" s="11">
        <v>67</v>
      </c>
      <c r="CT75" s="11">
        <v>255</v>
      </c>
      <c r="CU75" s="11">
        <v>255</v>
      </c>
      <c r="CV75" s="11">
        <v>67</v>
      </c>
      <c r="CW75" s="11">
        <v>255</v>
      </c>
      <c r="CX75" s="11">
        <v>255</v>
      </c>
      <c r="DQ75" s="11">
        <v>67</v>
      </c>
      <c r="DR75" s="11">
        <v>255</v>
      </c>
      <c r="DS75" s="11">
        <v>255</v>
      </c>
      <c r="DT75" s="11">
        <v>255</v>
      </c>
    </row>
    <row r="76" spans="1:124" ht="31.5" customHeight="1">
      <c r="A76" s="70">
        <v>69</v>
      </c>
      <c r="B76" s="12"/>
      <c r="C76" s="13"/>
      <c r="D76" s="14"/>
      <c r="E76" s="12"/>
      <c r="F76" s="13"/>
      <c r="G76" s="13"/>
      <c r="H76" s="13"/>
      <c r="I76" s="14" t="str">
        <f t="shared" si="33"/>
        <v/>
      </c>
      <c r="J76" s="14" t="str">
        <f t="shared" si="34"/>
        <v/>
      </c>
      <c r="K76" s="193" t="str">
        <f t="shared" si="28"/>
        <v/>
      </c>
      <c r="L76" s="13"/>
      <c r="M76" s="71" t="str">
        <f t="shared" si="35"/>
        <v>69A</v>
      </c>
      <c r="N76" s="46"/>
      <c r="O76" s="15"/>
      <c r="P76" s="15"/>
      <c r="Q76" s="15"/>
      <c r="R76" s="15"/>
      <c r="S76" s="15"/>
      <c r="T76" s="14"/>
      <c r="U76" s="14"/>
      <c r="V76" s="14"/>
      <c r="W76" s="14"/>
      <c r="X76" s="14"/>
      <c r="Y76" s="14"/>
      <c r="Z76" s="14"/>
      <c r="AA76" s="14"/>
      <c r="AB76" s="72" t="str">
        <f t="shared" si="36"/>
        <v>69B</v>
      </c>
      <c r="AC76" s="46"/>
      <c r="AD76" s="31"/>
      <c r="AE76" s="31"/>
      <c r="AF76" s="31"/>
      <c r="AG76" s="31"/>
      <c r="AH76" s="31"/>
      <c r="AI76" s="32"/>
      <c r="AJ76" s="32"/>
      <c r="AK76" s="32"/>
      <c r="AL76" s="32"/>
      <c r="AM76" s="32"/>
      <c r="AN76" s="32"/>
      <c r="AO76" s="32"/>
      <c r="AP76" s="32"/>
      <c r="AQ76" s="15"/>
      <c r="AS76" s="11">
        <f t="shared" si="37"/>
        <v>9</v>
      </c>
      <c r="AZ76" s="11" t="e">
        <f t="shared" si="38"/>
        <v>#VALUE!</v>
      </c>
      <c r="BA76" s="11" t="e">
        <f t="shared" si="39"/>
        <v>#VALUE!</v>
      </c>
      <c r="BB76" s="11" t="e">
        <f t="shared" si="40"/>
        <v>#VALUE!</v>
      </c>
      <c r="BC76" s="11" t="e">
        <f t="shared" si="41"/>
        <v>#VALUE!</v>
      </c>
      <c r="BD76" s="11" t="str">
        <f t="shared" si="29"/>
        <v>記載なし</v>
      </c>
      <c r="BE76" s="11" t="str">
        <f t="shared" si="30"/>
        <v>A</v>
      </c>
      <c r="BF76" s="11" t="e">
        <f t="shared" si="42"/>
        <v>#VALUE!</v>
      </c>
      <c r="BG76" s="11" t="e">
        <f t="shared" si="43"/>
        <v>#VALUE!</v>
      </c>
      <c r="BH76" s="11" t="str">
        <f t="shared" si="44"/>
        <v>C</v>
      </c>
      <c r="BI76" s="11" t="str">
        <f t="shared" si="45"/>
        <v>次判定へ</v>
      </c>
      <c r="BJ76" s="11" t="str">
        <f t="shared" si="46"/>
        <v>以後判定なし</v>
      </c>
      <c r="BK76" s="11" t="e">
        <f t="shared" si="47"/>
        <v>#N/A</v>
      </c>
      <c r="BL76" s="11" t="e">
        <f t="shared" si="31"/>
        <v>#VALUE!</v>
      </c>
      <c r="BM76" s="11" t="e" cm="1">
        <f t="array" ref="BM76">IF(AND($BJ76=3,$BC76=0,MOD(VLOOKUP($BB76,BU:DT,$BK76,FALSE),2)=0,INDEX(BU:DT,VLOOKUP($BB76,BU:DT,$BK76,FALSE)+8,$BK76+1)=0),"D",IF(AND($BJ76=3,$BC76=255,MOD(VLOOKUP($BB76,BU:DT,$BK76,FALSE),2)=1,INDEX(BU:DT,VLOOKUP($BB76,BU:DT,$BK76,FALSE)+8,$BK76+1)=255),"D","C"))</f>
        <v>#VALUE!</v>
      </c>
      <c r="BN76" s="11" t="e" cm="1">
        <f t="array" ref="BN76">IF(AND($BJ76=2,$BC76=0,$BB76=0,MOD(VLOOKUP($BA76,BU:DT,$BK76,FALSE),2)=0,INDEX(DH:EM,VLOOKUP($BA76,BU:DT,$BK76,FALSE)+8,DC82+1)=0,INDEX(BU:DT,VLOOKUP($BA76,BU:DT,$BK76,FALSE)+8,$BK76+2)=0),"D",IF(AND($BJ76=2,$BC76=255,$BB76=255,MOD(VLOOKUP($BA76,BU:DT,$BK76,FALSE),2)=1,INDEX(BU:DT,VLOOKUP($BA76,BU:DT,$BK76,FALSE)+8,$BK76+1)=255,INDEX(BU:DT,VLOOKUP($BA76,BU:DT,$BK76,FALSE)+8,$BK76+2)=255),"D","C"))</f>
        <v>#VALUE!</v>
      </c>
      <c r="BO76" s="11" t="str">
        <f t="shared" si="48"/>
        <v>判定不要</v>
      </c>
      <c r="BP76" s="11" t="e">
        <f t="shared" si="32"/>
        <v>#VALUE!</v>
      </c>
      <c r="BU76" s="11">
        <v>68</v>
      </c>
      <c r="BV76" s="11">
        <v>68</v>
      </c>
      <c r="CC76" s="11">
        <v>68</v>
      </c>
      <c r="CD76" s="11">
        <v>0</v>
      </c>
      <c r="CE76" s="11">
        <v>68</v>
      </c>
      <c r="CF76" s="11">
        <v>0</v>
      </c>
      <c r="CS76" s="11">
        <v>68</v>
      </c>
      <c r="CT76" s="11">
        <v>0</v>
      </c>
      <c r="CU76" s="11">
        <v>0</v>
      </c>
      <c r="CV76" s="11">
        <v>68</v>
      </c>
      <c r="CW76" s="11">
        <v>0</v>
      </c>
      <c r="CX76" s="11">
        <v>0</v>
      </c>
      <c r="DQ76" s="11">
        <v>68</v>
      </c>
      <c r="DR76" s="11">
        <v>0</v>
      </c>
      <c r="DS76" s="11">
        <v>0</v>
      </c>
      <c r="DT76" s="11">
        <v>0</v>
      </c>
    </row>
    <row r="77" spans="1:124" ht="31.5" customHeight="1">
      <c r="A77" s="70">
        <v>70</v>
      </c>
      <c r="B77" s="12"/>
      <c r="C77" s="13"/>
      <c r="D77" s="14"/>
      <c r="E77" s="12"/>
      <c r="F77" s="13"/>
      <c r="G77" s="13"/>
      <c r="H77" s="13"/>
      <c r="I77" s="14" t="str">
        <f t="shared" si="33"/>
        <v/>
      </c>
      <c r="J77" s="14" t="str">
        <f t="shared" si="34"/>
        <v/>
      </c>
      <c r="K77" s="193" t="str">
        <f t="shared" si="28"/>
        <v/>
      </c>
      <c r="L77" s="13"/>
      <c r="M77" s="71" t="str">
        <f t="shared" si="35"/>
        <v>70A</v>
      </c>
      <c r="N77" s="46"/>
      <c r="O77" s="15"/>
      <c r="P77" s="15"/>
      <c r="Q77" s="15"/>
      <c r="R77" s="15"/>
      <c r="S77" s="15"/>
      <c r="T77" s="14"/>
      <c r="U77" s="14"/>
      <c r="V77" s="14"/>
      <c r="W77" s="14"/>
      <c r="X77" s="14"/>
      <c r="Y77" s="14"/>
      <c r="Z77" s="14"/>
      <c r="AA77" s="14"/>
      <c r="AB77" s="72" t="str">
        <f t="shared" si="36"/>
        <v>70B</v>
      </c>
      <c r="AC77" s="46"/>
      <c r="AD77" s="31"/>
      <c r="AE77" s="31"/>
      <c r="AF77" s="31"/>
      <c r="AG77" s="31"/>
      <c r="AH77" s="31"/>
      <c r="AI77" s="32"/>
      <c r="AJ77" s="32"/>
      <c r="AK77" s="32"/>
      <c r="AL77" s="32"/>
      <c r="AM77" s="32"/>
      <c r="AN77" s="32"/>
      <c r="AO77" s="32"/>
      <c r="AP77" s="32"/>
      <c r="AQ77" s="15"/>
      <c r="AS77" s="11">
        <f t="shared" si="37"/>
        <v>9</v>
      </c>
      <c r="AZ77" s="11" t="e">
        <f t="shared" si="38"/>
        <v>#VALUE!</v>
      </c>
      <c r="BA77" s="11" t="e">
        <f t="shared" si="39"/>
        <v>#VALUE!</v>
      </c>
      <c r="BB77" s="11" t="e">
        <f t="shared" si="40"/>
        <v>#VALUE!</v>
      </c>
      <c r="BC77" s="11" t="e">
        <f t="shared" si="41"/>
        <v>#VALUE!</v>
      </c>
      <c r="BD77" s="11" t="str">
        <f t="shared" si="29"/>
        <v>記載なし</v>
      </c>
      <c r="BE77" s="11" t="str">
        <f t="shared" si="30"/>
        <v>A</v>
      </c>
      <c r="BF77" s="11" t="e">
        <f t="shared" si="42"/>
        <v>#VALUE!</v>
      </c>
      <c r="BG77" s="11" t="e">
        <f t="shared" si="43"/>
        <v>#VALUE!</v>
      </c>
      <c r="BH77" s="11" t="str">
        <f t="shared" si="44"/>
        <v>C</v>
      </c>
      <c r="BI77" s="11" t="str">
        <f t="shared" si="45"/>
        <v>次判定へ</v>
      </c>
      <c r="BJ77" s="11" t="str">
        <f t="shared" si="46"/>
        <v>以後判定なし</v>
      </c>
      <c r="BK77" s="11" t="e">
        <f t="shared" si="47"/>
        <v>#N/A</v>
      </c>
      <c r="BL77" s="11" t="e">
        <f t="shared" si="31"/>
        <v>#VALUE!</v>
      </c>
      <c r="BM77" s="11" t="e" cm="1">
        <f t="array" ref="BM77">IF(AND($BJ77=3,$BC77=0,MOD(VLOOKUP($BB77,BU:DT,$BK77,FALSE),2)=0,INDEX(BU:DT,VLOOKUP($BB77,BU:DT,$BK77,FALSE)+8,$BK77+1)=0),"D",IF(AND($BJ77=3,$BC77=255,MOD(VLOOKUP($BB77,BU:DT,$BK77,FALSE),2)=1,INDEX(BU:DT,VLOOKUP($BB77,BU:DT,$BK77,FALSE)+8,$BK77+1)=255),"D","C"))</f>
        <v>#VALUE!</v>
      </c>
      <c r="BN77" s="11" t="e" cm="1">
        <f t="array" ref="BN77">IF(AND($BJ77=2,$BC77=0,$BB77=0,MOD(VLOOKUP($BA77,BU:DT,$BK77,FALSE),2)=0,INDEX(DH:EM,VLOOKUP($BA77,BU:DT,$BK77,FALSE)+8,DC83+1)=0,INDEX(BU:DT,VLOOKUP($BA77,BU:DT,$BK77,FALSE)+8,$BK77+2)=0),"D",IF(AND($BJ77=2,$BC77=255,$BB77=255,MOD(VLOOKUP($BA77,BU:DT,$BK77,FALSE),2)=1,INDEX(BU:DT,VLOOKUP($BA77,BU:DT,$BK77,FALSE)+8,$BK77+1)=255,INDEX(BU:DT,VLOOKUP($BA77,BU:DT,$BK77,FALSE)+8,$BK77+2)=255),"D","C"))</f>
        <v>#VALUE!</v>
      </c>
      <c r="BO77" s="11" t="str">
        <f t="shared" si="48"/>
        <v>判定不要</v>
      </c>
      <c r="BP77" s="11" t="e">
        <f t="shared" si="32"/>
        <v>#VALUE!</v>
      </c>
      <c r="BU77" s="11">
        <v>69</v>
      </c>
      <c r="CC77" s="11">
        <v>69</v>
      </c>
      <c r="CD77" s="11">
        <v>255</v>
      </c>
      <c r="CS77" s="11">
        <v>69</v>
      </c>
      <c r="CT77" s="11">
        <v>255</v>
      </c>
      <c r="CU77" s="11">
        <v>255</v>
      </c>
      <c r="DQ77" s="11">
        <v>69</v>
      </c>
      <c r="DR77" s="11">
        <v>255</v>
      </c>
      <c r="DS77" s="11">
        <v>255</v>
      </c>
      <c r="DT77" s="11">
        <v>255</v>
      </c>
    </row>
    <row r="78" spans="1:124" ht="31.5" customHeight="1">
      <c r="A78" s="70">
        <v>71</v>
      </c>
      <c r="B78" s="12"/>
      <c r="C78" s="13"/>
      <c r="D78" s="14"/>
      <c r="E78" s="12"/>
      <c r="F78" s="13"/>
      <c r="G78" s="13"/>
      <c r="H78" s="13"/>
      <c r="I78" s="14" t="str">
        <f t="shared" si="33"/>
        <v/>
      </c>
      <c r="J78" s="14" t="str">
        <f t="shared" si="34"/>
        <v/>
      </c>
      <c r="K78" s="193" t="str">
        <f t="shared" si="28"/>
        <v/>
      </c>
      <c r="L78" s="13"/>
      <c r="M78" s="71" t="str">
        <f t="shared" si="35"/>
        <v>71A</v>
      </c>
      <c r="N78" s="46"/>
      <c r="O78" s="15"/>
      <c r="P78" s="15"/>
      <c r="Q78" s="15"/>
      <c r="R78" s="15"/>
      <c r="S78" s="15"/>
      <c r="T78" s="14"/>
      <c r="U78" s="14"/>
      <c r="V78" s="14"/>
      <c r="W78" s="14"/>
      <c r="X78" s="14"/>
      <c r="Y78" s="14"/>
      <c r="Z78" s="14"/>
      <c r="AA78" s="14"/>
      <c r="AB78" s="72" t="str">
        <f t="shared" si="36"/>
        <v>71B</v>
      </c>
      <c r="AC78" s="46"/>
      <c r="AD78" s="31"/>
      <c r="AE78" s="31"/>
      <c r="AF78" s="31"/>
      <c r="AG78" s="31"/>
      <c r="AH78" s="31"/>
      <c r="AI78" s="32"/>
      <c r="AJ78" s="32"/>
      <c r="AK78" s="32"/>
      <c r="AL78" s="32"/>
      <c r="AM78" s="32"/>
      <c r="AN78" s="32"/>
      <c r="AO78" s="32"/>
      <c r="AP78" s="32"/>
      <c r="AQ78" s="15"/>
      <c r="AS78" s="11">
        <f t="shared" si="37"/>
        <v>9</v>
      </c>
      <c r="AZ78" s="11" t="e">
        <f t="shared" si="38"/>
        <v>#VALUE!</v>
      </c>
      <c r="BA78" s="11" t="e">
        <f t="shared" si="39"/>
        <v>#VALUE!</v>
      </c>
      <c r="BB78" s="11" t="e">
        <f t="shared" si="40"/>
        <v>#VALUE!</v>
      </c>
      <c r="BC78" s="11" t="e">
        <f t="shared" si="41"/>
        <v>#VALUE!</v>
      </c>
      <c r="BD78" s="11" t="str">
        <f t="shared" si="29"/>
        <v>記載なし</v>
      </c>
      <c r="BE78" s="11" t="str">
        <f t="shared" si="30"/>
        <v>A</v>
      </c>
      <c r="BF78" s="11" t="e">
        <f t="shared" si="42"/>
        <v>#VALUE!</v>
      </c>
      <c r="BG78" s="11" t="e">
        <f t="shared" si="43"/>
        <v>#VALUE!</v>
      </c>
      <c r="BH78" s="11" t="str">
        <f t="shared" si="44"/>
        <v>C</v>
      </c>
      <c r="BI78" s="11" t="str">
        <f t="shared" si="45"/>
        <v>次判定へ</v>
      </c>
      <c r="BJ78" s="11" t="str">
        <f t="shared" si="46"/>
        <v>以後判定なし</v>
      </c>
      <c r="BK78" s="11" t="e">
        <f t="shared" si="47"/>
        <v>#N/A</v>
      </c>
      <c r="BL78" s="11" t="e">
        <f t="shared" si="31"/>
        <v>#VALUE!</v>
      </c>
      <c r="BM78" s="11" t="e" cm="1">
        <f t="array" ref="BM78">IF(AND($BJ78=3,$BC78=0,MOD(VLOOKUP($BB78,BU:DT,$BK78,FALSE),2)=0,INDEX(BU:DT,VLOOKUP($BB78,BU:DT,$BK78,FALSE)+8,$BK78+1)=0),"D",IF(AND($BJ78=3,$BC78=255,MOD(VLOOKUP($BB78,BU:DT,$BK78,FALSE),2)=1,INDEX(BU:DT,VLOOKUP($BB78,BU:DT,$BK78,FALSE)+8,$BK78+1)=255),"D","C"))</f>
        <v>#VALUE!</v>
      </c>
      <c r="BN78" s="11" t="e" cm="1">
        <f t="array" ref="BN78">IF(AND($BJ78=2,$BC78=0,$BB78=0,MOD(VLOOKUP($BA78,BU:DT,$BK78,FALSE),2)=0,INDEX(DH:EM,VLOOKUP($BA78,BU:DT,$BK78,FALSE)+8,DC84+1)=0,INDEX(BU:DT,VLOOKUP($BA78,BU:DT,$BK78,FALSE)+8,$BK78+2)=0),"D",IF(AND($BJ78=2,$BC78=255,$BB78=255,MOD(VLOOKUP($BA78,BU:DT,$BK78,FALSE),2)=1,INDEX(BU:DT,VLOOKUP($BA78,BU:DT,$BK78,FALSE)+8,$BK78+1)=255,INDEX(BU:DT,VLOOKUP($BA78,BU:DT,$BK78,FALSE)+8,$BK78+2)=255),"D","C"))</f>
        <v>#VALUE!</v>
      </c>
      <c r="BO78" s="11" t="str">
        <f t="shared" si="48"/>
        <v>判定不要</v>
      </c>
      <c r="BP78" s="11" t="e">
        <f t="shared" si="32"/>
        <v>#VALUE!</v>
      </c>
      <c r="BU78" s="11">
        <v>70</v>
      </c>
      <c r="CC78" s="11">
        <v>70</v>
      </c>
      <c r="CD78" s="11">
        <v>0</v>
      </c>
      <c r="CS78" s="11">
        <v>70</v>
      </c>
      <c r="CT78" s="11">
        <v>0</v>
      </c>
      <c r="CU78" s="11">
        <v>0</v>
      </c>
      <c r="DQ78" s="11">
        <v>70</v>
      </c>
      <c r="DR78" s="11">
        <v>0</v>
      </c>
      <c r="DS78" s="11">
        <v>0</v>
      </c>
      <c r="DT78" s="11">
        <v>0</v>
      </c>
    </row>
    <row r="79" spans="1:124" ht="31.5" customHeight="1">
      <c r="A79" s="70">
        <v>72</v>
      </c>
      <c r="B79" s="12"/>
      <c r="C79" s="13"/>
      <c r="D79" s="14"/>
      <c r="E79" s="12"/>
      <c r="F79" s="13"/>
      <c r="G79" s="13"/>
      <c r="H79" s="13"/>
      <c r="I79" s="14" t="str">
        <f t="shared" si="33"/>
        <v/>
      </c>
      <c r="J79" s="14" t="str">
        <f t="shared" si="34"/>
        <v/>
      </c>
      <c r="K79" s="193" t="str">
        <f t="shared" si="28"/>
        <v/>
      </c>
      <c r="L79" s="13"/>
      <c r="M79" s="71" t="str">
        <f t="shared" si="35"/>
        <v>72A</v>
      </c>
      <c r="N79" s="46"/>
      <c r="O79" s="15"/>
      <c r="P79" s="15"/>
      <c r="Q79" s="15"/>
      <c r="R79" s="15"/>
      <c r="S79" s="15"/>
      <c r="T79" s="14"/>
      <c r="U79" s="14"/>
      <c r="V79" s="14"/>
      <c r="W79" s="14"/>
      <c r="X79" s="14"/>
      <c r="Y79" s="14"/>
      <c r="Z79" s="14"/>
      <c r="AA79" s="14"/>
      <c r="AB79" s="72" t="str">
        <f t="shared" si="36"/>
        <v>72B</v>
      </c>
      <c r="AC79" s="46"/>
      <c r="AD79" s="31"/>
      <c r="AE79" s="31"/>
      <c r="AF79" s="31"/>
      <c r="AG79" s="31"/>
      <c r="AH79" s="31"/>
      <c r="AI79" s="32"/>
      <c r="AJ79" s="32"/>
      <c r="AK79" s="32"/>
      <c r="AL79" s="32"/>
      <c r="AM79" s="32"/>
      <c r="AN79" s="32"/>
      <c r="AO79" s="32"/>
      <c r="AP79" s="32"/>
      <c r="AQ79" s="15"/>
      <c r="AS79" s="11">
        <f t="shared" si="37"/>
        <v>9</v>
      </c>
      <c r="AZ79" s="11" t="e">
        <f t="shared" si="38"/>
        <v>#VALUE!</v>
      </c>
      <c r="BA79" s="11" t="e">
        <f t="shared" si="39"/>
        <v>#VALUE!</v>
      </c>
      <c r="BB79" s="11" t="e">
        <f t="shared" si="40"/>
        <v>#VALUE!</v>
      </c>
      <c r="BC79" s="11" t="e">
        <f t="shared" si="41"/>
        <v>#VALUE!</v>
      </c>
      <c r="BD79" s="11" t="str">
        <f t="shared" si="29"/>
        <v>記載なし</v>
      </c>
      <c r="BE79" s="11" t="str">
        <f t="shared" si="30"/>
        <v>A</v>
      </c>
      <c r="BF79" s="11" t="e">
        <f t="shared" si="42"/>
        <v>#VALUE!</v>
      </c>
      <c r="BG79" s="11" t="e">
        <f t="shared" si="43"/>
        <v>#VALUE!</v>
      </c>
      <c r="BH79" s="11" t="str">
        <f t="shared" si="44"/>
        <v>C</v>
      </c>
      <c r="BI79" s="11" t="str">
        <f t="shared" si="45"/>
        <v>次判定へ</v>
      </c>
      <c r="BJ79" s="11" t="str">
        <f t="shared" si="46"/>
        <v>以後判定なし</v>
      </c>
      <c r="BK79" s="11" t="e">
        <f t="shared" si="47"/>
        <v>#N/A</v>
      </c>
      <c r="BL79" s="11" t="e">
        <f t="shared" si="31"/>
        <v>#VALUE!</v>
      </c>
      <c r="BM79" s="11" t="e" cm="1">
        <f t="array" ref="BM79">IF(AND($BJ79=3,$BC79=0,MOD(VLOOKUP($BB79,BU:DT,$BK79,FALSE),2)=0,INDEX(BU:DT,VLOOKUP($BB79,BU:DT,$BK79,FALSE)+8,$BK79+1)=0),"D",IF(AND($BJ79=3,$BC79=255,MOD(VLOOKUP($BB79,BU:DT,$BK79,FALSE),2)=1,INDEX(BU:DT,VLOOKUP($BB79,BU:DT,$BK79,FALSE)+8,$BK79+1)=255),"D","C"))</f>
        <v>#VALUE!</v>
      </c>
      <c r="BN79" s="11" t="e" cm="1">
        <f t="array" ref="BN79">IF(AND($BJ79=2,$BC79=0,$BB79=0,MOD(VLOOKUP($BA79,BU:DT,$BK79,FALSE),2)=0,INDEX(DH:EM,VLOOKUP($BA79,BU:DT,$BK79,FALSE)+8,DC85+1)=0,INDEX(BU:DT,VLOOKUP($BA79,BU:DT,$BK79,FALSE)+8,$BK79+2)=0),"D",IF(AND($BJ79=2,$BC79=255,$BB79=255,MOD(VLOOKUP($BA79,BU:DT,$BK79,FALSE),2)=1,INDEX(BU:DT,VLOOKUP($BA79,BU:DT,$BK79,FALSE)+8,$BK79+1)=255,INDEX(BU:DT,VLOOKUP($BA79,BU:DT,$BK79,FALSE)+8,$BK79+2)=255),"D","C"))</f>
        <v>#VALUE!</v>
      </c>
      <c r="BO79" s="11" t="str">
        <f t="shared" si="48"/>
        <v>判定不要</v>
      </c>
      <c r="BP79" s="11" t="e">
        <f t="shared" si="32"/>
        <v>#VALUE!</v>
      </c>
      <c r="BU79" s="11">
        <v>71</v>
      </c>
      <c r="BV79" s="11">
        <v>71</v>
      </c>
      <c r="BW79" s="11">
        <v>71</v>
      </c>
      <c r="CC79" s="11">
        <v>71</v>
      </c>
      <c r="CD79" s="11">
        <v>255</v>
      </c>
      <c r="CE79" s="11">
        <v>71</v>
      </c>
      <c r="CF79" s="11">
        <v>255</v>
      </c>
      <c r="CG79" s="11">
        <v>71</v>
      </c>
      <c r="CH79" s="11">
        <v>255</v>
      </c>
      <c r="CS79" s="11">
        <v>71</v>
      </c>
      <c r="CT79" s="11">
        <v>255</v>
      </c>
      <c r="CU79" s="11">
        <v>255</v>
      </c>
      <c r="CV79" s="11">
        <v>71</v>
      </c>
      <c r="CW79" s="11">
        <v>255</v>
      </c>
      <c r="CX79" s="11">
        <v>255</v>
      </c>
      <c r="CY79" s="11">
        <v>71</v>
      </c>
      <c r="CZ79" s="11">
        <v>255</v>
      </c>
      <c r="DA79" s="11">
        <v>255</v>
      </c>
      <c r="DQ79" s="11">
        <v>71</v>
      </c>
      <c r="DR79" s="11">
        <v>255</v>
      </c>
      <c r="DS79" s="11">
        <v>255</v>
      </c>
      <c r="DT79" s="11">
        <v>255</v>
      </c>
    </row>
    <row r="80" spans="1:124" ht="31.5" customHeight="1">
      <c r="A80" s="70">
        <v>73</v>
      </c>
      <c r="B80" s="12"/>
      <c r="C80" s="13"/>
      <c r="D80" s="14"/>
      <c r="E80" s="12"/>
      <c r="F80" s="13"/>
      <c r="G80" s="13"/>
      <c r="H80" s="13"/>
      <c r="I80" s="14" t="str">
        <f t="shared" si="33"/>
        <v/>
      </c>
      <c r="J80" s="14" t="str">
        <f t="shared" si="34"/>
        <v/>
      </c>
      <c r="K80" s="193" t="str">
        <f t="shared" si="28"/>
        <v/>
      </c>
      <c r="L80" s="13"/>
      <c r="M80" s="71" t="str">
        <f t="shared" si="35"/>
        <v>73A</v>
      </c>
      <c r="N80" s="46"/>
      <c r="O80" s="15"/>
      <c r="P80" s="15"/>
      <c r="Q80" s="15"/>
      <c r="R80" s="15"/>
      <c r="S80" s="15"/>
      <c r="T80" s="14"/>
      <c r="U80" s="14"/>
      <c r="V80" s="14"/>
      <c r="W80" s="14"/>
      <c r="X80" s="14"/>
      <c r="Y80" s="14"/>
      <c r="Z80" s="14"/>
      <c r="AA80" s="14"/>
      <c r="AB80" s="72" t="str">
        <f t="shared" si="36"/>
        <v>73B</v>
      </c>
      <c r="AC80" s="46"/>
      <c r="AD80" s="31"/>
      <c r="AE80" s="31"/>
      <c r="AF80" s="31"/>
      <c r="AG80" s="31"/>
      <c r="AH80" s="31"/>
      <c r="AI80" s="32"/>
      <c r="AJ80" s="32"/>
      <c r="AK80" s="32"/>
      <c r="AL80" s="32"/>
      <c r="AM80" s="32"/>
      <c r="AN80" s="32"/>
      <c r="AO80" s="32"/>
      <c r="AP80" s="32"/>
      <c r="AQ80" s="15"/>
      <c r="AS80" s="11">
        <f t="shared" si="37"/>
        <v>9</v>
      </c>
      <c r="AZ80" s="11" t="e">
        <f t="shared" si="38"/>
        <v>#VALUE!</v>
      </c>
      <c r="BA80" s="11" t="e">
        <f t="shared" si="39"/>
        <v>#VALUE!</v>
      </c>
      <c r="BB80" s="11" t="e">
        <f t="shared" si="40"/>
        <v>#VALUE!</v>
      </c>
      <c r="BC80" s="11" t="e">
        <f t="shared" si="41"/>
        <v>#VALUE!</v>
      </c>
      <c r="BD80" s="11" t="str">
        <f t="shared" si="29"/>
        <v>記載なし</v>
      </c>
      <c r="BE80" s="11" t="str">
        <f t="shared" si="30"/>
        <v>A</v>
      </c>
      <c r="BF80" s="11" t="e">
        <f t="shared" si="42"/>
        <v>#VALUE!</v>
      </c>
      <c r="BG80" s="11" t="e">
        <f t="shared" si="43"/>
        <v>#VALUE!</v>
      </c>
      <c r="BH80" s="11" t="str">
        <f t="shared" si="44"/>
        <v>C</v>
      </c>
      <c r="BI80" s="11" t="str">
        <f t="shared" si="45"/>
        <v>次判定へ</v>
      </c>
      <c r="BJ80" s="11" t="str">
        <f t="shared" si="46"/>
        <v>以後判定なし</v>
      </c>
      <c r="BK80" s="11" t="e">
        <f t="shared" si="47"/>
        <v>#N/A</v>
      </c>
      <c r="BL80" s="11" t="e">
        <f t="shared" si="31"/>
        <v>#VALUE!</v>
      </c>
      <c r="BM80" s="11" t="e" cm="1">
        <f t="array" ref="BM80">IF(AND($BJ80=3,$BC80=0,MOD(VLOOKUP($BB80,BU:DT,$BK80,FALSE),2)=0,INDEX(BU:DT,VLOOKUP($BB80,BU:DT,$BK80,FALSE)+8,$BK80+1)=0),"D",IF(AND($BJ80=3,$BC80=255,MOD(VLOOKUP($BB80,BU:DT,$BK80,FALSE),2)=1,INDEX(BU:DT,VLOOKUP($BB80,BU:DT,$BK80,FALSE)+8,$BK80+1)=255),"D","C"))</f>
        <v>#VALUE!</v>
      </c>
      <c r="BN80" s="11" t="e" cm="1">
        <f t="array" ref="BN80">IF(AND($BJ80=2,$BC80=0,$BB80=0,MOD(VLOOKUP($BA80,BU:DT,$BK80,FALSE),2)=0,INDEX(DH:EM,VLOOKUP($BA80,BU:DT,$BK80,FALSE)+8,DC86+1)=0,INDEX(BU:DT,VLOOKUP($BA80,BU:DT,$BK80,FALSE)+8,$BK80+2)=0),"D",IF(AND($BJ80=2,$BC80=255,$BB80=255,MOD(VLOOKUP($BA80,BU:DT,$BK80,FALSE),2)=1,INDEX(BU:DT,VLOOKUP($BA80,BU:DT,$BK80,FALSE)+8,$BK80+1)=255,INDEX(BU:DT,VLOOKUP($BA80,BU:DT,$BK80,FALSE)+8,$BK80+2)=255),"D","C"))</f>
        <v>#VALUE!</v>
      </c>
      <c r="BO80" s="11" t="str">
        <f t="shared" si="48"/>
        <v>判定不要</v>
      </c>
      <c r="BP80" s="11" t="e">
        <f t="shared" si="32"/>
        <v>#VALUE!</v>
      </c>
      <c r="BU80" s="11">
        <v>72</v>
      </c>
      <c r="BV80" s="11">
        <v>72</v>
      </c>
      <c r="BW80" s="11">
        <v>72</v>
      </c>
      <c r="CC80" s="11">
        <v>72</v>
      </c>
      <c r="CD80" s="11">
        <v>0</v>
      </c>
      <c r="CE80" s="11">
        <v>72</v>
      </c>
      <c r="CF80" s="11">
        <v>0</v>
      </c>
      <c r="CG80" s="11">
        <v>72</v>
      </c>
      <c r="CH80" s="11">
        <v>0</v>
      </c>
      <c r="CS80" s="11">
        <v>72</v>
      </c>
      <c r="CT80" s="11">
        <v>0</v>
      </c>
      <c r="CU80" s="11">
        <v>0</v>
      </c>
      <c r="CV80" s="11">
        <v>72</v>
      </c>
      <c r="CW80" s="11">
        <v>0</v>
      </c>
      <c r="CX80" s="11">
        <v>0</v>
      </c>
      <c r="CY80" s="11">
        <v>72</v>
      </c>
      <c r="CZ80" s="11">
        <v>0</v>
      </c>
      <c r="DA80" s="11">
        <v>0</v>
      </c>
      <c r="DQ80" s="11">
        <v>72</v>
      </c>
      <c r="DR80" s="11">
        <v>0</v>
      </c>
      <c r="DS80" s="11">
        <v>0</v>
      </c>
      <c r="DT80" s="11">
        <v>0</v>
      </c>
    </row>
    <row r="81" spans="1:124" ht="31.5" customHeight="1">
      <c r="A81" s="70">
        <v>74</v>
      </c>
      <c r="B81" s="12"/>
      <c r="C81" s="13"/>
      <c r="D81" s="14"/>
      <c r="E81" s="12"/>
      <c r="F81" s="13"/>
      <c r="G81" s="13"/>
      <c r="H81" s="13"/>
      <c r="I81" s="14" t="str">
        <f t="shared" si="33"/>
        <v/>
      </c>
      <c r="J81" s="14" t="str">
        <f t="shared" si="34"/>
        <v/>
      </c>
      <c r="K81" s="193" t="str">
        <f t="shared" si="28"/>
        <v/>
      </c>
      <c r="L81" s="13"/>
      <c r="M81" s="71" t="str">
        <f t="shared" si="35"/>
        <v>74A</v>
      </c>
      <c r="N81" s="46"/>
      <c r="O81" s="15"/>
      <c r="P81" s="15"/>
      <c r="Q81" s="15"/>
      <c r="R81" s="15"/>
      <c r="S81" s="15"/>
      <c r="T81" s="14"/>
      <c r="U81" s="14"/>
      <c r="V81" s="14"/>
      <c r="W81" s="14"/>
      <c r="X81" s="14"/>
      <c r="Y81" s="14"/>
      <c r="Z81" s="14"/>
      <c r="AA81" s="14"/>
      <c r="AB81" s="72" t="str">
        <f t="shared" si="36"/>
        <v>74B</v>
      </c>
      <c r="AC81" s="46"/>
      <c r="AD81" s="31"/>
      <c r="AE81" s="31"/>
      <c r="AF81" s="31"/>
      <c r="AG81" s="31"/>
      <c r="AH81" s="31"/>
      <c r="AI81" s="32"/>
      <c r="AJ81" s="32"/>
      <c r="AK81" s="32"/>
      <c r="AL81" s="32"/>
      <c r="AM81" s="32"/>
      <c r="AN81" s="32"/>
      <c r="AO81" s="32"/>
      <c r="AP81" s="32"/>
      <c r="AQ81" s="15"/>
      <c r="AS81" s="11">
        <f t="shared" si="37"/>
        <v>9</v>
      </c>
      <c r="AZ81" s="11" t="e">
        <f t="shared" si="38"/>
        <v>#VALUE!</v>
      </c>
      <c r="BA81" s="11" t="e">
        <f t="shared" si="39"/>
        <v>#VALUE!</v>
      </c>
      <c r="BB81" s="11" t="e">
        <f t="shared" si="40"/>
        <v>#VALUE!</v>
      </c>
      <c r="BC81" s="11" t="e">
        <f t="shared" si="41"/>
        <v>#VALUE!</v>
      </c>
      <c r="BD81" s="11" t="str">
        <f t="shared" si="29"/>
        <v>記載なし</v>
      </c>
      <c r="BE81" s="11" t="str">
        <f t="shared" si="30"/>
        <v>A</v>
      </c>
      <c r="BF81" s="11" t="e">
        <f t="shared" si="42"/>
        <v>#VALUE!</v>
      </c>
      <c r="BG81" s="11" t="e">
        <f t="shared" si="43"/>
        <v>#VALUE!</v>
      </c>
      <c r="BH81" s="11" t="str">
        <f t="shared" si="44"/>
        <v>C</v>
      </c>
      <c r="BI81" s="11" t="str">
        <f t="shared" si="45"/>
        <v>次判定へ</v>
      </c>
      <c r="BJ81" s="11" t="str">
        <f t="shared" si="46"/>
        <v>以後判定なし</v>
      </c>
      <c r="BK81" s="11" t="e">
        <f t="shared" si="47"/>
        <v>#N/A</v>
      </c>
      <c r="BL81" s="11" t="e">
        <f t="shared" si="31"/>
        <v>#VALUE!</v>
      </c>
      <c r="BM81" s="11" t="e" cm="1">
        <f t="array" ref="BM81">IF(AND($BJ81=3,$BC81=0,MOD(VLOOKUP($BB81,BU:DT,$BK81,FALSE),2)=0,INDEX(BU:DT,VLOOKUP($BB81,BU:DT,$BK81,FALSE)+8,$BK81+1)=0),"D",IF(AND($BJ81=3,$BC81=255,MOD(VLOOKUP($BB81,BU:DT,$BK81,FALSE),2)=1,INDEX(BU:DT,VLOOKUP($BB81,BU:DT,$BK81,FALSE)+8,$BK81+1)=255),"D","C"))</f>
        <v>#VALUE!</v>
      </c>
      <c r="BN81" s="11" t="e" cm="1">
        <f t="array" ref="BN81">IF(AND($BJ81=2,$BC81=0,$BB81=0,MOD(VLOOKUP($BA81,BU:DT,$BK81,FALSE),2)=0,INDEX(DH:EM,VLOOKUP($BA81,BU:DT,$BK81,FALSE)+8,DC87+1)=0,INDEX(BU:DT,VLOOKUP($BA81,BU:DT,$BK81,FALSE)+8,$BK81+2)=0),"D",IF(AND($BJ81=2,$BC81=255,$BB81=255,MOD(VLOOKUP($BA81,BU:DT,$BK81,FALSE),2)=1,INDEX(BU:DT,VLOOKUP($BA81,BU:DT,$BK81,FALSE)+8,$BK81+1)=255,INDEX(BU:DT,VLOOKUP($BA81,BU:DT,$BK81,FALSE)+8,$BK81+2)=255),"D","C"))</f>
        <v>#VALUE!</v>
      </c>
      <c r="BO81" s="11" t="str">
        <f t="shared" si="48"/>
        <v>判定不要</v>
      </c>
      <c r="BP81" s="11" t="e">
        <f t="shared" si="32"/>
        <v>#VALUE!</v>
      </c>
      <c r="BU81" s="11">
        <v>73</v>
      </c>
      <c r="CC81" s="11">
        <v>73</v>
      </c>
      <c r="CD81" s="11">
        <v>255</v>
      </c>
      <c r="CS81" s="11">
        <v>73</v>
      </c>
      <c r="CT81" s="11">
        <v>255</v>
      </c>
      <c r="CU81" s="11">
        <v>255</v>
      </c>
      <c r="DQ81" s="11">
        <v>73</v>
      </c>
      <c r="DR81" s="11">
        <v>255</v>
      </c>
      <c r="DS81" s="11">
        <v>255</v>
      </c>
      <c r="DT81" s="11">
        <v>255</v>
      </c>
    </row>
    <row r="82" spans="1:124" ht="31.5" customHeight="1">
      <c r="A82" s="70">
        <v>75</v>
      </c>
      <c r="B82" s="12"/>
      <c r="C82" s="13"/>
      <c r="D82" s="14"/>
      <c r="E82" s="12"/>
      <c r="F82" s="13"/>
      <c r="G82" s="13"/>
      <c r="H82" s="13"/>
      <c r="I82" s="14" t="str">
        <f t="shared" si="33"/>
        <v/>
      </c>
      <c r="J82" s="14" t="str">
        <f t="shared" si="34"/>
        <v/>
      </c>
      <c r="K82" s="193" t="str">
        <f t="shared" si="28"/>
        <v/>
      </c>
      <c r="L82" s="13"/>
      <c r="M82" s="71" t="str">
        <f t="shared" si="35"/>
        <v>75A</v>
      </c>
      <c r="N82" s="46"/>
      <c r="O82" s="15"/>
      <c r="P82" s="15"/>
      <c r="Q82" s="15"/>
      <c r="R82" s="15"/>
      <c r="S82" s="15"/>
      <c r="T82" s="14"/>
      <c r="U82" s="14"/>
      <c r="V82" s="14"/>
      <c r="W82" s="14"/>
      <c r="X82" s="14"/>
      <c r="Y82" s="14"/>
      <c r="Z82" s="14"/>
      <c r="AA82" s="14"/>
      <c r="AB82" s="72" t="str">
        <f t="shared" si="36"/>
        <v>75B</v>
      </c>
      <c r="AC82" s="46"/>
      <c r="AD82" s="31"/>
      <c r="AE82" s="31"/>
      <c r="AF82" s="31"/>
      <c r="AG82" s="31"/>
      <c r="AH82" s="31"/>
      <c r="AI82" s="32"/>
      <c r="AJ82" s="32"/>
      <c r="AK82" s="32"/>
      <c r="AL82" s="32"/>
      <c r="AM82" s="32"/>
      <c r="AN82" s="32"/>
      <c r="AO82" s="32"/>
      <c r="AP82" s="32"/>
      <c r="AQ82" s="15"/>
      <c r="AS82" s="11">
        <f t="shared" si="37"/>
        <v>9</v>
      </c>
      <c r="AZ82" s="11" t="e">
        <f t="shared" si="38"/>
        <v>#VALUE!</v>
      </c>
      <c r="BA82" s="11" t="e">
        <f t="shared" si="39"/>
        <v>#VALUE!</v>
      </c>
      <c r="BB82" s="11" t="e">
        <f t="shared" si="40"/>
        <v>#VALUE!</v>
      </c>
      <c r="BC82" s="11" t="e">
        <f t="shared" si="41"/>
        <v>#VALUE!</v>
      </c>
      <c r="BD82" s="11" t="str">
        <f t="shared" si="29"/>
        <v>記載なし</v>
      </c>
      <c r="BE82" s="11" t="str">
        <f t="shared" si="30"/>
        <v>A</v>
      </c>
      <c r="BF82" s="11" t="e">
        <f t="shared" si="42"/>
        <v>#VALUE!</v>
      </c>
      <c r="BG82" s="11" t="e">
        <f t="shared" si="43"/>
        <v>#VALUE!</v>
      </c>
      <c r="BH82" s="11" t="str">
        <f t="shared" si="44"/>
        <v>C</v>
      </c>
      <c r="BI82" s="11" t="str">
        <f t="shared" si="45"/>
        <v>次判定へ</v>
      </c>
      <c r="BJ82" s="11" t="str">
        <f t="shared" si="46"/>
        <v>以後判定なし</v>
      </c>
      <c r="BK82" s="11" t="e">
        <f t="shared" si="47"/>
        <v>#N/A</v>
      </c>
      <c r="BL82" s="11" t="e">
        <f t="shared" si="31"/>
        <v>#VALUE!</v>
      </c>
      <c r="BM82" s="11" t="e" cm="1">
        <f t="array" ref="BM82">IF(AND($BJ82=3,$BC82=0,MOD(VLOOKUP($BB82,BU:DT,$BK82,FALSE),2)=0,INDEX(BU:DT,VLOOKUP($BB82,BU:DT,$BK82,FALSE)+8,$BK82+1)=0),"D",IF(AND($BJ82=3,$BC82=255,MOD(VLOOKUP($BB82,BU:DT,$BK82,FALSE),2)=1,INDEX(BU:DT,VLOOKUP($BB82,BU:DT,$BK82,FALSE)+8,$BK82+1)=255),"D","C"))</f>
        <v>#VALUE!</v>
      </c>
      <c r="BN82" s="11" t="e" cm="1">
        <f t="array" ref="BN82">IF(AND($BJ82=2,$BC82=0,$BB82=0,MOD(VLOOKUP($BA82,BU:DT,$BK82,FALSE),2)=0,INDEX(DH:EM,VLOOKUP($BA82,BU:DT,$BK82,FALSE)+8,DC88+1)=0,INDEX(BU:DT,VLOOKUP($BA82,BU:DT,$BK82,FALSE)+8,$BK82+2)=0),"D",IF(AND($BJ82=2,$BC82=255,$BB82=255,MOD(VLOOKUP($BA82,BU:DT,$BK82,FALSE),2)=1,INDEX(BU:DT,VLOOKUP($BA82,BU:DT,$BK82,FALSE)+8,$BK82+1)=255,INDEX(BU:DT,VLOOKUP($BA82,BU:DT,$BK82,FALSE)+8,$BK82+2)=255),"D","C"))</f>
        <v>#VALUE!</v>
      </c>
      <c r="BO82" s="11" t="str">
        <f t="shared" si="48"/>
        <v>判定不要</v>
      </c>
      <c r="BP82" s="11" t="e">
        <f t="shared" si="32"/>
        <v>#VALUE!</v>
      </c>
      <c r="BU82" s="11">
        <v>74</v>
      </c>
      <c r="CC82" s="11">
        <v>74</v>
      </c>
      <c r="CD82" s="11">
        <v>0</v>
      </c>
      <c r="CS82" s="11">
        <v>74</v>
      </c>
      <c r="CT82" s="11">
        <v>0</v>
      </c>
      <c r="CU82" s="11">
        <v>0</v>
      </c>
      <c r="DQ82" s="11">
        <v>74</v>
      </c>
      <c r="DR82" s="11">
        <v>0</v>
      </c>
      <c r="DS82" s="11">
        <v>0</v>
      </c>
      <c r="DT82" s="11">
        <v>0</v>
      </c>
    </row>
    <row r="83" spans="1:124" ht="31.5" customHeight="1">
      <c r="A83" s="70">
        <v>76</v>
      </c>
      <c r="B83" s="12"/>
      <c r="C83" s="13"/>
      <c r="D83" s="14"/>
      <c r="E83" s="12"/>
      <c r="F83" s="13"/>
      <c r="G83" s="13"/>
      <c r="H83" s="13"/>
      <c r="I83" s="14" t="str">
        <f t="shared" si="33"/>
        <v/>
      </c>
      <c r="J83" s="14" t="str">
        <f t="shared" si="34"/>
        <v/>
      </c>
      <c r="K83" s="193" t="str">
        <f t="shared" si="28"/>
        <v/>
      </c>
      <c r="L83" s="13"/>
      <c r="M83" s="71" t="str">
        <f t="shared" si="35"/>
        <v>76A</v>
      </c>
      <c r="N83" s="46"/>
      <c r="O83" s="15"/>
      <c r="P83" s="15"/>
      <c r="Q83" s="15"/>
      <c r="R83" s="15"/>
      <c r="S83" s="15"/>
      <c r="T83" s="14"/>
      <c r="U83" s="14"/>
      <c r="V83" s="14"/>
      <c r="W83" s="14"/>
      <c r="X83" s="14"/>
      <c r="Y83" s="14"/>
      <c r="Z83" s="14"/>
      <c r="AA83" s="14"/>
      <c r="AB83" s="72" t="str">
        <f t="shared" si="36"/>
        <v>76B</v>
      </c>
      <c r="AC83" s="46"/>
      <c r="AD83" s="31"/>
      <c r="AE83" s="31"/>
      <c r="AF83" s="31"/>
      <c r="AG83" s="31"/>
      <c r="AH83" s="31"/>
      <c r="AI83" s="32"/>
      <c r="AJ83" s="32"/>
      <c r="AK83" s="32"/>
      <c r="AL83" s="32"/>
      <c r="AM83" s="32"/>
      <c r="AN83" s="32"/>
      <c r="AO83" s="32"/>
      <c r="AP83" s="32"/>
      <c r="AQ83" s="15"/>
      <c r="AS83" s="11">
        <f t="shared" si="37"/>
        <v>9</v>
      </c>
      <c r="AZ83" s="11" t="e">
        <f t="shared" si="38"/>
        <v>#VALUE!</v>
      </c>
      <c r="BA83" s="11" t="e">
        <f t="shared" si="39"/>
        <v>#VALUE!</v>
      </c>
      <c r="BB83" s="11" t="e">
        <f t="shared" si="40"/>
        <v>#VALUE!</v>
      </c>
      <c r="BC83" s="11" t="e">
        <f t="shared" si="41"/>
        <v>#VALUE!</v>
      </c>
      <c r="BD83" s="11" t="str">
        <f t="shared" si="29"/>
        <v>記載なし</v>
      </c>
      <c r="BE83" s="11" t="str">
        <f t="shared" si="30"/>
        <v>A</v>
      </c>
      <c r="BF83" s="11" t="e">
        <f t="shared" si="42"/>
        <v>#VALUE!</v>
      </c>
      <c r="BG83" s="11" t="e">
        <f t="shared" si="43"/>
        <v>#VALUE!</v>
      </c>
      <c r="BH83" s="11" t="str">
        <f t="shared" si="44"/>
        <v>C</v>
      </c>
      <c r="BI83" s="11" t="str">
        <f t="shared" si="45"/>
        <v>次判定へ</v>
      </c>
      <c r="BJ83" s="11" t="str">
        <f t="shared" si="46"/>
        <v>以後判定なし</v>
      </c>
      <c r="BK83" s="11" t="e">
        <f t="shared" si="47"/>
        <v>#N/A</v>
      </c>
      <c r="BL83" s="11" t="e">
        <f t="shared" si="31"/>
        <v>#VALUE!</v>
      </c>
      <c r="BM83" s="11" t="e" cm="1">
        <f t="array" ref="BM83">IF(AND($BJ83=3,$BC83=0,MOD(VLOOKUP($BB83,BU:DT,$BK83,FALSE),2)=0,INDEX(BU:DT,VLOOKUP($BB83,BU:DT,$BK83,FALSE)+8,$BK83+1)=0),"D",IF(AND($BJ83=3,$BC83=255,MOD(VLOOKUP($BB83,BU:DT,$BK83,FALSE),2)=1,INDEX(BU:DT,VLOOKUP($BB83,BU:DT,$BK83,FALSE)+8,$BK83+1)=255),"D","C"))</f>
        <v>#VALUE!</v>
      </c>
      <c r="BN83" s="11" t="e" cm="1">
        <f t="array" ref="BN83">IF(AND($BJ83=2,$BC83=0,$BB83=0,MOD(VLOOKUP($BA83,BU:DT,$BK83,FALSE),2)=0,INDEX(DH:EM,VLOOKUP($BA83,BU:DT,$BK83,FALSE)+8,DC89+1)=0,INDEX(BU:DT,VLOOKUP($BA83,BU:DT,$BK83,FALSE)+8,$BK83+2)=0),"D",IF(AND($BJ83=2,$BC83=255,$BB83=255,MOD(VLOOKUP($BA83,BU:DT,$BK83,FALSE),2)=1,INDEX(BU:DT,VLOOKUP($BA83,BU:DT,$BK83,FALSE)+8,$BK83+1)=255,INDEX(BU:DT,VLOOKUP($BA83,BU:DT,$BK83,FALSE)+8,$BK83+2)=255),"D","C"))</f>
        <v>#VALUE!</v>
      </c>
      <c r="BO83" s="11" t="str">
        <f t="shared" si="48"/>
        <v>判定不要</v>
      </c>
      <c r="BP83" s="11" t="e">
        <f t="shared" si="32"/>
        <v>#VALUE!</v>
      </c>
      <c r="BU83" s="11">
        <v>75</v>
      </c>
      <c r="BV83" s="11">
        <v>75</v>
      </c>
      <c r="CC83" s="11">
        <v>75</v>
      </c>
      <c r="CD83" s="11">
        <v>255</v>
      </c>
      <c r="CE83" s="11">
        <v>75</v>
      </c>
      <c r="CF83" s="11">
        <v>255</v>
      </c>
      <c r="CS83" s="11">
        <v>75</v>
      </c>
      <c r="CT83" s="11">
        <v>255</v>
      </c>
      <c r="CU83" s="11">
        <v>255</v>
      </c>
      <c r="CV83" s="11">
        <v>75</v>
      </c>
      <c r="CW83" s="11">
        <v>255</v>
      </c>
      <c r="CX83" s="11">
        <v>255</v>
      </c>
      <c r="DQ83" s="11">
        <v>75</v>
      </c>
      <c r="DR83" s="11">
        <v>255</v>
      </c>
      <c r="DS83" s="11">
        <v>255</v>
      </c>
      <c r="DT83" s="11">
        <v>255</v>
      </c>
    </row>
    <row r="84" spans="1:124" ht="31.5" customHeight="1">
      <c r="A84" s="70">
        <v>77</v>
      </c>
      <c r="B84" s="12"/>
      <c r="C84" s="13"/>
      <c r="D84" s="14"/>
      <c r="E84" s="12"/>
      <c r="F84" s="13"/>
      <c r="G84" s="13"/>
      <c r="H84" s="13"/>
      <c r="I84" s="14" t="str">
        <f t="shared" si="33"/>
        <v/>
      </c>
      <c r="J84" s="14" t="str">
        <f t="shared" si="34"/>
        <v/>
      </c>
      <c r="K84" s="193" t="str">
        <f t="shared" si="28"/>
        <v/>
      </c>
      <c r="L84" s="13"/>
      <c r="M84" s="71" t="str">
        <f t="shared" si="35"/>
        <v>77A</v>
      </c>
      <c r="N84" s="46"/>
      <c r="O84" s="15"/>
      <c r="P84" s="15"/>
      <c r="Q84" s="15"/>
      <c r="R84" s="15"/>
      <c r="S84" s="15"/>
      <c r="T84" s="14"/>
      <c r="U84" s="14"/>
      <c r="V84" s="14"/>
      <c r="W84" s="14"/>
      <c r="X84" s="14"/>
      <c r="Y84" s="14"/>
      <c r="Z84" s="14"/>
      <c r="AA84" s="14"/>
      <c r="AB84" s="72" t="str">
        <f t="shared" si="36"/>
        <v>77B</v>
      </c>
      <c r="AC84" s="46"/>
      <c r="AD84" s="31"/>
      <c r="AE84" s="31"/>
      <c r="AF84" s="31"/>
      <c r="AG84" s="31"/>
      <c r="AH84" s="31"/>
      <c r="AI84" s="32"/>
      <c r="AJ84" s="32"/>
      <c r="AK84" s="32"/>
      <c r="AL84" s="32"/>
      <c r="AM84" s="32"/>
      <c r="AN84" s="32"/>
      <c r="AO84" s="32"/>
      <c r="AP84" s="32"/>
      <c r="AQ84" s="15"/>
      <c r="AS84" s="11">
        <f t="shared" si="37"/>
        <v>9</v>
      </c>
      <c r="AZ84" s="11" t="e">
        <f t="shared" si="38"/>
        <v>#VALUE!</v>
      </c>
      <c r="BA84" s="11" t="e">
        <f t="shared" si="39"/>
        <v>#VALUE!</v>
      </c>
      <c r="BB84" s="11" t="e">
        <f t="shared" si="40"/>
        <v>#VALUE!</v>
      </c>
      <c r="BC84" s="11" t="e">
        <f t="shared" si="41"/>
        <v>#VALUE!</v>
      </c>
      <c r="BD84" s="11" t="str">
        <f t="shared" si="29"/>
        <v>記載なし</v>
      </c>
      <c r="BE84" s="11" t="str">
        <f t="shared" si="30"/>
        <v>A</v>
      </c>
      <c r="BF84" s="11" t="e">
        <f t="shared" si="42"/>
        <v>#VALUE!</v>
      </c>
      <c r="BG84" s="11" t="e">
        <f t="shared" si="43"/>
        <v>#VALUE!</v>
      </c>
      <c r="BH84" s="11" t="str">
        <f t="shared" si="44"/>
        <v>C</v>
      </c>
      <c r="BI84" s="11" t="str">
        <f t="shared" si="45"/>
        <v>次判定へ</v>
      </c>
      <c r="BJ84" s="11" t="str">
        <f t="shared" si="46"/>
        <v>以後判定なし</v>
      </c>
      <c r="BK84" s="11" t="e">
        <f t="shared" si="47"/>
        <v>#N/A</v>
      </c>
      <c r="BL84" s="11" t="e">
        <f t="shared" si="31"/>
        <v>#VALUE!</v>
      </c>
      <c r="BM84" s="11" t="e" cm="1">
        <f t="array" ref="BM84">IF(AND($BJ84=3,$BC84=0,MOD(VLOOKUP($BB84,BU:DT,$BK84,FALSE),2)=0,INDEX(BU:DT,VLOOKUP($BB84,BU:DT,$BK84,FALSE)+8,$BK84+1)=0),"D",IF(AND($BJ84=3,$BC84=255,MOD(VLOOKUP($BB84,BU:DT,$BK84,FALSE),2)=1,INDEX(BU:DT,VLOOKUP($BB84,BU:DT,$BK84,FALSE)+8,$BK84+1)=255),"D","C"))</f>
        <v>#VALUE!</v>
      </c>
      <c r="BN84" s="11" t="e" cm="1">
        <f t="array" ref="BN84">IF(AND($BJ84=2,$BC84=0,$BB84=0,MOD(VLOOKUP($BA84,BU:DT,$BK84,FALSE),2)=0,INDEX(DH:EM,VLOOKUP($BA84,BU:DT,$BK84,FALSE)+8,DC90+1)=0,INDEX(BU:DT,VLOOKUP($BA84,BU:DT,$BK84,FALSE)+8,$BK84+2)=0),"D",IF(AND($BJ84=2,$BC84=255,$BB84=255,MOD(VLOOKUP($BA84,BU:DT,$BK84,FALSE),2)=1,INDEX(BU:DT,VLOOKUP($BA84,BU:DT,$BK84,FALSE)+8,$BK84+1)=255,INDEX(BU:DT,VLOOKUP($BA84,BU:DT,$BK84,FALSE)+8,$BK84+2)=255),"D","C"))</f>
        <v>#VALUE!</v>
      </c>
      <c r="BO84" s="11" t="str">
        <f t="shared" si="48"/>
        <v>判定不要</v>
      </c>
      <c r="BP84" s="11" t="e">
        <f t="shared" si="32"/>
        <v>#VALUE!</v>
      </c>
      <c r="BU84" s="11">
        <v>76</v>
      </c>
      <c r="BV84" s="11">
        <v>76</v>
      </c>
      <c r="CC84" s="11">
        <v>76</v>
      </c>
      <c r="CD84" s="11">
        <v>0</v>
      </c>
      <c r="CE84" s="11">
        <v>76</v>
      </c>
      <c r="CF84" s="11">
        <v>0</v>
      </c>
      <c r="CS84" s="11">
        <v>76</v>
      </c>
      <c r="CT84" s="11">
        <v>0</v>
      </c>
      <c r="CU84" s="11">
        <v>0</v>
      </c>
      <c r="CV84" s="11">
        <v>76</v>
      </c>
      <c r="CW84" s="11">
        <v>0</v>
      </c>
      <c r="CX84" s="11">
        <v>0</v>
      </c>
      <c r="DQ84" s="11">
        <v>76</v>
      </c>
      <c r="DR84" s="11">
        <v>0</v>
      </c>
      <c r="DS84" s="11">
        <v>0</v>
      </c>
      <c r="DT84" s="11">
        <v>0</v>
      </c>
    </row>
    <row r="85" spans="1:124" ht="31.5" customHeight="1">
      <c r="A85" s="70">
        <v>78</v>
      </c>
      <c r="B85" s="12"/>
      <c r="C85" s="13"/>
      <c r="D85" s="14"/>
      <c r="E85" s="12"/>
      <c r="F85" s="13"/>
      <c r="G85" s="13"/>
      <c r="H85" s="13"/>
      <c r="I85" s="14" t="str">
        <f t="shared" si="33"/>
        <v/>
      </c>
      <c r="J85" s="14" t="str">
        <f t="shared" si="34"/>
        <v/>
      </c>
      <c r="K85" s="193" t="str">
        <f t="shared" si="28"/>
        <v/>
      </c>
      <c r="L85" s="13"/>
      <c r="M85" s="71" t="str">
        <f t="shared" si="35"/>
        <v>78A</v>
      </c>
      <c r="N85" s="46"/>
      <c r="O85" s="15"/>
      <c r="P85" s="15"/>
      <c r="Q85" s="15"/>
      <c r="R85" s="15"/>
      <c r="S85" s="15"/>
      <c r="T85" s="14"/>
      <c r="U85" s="14"/>
      <c r="V85" s="14"/>
      <c r="W85" s="14"/>
      <c r="X85" s="14"/>
      <c r="Y85" s="14"/>
      <c r="Z85" s="14"/>
      <c r="AA85" s="14"/>
      <c r="AB85" s="72" t="str">
        <f t="shared" si="36"/>
        <v>78B</v>
      </c>
      <c r="AC85" s="46"/>
      <c r="AD85" s="31"/>
      <c r="AE85" s="31"/>
      <c r="AF85" s="31"/>
      <c r="AG85" s="31"/>
      <c r="AH85" s="31"/>
      <c r="AI85" s="32"/>
      <c r="AJ85" s="32"/>
      <c r="AK85" s="32"/>
      <c r="AL85" s="32"/>
      <c r="AM85" s="32"/>
      <c r="AN85" s="32"/>
      <c r="AO85" s="32"/>
      <c r="AP85" s="32"/>
      <c r="AQ85" s="15"/>
      <c r="AS85" s="11">
        <f t="shared" si="37"/>
        <v>9</v>
      </c>
      <c r="AZ85" s="11" t="e">
        <f t="shared" si="38"/>
        <v>#VALUE!</v>
      </c>
      <c r="BA85" s="11" t="e">
        <f t="shared" si="39"/>
        <v>#VALUE!</v>
      </c>
      <c r="BB85" s="11" t="e">
        <f t="shared" si="40"/>
        <v>#VALUE!</v>
      </c>
      <c r="BC85" s="11" t="e">
        <f t="shared" si="41"/>
        <v>#VALUE!</v>
      </c>
      <c r="BD85" s="11" t="str">
        <f t="shared" si="29"/>
        <v>記載なし</v>
      </c>
      <c r="BE85" s="11" t="str">
        <f t="shared" si="30"/>
        <v>A</v>
      </c>
      <c r="BF85" s="11" t="e">
        <f t="shared" si="42"/>
        <v>#VALUE!</v>
      </c>
      <c r="BG85" s="11" t="e">
        <f t="shared" si="43"/>
        <v>#VALUE!</v>
      </c>
      <c r="BH85" s="11" t="str">
        <f t="shared" si="44"/>
        <v>C</v>
      </c>
      <c r="BI85" s="11" t="str">
        <f t="shared" si="45"/>
        <v>次判定へ</v>
      </c>
      <c r="BJ85" s="11" t="str">
        <f t="shared" si="46"/>
        <v>以後判定なし</v>
      </c>
      <c r="BK85" s="11" t="e">
        <f t="shared" si="47"/>
        <v>#N/A</v>
      </c>
      <c r="BL85" s="11" t="e">
        <f t="shared" si="31"/>
        <v>#VALUE!</v>
      </c>
      <c r="BM85" s="11" t="e" cm="1">
        <f t="array" ref="BM85">IF(AND($BJ85=3,$BC85=0,MOD(VLOOKUP($BB85,BU:DT,$BK85,FALSE),2)=0,INDEX(BU:DT,VLOOKUP($BB85,BU:DT,$BK85,FALSE)+8,$BK85+1)=0),"D",IF(AND($BJ85=3,$BC85=255,MOD(VLOOKUP($BB85,BU:DT,$BK85,FALSE),2)=1,INDEX(BU:DT,VLOOKUP($BB85,BU:DT,$BK85,FALSE)+8,$BK85+1)=255),"D","C"))</f>
        <v>#VALUE!</v>
      </c>
      <c r="BN85" s="11" t="e" cm="1">
        <f t="array" ref="BN85">IF(AND($BJ85=2,$BC85=0,$BB85=0,MOD(VLOOKUP($BA85,BU:DT,$BK85,FALSE),2)=0,INDEX(DH:EM,VLOOKUP($BA85,BU:DT,$BK85,FALSE)+8,DC91+1)=0,INDEX(BU:DT,VLOOKUP($BA85,BU:DT,$BK85,FALSE)+8,$BK85+2)=0),"D",IF(AND($BJ85=2,$BC85=255,$BB85=255,MOD(VLOOKUP($BA85,BU:DT,$BK85,FALSE),2)=1,INDEX(BU:DT,VLOOKUP($BA85,BU:DT,$BK85,FALSE)+8,$BK85+1)=255,INDEX(BU:DT,VLOOKUP($BA85,BU:DT,$BK85,FALSE)+8,$BK85+2)=255),"D","C"))</f>
        <v>#VALUE!</v>
      </c>
      <c r="BO85" s="11" t="str">
        <f t="shared" si="48"/>
        <v>判定不要</v>
      </c>
      <c r="BP85" s="11" t="e">
        <f t="shared" si="32"/>
        <v>#VALUE!</v>
      </c>
      <c r="BU85" s="11">
        <v>77</v>
      </c>
      <c r="CC85" s="11">
        <v>77</v>
      </c>
      <c r="CD85" s="11">
        <v>255</v>
      </c>
      <c r="CS85" s="11">
        <v>77</v>
      </c>
      <c r="CT85" s="11">
        <v>255</v>
      </c>
      <c r="CU85" s="11">
        <v>255</v>
      </c>
      <c r="DQ85" s="11">
        <v>77</v>
      </c>
      <c r="DR85" s="11">
        <v>255</v>
      </c>
      <c r="DS85" s="11">
        <v>255</v>
      </c>
      <c r="DT85" s="11">
        <v>255</v>
      </c>
    </row>
    <row r="86" spans="1:124" ht="31.5" customHeight="1">
      <c r="A86" s="70">
        <v>79</v>
      </c>
      <c r="B86" s="12"/>
      <c r="C86" s="13"/>
      <c r="D86" s="14"/>
      <c r="E86" s="12"/>
      <c r="F86" s="13"/>
      <c r="G86" s="13"/>
      <c r="H86" s="13"/>
      <c r="I86" s="14" t="str">
        <f t="shared" si="33"/>
        <v/>
      </c>
      <c r="J86" s="14" t="str">
        <f t="shared" si="34"/>
        <v/>
      </c>
      <c r="K86" s="193" t="str">
        <f t="shared" si="28"/>
        <v/>
      </c>
      <c r="L86" s="13"/>
      <c r="M86" s="71" t="str">
        <f t="shared" si="35"/>
        <v>79A</v>
      </c>
      <c r="N86" s="46"/>
      <c r="O86" s="15"/>
      <c r="P86" s="15"/>
      <c r="Q86" s="15"/>
      <c r="R86" s="15"/>
      <c r="S86" s="15"/>
      <c r="T86" s="14"/>
      <c r="U86" s="14"/>
      <c r="V86" s="14"/>
      <c r="W86" s="14"/>
      <c r="X86" s="14"/>
      <c r="Y86" s="14"/>
      <c r="Z86" s="14"/>
      <c r="AA86" s="14"/>
      <c r="AB86" s="72" t="str">
        <f t="shared" si="36"/>
        <v>79B</v>
      </c>
      <c r="AC86" s="46"/>
      <c r="AD86" s="31"/>
      <c r="AE86" s="31"/>
      <c r="AF86" s="31"/>
      <c r="AG86" s="31"/>
      <c r="AH86" s="31"/>
      <c r="AI86" s="32"/>
      <c r="AJ86" s="32"/>
      <c r="AK86" s="32"/>
      <c r="AL86" s="32"/>
      <c r="AM86" s="32"/>
      <c r="AN86" s="32"/>
      <c r="AO86" s="32"/>
      <c r="AP86" s="32"/>
      <c r="AQ86" s="15"/>
      <c r="AS86" s="11">
        <f t="shared" si="37"/>
        <v>9</v>
      </c>
      <c r="AZ86" s="11" t="e">
        <f t="shared" si="38"/>
        <v>#VALUE!</v>
      </c>
      <c r="BA86" s="11" t="e">
        <f t="shared" si="39"/>
        <v>#VALUE!</v>
      </c>
      <c r="BB86" s="11" t="e">
        <f t="shared" si="40"/>
        <v>#VALUE!</v>
      </c>
      <c r="BC86" s="11" t="e">
        <f t="shared" si="41"/>
        <v>#VALUE!</v>
      </c>
      <c r="BD86" s="11" t="str">
        <f t="shared" si="29"/>
        <v>記載なし</v>
      </c>
      <c r="BE86" s="11" t="str">
        <f t="shared" si="30"/>
        <v>A</v>
      </c>
      <c r="BF86" s="11" t="e">
        <f t="shared" si="42"/>
        <v>#VALUE!</v>
      </c>
      <c r="BG86" s="11" t="e">
        <f t="shared" si="43"/>
        <v>#VALUE!</v>
      </c>
      <c r="BH86" s="11" t="str">
        <f t="shared" si="44"/>
        <v>C</v>
      </c>
      <c r="BI86" s="11" t="str">
        <f t="shared" si="45"/>
        <v>次判定へ</v>
      </c>
      <c r="BJ86" s="11" t="str">
        <f t="shared" si="46"/>
        <v>以後判定なし</v>
      </c>
      <c r="BK86" s="11" t="e">
        <f t="shared" si="47"/>
        <v>#N/A</v>
      </c>
      <c r="BL86" s="11" t="e">
        <f t="shared" si="31"/>
        <v>#VALUE!</v>
      </c>
      <c r="BM86" s="11" t="e" cm="1">
        <f t="array" ref="BM86">IF(AND($BJ86=3,$BC86=0,MOD(VLOOKUP($BB86,BU:DT,$BK86,FALSE),2)=0,INDEX(BU:DT,VLOOKUP($BB86,BU:DT,$BK86,FALSE)+8,$BK86+1)=0),"D",IF(AND($BJ86=3,$BC86=255,MOD(VLOOKUP($BB86,BU:DT,$BK86,FALSE),2)=1,INDEX(BU:DT,VLOOKUP($BB86,BU:DT,$BK86,FALSE)+8,$BK86+1)=255),"D","C"))</f>
        <v>#VALUE!</v>
      </c>
      <c r="BN86" s="11" t="e" cm="1">
        <f t="array" ref="BN86">IF(AND($BJ86=2,$BC86=0,$BB86=0,MOD(VLOOKUP($BA86,BU:DT,$BK86,FALSE),2)=0,INDEX(DH:EM,VLOOKUP($BA86,BU:DT,$BK86,FALSE)+8,DC92+1)=0,INDEX(BU:DT,VLOOKUP($BA86,BU:DT,$BK86,FALSE)+8,$BK86+2)=0),"D",IF(AND($BJ86=2,$BC86=255,$BB86=255,MOD(VLOOKUP($BA86,BU:DT,$BK86,FALSE),2)=1,INDEX(BU:DT,VLOOKUP($BA86,BU:DT,$BK86,FALSE)+8,$BK86+1)=255,INDEX(BU:DT,VLOOKUP($BA86,BU:DT,$BK86,FALSE)+8,$BK86+2)=255),"D","C"))</f>
        <v>#VALUE!</v>
      </c>
      <c r="BO86" s="11" t="str">
        <f t="shared" si="48"/>
        <v>判定不要</v>
      </c>
      <c r="BP86" s="11" t="e">
        <f t="shared" si="32"/>
        <v>#VALUE!</v>
      </c>
      <c r="BU86" s="11">
        <v>78</v>
      </c>
      <c r="CC86" s="11">
        <v>78</v>
      </c>
      <c r="CD86" s="11">
        <v>0</v>
      </c>
      <c r="CS86" s="11">
        <v>78</v>
      </c>
      <c r="CT86" s="11">
        <v>0</v>
      </c>
      <c r="CU86" s="11">
        <v>0</v>
      </c>
      <c r="DQ86" s="11">
        <v>78</v>
      </c>
      <c r="DR86" s="11">
        <v>0</v>
      </c>
      <c r="DS86" s="11">
        <v>0</v>
      </c>
      <c r="DT86" s="11">
        <v>0</v>
      </c>
    </row>
    <row r="87" spans="1:124" ht="31.5" customHeight="1">
      <c r="A87" s="70">
        <v>80</v>
      </c>
      <c r="B87" s="12"/>
      <c r="C87" s="13"/>
      <c r="D87" s="14"/>
      <c r="E87" s="12"/>
      <c r="F87" s="13"/>
      <c r="G87" s="13"/>
      <c r="H87" s="13"/>
      <c r="I87" s="14" t="str">
        <f t="shared" si="33"/>
        <v/>
      </c>
      <c r="J87" s="14" t="str">
        <f t="shared" si="34"/>
        <v/>
      </c>
      <c r="K87" s="193" t="str">
        <f t="shared" si="28"/>
        <v/>
      </c>
      <c r="L87" s="13"/>
      <c r="M87" s="71" t="str">
        <f t="shared" si="35"/>
        <v>80A</v>
      </c>
      <c r="N87" s="46"/>
      <c r="O87" s="15"/>
      <c r="P87" s="15"/>
      <c r="Q87" s="15"/>
      <c r="R87" s="15"/>
      <c r="S87" s="15"/>
      <c r="T87" s="14"/>
      <c r="U87" s="14"/>
      <c r="V87" s="14"/>
      <c r="W87" s="14"/>
      <c r="X87" s="14"/>
      <c r="Y87" s="14"/>
      <c r="Z87" s="14"/>
      <c r="AA87" s="14"/>
      <c r="AB87" s="72" t="str">
        <f t="shared" si="36"/>
        <v>80B</v>
      </c>
      <c r="AC87" s="46"/>
      <c r="AD87" s="31"/>
      <c r="AE87" s="31"/>
      <c r="AF87" s="31"/>
      <c r="AG87" s="31"/>
      <c r="AH87" s="31"/>
      <c r="AI87" s="32"/>
      <c r="AJ87" s="32"/>
      <c r="AK87" s="32"/>
      <c r="AL87" s="32"/>
      <c r="AM87" s="32"/>
      <c r="AN87" s="32"/>
      <c r="AO87" s="32"/>
      <c r="AP87" s="32"/>
      <c r="AQ87" s="15"/>
      <c r="AS87" s="11">
        <f t="shared" si="37"/>
        <v>9</v>
      </c>
      <c r="AZ87" s="11" t="e">
        <f t="shared" si="38"/>
        <v>#VALUE!</v>
      </c>
      <c r="BA87" s="11" t="e">
        <f t="shared" si="39"/>
        <v>#VALUE!</v>
      </c>
      <c r="BB87" s="11" t="e">
        <f t="shared" si="40"/>
        <v>#VALUE!</v>
      </c>
      <c r="BC87" s="11" t="e">
        <f t="shared" si="41"/>
        <v>#VALUE!</v>
      </c>
      <c r="BD87" s="11" t="str">
        <f t="shared" si="29"/>
        <v>記載なし</v>
      </c>
      <c r="BE87" s="11" t="str">
        <f t="shared" si="30"/>
        <v>A</v>
      </c>
      <c r="BF87" s="11" t="e">
        <f t="shared" si="42"/>
        <v>#VALUE!</v>
      </c>
      <c r="BG87" s="11" t="e">
        <f t="shared" si="43"/>
        <v>#VALUE!</v>
      </c>
      <c r="BH87" s="11" t="str">
        <f t="shared" si="44"/>
        <v>C</v>
      </c>
      <c r="BI87" s="11" t="str">
        <f t="shared" si="45"/>
        <v>次判定へ</v>
      </c>
      <c r="BJ87" s="11" t="str">
        <f t="shared" si="46"/>
        <v>以後判定なし</v>
      </c>
      <c r="BK87" s="11" t="e">
        <f t="shared" si="47"/>
        <v>#N/A</v>
      </c>
      <c r="BL87" s="11" t="e">
        <f t="shared" si="31"/>
        <v>#VALUE!</v>
      </c>
      <c r="BM87" s="11" t="e" cm="1">
        <f t="array" ref="BM87">IF(AND($BJ87=3,$BC87=0,MOD(VLOOKUP($BB87,BU:DT,$BK87,FALSE),2)=0,INDEX(BU:DT,VLOOKUP($BB87,BU:DT,$BK87,FALSE)+8,$BK87+1)=0),"D",IF(AND($BJ87=3,$BC87=255,MOD(VLOOKUP($BB87,BU:DT,$BK87,FALSE),2)=1,INDEX(BU:DT,VLOOKUP($BB87,BU:DT,$BK87,FALSE)+8,$BK87+1)=255),"D","C"))</f>
        <v>#VALUE!</v>
      </c>
      <c r="BN87" s="11" t="e" cm="1">
        <f t="array" ref="BN87">IF(AND($BJ87=2,$BC87=0,$BB87=0,MOD(VLOOKUP($BA87,BU:DT,$BK87,FALSE),2)=0,INDEX(DH:EM,VLOOKUP($BA87,BU:DT,$BK87,FALSE)+8,DC93+1)=0,INDEX(BU:DT,VLOOKUP($BA87,BU:DT,$BK87,FALSE)+8,$BK87+2)=0),"D",IF(AND($BJ87=2,$BC87=255,$BB87=255,MOD(VLOOKUP($BA87,BU:DT,$BK87,FALSE),2)=1,INDEX(BU:DT,VLOOKUP($BA87,BU:DT,$BK87,FALSE)+8,$BK87+1)=255,INDEX(BU:DT,VLOOKUP($BA87,BU:DT,$BK87,FALSE)+8,$BK87+2)=255),"D","C"))</f>
        <v>#VALUE!</v>
      </c>
      <c r="BO87" s="11" t="str">
        <f t="shared" si="48"/>
        <v>判定不要</v>
      </c>
      <c r="BP87" s="11" t="e">
        <f t="shared" si="32"/>
        <v>#VALUE!</v>
      </c>
      <c r="BU87" s="11">
        <v>79</v>
      </c>
      <c r="BV87" s="11">
        <v>79</v>
      </c>
      <c r="BW87" s="11">
        <v>79</v>
      </c>
      <c r="BX87" s="11">
        <v>79</v>
      </c>
      <c r="CC87" s="11">
        <v>79</v>
      </c>
      <c r="CD87" s="11">
        <v>255</v>
      </c>
      <c r="CE87" s="11">
        <v>79</v>
      </c>
      <c r="CF87" s="11">
        <v>255</v>
      </c>
      <c r="CG87" s="11">
        <v>79</v>
      </c>
      <c r="CH87" s="11">
        <v>255</v>
      </c>
      <c r="CI87" s="11">
        <v>79</v>
      </c>
      <c r="CJ87" s="11">
        <v>255</v>
      </c>
      <c r="CS87" s="11">
        <v>79</v>
      </c>
      <c r="CT87" s="11">
        <v>255</v>
      </c>
      <c r="CU87" s="11">
        <v>255</v>
      </c>
      <c r="CV87" s="11">
        <v>79</v>
      </c>
      <c r="CW87" s="11">
        <v>255</v>
      </c>
      <c r="CX87" s="11">
        <v>255</v>
      </c>
      <c r="CY87" s="11">
        <v>79</v>
      </c>
      <c r="CZ87" s="11">
        <v>255</v>
      </c>
      <c r="DA87" s="11">
        <v>255</v>
      </c>
      <c r="DB87" s="11">
        <v>79</v>
      </c>
      <c r="DC87" s="11">
        <v>255</v>
      </c>
      <c r="DD87" s="11">
        <v>255</v>
      </c>
      <c r="DQ87" s="11">
        <v>79</v>
      </c>
      <c r="DR87" s="11">
        <v>255</v>
      </c>
      <c r="DS87" s="11">
        <v>255</v>
      </c>
      <c r="DT87" s="11">
        <v>255</v>
      </c>
    </row>
    <row r="88" spans="1:124" ht="31.5" customHeight="1">
      <c r="A88" s="70">
        <v>81</v>
      </c>
      <c r="B88" s="12"/>
      <c r="C88" s="13"/>
      <c r="D88" s="14"/>
      <c r="E88" s="12"/>
      <c r="F88" s="13"/>
      <c r="G88" s="13"/>
      <c r="H88" s="13"/>
      <c r="I88" s="14" t="str">
        <f t="shared" si="33"/>
        <v/>
      </c>
      <c r="J88" s="14" t="str">
        <f t="shared" si="34"/>
        <v/>
      </c>
      <c r="K88" s="193" t="str">
        <f t="shared" si="28"/>
        <v/>
      </c>
      <c r="L88" s="13"/>
      <c r="M88" s="71" t="str">
        <f t="shared" si="35"/>
        <v>81A</v>
      </c>
      <c r="N88" s="46"/>
      <c r="O88" s="15"/>
      <c r="P88" s="15"/>
      <c r="Q88" s="15"/>
      <c r="R88" s="15"/>
      <c r="S88" s="15"/>
      <c r="T88" s="14"/>
      <c r="U88" s="14"/>
      <c r="V88" s="14"/>
      <c r="W88" s="14"/>
      <c r="X88" s="14"/>
      <c r="Y88" s="14"/>
      <c r="Z88" s="14"/>
      <c r="AA88" s="14"/>
      <c r="AB88" s="72" t="str">
        <f t="shared" si="36"/>
        <v>81B</v>
      </c>
      <c r="AC88" s="46"/>
      <c r="AD88" s="31"/>
      <c r="AE88" s="31"/>
      <c r="AF88" s="31"/>
      <c r="AG88" s="31"/>
      <c r="AH88" s="31"/>
      <c r="AI88" s="32"/>
      <c r="AJ88" s="32"/>
      <c r="AK88" s="32"/>
      <c r="AL88" s="32"/>
      <c r="AM88" s="32"/>
      <c r="AN88" s="32"/>
      <c r="AO88" s="32"/>
      <c r="AP88" s="32"/>
      <c r="AQ88" s="15"/>
      <c r="AS88" s="11">
        <f t="shared" si="37"/>
        <v>9</v>
      </c>
      <c r="AZ88" s="11" t="e">
        <f t="shared" si="38"/>
        <v>#VALUE!</v>
      </c>
      <c r="BA88" s="11" t="e">
        <f t="shared" si="39"/>
        <v>#VALUE!</v>
      </c>
      <c r="BB88" s="11" t="e">
        <f t="shared" si="40"/>
        <v>#VALUE!</v>
      </c>
      <c r="BC88" s="11" t="e">
        <f t="shared" si="41"/>
        <v>#VALUE!</v>
      </c>
      <c r="BD88" s="11" t="str">
        <f t="shared" si="29"/>
        <v>記載なし</v>
      </c>
      <c r="BE88" s="11" t="str">
        <f t="shared" si="30"/>
        <v>A</v>
      </c>
      <c r="BF88" s="11" t="e">
        <f t="shared" si="42"/>
        <v>#VALUE!</v>
      </c>
      <c r="BG88" s="11" t="e">
        <f t="shared" si="43"/>
        <v>#VALUE!</v>
      </c>
      <c r="BH88" s="11" t="str">
        <f t="shared" si="44"/>
        <v>C</v>
      </c>
      <c r="BI88" s="11" t="str">
        <f t="shared" si="45"/>
        <v>次判定へ</v>
      </c>
      <c r="BJ88" s="11" t="str">
        <f t="shared" si="46"/>
        <v>以後判定なし</v>
      </c>
      <c r="BK88" s="11" t="e">
        <f t="shared" si="47"/>
        <v>#N/A</v>
      </c>
      <c r="BL88" s="11" t="e">
        <f t="shared" si="31"/>
        <v>#VALUE!</v>
      </c>
      <c r="BM88" s="11" t="e" cm="1">
        <f t="array" ref="BM88">IF(AND($BJ88=3,$BC88=0,MOD(VLOOKUP($BB88,BU:DT,$BK88,FALSE),2)=0,INDEX(BU:DT,VLOOKUP($BB88,BU:DT,$BK88,FALSE)+8,$BK88+1)=0),"D",IF(AND($BJ88=3,$BC88=255,MOD(VLOOKUP($BB88,BU:DT,$BK88,FALSE),2)=1,INDEX(BU:DT,VLOOKUP($BB88,BU:DT,$BK88,FALSE)+8,$BK88+1)=255),"D","C"))</f>
        <v>#VALUE!</v>
      </c>
      <c r="BN88" s="11" t="e" cm="1">
        <f t="array" ref="BN88">IF(AND($BJ88=2,$BC88=0,$BB88=0,MOD(VLOOKUP($BA88,BU:DT,$BK88,FALSE),2)=0,INDEX(DH:EM,VLOOKUP($BA88,BU:DT,$BK88,FALSE)+8,DC94+1)=0,INDEX(BU:DT,VLOOKUP($BA88,BU:DT,$BK88,FALSE)+8,$BK88+2)=0),"D",IF(AND($BJ88=2,$BC88=255,$BB88=255,MOD(VLOOKUP($BA88,BU:DT,$BK88,FALSE),2)=1,INDEX(BU:DT,VLOOKUP($BA88,BU:DT,$BK88,FALSE)+8,$BK88+1)=255,INDEX(BU:DT,VLOOKUP($BA88,BU:DT,$BK88,FALSE)+8,$BK88+2)=255),"D","C"))</f>
        <v>#VALUE!</v>
      </c>
      <c r="BO88" s="11" t="str">
        <f t="shared" si="48"/>
        <v>判定不要</v>
      </c>
      <c r="BP88" s="11" t="e">
        <f t="shared" si="32"/>
        <v>#VALUE!</v>
      </c>
      <c r="BU88" s="11">
        <v>80</v>
      </c>
      <c r="BV88" s="11">
        <v>80</v>
      </c>
      <c r="BW88" s="11">
        <v>80</v>
      </c>
      <c r="BX88" s="11">
        <v>80</v>
      </c>
      <c r="CC88" s="11">
        <v>80</v>
      </c>
      <c r="CD88" s="11">
        <v>0</v>
      </c>
      <c r="CE88" s="11">
        <v>80</v>
      </c>
      <c r="CF88" s="11">
        <v>0</v>
      </c>
      <c r="CG88" s="11">
        <v>80</v>
      </c>
      <c r="CH88" s="11">
        <v>0</v>
      </c>
      <c r="CI88" s="11">
        <v>80</v>
      </c>
      <c r="CJ88" s="11">
        <v>0</v>
      </c>
      <c r="CS88" s="11">
        <v>80</v>
      </c>
      <c r="CT88" s="11">
        <v>0</v>
      </c>
      <c r="CU88" s="11">
        <v>0</v>
      </c>
      <c r="CV88" s="11">
        <v>80</v>
      </c>
      <c r="CW88" s="11">
        <v>0</v>
      </c>
      <c r="CX88" s="11">
        <v>0</v>
      </c>
      <c r="CY88" s="11">
        <v>80</v>
      </c>
      <c r="CZ88" s="11">
        <v>0</v>
      </c>
      <c r="DA88" s="11">
        <v>0</v>
      </c>
      <c r="DB88" s="11">
        <v>80</v>
      </c>
      <c r="DC88" s="11">
        <v>0</v>
      </c>
      <c r="DD88" s="11">
        <v>0</v>
      </c>
      <c r="DQ88" s="11">
        <v>80</v>
      </c>
      <c r="DR88" s="11">
        <v>0</v>
      </c>
      <c r="DS88" s="11">
        <v>0</v>
      </c>
      <c r="DT88" s="11">
        <v>0</v>
      </c>
    </row>
    <row r="89" spans="1:124" ht="31.5" customHeight="1">
      <c r="A89" s="70">
        <v>82</v>
      </c>
      <c r="B89" s="12"/>
      <c r="C89" s="13"/>
      <c r="D89" s="14"/>
      <c r="E89" s="12"/>
      <c r="F89" s="13"/>
      <c r="G89" s="13"/>
      <c r="H89" s="13"/>
      <c r="I89" s="14" t="str">
        <f t="shared" si="33"/>
        <v/>
      </c>
      <c r="J89" s="14" t="str">
        <f t="shared" si="34"/>
        <v/>
      </c>
      <c r="K89" s="193" t="str">
        <f t="shared" si="28"/>
        <v/>
      </c>
      <c r="L89" s="13"/>
      <c r="M89" s="71" t="str">
        <f t="shared" si="35"/>
        <v>82A</v>
      </c>
      <c r="N89" s="46"/>
      <c r="O89" s="15"/>
      <c r="P89" s="15"/>
      <c r="Q89" s="15"/>
      <c r="R89" s="15"/>
      <c r="S89" s="15"/>
      <c r="T89" s="14"/>
      <c r="U89" s="14"/>
      <c r="V89" s="14"/>
      <c r="W89" s="14"/>
      <c r="X89" s="14"/>
      <c r="Y89" s="14"/>
      <c r="Z89" s="14"/>
      <c r="AA89" s="14"/>
      <c r="AB89" s="72" t="str">
        <f t="shared" si="36"/>
        <v>82B</v>
      </c>
      <c r="AC89" s="46"/>
      <c r="AD89" s="31"/>
      <c r="AE89" s="31"/>
      <c r="AF89" s="31"/>
      <c r="AG89" s="31"/>
      <c r="AH89" s="31"/>
      <c r="AI89" s="32"/>
      <c r="AJ89" s="32"/>
      <c r="AK89" s="32"/>
      <c r="AL89" s="32"/>
      <c r="AM89" s="32"/>
      <c r="AN89" s="32"/>
      <c r="AO89" s="32"/>
      <c r="AP89" s="32"/>
      <c r="AQ89" s="15"/>
      <c r="AS89" s="11">
        <f t="shared" si="37"/>
        <v>9</v>
      </c>
      <c r="AZ89" s="11" t="e">
        <f t="shared" si="38"/>
        <v>#VALUE!</v>
      </c>
      <c r="BA89" s="11" t="e">
        <f t="shared" si="39"/>
        <v>#VALUE!</v>
      </c>
      <c r="BB89" s="11" t="e">
        <f t="shared" si="40"/>
        <v>#VALUE!</v>
      </c>
      <c r="BC89" s="11" t="e">
        <f t="shared" si="41"/>
        <v>#VALUE!</v>
      </c>
      <c r="BD89" s="11" t="str">
        <f t="shared" si="29"/>
        <v>記載なし</v>
      </c>
      <c r="BE89" s="11" t="str">
        <f t="shared" si="30"/>
        <v>A</v>
      </c>
      <c r="BF89" s="11" t="e">
        <f t="shared" si="42"/>
        <v>#VALUE!</v>
      </c>
      <c r="BG89" s="11" t="e">
        <f t="shared" si="43"/>
        <v>#VALUE!</v>
      </c>
      <c r="BH89" s="11" t="str">
        <f t="shared" si="44"/>
        <v>C</v>
      </c>
      <c r="BI89" s="11" t="str">
        <f t="shared" si="45"/>
        <v>次判定へ</v>
      </c>
      <c r="BJ89" s="11" t="str">
        <f t="shared" si="46"/>
        <v>以後判定なし</v>
      </c>
      <c r="BK89" s="11" t="e">
        <f t="shared" si="47"/>
        <v>#N/A</v>
      </c>
      <c r="BL89" s="11" t="e">
        <f t="shared" si="31"/>
        <v>#VALUE!</v>
      </c>
      <c r="BM89" s="11" t="e" cm="1">
        <f t="array" ref="BM89">IF(AND($BJ89=3,$BC89=0,MOD(VLOOKUP($BB89,BU:DT,$BK89,FALSE),2)=0,INDEX(BU:DT,VLOOKUP($BB89,BU:DT,$BK89,FALSE)+8,$BK89+1)=0),"D",IF(AND($BJ89=3,$BC89=255,MOD(VLOOKUP($BB89,BU:DT,$BK89,FALSE),2)=1,INDEX(BU:DT,VLOOKUP($BB89,BU:DT,$BK89,FALSE)+8,$BK89+1)=255),"D","C"))</f>
        <v>#VALUE!</v>
      </c>
      <c r="BN89" s="11" t="e" cm="1">
        <f t="array" ref="BN89">IF(AND($BJ89=2,$BC89=0,$BB89=0,MOD(VLOOKUP($BA89,BU:DT,$BK89,FALSE),2)=0,INDEX(DH:EM,VLOOKUP($BA89,BU:DT,$BK89,FALSE)+8,DC95+1)=0,INDEX(BU:DT,VLOOKUP($BA89,BU:DT,$BK89,FALSE)+8,$BK89+2)=0),"D",IF(AND($BJ89=2,$BC89=255,$BB89=255,MOD(VLOOKUP($BA89,BU:DT,$BK89,FALSE),2)=1,INDEX(BU:DT,VLOOKUP($BA89,BU:DT,$BK89,FALSE)+8,$BK89+1)=255,INDEX(BU:DT,VLOOKUP($BA89,BU:DT,$BK89,FALSE)+8,$BK89+2)=255),"D","C"))</f>
        <v>#VALUE!</v>
      </c>
      <c r="BO89" s="11" t="str">
        <f t="shared" si="48"/>
        <v>判定不要</v>
      </c>
      <c r="BP89" s="11" t="e">
        <f t="shared" si="32"/>
        <v>#VALUE!</v>
      </c>
      <c r="BU89" s="11">
        <v>81</v>
      </c>
      <c r="CC89" s="11">
        <v>81</v>
      </c>
      <c r="CD89" s="11">
        <v>255</v>
      </c>
      <c r="CS89" s="11">
        <v>81</v>
      </c>
      <c r="CT89" s="11">
        <v>255</v>
      </c>
      <c r="CU89" s="11">
        <v>255</v>
      </c>
      <c r="DQ89" s="11">
        <v>81</v>
      </c>
      <c r="DR89" s="11">
        <v>255</v>
      </c>
      <c r="DS89" s="11">
        <v>255</v>
      </c>
      <c r="DT89" s="11">
        <v>255</v>
      </c>
    </row>
    <row r="90" spans="1:124" ht="31.5" customHeight="1">
      <c r="A90" s="70">
        <v>83</v>
      </c>
      <c r="B90" s="12"/>
      <c r="C90" s="13"/>
      <c r="D90" s="14"/>
      <c r="E90" s="12"/>
      <c r="F90" s="13"/>
      <c r="G90" s="13"/>
      <c r="H90" s="13"/>
      <c r="I90" s="14" t="str">
        <f t="shared" si="33"/>
        <v/>
      </c>
      <c r="J90" s="14" t="str">
        <f t="shared" si="34"/>
        <v/>
      </c>
      <c r="K90" s="193" t="str">
        <f t="shared" si="28"/>
        <v/>
      </c>
      <c r="L90" s="13"/>
      <c r="M90" s="71" t="str">
        <f t="shared" si="35"/>
        <v>83A</v>
      </c>
      <c r="N90" s="46"/>
      <c r="O90" s="15"/>
      <c r="P90" s="15"/>
      <c r="Q90" s="15"/>
      <c r="R90" s="15"/>
      <c r="S90" s="15"/>
      <c r="T90" s="14"/>
      <c r="U90" s="14"/>
      <c r="V90" s="14"/>
      <c r="W90" s="14"/>
      <c r="X90" s="14"/>
      <c r="Y90" s="14"/>
      <c r="Z90" s="14"/>
      <c r="AA90" s="14"/>
      <c r="AB90" s="72" t="str">
        <f t="shared" si="36"/>
        <v>83B</v>
      </c>
      <c r="AC90" s="46"/>
      <c r="AD90" s="31"/>
      <c r="AE90" s="31"/>
      <c r="AF90" s="31"/>
      <c r="AG90" s="31"/>
      <c r="AH90" s="31"/>
      <c r="AI90" s="32"/>
      <c r="AJ90" s="32"/>
      <c r="AK90" s="32"/>
      <c r="AL90" s="32"/>
      <c r="AM90" s="32"/>
      <c r="AN90" s="32"/>
      <c r="AO90" s="32"/>
      <c r="AP90" s="32"/>
      <c r="AQ90" s="15"/>
      <c r="AS90" s="11">
        <f t="shared" si="37"/>
        <v>9</v>
      </c>
      <c r="AZ90" s="11" t="e">
        <f t="shared" si="38"/>
        <v>#VALUE!</v>
      </c>
      <c r="BA90" s="11" t="e">
        <f t="shared" si="39"/>
        <v>#VALUE!</v>
      </c>
      <c r="BB90" s="11" t="e">
        <f t="shared" si="40"/>
        <v>#VALUE!</v>
      </c>
      <c r="BC90" s="11" t="e">
        <f t="shared" si="41"/>
        <v>#VALUE!</v>
      </c>
      <c r="BD90" s="11" t="str">
        <f t="shared" si="29"/>
        <v>記載なし</v>
      </c>
      <c r="BE90" s="11" t="str">
        <f t="shared" si="30"/>
        <v>A</v>
      </c>
      <c r="BF90" s="11" t="e">
        <f t="shared" si="42"/>
        <v>#VALUE!</v>
      </c>
      <c r="BG90" s="11" t="e">
        <f t="shared" si="43"/>
        <v>#VALUE!</v>
      </c>
      <c r="BH90" s="11" t="str">
        <f t="shared" si="44"/>
        <v>C</v>
      </c>
      <c r="BI90" s="11" t="str">
        <f t="shared" si="45"/>
        <v>次判定へ</v>
      </c>
      <c r="BJ90" s="11" t="str">
        <f t="shared" si="46"/>
        <v>以後判定なし</v>
      </c>
      <c r="BK90" s="11" t="e">
        <f t="shared" si="47"/>
        <v>#N/A</v>
      </c>
      <c r="BL90" s="11" t="e">
        <f t="shared" si="31"/>
        <v>#VALUE!</v>
      </c>
      <c r="BM90" s="11" t="e" cm="1">
        <f t="array" ref="BM90">IF(AND($BJ90=3,$BC90=0,MOD(VLOOKUP($BB90,BU:DT,$BK90,FALSE),2)=0,INDEX(BU:DT,VLOOKUP($BB90,BU:DT,$BK90,FALSE)+8,$BK90+1)=0),"D",IF(AND($BJ90=3,$BC90=255,MOD(VLOOKUP($BB90,BU:DT,$BK90,FALSE),2)=1,INDEX(BU:DT,VLOOKUP($BB90,BU:DT,$BK90,FALSE)+8,$BK90+1)=255),"D","C"))</f>
        <v>#VALUE!</v>
      </c>
      <c r="BN90" s="11" t="e" cm="1">
        <f t="array" ref="BN90">IF(AND($BJ90=2,$BC90=0,$BB90=0,MOD(VLOOKUP($BA90,BU:DT,$BK90,FALSE),2)=0,INDEX(DH:EM,VLOOKUP($BA90,BU:DT,$BK90,FALSE)+8,DC96+1)=0,INDEX(BU:DT,VLOOKUP($BA90,BU:DT,$BK90,FALSE)+8,$BK90+2)=0),"D",IF(AND($BJ90=2,$BC90=255,$BB90=255,MOD(VLOOKUP($BA90,BU:DT,$BK90,FALSE),2)=1,INDEX(BU:DT,VLOOKUP($BA90,BU:DT,$BK90,FALSE)+8,$BK90+1)=255,INDEX(BU:DT,VLOOKUP($BA90,BU:DT,$BK90,FALSE)+8,$BK90+2)=255),"D","C"))</f>
        <v>#VALUE!</v>
      </c>
      <c r="BO90" s="11" t="str">
        <f t="shared" si="48"/>
        <v>判定不要</v>
      </c>
      <c r="BP90" s="11" t="e">
        <f t="shared" si="32"/>
        <v>#VALUE!</v>
      </c>
      <c r="BU90" s="11">
        <v>82</v>
      </c>
      <c r="CC90" s="11">
        <v>82</v>
      </c>
      <c r="CD90" s="11">
        <v>0</v>
      </c>
      <c r="CS90" s="11">
        <v>82</v>
      </c>
      <c r="CT90" s="11">
        <v>0</v>
      </c>
      <c r="CU90" s="11">
        <v>0</v>
      </c>
      <c r="DQ90" s="11">
        <v>82</v>
      </c>
      <c r="DR90" s="11">
        <v>0</v>
      </c>
      <c r="DS90" s="11">
        <v>0</v>
      </c>
      <c r="DT90" s="11">
        <v>0</v>
      </c>
    </row>
    <row r="91" spans="1:124" ht="31.5" customHeight="1">
      <c r="A91" s="70">
        <v>84</v>
      </c>
      <c r="B91" s="12"/>
      <c r="C91" s="13"/>
      <c r="D91" s="14"/>
      <c r="E91" s="12"/>
      <c r="F91" s="13"/>
      <c r="G91" s="13"/>
      <c r="H91" s="13"/>
      <c r="I91" s="14" t="str">
        <f t="shared" si="33"/>
        <v/>
      </c>
      <c r="J91" s="14" t="str">
        <f t="shared" si="34"/>
        <v/>
      </c>
      <c r="K91" s="193" t="str">
        <f t="shared" si="28"/>
        <v/>
      </c>
      <c r="L91" s="13"/>
      <c r="M91" s="71" t="str">
        <f t="shared" si="35"/>
        <v>84A</v>
      </c>
      <c r="N91" s="46"/>
      <c r="O91" s="15"/>
      <c r="P91" s="15"/>
      <c r="Q91" s="15"/>
      <c r="R91" s="15"/>
      <c r="S91" s="15"/>
      <c r="T91" s="14"/>
      <c r="U91" s="14"/>
      <c r="V91" s="14"/>
      <c r="W91" s="14"/>
      <c r="X91" s="14"/>
      <c r="Y91" s="14"/>
      <c r="Z91" s="14"/>
      <c r="AA91" s="14"/>
      <c r="AB91" s="72" t="str">
        <f t="shared" si="36"/>
        <v>84B</v>
      </c>
      <c r="AC91" s="46"/>
      <c r="AD91" s="31"/>
      <c r="AE91" s="31"/>
      <c r="AF91" s="31"/>
      <c r="AG91" s="31"/>
      <c r="AH91" s="31"/>
      <c r="AI91" s="32"/>
      <c r="AJ91" s="32"/>
      <c r="AK91" s="32"/>
      <c r="AL91" s="32"/>
      <c r="AM91" s="32"/>
      <c r="AN91" s="32"/>
      <c r="AO91" s="32"/>
      <c r="AP91" s="32"/>
      <c r="AQ91" s="15"/>
      <c r="AS91" s="11">
        <f t="shared" si="37"/>
        <v>9</v>
      </c>
      <c r="AZ91" s="11" t="e">
        <f t="shared" si="38"/>
        <v>#VALUE!</v>
      </c>
      <c r="BA91" s="11" t="e">
        <f t="shared" si="39"/>
        <v>#VALUE!</v>
      </c>
      <c r="BB91" s="11" t="e">
        <f t="shared" si="40"/>
        <v>#VALUE!</v>
      </c>
      <c r="BC91" s="11" t="e">
        <f t="shared" si="41"/>
        <v>#VALUE!</v>
      </c>
      <c r="BD91" s="11" t="str">
        <f t="shared" si="29"/>
        <v>記載なし</v>
      </c>
      <c r="BE91" s="11" t="str">
        <f t="shared" si="30"/>
        <v>A</v>
      </c>
      <c r="BF91" s="11" t="e">
        <f t="shared" si="42"/>
        <v>#VALUE!</v>
      </c>
      <c r="BG91" s="11" t="e">
        <f t="shared" si="43"/>
        <v>#VALUE!</v>
      </c>
      <c r="BH91" s="11" t="str">
        <f t="shared" si="44"/>
        <v>C</v>
      </c>
      <c r="BI91" s="11" t="str">
        <f t="shared" si="45"/>
        <v>次判定へ</v>
      </c>
      <c r="BJ91" s="11" t="str">
        <f t="shared" si="46"/>
        <v>以後判定なし</v>
      </c>
      <c r="BK91" s="11" t="e">
        <f t="shared" si="47"/>
        <v>#N/A</v>
      </c>
      <c r="BL91" s="11" t="e">
        <f t="shared" si="31"/>
        <v>#VALUE!</v>
      </c>
      <c r="BM91" s="11" t="e" cm="1">
        <f t="array" ref="BM91">IF(AND($BJ91=3,$BC91=0,MOD(VLOOKUP($BB91,BU:DT,$BK91,FALSE),2)=0,INDEX(BU:DT,VLOOKUP($BB91,BU:DT,$BK91,FALSE)+8,$BK91+1)=0),"D",IF(AND($BJ91=3,$BC91=255,MOD(VLOOKUP($BB91,BU:DT,$BK91,FALSE),2)=1,INDEX(BU:DT,VLOOKUP($BB91,BU:DT,$BK91,FALSE)+8,$BK91+1)=255),"D","C"))</f>
        <v>#VALUE!</v>
      </c>
      <c r="BN91" s="11" t="e" cm="1">
        <f t="array" ref="BN91">IF(AND($BJ91=2,$BC91=0,$BB91=0,MOD(VLOOKUP($BA91,BU:DT,$BK91,FALSE),2)=0,INDEX(DH:EM,VLOOKUP($BA91,BU:DT,$BK91,FALSE)+8,DC97+1)=0,INDEX(BU:DT,VLOOKUP($BA91,BU:DT,$BK91,FALSE)+8,$BK91+2)=0),"D",IF(AND($BJ91=2,$BC91=255,$BB91=255,MOD(VLOOKUP($BA91,BU:DT,$BK91,FALSE),2)=1,INDEX(BU:DT,VLOOKUP($BA91,BU:DT,$BK91,FALSE)+8,$BK91+1)=255,INDEX(BU:DT,VLOOKUP($BA91,BU:DT,$BK91,FALSE)+8,$BK91+2)=255),"D","C"))</f>
        <v>#VALUE!</v>
      </c>
      <c r="BO91" s="11" t="str">
        <f t="shared" si="48"/>
        <v>判定不要</v>
      </c>
      <c r="BP91" s="11" t="e">
        <f t="shared" si="32"/>
        <v>#VALUE!</v>
      </c>
      <c r="BU91" s="11">
        <v>83</v>
      </c>
      <c r="BV91" s="11">
        <v>83</v>
      </c>
      <c r="CC91" s="11">
        <v>83</v>
      </c>
      <c r="CD91" s="11">
        <v>255</v>
      </c>
      <c r="CE91" s="11">
        <v>83</v>
      </c>
      <c r="CF91" s="11">
        <v>255</v>
      </c>
      <c r="CS91" s="11">
        <v>83</v>
      </c>
      <c r="CT91" s="11">
        <v>255</v>
      </c>
      <c r="CU91" s="11">
        <v>255</v>
      </c>
      <c r="CV91" s="11">
        <v>83</v>
      </c>
      <c r="CW91" s="11">
        <v>255</v>
      </c>
      <c r="CX91" s="11">
        <v>255</v>
      </c>
      <c r="DQ91" s="11">
        <v>83</v>
      </c>
      <c r="DR91" s="11">
        <v>255</v>
      </c>
      <c r="DS91" s="11">
        <v>255</v>
      </c>
      <c r="DT91" s="11">
        <v>255</v>
      </c>
    </row>
    <row r="92" spans="1:124" ht="31.5" customHeight="1">
      <c r="A92" s="70">
        <v>85</v>
      </c>
      <c r="B92" s="12"/>
      <c r="C92" s="13"/>
      <c r="D92" s="14"/>
      <c r="E92" s="12"/>
      <c r="F92" s="13"/>
      <c r="G92" s="13"/>
      <c r="H92" s="13"/>
      <c r="I92" s="14" t="str">
        <f t="shared" si="33"/>
        <v/>
      </c>
      <c r="J92" s="14" t="str">
        <f t="shared" si="34"/>
        <v/>
      </c>
      <c r="K92" s="193" t="str">
        <f t="shared" si="28"/>
        <v/>
      </c>
      <c r="L92" s="13"/>
      <c r="M92" s="71" t="str">
        <f t="shared" si="35"/>
        <v>85A</v>
      </c>
      <c r="N92" s="46"/>
      <c r="O92" s="15"/>
      <c r="P92" s="15"/>
      <c r="Q92" s="15"/>
      <c r="R92" s="15"/>
      <c r="S92" s="15"/>
      <c r="T92" s="14"/>
      <c r="U92" s="14"/>
      <c r="V92" s="14"/>
      <c r="W92" s="14"/>
      <c r="X92" s="14"/>
      <c r="Y92" s="14"/>
      <c r="Z92" s="14"/>
      <c r="AA92" s="14"/>
      <c r="AB92" s="72" t="str">
        <f t="shared" si="36"/>
        <v>85B</v>
      </c>
      <c r="AC92" s="46"/>
      <c r="AD92" s="31"/>
      <c r="AE92" s="31"/>
      <c r="AF92" s="31"/>
      <c r="AG92" s="31"/>
      <c r="AH92" s="31"/>
      <c r="AI92" s="32"/>
      <c r="AJ92" s="32"/>
      <c r="AK92" s="32"/>
      <c r="AL92" s="32"/>
      <c r="AM92" s="32"/>
      <c r="AN92" s="32"/>
      <c r="AO92" s="32"/>
      <c r="AP92" s="32"/>
      <c r="AQ92" s="15"/>
      <c r="AS92" s="11">
        <f t="shared" si="37"/>
        <v>9</v>
      </c>
      <c r="AZ92" s="11" t="e">
        <f t="shared" si="38"/>
        <v>#VALUE!</v>
      </c>
      <c r="BA92" s="11" t="e">
        <f t="shared" si="39"/>
        <v>#VALUE!</v>
      </c>
      <c r="BB92" s="11" t="e">
        <f t="shared" si="40"/>
        <v>#VALUE!</v>
      </c>
      <c r="BC92" s="11" t="e">
        <f t="shared" si="41"/>
        <v>#VALUE!</v>
      </c>
      <c r="BD92" s="11" t="str">
        <f t="shared" si="29"/>
        <v>記載なし</v>
      </c>
      <c r="BE92" s="11" t="str">
        <f t="shared" si="30"/>
        <v>A</v>
      </c>
      <c r="BF92" s="11" t="e">
        <f t="shared" si="42"/>
        <v>#VALUE!</v>
      </c>
      <c r="BG92" s="11" t="e">
        <f t="shared" si="43"/>
        <v>#VALUE!</v>
      </c>
      <c r="BH92" s="11" t="str">
        <f t="shared" si="44"/>
        <v>C</v>
      </c>
      <c r="BI92" s="11" t="str">
        <f t="shared" si="45"/>
        <v>次判定へ</v>
      </c>
      <c r="BJ92" s="11" t="str">
        <f t="shared" si="46"/>
        <v>以後判定なし</v>
      </c>
      <c r="BK92" s="11" t="e">
        <f t="shared" si="47"/>
        <v>#N/A</v>
      </c>
      <c r="BL92" s="11" t="e">
        <f t="shared" si="31"/>
        <v>#VALUE!</v>
      </c>
      <c r="BM92" s="11" t="e" cm="1">
        <f t="array" ref="BM92">IF(AND($BJ92=3,$BC92=0,MOD(VLOOKUP($BB92,BU:DT,$BK92,FALSE),2)=0,INDEX(BU:DT,VLOOKUP($BB92,BU:DT,$BK92,FALSE)+8,$BK92+1)=0),"D",IF(AND($BJ92=3,$BC92=255,MOD(VLOOKUP($BB92,BU:DT,$BK92,FALSE),2)=1,INDEX(BU:DT,VLOOKUP($BB92,BU:DT,$BK92,FALSE)+8,$BK92+1)=255),"D","C"))</f>
        <v>#VALUE!</v>
      </c>
      <c r="BN92" s="11" t="e" cm="1">
        <f t="array" ref="BN92">IF(AND($BJ92=2,$BC92=0,$BB92=0,MOD(VLOOKUP($BA92,BU:DT,$BK92,FALSE),2)=0,INDEX(DH:EM,VLOOKUP($BA92,BU:DT,$BK92,FALSE)+8,DC98+1)=0,INDEX(BU:DT,VLOOKUP($BA92,BU:DT,$BK92,FALSE)+8,$BK92+2)=0),"D",IF(AND($BJ92=2,$BC92=255,$BB92=255,MOD(VLOOKUP($BA92,BU:DT,$BK92,FALSE),2)=1,INDEX(BU:DT,VLOOKUP($BA92,BU:DT,$BK92,FALSE)+8,$BK92+1)=255,INDEX(BU:DT,VLOOKUP($BA92,BU:DT,$BK92,FALSE)+8,$BK92+2)=255),"D","C"))</f>
        <v>#VALUE!</v>
      </c>
      <c r="BO92" s="11" t="str">
        <f t="shared" si="48"/>
        <v>判定不要</v>
      </c>
      <c r="BP92" s="11" t="e">
        <f t="shared" si="32"/>
        <v>#VALUE!</v>
      </c>
      <c r="BU92" s="11">
        <v>84</v>
      </c>
      <c r="BV92" s="11">
        <v>84</v>
      </c>
      <c r="CC92" s="11">
        <v>84</v>
      </c>
      <c r="CD92" s="11">
        <v>0</v>
      </c>
      <c r="CE92" s="11">
        <v>84</v>
      </c>
      <c r="CF92" s="11">
        <v>0</v>
      </c>
      <c r="CS92" s="11">
        <v>84</v>
      </c>
      <c r="CT92" s="11">
        <v>0</v>
      </c>
      <c r="CU92" s="11">
        <v>0</v>
      </c>
      <c r="CV92" s="11">
        <v>84</v>
      </c>
      <c r="CW92" s="11">
        <v>0</v>
      </c>
      <c r="CX92" s="11">
        <v>0</v>
      </c>
      <c r="DQ92" s="11">
        <v>84</v>
      </c>
      <c r="DR92" s="11">
        <v>0</v>
      </c>
      <c r="DS92" s="11">
        <v>0</v>
      </c>
      <c r="DT92" s="11">
        <v>0</v>
      </c>
    </row>
    <row r="93" spans="1:124" ht="31.5" customHeight="1">
      <c r="A93" s="70">
        <v>86</v>
      </c>
      <c r="B93" s="12"/>
      <c r="C93" s="13"/>
      <c r="D93" s="14"/>
      <c r="E93" s="12"/>
      <c r="F93" s="13"/>
      <c r="G93" s="13"/>
      <c r="H93" s="13"/>
      <c r="I93" s="14" t="str">
        <f t="shared" si="33"/>
        <v/>
      </c>
      <c r="J93" s="14" t="str">
        <f t="shared" si="34"/>
        <v/>
      </c>
      <c r="K93" s="193" t="str">
        <f t="shared" si="28"/>
        <v/>
      </c>
      <c r="L93" s="13"/>
      <c r="M93" s="71" t="str">
        <f t="shared" si="35"/>
        <v>86A</v>
      </c>
      <c r="N93" s="46"/>
      <c r="O93" s="15"/>
      <c r="P93" s="15"/>
      <c r="Q93" s="15"/>
      <c r="R93" s="15"/>
      <c r="S93" s="15"/>
      <c r="T93" s="14"/>
      <c r="U93" s="14"/>
      <c r="V93" s="14"/>
      <c r="W93" s="14"/>
      <c r="X93" s="14"/>
      <c r="Y93" s="14"/>
      <c r="Z93" s="14"/>
      <c r="AA93" s="14"/>
      <c r="AB93" s="72" t="str">
        <f t="shared" si="36"/>
        <v>86B</v>
      </c>
      <c r="AC93" s="46"/>
      <c r="AD93" s="31"/>
      <c r="AE93" s="31"/>
      <c r="AF93" s="31"/>
      <c r="AG93" s="31"/>
      <c r="AH93" s="31"/>
      <c r="AI93" s="32"/>
      <c r="AJ93" s="32"/>
      <c r="AK93" s="32"/>
      <c r="AL93" s="32"/>
      <c r="AM93" s="32"/>
      <c r="AN93" s="32"/>
      <c r="AO93" s="32"/>
      <c r="AP93" s="32"/>
      <c r="AQ93" s="15"/>
      <c r="AS93" s="11">
        <f t="shared" si="37"/>
        <v>9</v>
      </c>
      <c r="AZ93" s="11" t="e">
        <f t="shared" si="38"/>
        <v>#VALUE!</v>
      </c>
      <c r="BA93" s="11" t="e">
        <f t="shared" si="39"/>
        <v>#VALUE!</v>
      </c>
      <c r="BB93" s="11" t="e">
        <f t="shared" si="40"/>
        <v>#VALUE!</v>
      </c>
      <c r="BC93" s="11" t="e">
        <f t="shared" si="41"/>
        <v>#VALUE!</v>
      </c>
      <c r="BD93" s="11" t="str">
        <f t="shared" si="29"/>
        <v>記載なし</v>
      </c>
      <c r="BE93" s="11" t="str">
        <f t="shared" si="30"/>
        <v>A</v>
      </c>
      <c r="BF93" s="11" t="e">
        <f t="shared" si="42"/>
        <v>#VALUE!</v>
      </c>
      <c r="BG93" s="11" t="e">
        <f t="shared" si="43"/>
        <v>#VALUE!</v>
      </c>
      <c r="BH93" s="11" t="str">
        <f t="shared" si="44"/>
        <v>C</v>
      </c>
      <c r="BI93" s="11" t="str">
        <f t="shared" si="45"/>
        <v>次判定へ</v>
      </c>
      <c r="BJ93" s="11" t="str">
        <f t="shared" si="46"/>
        <v>以後判定なし</v>
      </c>
      <c r="BK93" s="11" t="e">
        <f t="shared" si="47"/>
        <v>#N/A</v>
      </c>
      <c r="BL93" s="11" t="e">
        <f t="shared" si="31"/>
        <v>#VALUE!</v>
      </c>
      <c r="BM93" s="11" t="e" cm="1">
        <f t="array" ref="BM93">IF(AND($BJ93=3,$BC93=0,MOD(VLOOKUP($BB93,BU:DT,$BK93,FALSE),2)=0,INDEX(BU:DT,VLOOKUP($BB93,BU:DT,$BK93,FALSE)+8,$BK93+1)=0),"D",IF(AND($BJ93=3,$BC93=255,MOD(VLOOKUP($BB93,BU:DT,$BK93,FALSE),2)=1,INDEX(BU:DT,VLOOKUP($BB93,BU:DT,$BK93,FALSE)+8,$BK93+1)=255),"D","C"))</f>
        <v>#VALUE!</v>
      </c>
      <c r="BN93" s="11" t="e" cm="1">
        <f t="array" ref="BN93">IF(AND($BJ93=2,$BC93=0,$BB93=0,MOD(VLOOKUP($BA93,BU:DT,$BK93,FALSE),2)=0,INDEX(DH:EM,VLOOKUP($BA93,BU:DT,$BK93,FALSE)+8,DC99+1)=0,INDEX(BU:DT,VLOOKUP($BA93,BU:DT,$BK93,FALSE)+8,$BK93+2)=0),"D",IF(AND($BJ93=2,$BC93=255,$BB93=255,MOD(VLOOKUP($BA93,BU:DT,$BK93,FALSE),2)=1,INDEX(BU:DT,VLOOKUP($BA93,BU:DT,$BK93,FALSE)+8,$BK93+1)=255,INDEX(BU:DT,VLOOKUP($BA93,BU:DT,$BK93,FALSE)+8,$BK93+2)=255),"D","C"))</f>
        <v>#VALUE!</v>
      </c>
      <c r="BO93" s="11" t="str">
        <f t="shared" si="48"/>
        <v>判定不要</v>
      </c>
      <c r="BP93" s="11" t="e">
        <f t="shared" si="32"/>
        <v>#VALUE!</v>
      </c>
      <c r="BU93" s="11">
        <v>85</v>
      </c>
      <c r="CC93" s="11">
        <v>85</v>
      </c>
      <c r="CD93" s="11">
        <v>255</v>
      </c>
      <c r="CS93" s="11">
        <v>85</v>
      </c>
      <c r="CT93" s="11">
        <v>255</v>
      </c>
      <c r="CU93" s="11">
        <v>255</v>
      </c>
      <c r="DQ93" s="11">
        <v>85</v>
      </c>
      <c r="DR93" s="11">
        <v>255</v>
      </c>
      <c r="DS93" s="11">
        <v>255</v>
      </c>
      <c r="DT93" s="11">
        <v>255</v>
      </c>
    </row>
    <row r="94" spans="1:124" ht="31.5" customHeight="1">
      <c r="A94" s="70">
        <v>87</v>
      </c>
      <c r="B94" s="12"/>
      <c r="C94" s="13"/>
      <c r="D94" s="14"/>
      <c r="E94" s="12"/>
      <c r="F94" s="13"/>
      <c r="G94" s="13"/>
      <c r="H94" s="13"/>
      <c r="I94" s="14" t="str">
        <f t="shared" si="33"/>
        <v/>
      </c>
      <c r="J94" s="14" t="str">
        <f t="shared" si="34"/>
        <v/>
      </c>
      <c r="K94" s="193" t="str">
        <f t="shared" si="28"/>
        <v/>
      </c>
      <c r="L94" s="13"/>
      <c r="M94" s="71" t="str">
        <f t="shared" si="35"/>
        <v>87A</v>
      </c>
      <c r="N94" s="46"/>
      <c r="O94" s="15"/>
      <c r="P94" s="15"/>
      <c r="Q94" s="15"/>
      <c r="R94" s="15"/>
      <c r="S94" s="15"/>
      <c r="T94" s="14"/>
      <c r="U94" s="14"/>
      <c r="V94" s="14"/>
      <c r="W94" s="14"/>
      <c r="X94" s="14"/>
      <c r="Y94" s="14"/>
      <c r="Z94" s="14"/>
      <c r="AA94" s="14"/>
      <c r="AB94" s="72" t="str">
        <f t="shared" si="36"/>
        <v>87B</v>
      </c>
      <c r="AC94" s="46"/>
      <c r="AD94" s="31"/>
      <c r="AE94" s="31"/>
      <c r="AF94" s="31"/>
      <c r="AG94" s="31"/>
      <c r="AH94" s="31"/>
      <c r="AI94" s="32"/>
      <c r="AJ94" s="32"/>
      <c r="AK94" s="32"/>
      <c r="AL94" s="32"/>
      <c r="AM94" s="32"/>
      <c r="AN94" s="32"/>
      <c r="AO94" s="32"/>
      <c r="AP94" s="32"/>
      <c r="AQ94" s="15"/>
      <c r="AS94" s="11">
        <f t="shared" si="37"/>
        <v>9</v>
      </c>
      <c r="AZ94" s="11" t="e">
        <f t="shared" si="38"/>
        <v>#VALUE!</v>
      </c>
      <c r="BA94" s="11" t="e">
        <f t="shared" si="39"/>
        <v>#VALUE!</v>
      </c>
      <c r="BB94" s="11" t="e">
        <f t="shared" si="40"/>
        <v>#VALUE!</v>
      </c>
      <c r="BC94" s="11" t="e">
        <f t="shared" si="41"/>
        <v>#VALUE!</v>
      </c>
      <c r="BD94" s="11" t="str">
        <f t="shared" si="29"/>
        <v>記載なし</v>
      </c>
      <c r="BE94" s="11" t="str">
        <f t="shared" si="30"/>
        <v>A</v>
      </c>
      <c r="BF94" s="11" t="e">
        <f t="shared" si="42"/>
        <v>#VALUE!</v>
      </c>
      <c r="BG94" s="11" t="e">
        <f t="shared" si="43"/>
        <v>#VALUE!</v>
      </c>
      <c r="BH94" s="11" t="str">
        <f t="shared" si="44"/>
        <v>C</v>
      </c>
      <c r="BI94" s="11" t="str">
        <f t="shared" si="45"/>
        <v>次判定へ</v>
      </c>
      <c r="BJ94" s="11" t="str">
        <f t="shared" si="46"/>
        <v>以後判定なし</v>
      </c>
      <c r="BK94" s="11" t="e">
        <f t="shared" si="47"/>
        <v>#N/A</v>
      </c>
      <c r="BL94" s="11" t="e">
        <f t="shared" si="31"/>
        <v>#VALUE!</v>
      </c>
      <c r="BM94" s="11" t="e" cm="1">
        <f t="array" ref="BM94">IF(AND($BJ94=3,$BC94=0,MOD(VLOOKUP($BB94,BU:DT,$BK94,FALSE),2)=0,INDEX(BU:DT,VLOOKUP($BB94,BU:DT,$BK94,FALSE)+8,$BK94+1)=0),"D",IF(AND($BJ94=3,$BC94=255,MOD(VLOOKUP($BB94,BU:DT,$BK94,FALSE),2)=1,INDEX(BU:DT,VLOOKUP($BB94,BU:DT,$BK94,FALSE)+8,$BK94+1)=255),"D","C"))</f>
        <v>#VALUE!</v>
      </c>
      <c r="BN94" s="11" t="e" cm="1">
        <f t="array" ref="BN94">IF(AND($BJ94=2,$BC94=0,$BB94=0,MOD(VLOOKUP($BA94,BU:DT,$BK94,FALSE),2)=0,INDEX(DH:EM,VLOOKUP($BA94,BU:DT,$BK94,FALSE)+8,DC100+1)=0,INDEX(BU:DT,VLOOKUP($BA94,BU:DT,$BK94,FALSE)+8,$BK94+2)=0),"D",IF(AND($BJ94=2,$BC94=255,$BB94=255,MOD(VLOOKUP($BA94,BU:DT,$BK94,FALSE),2)=1,INDEX(BU:DT,VLOOKUP($BA94,BU:DT,$BK94,FALSE)+8,$BK94+1)=255,INDEX(BU:DT,VLOOKUP($BA94,BU:DT,$BK94,FALSE)+8,$BK94+2)=255),"D","C"))</f>
        <v>#VALUE!</v>
      </c>
      <c r="BO94" s="11" t="str">
        <f t="shared" si="48"/>
        <v>判定不要</v>
      </c>
      <c r="BP94" s="11" t="e">
        <f t="shared" si="32"/>
        <v>#VALUE!</v>
      </c>
      <c r="BU94" s="11">
        <v>86</v>
      </c>
      <c r="CC94" s="11">
        <v>86</v>
      </c>
      <c r="CD94" s="11">
        <v>0</v>
      </c>
      <c r="CS94" s="11">
        <v>86</v>
      </c>
      <c r="CT94" s="11">
        <v>0</v>
      </c>
      <c r="CU94" s="11">
        <v>0</v>
      </c>
      <c r="DQ94" s="11">
        <v>86</v>
      </c>
      <c r="DR94" s="11">
        <v>0</v>
      </c>
      <c r="DS94" s="11">
        <v>0</v>
      </c>
      <c r="DT94" s="11">
        <v>0</v>
      </c>
    </row>
    <row r="95" spans="1:124" ht="31.5" customHeight="1">
      <c r="A95" s="70">
        <v>88</v>
      </c>
      <c r="B95" s="12"/>
      <c r="C95" s="13"/>
      <c r="D95" s="14"/>
      <c r="E95" s="12"/>
      <c r="F95" s="13"/>
      <c r="G95" s="13"/>
      <c r="H95" s="13"/>
      <c r="I95" s="14" t="str">
        <f t="shared" si="33"/>
        <v/>
      </c>
      <c r="J95" s="14" t="str">
        <f t="shared" si="34"/>
        <v/>
      </c>
      <c r="K95" s="193" t="str">
        <f t="shared" si="28"/>
        <v/>
      </c>
      <c r="L95" s="13"/>
      <c r="M95" s="71" t="str">
        <f t="shared" si="35"/>
        <v>88A</v>
      </c>
      <c r="N95" s="46"/>
      <c r="O95" s="15"/>
      <c r="P95" s="15"/>
      <c r="Q95" s="15"/>
      <c r="R95" s="15"/>
      <c r="S95" s="15"/>
      <c r="T95" s="14"/>
      <c r="U95" s="14"/>
      <c r="V95" s="14"/>
      <c r="W95" s="14"/>
      <c r="X95" s="14"/>
      <c r="Y95" s="14"/>
      <c r="Z95" s="14"/>
      <c r="AA95" s="14"/>
      <c r="AB95" s="72" t="str">
        <f t="shared" si="36"/>
        <v>88B</v>
      </c>
      <c r="AC95" s="46"/>
      <c r="AD95" s="31"/>
      <c r="AE95" s="31"/>
      <c r="AF95" s="31"/>
      <c r="AG95" s="31"/>
      <c r="AH95" s="31"/>
      <c r="AI95" s="32"/>
      <c r="AJ95" s="32"/>
      <c r="AK95" s="32"/>
      <c r="AL95" s="32"/>
      <c r="AM95" s="32"/>
      <c r="AN95" s="32"/>
      <c r="AO95" s="32"/>
      <c r="AP95" s="32"/>
      <c r="AQ95" s="15"/>
      <c r="AS95" s="11">
        <f t="shared" si="37"/>
        <v>9</v>
      </c>
      <c r="AZ95" s="11" t="e">
        <f t="shared" si="38"/>
        <v>#VALUE!</v>
      </c>
      <c r="BA95" s="11" t="e">
        <f t="shared" si="39"/>
        <v>#VALUE!</v>
      </c>
      <c r="BB95" s="11" t="e">
        <f t="shared" si="40"/>
        <v>#VALUE!</v>
      </c>
      <c r="BC95" s="11" t="e">
        <f t="shared" si="41"/>
        <v>#VALUE!</v>
      </c>
      <c r="BD95" s="11" t="str">
        <f t="shared" si="29"/>
        <v>記載なし</v>
      </c>
      <c r="BE95" s="11" t="str">
        <f t="shared" si="30"/>
        <v>A</v>
      </c>
      <c r="BF95" s="11" t="e">
        <f t="shared" si="42"/>
        <v>#VALUE!</v>
      </c>
      <c r="BG95" s="11" t="e">
        <f t="shared" si="43"/>
        <v>#VALUE!</v>
      </c>
      <c r="BH95" s="11" t="str">
        <f t="shared" si="44"/>
        <v>C</v>
      </c>
      <c r="BI95" s="11" t="str">
        <f t="shared" si="45"/>
        <v>次判定へ</v>
      </c>
      <c r="BJ95" s="11" t="str">
        <f t="shared" si="46"/>
        <v>以後判定なし</v>
      </c>
      <c r="BK95" s="11" t="e">
        <f t="shared" si="47"/>
        <v>#N/A</v>
      </c>
      <c r="BL95" s="11" t="e">
        <f t="shared" si="31"/>
        <v>#VALUE!</v>
      </c>
      <c r="BM95" s="11" t="e" cm="1">
        <f t="array" ref="BM95">IF(AND($BJ95=3,$BC95=0,MOD(VLOOKUP($BB95,BU:DT,$BK95,FALSE),2)=0,INDEX(BU:DT,VLOOKUP($BB95,BU:DT,$BK95,FALSE)+8,$BK95+1)=0),"D",IF(AND($BJ95=3,$BC95=255,MOD(VLOOKUP($BB95,BU:DT,$BK95,FALSE),2)=1,INDEX(BU:DT,VLOOKUP($BB95,BU:DT,$BK95,FALSE)+8,$BK95+1)=255),"D","C"))</f>
        <v>#VALUE!</v>
      </c>
      <c r="BN95" s="11" t="e" cm="1">
        <f t="array" ref="BN95">IF(AND($BJ95=2,$BC95=0,$BB95=0,MOD(VLOOKUP($BA95,BU:DT,$BK95,FALSE),2)=0,INDEX(DH:EM,VLOOKUP($BA95,BU:DT,$BK95,FALSE)+8,DC101+1)=0,INDEX(BU:DT,VLOOKUP($BA95,BU:DT,$BK95,FALSE)+8,$BK95+2)=0),"D",IF(AND($BJ95=2,$BC95=255,$BB95=255,MOD(VLOOKUP($BA95,BU:DT,$BK95,FALSE),2)=1,INDEX(BU:DT,VLOOKUP($BA95,BU:DT,$BK95,FALSE)+8,$BK95+1)=255,INDEX(BU:DT,VLOOKUP($BA95,BU:DT,$BK95,FALSE)+8,$BK95+2)=255),"D","C"))</f>
        <v>#VALUE!</v>
      </c>
      <c r="BO95" s="11" t="str">
        <f t="shared" si="48"/>
        <v>判定不要</v>
      </c>
      <c r="BP95" s="11" t="e">
        <f t="shared" si="32"/>
        <v>#VALUE!</v>
      </c>
      <c r="BU95" s="11">
        <v>87</v>
      </c>
      <c r="BV95" s="11">
        <v>87</v>
      </c>
      <c r="BW95" s="11">
        <v>87</v>
      </c>
      <c r="CC95" s="11">
        <v>87</v>
      </c>
      <c r="CD95" s="11">
        <v>255</v>
      </c>
      <c r="CE95" s="11">
        <v>87</v>
      </c>
      <c r="CF95" s="11">
        <v>255</v>
      </c>
      <c r="CG95" s="11">
        <v>87</v>
      </c>
      <c r="CH95" s="11">
        <v>255</v>
      </c>
      <c r="CS95" s="11">
        <v>87</v>
      </c>
      <c r="CT95" s="11">
        <v>255</v>
      </c>
      <c r="CU95" s="11">
        <v>255</v>
      </c>
      <c r="CV95" s="11">
        <v>87</v>
      </c>
      <c r="CW95" s="11">
        <v>255</v>
      </c>
      <c r="CX95" s="11">
        <v>255</v>
      </c>
      <c r="CY95" s="11">
        <v>87</v>
      </c>
      <c r="CZ95" s="11">
        <v>255</v>
      </c>
      <c r="DA95" s="11">
        <v>255</v>
      </c>
      <c r="DQ95" s="11">
        <v>87</v>
      </c>
      <c r="DR95" s="11">
        <v>255</v>
      </c>
      <c r="DS95" s="11">
        <v>255</v>
      </c>
      <c r="DT95" s="11">
        <v>255</v>
      </c>
    </row>
    <row r="96" spans="1:124" ht="31.5" customHeight="1">
      <c r="A96" s="70">
        <v>89</v>
      </c>
      <c r="B96" s="12"/>
      <c r="C96" s="13"/>
      <c r="D96" s="14"/>
      <c r="E96" s="12"/>
      <c r="F96" s="13"/>
      <c r="G96" s="13"/>
      <c r="H96" s="13"/>
      <c r="I96" s="14" t="str">
        <f t="shared" si="33"/>
        <v/>
      </c>
      <c r="J96" s="14" t="str">
        <f t="shared" si="34"/>
        <v/>
      </c>
      <c r="K96" s="193" t="str">
        <f t="shared" si="28"/>
        <v/>
      </c>
      <c r="L96" s="13"/>
      <c r="M96" s="71" t="str">
        <f t="shared" si="35"/>
        <v>89A</v>
      </c>
      <c r="N96" s="46"/>
      <c r="O96" s="15"/>
      <c r="P96" s="15"/>
      <c r="Q96" s="15"/>
      <c r="R96" s="15"/>
      <c r="S96" s="15"/>
      <c r="T96" s="14"/>
      <c r="U96" s="14"/>
      <c r="V96" s="14"/>
      <c r="W96" s="14"/>
      <c r="X96" s="14"/>
      <c r="Y96" s="14"/>
      <c r="Z96" s="14"/>
      <c r="AA96" s="14"/>
      <c r="AB96" s="72" t="str">
        <f t="shared" si="36"/>
        <v>89B</v>
      </c>
      <c r="AC96" s="46"/>
      <c r="AD96" s="31"/>
      <c r="AE96" s="31"/>
      <c r="AF96" s="31"/>
      <c r="AG96" s="31"/>
      <c r="AH96" s="31"/>
      <c r="AI96" s="32"/>
      <c r="AJ96" s="32"/>
      <c r="AK96" s="32"/>
      <c r="AL96" s="32"/>
      <c r="AM96" s="32"/>
      <c r="AN96" s="32"/>
      <c r="AO96" s="32"/>
      <c r="AP96" s="32"/>
      <c r="AQ96" s="15"/>
      <c r="AS96" s="11">
        <f t="shared" si="37"/>
        <v>9</v>
      </c>
      <c r="AZ96" s="11" t="e">
        <f t="shared" si="38"/>
        <v>#VALUE!</v>
      </c>
      <c r="BA96" s="11" t="e">
        <f t="shared" si="39"/>
        <v>#VALUE!</v>
      </c>
      <c r="BB96" s="11" t="e">
        <f t="shared" si="40"/>
        <v>#VALUE!</v>
      </c>
      <c r="BC96" s="11" t="e">
        <f t="shared" si="41"/>
        <v>#VALUE!</v>
      </c>
      <c r="BD96" s="11" t="str">
        <f t="shared" si="29"/>
        <v>記載なし</v>
      </c>
      <c r="BE96" s="11" t="str">
        <f t="shared" si="30"/>
        <v>A</v>
      </c>
      <c r="BF96" s="11" t="e">
        <f t="shared" si="42"/>
        <v>#VALUE!</v>
      </c>
      <c r="BG96" s="11" t="e">
        <f t="shared" si="43"/>
        <v>#VALUE!</v>
      </c>
      <c r="BH96" s="11" t="str">
        <f t="shared" si="44"/>
        <v>C</v>
      </c>
      <c r="BI96" s="11" t="str">
        <f t="shared" si="45"/>
        <v>次判定へ</v>
      </c>
      <c r="BJ96" s="11" t="str">
        <f t="shared" si="46"/>
        <v>以後判定なし</v>
      </c>
      <c r="BK96" s="11" t="e">
        <f t="shared" si="47"/>
        <v>#N/A</v>
      </c>
      <c r="BL96" s="11" t="e">
        <f t="shared" si="31"/>
        <v>#VALUE!</v>
      </c>
      <c r="BM96" s="11" t="e" cm="1">
        <f t="array" ref="BM96">IF(AND($BJ96=3,$BC96=0,MOD(VLOOKUP($BB96,BU:DT,$BK96,FALSE),2)=0,INDEX(BU:DT,VLOOKUP($BB96,BU:DT,$BK96,FALSE)+8,$BK96+1)=0),"D",IF(AND($BJ96=3,$BC96=255,MOD(VLOOKUP($BB96,BU:DT,$BK96,FALSE),2)=1,INDEX(BU:DT,VLOOKUP($BB96,BU:DT,$BK96,FALSE)+8,$BK96+1)=255),"D","C"))</f>
        <v>#VALUE!</v>
      </c>
      <c r="BN96" s="11" t="e" cm="1">
        <f t="array" ref="BN96">IF(AND($BJ96=2,$BC96=0,$BB96=0,MOD(VLOOKUP($BA96,BU:DT,$BK96,FALSE),2)=0,INDEX(DH:EM,VLOOKUP($BA96,BU:DT,$BK96,FALSE)+8,DC102+1)=0,INDEX(BU:DT,VLOOKUP($BA96,BU:DT,$BK96,FALSE)+8,$BK96+2)=0),"D",IF(AND($BJ96=2,$BC96=255,$BB96=255,MOD(VLOOKUP($BA96,BU:DT,$BK96,FALSE),2)=1,INDEX(BU:DT,VLOOKUP($BA96,BU:DT,$BK96,FALSE)+8,$BK96+1)=255,INDEX(BU:DT,VLOOKUP($BA96,BU:DT,$BK96,FALSE)+8,$BK96+2)=255),"D","C"))</f>
        <v>#VALUE!</v>
      </c>
      <c r="BO96" s="11" t="str">
        <f t="shared" si="48"/>
        <v>判定不要</v>
      </c>
      <c r="BP96" s="11" t="e">
        <f t="shared" si="32"/>
        <v>#VALUE!</v>
      </c>
      <c r="BU96" s="11">
        <v>88</v>
      </c>
      <c r="BV96" s="11">
        <v>88</v>
      </c>
      <c r="BW96" s="11">
        <v>88</v>
      </c>
      <c r="CC96" s="11">
        <v>88</v>
      </c>
      <c r="CD96" s="11">
        <v>0</v>
      </c>
      <c r="CE96" s="11">
        <v>88</v>
      </c>
      <c r="CF96" s="11">
        <v>0</v>
      </c>
      <c r="CG96" s="11">
        <v>88</v>
      </c>
      <c r="CH96" s="11">
        <v>0</v>
      </c>
      <c r="CS96" s="11">
        <v>88</v>
      </c>
      <c r="CT96" s="11">
        <v>0</v>
      </c>
      <c r="CU96" s="11">
        <v>0</v>
      </c>
      <c r="CV96" s="11">
        <v>88</v>
      </c>
      <c r="CW96" s="11">
        <v>0</v>
      </c>
      <c r="CX96" s="11">
        <v>0</v>
      </c>
      <c r="CY96" s="11">
        <v>88</v>
      </c>
      <c r="CZ96" s="11">
        <v>0</v>
      </c>
      <c r="DA96" s="11">
        <v>0</v>
      </c>
      <c r="DQ96" s="11">
        <v>88</v>
      </c>
      <c r="DR96" s="11">
        <v>0</v>
      </c>
      <c r="DS96" s="11">
        <v>0</v>
      </c>
      <c r="DT96" s="11">
        <v>0</v>
      </c>
    </row>
    <row r="97" spans="1:124" ht="31.5" customHeight="1">
      <c r="A97" s="70">
        <v>90</v>
      </c>
      <c r="B97" s="12"/>
      <c r="C97" s="13"/>
      <c r="D97" s="14"/>
      <c r="E97" s="12"/>
      <c r="F97" s="13"/>
      <c r="G97" s="13"/>
      <c r="H97" s="13"/>
      <c r="I97" s="14" t="str">
        <f t="shared" si="33"/>
        <v/>
      </c>
      <c r="J97" s="14" t="str">
        <f t="shared" si="34"/>
        <v/>
      </c>
      <c r="K97" s="193" t="str">
        <f t="shared" si="28"/>
        <v/>
      </c>
      <c r="L97" s="13"/>
      <c r="M97" s="71" t="str">
        <f t="shared" si="35"/>
        <v>90A</v>
      </c>
      <c r="N97" s="46"/>
      <c r="O97" s="15"/>
      <c r="P97" s="15"/>
      <c r="Q97" s="15"/>
      <c r="R97" s="15"/>
      <c r="S97" s="15"/>
      <c r="T97" s="14"/>
      <c r="U97" s="14"/>
      <c r="V97" s="14"/>
      <c r="W97" s="14"/>
      <c r="X97" s="14"/>
      <c r="Y97" s="14"/>
      <c r="Z97" s="14"/>
      <c r="AA97" s="14"/>
      <c r="AB97" s="72" t="str">
        <f t="shared" si="36"/>
        <v>90B</v>
      </c>
      <c r="AC97" s="46"/>
      <c r="AD97" s="31"/>
      <c r="AE97" s="31"/>
      <c r="AF97" s="31"/>
      <c r="AG97" s="31"/>
      <c r="AH97" s="31"/>
      <c r="AI97" s="32"/>
      <c r="AJ97" s="32"/>
      <c r="AK97" s="32"/>
      <c r="AL97" s="32"/>
      <c r="AM97" s="32"/>
      <c r="AN97" s="32"/>
      <c r="AO97" s="32"/>
      <c r="AP97" s="32"/>
      <c r="AQ97" s="15"/>
      <c r="AS97" s="11">
        <f t="shared" si="37"/>
        <v>9</v>
      </c>
      <c r="AZ97" s="11" t="e">
        <f t="shared" si="38"/>
        <v>#VALUE!</v>
      </c>
      <c r="BA97" s="11" t="e">
        <f t="shared" si="39"/>
        <v>#VALUE!</v>
      </c>
      <c r="BB97" s="11" t="e">
        <f t="shared" si="40"/>
        <v>#VALUE!</v>
      </c>
      <c r="BC97" s="11" t="e">
        <f t="shared" si="41"/>
        <v>#VALUE!</v>
      </c>
      <c r="BD97" s="11" t="str">
        <f t="shared" si="29"/>
        <v>記載なし</v>
      </c>
      <c r="BE97" s="11" t="str">
        <f t="shared" si="30"/>
        <v>A</v>
      </c>
      <c r="BF97" s="11" t="e">
        <f t="shared" si="42"/>
        <v>#VALUE!</v>
      </c>
      <c r="BG97" s="11" t="e">
        <f t="shared" si="43"/>
        <v>#VALUE!</v>
      </c>
      <c r="BH97" s="11" t="str">
        <f t="shared" si="44"/>
        <v>C</v>
      </c>
      <c r="BI97" s="11" t="str">
        <f t="shared" si="45"/>
        <v>次判定へ</v>
      </c>
      <c r="BJ97" s="11" t="str">
        <f t="shared" si="46"/>
        <v>以後判定なし</v>
      </c>
      <c r="BK97" s="11" t="e">
        <f t="shared" si="47"/>
        <v>#N/A</v>
      </c>
      <c r="BL97" s="11" t="e">
        <f t="shared" si="31"/>
        <v>#VALUE!</v>
      </c>
      <c r="BM97" s="11" t="e" cm="1">
        <f t="array" ref="BM97">IF(AND($BJ97=3,$BC97=0,MOD(VLOOKUP($BB97,BU:DT,$BK97,FALSE),2)=0,INDEX(BU:DT,VLOOKUP($BB97,BU:DT,$BK97,FALSE)+8,$BK97+1)=0),"D",IF(AND($BJ97=3,$BC97=255,MOD(VLOOKUP($BB97,BU:DT,$BK97,FALSE),2)=1,INDEX(BU:DT,VLOOKUP($BB97,BU:DT,$BK97,FALSE)+8,$BK97+1)=255),"D","C"))</f>
        <v>#VALUE!</v>
      </c>
      <c r="BN97" s="11" t="e" cm="1">
        <f t="array" ref="BN97">IF(AND($BJ97=2,$BC97=0,$BB97=0,MOD(VLOOKUP($BA97,BU:DT,$BK97,FALSE),2)=0,INDEX(DH:EM,VLOOKUP($BA97,BU:DT,$BK97,FALSE)+8,DC103+1)=0,INDEX(BU:DT,VLOOKUP($BA97,BU:DT,$BK97,FALSE)+8,$BK97+2)=0),"D",IF(AND($BJ97=2,$BC97=255,$BB97=255,MOD(VLOOKUP($BA97,BU:DT,$BK97,FALSE),2)=1,INDEX(BU:DT,VLOOKUP($BA97,BU:DT,$BK97,FALSE)+8,$BK97+1)=255,INDEX(BU:DT,VLOOKUP($BA97,BU:DT,$BK97,FALSE)+8,$BK97+2)=255),"D","C"))</f>
        <v>#VALUE!</v>
      </c>
      <c r="BO97" s="11" t="str">
        <f t="shared" si="48"/>
        <v>判定不要</v>
      </c>
      <c r="BP97" s="11" t="e">
        <f t="shared" si="32"/>
        <v>#VALUE!</v>
      </c>
      <c r="BU97" s="11">
        <v>89</v>
      </c>
      <c r="CC97" s="11">
        <v>89</v>
      </c>
      <c r="CD97" s="11">
        <v>255</v>
      </c>
      <c r="CS97" s="11">
        <v>89</v>
      </c>
      <c r="CT97" s="11">
        <v>255</v>
      </c>
      <c r="CU97" s="11">
        <v>255</v>
      </c>
      <c r="DQ97" s="11">
        <v>89</v>
      </c>
      <c r="DR97" s="11">
        <v>255</v>
      </c>
      <c r="DS97" s="11">
        <v>255</v>
      </c>
      <c r="DT97" s="11">
        <v>255</v>
      </c>
    </row>
    <row r="98" spans="1:124" ht="31.5" customHeight="1">
      <c r="A98" s="70">
        <v>91</v>
      </c>
      <c r="B98" s="12"/>
      <c r="C98" s="13"/>
      <c r="D98" s="14"/>
      <c r="E98" s="12"/>
      <c r="F98" s="13"/>
      <c r="G98" s="13"/>
      <c r="H98" s="13"/>
      <c r="I98" s="14" t="str">
        <f t="shared" si="33"/>
        <v/>
      </c>
      <c r="J98" s="14" t="str">
        <f t="shared" si="34"/>
        <v/>
      </c>
      <c r="K98" s="193" t="str">
        <f t="shared" si="28"/>
        <v/>
      </c>
      <c r="L98" s="13"/>
      <c r="M98" s="71" t="str">
        <f t="shared" si="35"/>
        <v>91A</v>
      </c>
      <c r="N98" s="46"/>
      <c r="O98" s="15"/>
      <c r="P98" s="15"/>
      <c r="Q98" s="15"/>
      <c r="R98" s="15"/>
      <c r="S98" s="15"/>
      <c r="T98" s="14"/>
      <c r="U98" s="14"/>
      <c r="V98" s="14"/>
      <c r="W98" s="14"/>
      <c r="X98" s="14"/>
      <c r="Y98" s="14"/>
      <c r="Z98" s="14"/>
      <c r="AA98" s="14"/>
      <c r="AB98" s="72" t="str">
        <f t="shared" si="36"/>
        <v>91B</v>
      </c>
      <c r="AC98" s="46"/>
      <c r="AD98" s="31"/>
      <c r="AE98" s="31"/>
      <c r="AF98" s="31"/>
      <c r="AG98" s="31"/>
      <c r="AH98" s="31"/>
      <c r="AI98" s="32"/>
      <c r="AJ98" s="32"/>
      <c r="AK98" s="32"/>
      <c r="AL98" s="32"/>
      <c r="AM98" s="32"/>
      <c r="AN98" s="32"/>
      <c r="AO98" s="32"/>
      <c r="AP98" s="32"/>
      <c r="AQ98" s="15"/>
      <c r="AS98" s="11">
        <f t="shared" si="37"/>
        <v>9</v>
      </c>
      <c r="AZ98" s="11" t="e">
        <f t="shared" si="38"/>
        <v>#VALUE!</v>
      </c>
      <c r="BA98" s="11" t="e">
        <f t="shared" si="39"/>
        <v>#VALUE!</v>
      </c>
      <c r="BB98" s="11" t="e">
        <f t="shared" si="40"/>
        <v>#VALUE!</v>
      </c>
      <c r="BC98" s="11" t="e">
        <f t="shared" si="41"/>
        <v>#VALUE!</v>
      </c>
      <c r="BD98" s="11" t="str">
        <f t="shared" si="29"/>
        <v>記載なし</v>
      </c>
      <c r="BE98" s="11" t="str">
        <f t="shared" si="30"/>
        <v>A</v>
      </c>
      <c r="BF98" s="11" t="e">
        <f t="shared" si="42"/>
        <v>#VALUE!</v>
      </c>
      <c r="BG98" s="11" t="e">
        <f t="shared" si="43"/>
        <v>#VALUE!</v>
      </c>
      <c r="BH98" s="11" t="str">
        <f t="shared" si="44"/>
        <v>C</v>
      </c>
      <c r="BI98" s="11" t="str">
        <f t="shared" si="45"/>
        <v>次判定へ</v>
      </c>
      <c r="BJ98" s="11" t="str">
        <f t="shared" si="46"/>
        <v>以後判定なし</v>
      </c>
      <c r="BK98" s="11" t="e">
        <f t="shared" si="47"/>
        <v>#N/A</v>
      </c>
      <c r="BL98" s="11" t="e">
        <f t="shared" si="31"/>
        <v>#VALUE!</v>
      </c>
      <c r="BM98" s="11" t="e" cm="1">
        <f t="array" ref="BM98">IF(AND($BJ98=3,$BC98=0,MOD(VLOOKUP($BB98,BU:DT,$BK98,FALSE),2)=0,INDEX(BU:DT,VLOOKUP($BB98,BU:DT,$BK98,FALSE)+8,$BK98+1)=0),"D",IF(AND($BJ98=3,$BC98=255,MOD(VLOOKUP($BB98,BU:DT,$BK98,FALSE),2)=1,INDEX(BU:DT,VLOOKUP($BB98,BU:DT,$BK98,FALSE)+8,$BK98+1)=255),"D","C"))</f>
        <v>#VALUE!</v>
      </c>
      <c r="BN98" s="11" t="e" cm="1">
        <f t="array" ref="BN98">IF(AND($BJ98=2,$BC98=0,$BB98=0,MOD(VLOOKUP($BA98,BU:DT,$BK98,FALSE),2)=0,INDEX(DH:EM,VLOOKUP($BA98,BU:DT,$BK98,FALSE)+8,DC104+1)=0,INDEX(BU:DT,VLOOKUP($BA98,BU:DT,$BK98,FALSE)+8,$BK98+2)=0),"D",IF(AND($BJ98=2,$BC98=255,$BB98=255,MOD(VLOOKUP($BA98,BU:DT,$BK98,FALSE),2)=1,INDEX(BU:DT,VLOOKUP($BA98,BU:DT,$BK98,FALSE)+8,$BK98+1)=255,INDEX(BU:DT,VLOOKUP($BA98,BU:DT,$BK98,FALSE)+8,$BK98+2)=255),"D","C"))</f>
        <v>#VALUE!</v>
      </c>
      <c r="BO98" s="11" t="str">
        <f t="shared" si="48"/>
        <v>判定不要</v>
      </c>
      <c r="BP98" s="11" t="e">
        <f t="shared" si="32"/>
        <v>#VALUE!</v>
      </c>
      <c r="BU98" s="11">
        <v>90</v>
      </c>
      <c r="CC98" s="11">
        <v>90</v>
      </c>
      <c r="CD98" s="11">
        <v>0</v>
      </c>
      <c r="CS98" s="11">
        <v>90</v>
      </c>
      <c r="CT98" s="11">
        <v>0</v>
      </c>
      <c r="CU98" s="11">
        <v>0</v>
      </c>
      <c r="DQ98" s="11">
        <v>90</v>
      </c>
      <c r="DR98" s="11">
        <v>0</v>
      </c>
      <c r="DS98" s="11">
        <v>0</v>
      </c>
      <c r="DT98" s="11">
        <v>0</v>
      </c>
    </row>
    <row r="99" spans="1:124" ht="31.5" customHeight="1">
      <c r="A99" s="70">
        <v>92</v>
      </c>
      <c r="B99" s="12"/>
      <c r="C99" s="13"/>
      <c r="D99" s="14"/>
      <c r="E99" s="12"/>
      <c r="F99" s="13"/>
      <c r="G99" s="13"/>
      <c r="H99" s="13"/>
      <c r="I99" s="14" t="str">
        <f t="shared" si="33"/>
        <v/>
      </c>
      <c r="J99" s="14" t="str">
        <f t="shared" si="34"/>
        <v/>
      </c>
      <c r="K99" s="193" t="str">
        <f t="shared" si="28"/>
        <v/>
      </c>
      <c r="L99" s="13"/>
      <c r="M99" s="71" t="str">
        <f t="shared" si="35"/>
        <v>92A</v>
      </c>
      <c r="N99" s="46"/>
      <c r="O99" s="15"/>
      <c r="P99" s="15"/>
      <c r="Q99" s="15"/>
      <c r="R99" s="15"/>
      <c r="S99" s="15"/>
      <c r="T99" s="14"/>
      <c r="U99" s="14"/>
      <c r="V99" s="14"/>
      <c r="W99" s="14"/>
      <c r="X99" s="14"/>
      <c r="Y99" s="14"/>
      <c r="Z99" s="14"/>
      <c r="AA99" s="14"/>
      <c r="AB99" s="72" t="str">
        <f t="shared" si="36"/>
        <v>92B</v>
      </c>
      <c r="AC99" s="46"/>
      <c r="AD99" s="31"/>
      <c r="AE99" s="31"/>
      <c r="AF99" s="31"/>
      <c r="AG99" s="31"/>
      <c r="AH99" s="31"/>
      <c r="AI99" s="32"/>
      <c r="AJ99" s="32"/>
      <c r="AK99" s="32"/>
      <c r="AL99" s="32"/>
      <c r="AM99" s="32"/>
      <c r="AN99" s="32"/>
      <c r="AO99" s="32"/>
      <c r="AP99" s="32"/>
      <c r="AQ99" s="15"/>
      <c r="AS99" s="11">
        <f t="shared" si="37"/>
        <v>9</v>
      </c>
      <c r="AZ99" s="11" t="e">
        <f t="shared" si="38"/>
        <v>#VALUE!</v>
      </c>
      <c r="BA99" s="11" t="e">
        <f t="shared" si="39"/>
        <v>#VALUE!</v>
      </c>
      <c r="BB99" s="11" t="e">
        <f t="shared" si="40"/>
        <v>#VALUE!</v>
      </c>
      <c r="BC99" s="11" t="e">
        <f t="shared" si="41"/>
        <v>#VALUE!</v>
      </c>
      <c r="BD99" s="11" t="str">
        <f t="shared" si="29"/>
        <v>記載なし</v>
      </c>
      <c r="BE99" s="11" t="str">
        <f t="shared" si="30"/>
        <v>A</v>
      </c>
      <c r="BF99" s="11" t="e">
        <f t="shared" si="42"/>
        <v>#VALUE!</v>
      </c>
      <c r="BG99" s="11" t="e">
        <f t="shared" si="43"/>
        <v>#VALUE!</v>
      </c>
      <c r="BH99" s="11" t="str">
        <f t="shared" si="44"/>
        <v>C</v>
      </c>
      <c r="BI99" s="11" t="str">
        <f t="shared" si="45"/>
        <v>次判定へ</v>
      </c>
      <c r="BJ99" s="11" t="str">
        <f t="shared" si="46"/>
        <v>以後判定なし</v>
      </c>
      <c r="BK99" s="11" t="e">
        <f t="shared" si="47"/>
        <v>#N/A</v>
      </c>
      <c r="BL99" s="11" t="e">
        <f t="shared" si="31"/>
        <v>#VALUE!</v>
      </c>
      <c r="BM99" s="11" t="e" cm="1">
        <f t="array" ref="BM99">IF(AND($BJ99=3,$BC99=0,MOD(VLOOKUP($BB99,BU:DT,$BK99,FALSE),2)=0,INDEX(BU:DT,VLOOKUP($BB99,BU:DT,$BK99,FALSE)+8,$BK99+1)=0),"D",IF(AND($BJ99=3,$BC99=255,MOD(VLOOKUP($BB99,BU:DT,$BK99,FALSE),2)=1,INDEX(BU:DT,VLOOKUP($BB99,BU:DT,$BK99,FALSE)+8,$BK99+1)=255),"D","C"))</f>
        <v>#VALUE!</v>
      </c>
      <c r="BN99" s="11" t="e" cm="1">
        <f t="array" ref="BN99">IF(AND($BJ99=2,$BC99=0,$BB99=0,MOD(VLOOKUP($BA99,BU:DT,$BK99,FALSE),2)=0,INDEX(DH:EM,VLOOKUP($BA99,BU:DT,$BK99,FALSE)+8,DC105+1)=0,INDEX(BU:DT,VLOOKUP($BA99,BU:DT,$BK99,FALSE)+8,$BK99+2)=0),"D",IF(AND($BJ99=2,$BC99=255,$BB99=255,MOD(VLOOKUP($BA99,BU:DT,$BK99,FALSE),2)=1,INDEX(BU:DT,VLOOKUP($BA99,BU:DT,$BK99,FALSE)+8,$BK99+1)=255,INDEX(BU:DT,VLOOKUP($BA99,BU:DT,$BK99,FALSE)+8,$BK99+2)=255),"D","C"))</f>
        <v>#VALUE!</v>
      </c>
      <c r="BO99" s="11" t="str">
        <f t="shared" si="48"/>
        <v>判定不要</v>
      </c>
      <c r="BP99" s="11" t="e">
        <f t="shared" si="32"/>
        <v>#VALUE!</v>
      </c>
      <c r="BU99" s="11">
        <v>91</v>
      </c>
      <c r="BV99" s="11">
        <v>91</v>
      </c>
      <c r="CC99" s="11">
        <v>91</v>
      </c>
      <c r="CD99" s="11">
        <v>255</v>
      </c>
      <c r="CE99" s="11">
        <v>91</v>
      </c>
      <c r="CF99" s="11">
        <v>255</v>
      </c>
      <c r="CS99" s="11">
        <v>91</v>
      </c>
      <c r="CT99" s="11">
        <v>255</v>
      </c>
      <c r="CU99" s="11">
        <v>255</v>
      </c>
      <c r="CV99" s="11">
        <v>91</v>
      </c>
      <c r="CW99" s="11">
        <v>255</v>
      </c>
      <c r="CX99" s="11">
        <v>255</v>
      </c>
      <c r="DQ99" s="11">
        <v>91</v>
      </c>
      <c r="DR99" s="11">
        <v>255</v>
      </c>
      <c r="DS99" s="11">
        <v>255</v>
      </c>
      <c r="DT99" s="11">
        <v>255</v>
      </c>
    </row>
    <row r="100" spans="1:124" ht="31.5" customHeight="1">
      <c r="A100" s="70">
        <v>93</v>
      </c>
      <c r="B100" s="12"/>
      <c r="C100" s="13"/>
      <c r="D100" s="14"/>
      <c r="E100" s="12"/>
      <c r="F100" s="13"/>
      <c r="G100" s="13"/>
      <c r="H100" s="13"/>
      <c r="I100" s="14" t="str">
        <f t="shared" si="33"/>
        <v/>
      </c>
      <c r="J100" s="14" t="str">
        <f t="shared" si="34"/>
        <v/>
      </c>
      <c r="K100" s="193" t="str">
        <f t="shared" si="28"/>
        <v/>
      </c>
      <c r="L100" s="13"/>
      <c r="M100" s="71" t="str">
        <f t="shared" si="35"/>
        <v>93A</v>
      </c>
      <c r="N100" s="46"/>
      <c r="O100" s="15"/>
      <c r="P100" s="15"/>
      <c r="Q100" s="15"/>
      <c r="R100" s="15"/>
      <c r="S100" s="15"/>
      <c r="T100" s="14"/>
      <c r="U100" s="14"/>
      <c r="V100" s="14"/>
      <c r="W100" s="14"/>
      <c r="X100" s="14"/>
      <c r="Y100" s="14"/>
      <c r="Z100" s="14"/>
      <c r="AA100" s="14"/>
      <c r="AB100" s="72" t="str">
        <f t="shared" si="36"/>
        <v>93B</v>
      </c>
      <c r="AC100" s="46"/>
      <c r="AD100" s="31"/>
      <c r="AE100" s="31"/>
      <c r="AF100" s="31"/>
      <c r="AG100" s="31"/>
      <c r="AH100" s="31"/>
      <c r="AI100" s="32"/>
      <c r="AJ100" s="32"/>
      <c r="AK100" s="32"/>
      <c r="AL100" s="32"/>
      <c r="AM100" s="32"/>
      <c r="AN100" s="32"/>
      <c r="AO100" s="32"/>
      <c r="AP100" s="32"/>
      <c r="AQ100" s="15"/>
      <c r="AS100" s="11">
        <f t="shared" si="37"/>
        <v>9</v>
      </c>
      <c r="AZ100" s="11" t="e">
        <f t="shared" si="38"/>
        <v>#VALUE!</v>
      </c>
      <c r="BA100" s="11" t="e">
        <f t="shared" si="39"/>
        <v>#VALUE!</v>
      </c>
      <c r="BB100" s="11" t="e">
        <f t="shared" si="40"/>
        <v>#VALUE!</v>
      </c>
      <c r="BC100" s="11" t="e">
        <f t="shared" si="41"/>
        <v>#VALUE!</v>
      </c>
      <c r="BD100" s="11" t="str">
        <f t="shared" si="29"/>
        <v>記載なし</v>
      </c>
      <c r="BE100" s="11" t="str">
        <f t="shared" si="30"/>
        <v>A</v>
      </c>
      <c r="BF100" s="11" t="e">
        <f t="shared" si="42"/>
        <v>#VALUE!</v>
      </c>
      <c r="BG100" s="11" t="e">
        <f t="shared" si="43"/>
        <v>#VALUE!</v>
      </c>
      <c r="BH100" s="11" t="str">
        <f t="shared" si="44"/>
        <v>C</v>
      </c>
      <c r="BI100" s="11" t="str">
        <f t="shared" si="45"/>
        <v>次判定へ</v>
      </c>
      <c r="BJ100" s="11" t="str">
        <f t="shared" si="46"/>
        <v>以後判定なし</v>
      </c>
      <c r="BK100" s="11" t="e">
        <f t="shared" si="47"/>
        <v>#N/A</v>
      </c>
      <c r="BL100" s="11" t="e">
        <f t="shared" si="31"/>
        <v>#VALUE!</v>
      </c>
      <c r="BM100" s="11" t="e" cm="1">
        <f t="array" ref="BM100">IF(AND($BJ100=3,$BC100=0,MOD(VLOOKUP($BB100,BU:DT,$BK100,FALSE),2)=0,INDEX(BU:DT,VLOOKUP($BB100,BU:DT,$BK100,FALSE)+8,$BK100+1)=0),"D",IF(AND($BJ100=3,$BC100=255,MOD(VLOOKUP($BB100,BU:DT,$BK100,FALSE),2)=1,INDEX(BU:DT,VLOOKUP($BB100,BU:DT,$BK100,FALSE)+8,$BK100+1)=255),"D","C"))</f>
        <v>#VALUE!</v>
      </c>
      <c r="BN100" s="11" t="e" cm="1">
        <f t="array" ref="BN100">IF(AND($BJ100=2,$BC100=0,$BB100=0,MOD(VLOOKUP($BA100,BU:DT,$BK100,FALSE),2)=0,INDEX(DH:EM,VLOOKUP($BA100,BU:DT,$BK100,FALSE)+8,DC106+1)=0,INDEX(BU:DT,VLOOKUP($BA100,BU:DT,$BK100,FALSE)+8,$BK100+2)=0),"D",IF(AND($BJ100=2,$BC100=255,$BB100=255,MOD(VLOOKUP($BA100,BU:DT,$BK100,FALSE),2)=1,INDEX(BU:DT,VLOOKUP($BA100,BU:DT,$BK100,FALSE)+8,$BK100+1)=255,INDEX(BU:DT,VLOOKUP($BA100,BU:DT,$BK100,FALSE)+8,$BK100+2)=255),"D","C"))</f>
        <v>#VALUE!</v>
      </c>
      <c r="BO100" s="11" t="str">
        <f t="shared" si="48"/>
        <v>判定不要</v>
      </c>
      <c r="BP100" s="11" t="e">
        <f t="shared" si="32"/>
        <v>#VALUE!</v>
      </c>
      <c r="BU100" s="11">
        <v>92</v>
      </c>
      <c r="BV100" s="11">
        <v>92</v>
      </c>
      <c r="CC100" s="11">
        <v>92</v>
      </c>
      <c r="CD100" s="11">
        <v>0</v>
      </c>
      <c r="CE100" s="11">
        <v>92</v>
      </c>
      <c r="CF100" s="11">
        <v>0</v>
      </c>
      <c r="CS100" s="11">
        <v>92</v>
      </c>
      <c r="CT100" s="11">
        <v>0</v>
      </c>
      <c r="CU100" s="11">
        <v>0</v>
      </c>
      <c r="CV100" s="11">
        <v>92</v>
      </c>
      <c r="CW100" s="11">
        <v>0</v>
      </c>
      <c r="CX100" s="11">
        <v>0</v>
      </c>
      <c r="DQ100" s="11">
        <v>92</v>
      </c>
      <c r="DR100" s="11">
        <v>0</v>
      </c>
      <c r="DS100" s="11">
        <v>0</v>
      </c>
      <c r="DT100" s="11">
        <v>0</v>
      </c>
    </row>
    <row r="101" spans="1:124" ht="31.5" customHeight="1">
      <c r="A101" s="70">
        <v>94</v>
      </c>
      <c r="B101" s="12"/>
      <c r="C101" s="13"/>
      <c r="D101" s="14"/>
      <c r="E101" s="12"/>
      <c r="F101" s="13"/>
      <c r="G101" s="13"/>
      <c r="H101" s="13"/>
      <c r="I101" s="14" t="str">
        <f t="shared" si="33"/>
        <v/>
      </c>
      <c r="J101" s="14" t="str">
        <f t="shared" si="34"/>
        <v/>
      </c>
      <c r="K101" s="193" t="str">
        <f t="shared" si="28"/>
        <v/>
      </c>
      <c r="L101" s="13"/>
      <c r="M101" s="71" t="str">
        <f t="shared" si="35"/>
        <v>94A</v>
      </c>
      <c r="N101" s="46"/>
      <c r="O101" s="15"/>
      <c r="P101" s="15"/>
      <c r="Q101" s="15"/>
      <c r="R101" s="15"/>
      <c r="S101" s="15"/>
      <c r="T101" s="14"/>
      <c r="U101" s="14"/>
      <c r="V101" s="14"/>
      <c r="W101" s="14"/>
      <c r="X101" s="14"/>
      <c r="Y101" s="14"/>
      <c r="Z101" s="14"/>
      <c r="AA101" s="14"/>
      <c r="AB101" s="72" t="str">
        <f t="shared" si="36"/>
        <v>94B</v>
      </c>
      <c r="AC101" s="46"/>
      <c r="AD101" s="31"/>
      <c r="AE101" s="31"/>
      <c r="AF101" s="31"/>
      <c r="AG101" s="31"/>
      <c r="AH101" s="31"/>
      <c r="AI101" s="32"/>
      <c r="AJ101" s="32"/>
      <c r="AK101" s="32"/>
      <c r="AL101" s="32"/>
      <c r="AM101" s="32"/>
      <c r="AN101" s="32"/>
      <c r="AO101" s="32"/>
      <c r="AP101" s="32"/>
      <c r="AQ101" s="15"/>
      <c r="AS101" s="11">
        <f t="shared" si="37"/>
        <v>9</v>
      </c>
      <c r="AZ101" s="11" t="e">
        <f t="shared" si="38"/>
        <v>#VALUE!</v>
      </c>
      <c r="BA101" s="11" t="e">
        <f t="shared" si="39"/>
        <v>#VALUE!</v>
      </c>
      <c r="BB101" s="11" t="e">
        <f t="shared" si="40"/>
        <v>#VALUE!</v>
      </c>
      <c r="BC101" s="11" t="e">
        <f t="shared" si="41"/>
        <v>#VALUE!</v>
      </c>
      <c r="BD101" s="11" t="str">
        <f t="shared" si="29"/>
        <v>記載なし</v>
      </c>
      <c r="BE101" s="11" t="str">
        <f t="shared" si="30"/>
        <v>A</v>
      </c>
      <c r="BF101" s="11" t="e">
        <f t="shared" si="42"/>
        <v>#VALUE!</v>
      </c>
      <c r="BG101" s="11" t="e">
        <f t="shared" si="43"/>
        <v>#VALUE!</v>
      </c>
      <c r="BH101" s="11" t="str">
        <f t="shared" si="44"/>
        <v>C</v>
      </c>
      <c r="BI101" s="11" t="str">
        <f t="shared" si="45"/>
        <v>次判定へ</v>
      </c>
      <c r="BJ101" s="11" t="str">
        <f t="shared" si="46"/>
        <v>以後判定なし</v>
      </c>
      <c r="BK101" s="11" t="e">
        <f t="shared" si="47"/>
        <v>#N/A</v>
      </c>
      <c r="BL101" s="11" t="e">
        <f t="shared" si="31"/>
        <v>#VALUE!</v>
      </c>
      <c r="BM101" s="11" t="e" cm="1">
        <f t="array" ref="BM101">IF(AND($BJ101=3,$BC101=0,MOD(VLOOKUP($BB101,BU:DT,$BK101,FALSE),2)=0,INDEX(BU:DT,VLOOKUP($BB101,BU:DT,$BK101,FALSE)+8,$BK101+1)=0),"D",IF(AND($BJ101=3,$BC101=255,MOD(VLOOKUP($BB101,BU:DT,$BK101,FALSE),2)=1,INDEX(BU:DT,VLOOKUP($BB101,BU:DT,$BK101,FALSE)+8,$BK101+1)=255),"D","C"))</f>
        <v>#VALUE!</v>
      </c>
      <c r="BN101" s="11" t="e" cm="1">
        <f t="array" ref="BN101">IF(AND($BJ101=2,$BC101=0,$BB101=0,MOD(VLOOKUP($BA101,BU:DT,$BK101,FALSE),2)=0,INDEX(DH:EM,VLOOKUP($BA101,BU:DT,$BK101,FALSE)+8,DC107+1)=0,INDEX(BU:DT,VLOOKUP($BA101,BU:DT,$BK101,FALSE)+8,$BK101+2)=0),"D",IF(AND($BJ101=2,$BC101=255,$BB101=255,MOD(VLOOKUP($BA101,BU:DT,$BK101,FALSE),2)=1,INDEX(BU:DT,VLOOKUP($BA101,BU:DT,$BK101,FALSE)+8,$BK101+1)=255,INDEX(BU:DT,VLOOKUP($BA101,BU:DT,$BK101,FALSE)+8,$BK101+2)=255),"D","C"))</f>
        <v>#VALUE!</v>
      </c>
      <c r="BO101" s="11" t="str">
        <f t="shared" si="48"/>
        <v>判定不要</v>
      </c>
      <c r="BP101" s="11" t="e">
        <f t="shared" si="32"/>
        <v>#VALUE!</v>
      </c>
      <c r="BU101" s="11">
        <v>93</v>
      </c>
      <c r="CC101" s="11">
        <v>93</v>
      </c>
      <c r="CD101" s="11">
        <v>255</v>
      </c>
      <c r="CS101" s="11">
        <v>93</v>
      </c>
      <c r="CT101" s="11">
        <v>255</v>
      </c>
      <c r="CU101" s="11">
        <v>255</v>
      </c>
      <c r="DQ101" s="11">
        <v>93</v>
      </c>
      <c r="DR101" s="11">
        <v>255</v>
      </c>
      <c r="DS101" s="11">
        <v>255</v>
      </c>
      <c r="DT101" s="11">
        <v>255</v>
      </c>
    </row>
    <row r="102" spans="1:124" ht="31.5" customHeight="1">
      <c r="A102" s="70">
        <v>95</v>
      </c>
      <c r="B102" s="12"/>
      <c r="C102" s="13"/>
      <c r="D102" s="14"/>
      <c r="E102" s="12"/>
      <c r="F102" s="13"/>
      <c r="G102" s="13"/>
      <c r="H102" s="13"/>
      <c r="I102" s="14" t="str">
        <f t="shared" si="33"/>
        <v/>
      </c>
      <c r="J102" s="14" t="str">
        <f t="shared" si="34"/>
        <v/>
      </c>
      <c r="K102" s="193" t="str">
        <f t="shared" si="28"/>
        <v/>
      </c>
      <c r="L102" s="13"/>
      <c r="M102" s="71" t="str">
        <f t="shared" si="35"/>
        <v>95A</v>
      </c>
      <c r="N102" s="46"/>
      <c r="O102" s="15"/>
      <c r="P102" s="15"/>
      <c r="Q102" s="15"/>
      <c r="R102" s="15"/>
      <c r="S102" s="15"/>
      <c r="T102" s="14"/>
      <c r="U102" s="14"/>
      <c r="V102" s="14"/>
      <c r="W102" s="14"/>
      <c r="X102" s="14"/>
      <c r="Y102" s="14"/>
      <c r="Z102" s="14"/>
      <c r="AA102" s="14"/>
      <c r="AB102" s="72" t="str">
        <f t="shared" si="36"/>
        <v>95B</v>
      </c>
      <c r="AC102" s="46"/>
      <c r="AD102" s="31"/>
      <c r="AE102" s="31"/>
      <c r="AF102" s="31"/>
      <c r="AG102" s="31"/>
      <c r="AH102" s="31"/>
      <c r="AI102" s="32"/>
      <c r="AJ102" s="32"/>
      <c r="AK102" s="32"/>
      <c r="AL102" s="32"/>
      <c r="AM102" s="32"/>
      <c r="AN102" s="32"/>
      <c r="AO102" s="32"/>
      <c r="AP102" s="32"/>
      <c r="AQ102" s="15"/>
      <c r="AS102" s="11">
        <f t="shared" si="37"/>
        <v>9</v>
      </c>
      <c r="AZ102" s="11" t="e">
        <f t="shared" si="38"/>
        <v>#VALUE!</v>
      </c>
      <c r="BA102" s="11" t="e">
        <f t="shared" si="39"/>
        <v>#VALUE!</v>
      </c>
      <c r="BB102" s="11" t="e">
        <f t="shared" si="40"/>
        <v>#VALUE!</v>
      </c>
      <c r="BC102" s="11" t="e">
        <f t="shared" si="41"/>
        <v>#VALUE!</v>
      </c>
      <c r="BD102" s="11" t="str">
        <f t="shared" si="29"/>
        <v>記載なし</v>
      </c>
      <c r="BE102" s="11" t="str">
        <f t="shared" si="30"/>
        <v>A</v>
      </c>
      <c r="BF102" s="11" t="e">
        <f t="shared" si="42"/>
        <v>#VALUE!</v>
      </c>
      <c r="BG102" s="11" t="e">
        <f t="shared" si="43"/>
        <v>#VALUE!</v>
      </c>
      <c r="BH102" s="11" t="str">
        <f t="shared" si="44"/>
        <v>C</v>
      </c>
      <c r="BI102" s="11" t="str">
        <f t="shared" si="45"/>
        <v>次判定へ</v>
      </c>
      <c r="BJ102" s="11" t="str">
        <f t="shared" si="46"/>
        <v>以後判定なし</v>
      </c>
      <c r="BK102" s="11" t="e">
        <f t="shared" si="47"/>
        <v>#N/A</v>
      </c>
      <c r="BL102" s="11" t="e">
        <f t="shared" si="31"/>
        <v>#VALUE!</v>
      </c>
      <c r="BM102" s="11" t="e" cm="1">
        <f t="array" ref="BM102">IF(AND($BJ102=3,$BC102=0,MOD(VLOOKUP($BB102,BU:DT,$BK102,FALSE),2)=0,INDEX(BU:DT,VLOOKUP($BB102,BU:DT,$BK102,FALSE)+8,$BK102+1)=0),"D",IF(AND($BJ102=3,$BC102=255,MOD(VLOOKUP($BB102,BU:DT,$BK102,FALSE),2)=1,INDEX(BU:DT,VLOOKUP($BB102,BU:DT,$BK102,FALSE)+8,$BK102+1)=255),"D","C"))</f>
        <v>#VALUE!</v>
      </c>
      <c r="BN102" s="11" t="e" cm="1">
        <f t="array" ref="BN102">IF(AND($BJ102=2,$BC102=0,$BB102=0,MOD(VLOOKUP($BA102,BU:DT,$BK102,FALSE),2)=0,INDEX(DH:EM,VLOOKUP($BA102,BU:DT,$BK102,FALSE)+8,DC108+1)=0,INDEX(BU:DT,VLOOKUP($BA102,BU:DT,$BK102,FALSE)+8,$BK102+2)=0),"D",IF(AND($BJ102=2,$BC102=255,$BB102=255,MOD(VLOOKUP($BA102,BU:DT,$BK102,FALSE),2)=1,INDEX(BU:DT,VLOOKUP($BA102,BU:DT,$BK102,FALSE)+8,$BK102+1)=255,INDEX(BU:DT,VLOOKUP($BA102,BU:DT,$BK102,FALSE)+8,$BK102+2)=255),"D","C"))</f>
        <v>#VALUE!</v>
      </c>
      <c r="BO102" s="11" t="str">
        <f t="shared" si="48"/>
        <v>判定不要</v>
      </c>
      <c r="BP102" s="11" t="e">
        <f t="shared" si="32"/>
        <v>#VALUE!</v>
      </c>
      <c r="BU102" s="11">
        <v>94</v>
      </c>
      <c r="CC102" s="11">
        <v>94</v>
      </c>
      <c r="CD102" s="11">
        <v>0</v>
      </c>
      <c r="CS102" s="11">
        <v>94</v>
      </c>
      <c r="CT102" s="11">
        <v>0</v>
      </c>
      <c r="CU102" s="11">
        <v>0</v>
      </c>
      <c r="DQ102" s="11">
        <v>94</v>
      </c>
      <c r="DR102" s="11">
        <v>0</v>
      </c>
      <c r="DS102" s="11">
        <v>0</v>
      </c>
      <c r="DT102" s="11">
        <v>0</v>
      </c>
    </row>
    <row r="103" spans="1:124" ht="31.5" customHeight="1">
      <c r="A103" s="70">
        <v>96</v>
      </c>
      <c r="B103" s="12"/>
      <c r="C103" s="13"/>
      <c r="D103" s="14"/>
      <c r="E103" s="12"/>
      <c r="F103" s="13"/>
      <c r="G103" s="13"/>
      <c r="H103" s="13"/>
      <c r="I103" s="14" t="str">
        <f t="shared" si="33"/>
        <v/>
      </c>
      <c r="J103" s="14" t="str">
        <f t="shared" si="34"/>
        <v/>
      </c>
      <c r="K103" s="193" t="str">
        <f t="shared" si="28"/>
        <v/>
      </c>
      <c r="L103" s="13"/>
      <c r="M103" s="71" t="str">
        <f t="shared" si="35"/>
        <v>96A</v>
      </c>
      <c r="N103" s="46"/>
      <c r="O103" s="15"/>
      <c r="P103" s="15"/>
      <c r="Q103" s="15"/>
      <c r="R103" s="15"/>
      <c r="S103" s="15"/>
      <c r="T103" s="14"/>
      <c r="U103" s="14"/>
      <c r="V103" s="14"/>
      <c r="W103" s="14"/>
      <c r="X103" s="14"/>
      <c r="Y103" s="14"/>
      <c r="Z103" s="14"/>
      <c r="AA103" s="14"/>
      <c r="AB103" s="72" t="str">
        <f t="shared" si="36"/>
        <v>96B</v>
      </c>
      <c r="AC103" s="46"/>
      <c r="AD103" s="31"/>
      <c r="AE103" s="31"/>
      <c r="AF103" s="31"/>
      <c r="AG103" s="31"/>
      <c r="AH103" s="31"/>
      <c r="AI103" s="32"/>
      <c r="AJ103" s="32"/>
      <c r="AK103" s="32"/>
      <c r="AL103" s="32"/>
      <c r="AM103" s="32"/>
      <c r="AN103" s="32"/>
      <c r="AO103" s="32"/>
      <c r="AP103" s="32"/>
      <c r="AQ103" s="15"/>
      <c r="AS103" s="11">
        <f t="shared" si="37"/>
        <v>9</v>
      </c>
      <c r="AZ103" s="11" t="e">
        <f t="shared" si="38"/>
        <v>#VALUE!</v>
      </c>
      <c r="BA103" s="11" t="e">
        <f t="shared" si="39"/>
        <v>#VALUE!</v>
      </c>
      <c r="BB103" s="11" t="e">
        <f t="shared" si="40"/>
        <v>#VALUE!</v>
      </c>
      <c r="BC103" s="11" t="e">
        <f t="shared" si="41"/>
        <v>#VALUE!</v>
      </c>
      <c r="BD103" s="11" t="str">
        <f t="shared" si="29"/>
        <v>記載なし</v>
      </c>
      <c r="BE103" s="11" t="str">
        <f t="shared" si="30"/>
        <v>A</v>
      </c>
      <c r="BF103" s="11" t="e">
        <f t="shared" si="42"/>
        <v>#VALUE!</v>
      </c>
      <c r="BG103" s="11" t="e">
        <f t="shared" si="43"/>
        <v>#VALUE!</v>
      </c>
      <c r="BH103" s="11" t="str">
        <f t="shared" si="44"/>
        <v>C</v>
      </c>
      <c r="BI103" s="11" t="str">
        <f t="shared" si="45"/>
        <v>次判定へ</v>
      </c>
      <c r="BJ103" s="11" t="str">
        <f t="shared" si="46"/>
        <v>以後判定なし</v>
      </c>
      <c r="BK103" s="11" t="e">
        <f t="shared" si="47"/>
        <v>#N/A</v>
      </c>
      <c r="BL103" s="11" t="e">
        <f t="shared" si="31"/>
        <v>#VALUE!</v>
      </c>
      <c r="BM103" s="11" t="e" cm="1">
        <f t="array" ref="BM103">IF(AND($BJ103=3,$BC103=0,MOD(VLOOKUP($BB103,BU:DT,$BK103,FALSE),2)=0,INDEX(BU:DT,VLOOKUP($BB103,BU:DT,$BK103,FALSE)+8,$BK103+1)=0),"D",IF(AND($BJ103=3,$BC103=255,MOD(VLOOKUP($BB103,BU:DT,$BK103,FALSE),2)=1,INDEX(BU:DT,VLOOKUP($BB103,BU:DT,$BK103,FALSE)+8,$BK103+1)=255),"D","C"))</f>
        <v>#VALUE!</v>
      </c>
      <c r="BN103" s="11" t="e" cm="1">
        <f t="array" ref="BN103">IF(AND($BJ103=2,$BC103=0,$BB103=0,MOD(VLOOKUP($BA103,BU:DT,$BK103,FALSE),2)=0,INDEX(DH:EM,VLOOKUP($BA103,BU:DT,$BK103,FALSE)+8,DC109+1)=0,INDEX(BU:DT,VLOOKUP($BA103,BU:DT,$BK103,FALSE)+8,$BK103+2)=0),"D",IF(AND($BJ103=2,$BC103=255,$BB103=255,MOD(VLOOKUP($BA103,BU:DT,$BK103,FALSE),2)=1,INDEX(BU:DT,VLOOKUP($BA103,BU:DT,$BK103,FALSE)+8,$BK103+1)=255,INDEX(BU:DT,VLOOKUP($BA103,BU:DT,$BK103,FALSE)+8,$BK103+2)=255),"D","C"))</f>
        <v>#VALUE!</v>
      </c>
      <c r="BO103" s="11" t="str">
        <f t="shared" si="48"/>
        <v>判定不要</v>
      </c>
      <c r="BP103" s="11" t="e">
        <f t="shared" si="32"/>
        <v>#VALUE!</v>
      </c>
      <c r="BU103" s="11">
        <v>95</v>
      </c>
      <c r="BV103" s="11">
        <v>95</v>
      </c>
      <c r="BW103" s="11">
        <v>95</v>
      </c>
      <c r="BX103" s="11">
        <v>95</v>
      </c>
      <c r="BY103" s="11">
        <v>95</v>
      </c>
      <c r="CC103" s="11">
        <v>95</v>
      </c>
      <c r="CD103" s="11">
        <v>255</v>
      </c>
      <c r="CE103" s="11">
        <v>95</v>
      </c>
      <c r="CF103" s="11">
        <v>255</v>
      </c>
      <c r="CG103" s="11">
        <v>95</v>
      </c>
      <c r="CH103" s="11">
        <v>255</v>
      </c>
      <c r="CI103" s="11">
        <v>95</v>
      </c>
      <c r="CJ103" s="11">
        <v>255</v>
      </c>
      <c r="CK103" s="11">
        <v>95</v>
      </c>
      <c r="CL103" s="11">
        <v>255</v>
      </c>
      <c r="CS103" s="11">
        <v>95</v>
      </c>
      <c r="CT103" s="11">
        <v>255</v>
      </c>
      <c r="CU103" s="11">
        <v>255</v>
      </c>
      <c r="CV103" s="11">
        <v>95</v>
      </c>
      <c r="CW103" s="11">
        <v>255</v>
      </c>
      <c r="CX103" s="11">
        <v>255</v>
      </c>
      <c r="CY103" s="11">
        <v>95</v>
      </c>
      <c r="CZ103" s="11">
        <v>255</v>
      </c>
      <c r="DA103" s="11">
        <v>255</v>
      </c>
      <c r="DB103" s="11">
        <v>95</v>
      </c>
      <c r="DC103" s="11">
        <v>255</v>
      </c>
      <c r="DD103" s="11">
        <v>255</v>
      </c>
      <c r="DE103" s="11">
        <v>95</v>
      </c>
      <c r="DF103" s="11">
        <v>255</v>
      </c>
      <c r="DG103" s="11">
        <v>255</v>
      </c>
      <c r="DQ103" s="11">
        <v>95</v>
      </c>
      <c r="DR103" s="11">
        <v>255</v>
      </c>
      <c r="DS103" s="11">
        <v>255</v>
      </c>
      <c r="DT103" s="11">
        <v>255</v>
      </c>
    </row>
    <row r="104" spans="1:124" ht="31.5" customHeight="1">
      <c r="A104" s="70">
        <v>97</v>
      </c>
      <c r="B104" s="12"/>
      <c r="C104" s="13"/>
      <c r="D104" s="14"/>
      <c r="E104" s="12"/>
      <c r="F104" s="13"/>
      <c r="G104" s="13"/>
      <c r="H104" s="13"/>
      <c r="I104" s="14" t="str">
        <f t="shared" si="33"/>
        <v/>
      </c>
      <c r="J104" s="14" t="str">
        <f t="shared" si="34"/>
        <v/>
      </c>
      <c r="K104" s="193" t="str">
        <f t="shared" si="28"/>
        <v/>
      </c>
      <c r="L104" s="13"/>
      <c r="M104" s="71" t="str">
        <f t="shared" si="35"/>
        <v>97A</v>
      </c>
      <c r="N104" s="46"/>
      <c r="O104" s="15"/>
      <c r="P104" s="15"/>
      <c r="Q104" s="15"/>
      <c r="R104" s="15"/>
      <c r="S104" s="15"/>
      <c r="T104" s="14"/>
      <c r="U104" s="14"/>
      <c r="V104" s="14"/>
      <c r="W104" s="14"/>
      <c r="X104" s="14"/>
      <c r="Y104" s="14"/>
      <c r="Z104" s="14"/>
      <c r="AA104" s="14"/>
      <c r="AB104" s="72" t="str">
        <f t="shared" si="36"/>
        <v>97B</v>
      </c>
      <c r="AC104" s="46"/>
      <c r="AD104" s="31"/>
      <c r="AE104" s="31"/>
      <c r="AF104" s="31"/>
      <c r="AG104" s="31"/>
      <c r="AH104" s="31"/>
      <c r="AI104" s="32"/>
      <c r="AJ104" s="32"/>
      <c r="AK104" s="32"/>
      <c r="AL104" s="32"/>
      <c r="AM104" s="32"/>
      <c r="AN104" s="32"/>
      <c r="AO104" s="32"/>
      <c r="AP104" s="32"/>
      <c r="AQ104" s="15"/>
      <c r="AS104" s="11">
        <f t="shared" si="37"/>
        <v>9</v>
      </c>
      <c r="AZ104" s="11" t="e">
        <f t="shared" si="38"/>
        <v>#VALUE!</v>
      </c>
      <c r="BA104" s="11" t="e">
        <f t="shared" si="39"/>
        <v>#VALUE!</v>
      </c>
      <c r="BB104" s="11" t="e">
        <f t="shared" si="40"/>
        <v>#VALUE!</v>
      </c>
      <c r="BC104" s="11" t="e">
        <f t="shared" si="41"/>
        <v>#VALUE!</v>
      </c>
      <c r="BD104" s="11" t="str">
        <f t="shared" si="29"/>
        <v>記載なし</v>
      </c>
      <c r="BE104" s="11" t="str">
        <f t="shared" si="30"/>
        <v>A</v>
      </c>
      <c r="BF104" s="11" t="e">
        <f t="shared" si="42"/>
        <v>#VALUE!</v>
      </c>
      <c r="BG104" s="11" t="e">
        <f t="shared" si="43"/>
        <v>#VALUE!</v>
      </c>
      <c r="BH104" s="11" t="str">
        <f t="shared" si="44"/>
        <v>C</v>
      </c>
      <c r="BI104" s="11" t="str">
        <f t="shared" si="45"/>
        <v>次判定へ</v>
      </c>
      <c r="BJ104" s="11" t="str">
        <f t="shared" si="46"/>
        <v>以後判定なし</v>
      </c>
      <c r="BK104" s="11" t="e">
        <f t="shared" si="47"/>
        <v>#N/A</v>
      </c>
      <c r="BL104" s="11" t="e">
        <f t="shared" si="31"/>
        <v>#VALUE!</v>
      </c>
      <c r="BM104" s="11" t="e" cm="1">
        <f t="array" ref="BM104">IF(AND($BJ104=3,$BC104=0,MOD(VLOOKUP($BB104,BU:DT,$BK104,FALSE),2)=0,INDEX(BU:DT,VLOOKUP($BB104,BU:DT,$BK104,FALSE)+8,$BK104+1)=0),"D",IF(AND($BJ104=3,$BC104=255,MOD(VLOOKUP($BB104,BU:DT,$BK104,FALSE),2)=1,INDEX(BU:DT,VLOOKUP($BB104,BU:DT,$BK104,FALSE)+8,$BK104+1)=255),"D","C"))</f>
        <v>#VALUE!</v>
      </c>
      <c r="BN104" s="11" t="e" cm="1">
        <f t="array" ref="BN104">IF(AND($BJ104=2,$BC104=0,$BB104=0,MOD(VLOOKUP($BA104,BU:DT,$BK104,FALSE),2)=0,INDEX(DH:EM,VLOOKUP($BA104,BU:DT,$BK104,FALSE)+8,DC110+1)=0,INDEX(BU:DT,VLOOKUP($BA104,BU:DT,$BK104,FALSE)+8,$BK104+2)=0),"D",IF(AND($BJ104=2,$BC104=255,$BB104=255,MOD(VLOOKUP($BA104,BU:DT,$BK104,FALSE),2)=1,INDEX(BU:DT,VLOOKUP($BA104,BU:DT,$BK104,FALSE)+8,$BK104+1)=255,INDEX(BU:DT,VLOOKUP($BA104,BU:DT,$BK104,FALSE)+8,$BK104+2)=255),"D","C"))</f>
        <v>#VALUE!</v>
      </c>
      <c r="BO104" s="11" t="str">
        <f t="shared" si="48"/>
        <v>判定不要</v>
      </c>
      <c r="BP104" s="11" t="e">
        <f t="shared" si="32"/>
        <v>#VALUE!</v>
      </c>
      <c r="BU104" s="11">
        <v>96</v>
      </c>
      <c r="BV104" s="11">
        <v>96</v>
      </c>
      <c r="BW104" s="11">
        <v>96</v>
      </c>
      <c r="BX104" s="11">
        <v>96</v>
      </c>
      <c r="BY104" s="11">
        <v>96</v>
      </c>
      <c r="CC104" s="11">
        <v>96</v>
      </c>
      <c r="CD104" s="11">
        <v>0</v>
      </c>
      <c r="CE104" s="11">
        <v>96</v>
      </c>
      <c r="CF104" s="11">
        <v>0</v>
      </c>
      <c r="CG104" s="11">
        <v>96</v>
      </c>
      <c r="CH104" s="11">
        <v>0</v>
      </c>
      <c r="CI104" s="11">
        <v>96</v>
      </c>
      <c r="CJ104" s="11">
        <v>0</v>
      </c>
      <c r="CK104" s="11">
        <v>96</v>
      </c>
      <c r="CL104" s="11">
        <v>0</v>
      </c>
      <c r="CS104" s="11">
        <v>96</v>
      </c>
      <c r="CT104" s="11">
        <v>0</v>
      </c>
      <c r="CU104" s="11">
        <v>0</v>
      </c>
      <c r="CV104" s="11">
        <v>96</v>
      </c>
      <c r="CW104" s="11">
        <v>0</v>
      </c>
      <c r="CX104" s="11">
        <v>0</v>
      </c>
      <c r="CY104" s="11">
        <v>96</v>
      </c>
      <c r="CZ104" s="11">
        <v>0</v>
      </c>
      <c r="DA104" s="11">
        <v>0</v>
      </c>
      <c r="DB104" s="11">
        <v>96</v>
      </c>
      <c r="DC104" s="11">
        <v>0</v>
      </c>
      <c r="DD104" s="11">
        <v>0</v>
      </c>
      <c r="DE104" s="11">
        <v>96</v>
      </c>
      <c r="DF104" s="11">
        <v>0</v>
      </c>
      <c r="DG104" s="11">
        <v>0</v>
      </c>
      <c r="DQ104" s="11">
        <v>96</v>
      </c>
      <c r="DR104" s="11">
        <v>0</v>
      </c>
      <c r="DS104" s="11">
        <v>0</v>
      </c>
      <c r="DT104" s="11">
        <v>0</v>
      </c>
    </row>
    <row r="105" spans="1:124" ht="31.5" customHeight="1">
      <c r="A105" s="70">
        <v>98</v>
      </c>
      <c r="B105" s="12"/>
      <c r="C105" s="13"/>
      <c r="D105" s="14"/>
      <c r="E105" s="12"/>
      <c r="F105" s="13"/>
      <c r="G105" s="13"/>
      <c r="H105" s="13"/>
      <c r="I105" s="14" t="str">
        <f t="shared" si="33"/>
        <v/>
      </c>
      <c r="J105" s="14" t="str">
        <f t="shared" si="34"/>
        <v/>
      </c>
      <c r="K105" s="193" t="str">
        <f t="shared" si="28"/>
        <v/>
      </c>
      <c r="L105" s="13"/>
      <c r="M105" s="71" t="str">
        <f t="shared" si="35"/>
        <v>98A</v>
      </c>
      <c r="N105" s="46"/>
      <c r="O105" s="15"/>
      <c r="P105" s="15"/>
      <c r="Q105" s="15"/>
      <c r="R105" s="15"/>
      <c r="S105" s="15"/>
      <c r="T105" s="14"/>
      <c r="U105" s="14"/>
      <c r="V105" s="14"/>
      <c r="W105" s="14"/>
      <c r="X105" s="14"/>
      <c r="Y105" s="14"/>
      <c r="Z105" s="14"/>
      <c r="AA105" s="14"/>
      <c r="AB105" s="72" t="str">
        <f t="shared" si="36"/>
        <v>98B</v>
      </c>
      <c r="AC105" s="46"/>
      <c r="AD105" s="31"/>
      <c r="AE105" s="31"/>
      <c r="AF105" s="31"/>
      <c r="AG105" s="31"/>
      <c r="AH105" s="31"/>
      <c r="AI105" s="32"/>
      <c r="AJ105" s="32"/>
      <c r="AK105" s="32"/>
      <c r="AL105" s="32"/>
      <c r="AM105" s="32"/>
      <c r="AN105" s="32"/>
      <c r="AO105" s="32"/>
      <c r="AP105" s="32"/>
      <c r="AQ105" s="15"/>
      <c r="AS105" s="11">
        <f t="shared" si="37"/>
        <v>9</v>
      </c>
      <c r="AZ105" s="11" t="e">
        <f t="shared" si="38"/>
        <v>#VALUE!</v>
      </c>
      <c r="BA105" s="11" t="e">
        <f t="shared" si="39"/>
        <v>#VALUE!</v>
      </c>
      <c r="BB105" s="11" t="e">
        <f t="shared" si="40"/>
        <v>#VALUE!</v>
      </c>
      <c r="BC105" s="11" t="e">
        <f t="shared" si="41"/>
        <v>#VALUE!</v>
      </c>
      <c r="BD105" s="11" t="str">
        <f t="shared" si="29"/>
        <v>記載なし</v>
      </c>
      <c r="BE105" s="11" t="str">
        <f t="shared" si="30"/>
        <v>A</v>
      </c>
      <c r="BF105" s="11" t="e">
        <f t="shared" si="42"/>
        <v>#VALUE!</v>
      </c>
      <c r="BG105" s="11" t="e">
        <f t="shared" si="43"/>
        <v>#VALUE!</v>
      </c>
      <c r="BH105" s="11" t="str">
        <f t="shared" si="44"/>
        <v>C</v>
      </c>
      <c r="BI105" s="11" t="str">
        <f t="shared" si="45"/>
        <v>次判定へ</v>
      </c>
      <c r="BJ105" s="11" t="str">
        <f t="shared" si="46"/>
        <v>以後判定なし</v>
      </c>
      <c r="BK105" s="11" t="e">
        <f t="shared" si="47"/>
        <v>#N/A</v>
      </c>
      <c r="BL105" s="11" t="e">
        <f t="shared" si="31"/>
        <v>#VALUE!</v>
      </c>
      <c r="BM105" s="11" t="e" cm="1">
        <f t="array" ref="BM105">IF(AND($BJ105=3,$BC105=0,MOD(VLOOKUP($BB105,BU:DT,$BK105,FALSE),2)=0,INDEX(BU:DT,VLOOKUP($BB105,BU:DT,$BK105,FALSE)+8,$BK105+1)=0),"D",IF(AND($BJ105=3,$BC105=255,MOD(VLOOKUP($BB105,BU:DT,$BK105,FALSE),2)=1,INDEX(BU:DT,VLOOKUP($BB105,BU:DT,$BK105,FALSE)+8,$BK105+1)=255),"D","C"))</f>
        <v>#VALUE!</v>
      </c>
      <c r="BN105" s="11" t="e" cm="1">
        <f t="array" ref="BN105">IF(AND($BJ105=2,$BC105=0,$BB105=0,MOD(VLOOKUP($BA105,BU:DT,$BK105,FALSE),2)=0,INDEX(DH:EM,VLOOKUP($BA105,BU:DT,$BK105,FALSE)+8,DC111+1)=0,INDEX(BU:DT,VLOOKUP($BA105,BU:DT,$BK105,FALSE)+8,$BK105+2)=0),"D",IF(AND($BJ105=2,$BC105=255,$BB105=255,MOD(VLOOKUP($BA105,BU:DT,$BK105,FALSE),2)=1,INDEX(BU:DT,VLOOKUP($BA105,BU:DT,$BK105,FALSE)+8,$BK105+1)=255,INDEX(BU:DT,VLOOKUP($BA105,BU:DT,$BK105,FALSE)+8,$BK105+2)=255),"D","C"))</f>
        <v>#VALUE!</v>
      </c>
      <c r="BO105" s="11" t="str">
        <f t="shared" si="48"/>
        <v>判定不要</v>
      </c>
      <c r="BP105" s="11" t="e">
        <f t="shared" si="32"/>
        <v>#VALUE!</v>
      </c>
      <c r="BU105" s="11">
        <v>97</v>
      </c>
      <c r="CC105" s="11">
        <v>97</v>
      </c>
      <c r="CD105" s="11">
        <v>255</v>
      </c>
      <c r="CS105" s="11">
        <v>97</v>
      </c>
      <c r="CT105" s="11">
        <v>255</v>
      </c>
      <c r="CU105" s="11">
        <v>255</v>
      </c>
      <c r="DQ105" s="11">
        <v>97</v>
      </c>
      <c r="DR105" s="11">
        <v>255</v>
      </c>
      <c r="DS105" s="11">
        <v>255</v>
      </c>
      <c r="DT105" s="11">
        <v>255</v>
      </c>
    </row>
    <row r="106" spans="1:124" ht="31.5" customHeight="1">
      <c r="A106" s="70">
        <v>99</v>
      </c>
      <c r="B106" s="12"/>
      <c r="C106" s="13"/>
      <c r="D106" s="14"/>
      <c r="E106" s="12"/>
      <c r="F106" s="13"/>
      <c r="G106" s="13"/>
      <c r="H106" s="13"/>
      <c r="I106" s="14" t="str">
        <f t="shared" si="33"/>
        <v/>
      </c>
      <c r="J106" s="14" t="str">
        <f t="shared" si="34"/>
        <v/>
      </c>
      <c r="K106" s="193" t="str">
        <f t="shared" si="28"/>
        <v/>
      </c>
      <c r="L106" s="13"/>
      <c r="M106" s="71" t="str">
        <f t="shared" si="35"/>
        <v>99A</v>
      </c>
      <c r="N106" s="46"/>
      <c r="O106" s="15"/>
      <c r="P106" s="15"/>
      <c r="Q106" s="15"/>
      <c r="R106" s="15"/>
      <c r="S106" s="15"/>
      <c r="T106" s="14"/>
      <c r="U106" s="14"/>
      <c r="V106" s="14"/>
      <c r="W106" s="14"/>
      <c r="X106" s="14"/>
      <c r="Y106" s="14"/>
      <c r="Z106" s="14"/>
      <c r="AA106" s="14"/>
      <c r="AB106" s="72" t="str">
        <f t="shared" si="36"/>
        <v>99B</v>
      </c>
      <c r="AC106" s="46"/>
      <c r="AD106" s="31"/>
      <c r="AE106" s="31"/>
      <c r="AF106" s="31"/>
      <c r="AG106" s="31"/>
      <c r="AH106" s="31"/>
      <c r="AI106" s="32"/>
      <c r="AJ106" s="32"/>
      <c r="AK106" s="32"/>
      <c r="AL106" s="32"/>
      <c r="AM106" s="32"/>
      <c r="AN106" s="32"/>
      <c r="AO106" s="32"/>
      <c r="AP106" s="32"/>
      <c r="AQ106" s="15"/>
      <c r="AS106" s="11">
        <f t="shared" si="37"/>
        <v>9</v>
      </c>
      <c r="AZ106" s="11" t="e">
        <f t="shared" si="38"/>
        <v>#VALUE!</v>
      </c>
      <c r="BA106" s="11" t="e">
        <f t="shared" si="39"/>
        <v>#VALUE!</v>
      </c>
      <c r="BB106" s="11" t="e">
        <f t="shared" si="40"/>
        <v>#VALUE!</v>
      </c>
      <c r="BC106" s="11" t="e">
        <f t="shared" si="41"/>
        <v>#VALUE!</v>
      </c>
      <c r="BD106" s="11" t="str">
        <f t="shared" si="29"/>
        <v>記載なし</v>
      </c>
      <c r="BE106" s="11" t="str">
        <f t="shared" si="30"/>
        <v>A</v>
      </c>
      <c r="BF106" s="11" t="e">
        <f t="shared" si="42"/>
        <v>#VALUE!</v>
      </c>
      <c r="BG106" s="11" t="e">
        <f t="shared" si="43"/>
        <v>#VALUE!</v>
      </c>
      <c r="BH106" s="11" t="str">
        <f t="shared" si="44"/>
        <v>C</v>
      </c>
      <c r="BI106" s="11" t="str">
        <f t="shared" si="45"/>
        <v>次判定へ</v>
      </c>
      <c r="BJ106" s="11" t="str">
        <f t="shared" si="46"/>
        <v>以後判定なし</v>
      </c>
      <c r="BK106" s="11" t="e">
        <f t="shared" si="47"/>
        <v>#N/A</v>
      </c>
      <c r="BL106" s="11" t="e">
        <f t="shared" si="31"/>
        <v>#VALUE!</v>
      </c>
      <c r="BM106" s="11" t="e" cm="1">
        <f t="array" ref="BM106">IF(AND($BJ106=3,$BC106=0,MOD(VLOOKUP($BB106,BU:DT,$BK106,FALSE),2)=0,INDEX(BU:DT,VLOOKUP($BB106,BU:DT,$BK106,FALSE)+8,$BK106+1)=0),"D",IF(AND($BJ106=3,$BC106=255,MOD(VLOOKUP($BB106,BU:DT,$BK106,FALSE),2)=1,INDEX(BU:DT,VLOOKUP($BB106,BU:DT,$BK106,FALSE)+8,$BK106+1)=255),"D","C"))</f>
        <v>#VALUE!</v>
      </c>
      <c r="BN106" s="11" t="e" cm="1">
        <f t="array" ref="BN106">IF(AND($BJ106=2,$BC106=0,$BB106=0,MOD(VLOOKUP($BA106,BU:DT,$BK106,FALSE),2)=0,INDEX(DH:EM,VLOOKUP($BA106,BU:DT,$BK106,FALSE)+8,DC112+1)=0,INDEX(BU:DT,VLOOKUP($BA106,BU:DT,$BK106,FALSE)+8,$BK106+2)=0),"D",IF(AND($BJ106=2,$BC106=255,$BB106=255,MOD(VLOOKUP($BA106,BU:DT,$BK106,FALSE),2)=1,INDEX(BU:DT,VLOOKUP($BA106,BU:DT,$BK106,FALSE)+8,$BK106+1)=255,INDEX(BU:DT,VLOOKUP($BA106,BU:DT,$BK106,FALSE)+8,$BK106+2)=255),"D","C"))</f>
        <v>#VALUE!</v>
      </c>
      <c r="BO106" s="11" t="str">
        <f t="shared" si="48"/>
        <v>判定不要</v>
      </c>
      <c r="BP106" s="11" t="e">
        <f t="shared" si="32"/>
        <v>#VALUE!</v>
      </c>
      <c r="BU106" s="11">
        <v>98</v>
      </c>
      <c r="CC106" s="11">
        <v>98</v>
      </c>
      <c r="CD106" s="11">
        <v>0</v>
      </c>
      <c r="CS106" s="11">
        <v>98</v>
      </c>
      <c r="CT106" s="11">
        <v>0</v>
      </c>
      <c r="CU106" s="11">
        <v>0</v>
      </c>
      <c r="DQ106" s="11">
        <v>98</v>
      </c>
      <c r="DR106" s="11">
        <v>0</v>
      </c>
      <c r="DS106" s="11">
        <v>0</v>
      </c>
      <c r="DT106" s="11">
        <v>0</v>
      </c>
    </row>
    <row r="107" spans="1:124" ht="31.5" customHeight="1">
      <c r="A107" s="70">
        <v>100</v>
      </c>
      <c r="B107" s="12"/>
      <c r="C107" s="13"/>
      <c r="D107" s="14"/>
      <c r="E107" s="12"/>
      <c r="F107" s="13"/>
      <c r="G107" s="13"/>
      <c r="H107" s="13"/>
      <c r="I107" s="14" t="str">
        <f t="shared" si="33"/>
        <v/>
      </c>
      <c r="J107" s="14" t="str">
        <f t="shared" si="34"/>
        <v/>
      </c>
      <c r="K107" s="193" t="str">
        <f t="shared" si="28"/>
        <v/>
      </c>
      <c r="L107" s="13"/>
      <c r="M107" s="71" t="str">
        <f t="shared" si="35"/>
        <v>100A</v>
      </c>
      <c r="N107" s="46"/>
      <c r="O107" s="15"/>
      <c r="P107" s="15"/>
      <c r="Q107" s="15"/>
      <c r="R107" s="15"/>
      <c r="S107" s="15"/>
      <c r="T107" s="14"/>
      <c r="U107" s="14"/>
      <c r="V107" s="14"/>
      <c r="W107" s="14"/>
      <c r="X107" s="14"/>
      <c r="Y107" s="14"/>
      <c r="Z107" s="14"/>
      <c r="AA107" s="14"/>
      <c r="AB107" s="72" t="str">
        <f t="shared" si="36"/>
        <v>100B</v>
      </c>
      <c r="AC107" s="46"/>
      <c r="AD107" s="31"/>
      <c r="AE107" s="31"/>
      <c r="AF107" s="31"/>
      <c r="AG107" s="31"/>
      <c r="AH107" s="31"/>
      <c r="AI107" s="32"/>
      <c r="AJ107" s="32"/>
      <c r="AK107" s="32"/>
      <c r="AL107" s="32"/>
      <c r="AM107" s="32"/>
      <c r="AN107" s="32"/>
      <c r="AO107" s="32"/>
      <c r="AP107" s="32"/>
      <c r="AQ107" s="15"/>
      <c r="AS107" s="11">
        <f t="shared" si="37"/>
        <v>9</v>
      </c>
      <c r="AZ107" s="11" t="e">
        <f t="shared" si="38"/>
        <v>#VALUE!</v>
      </c>
      <c r="BA107" s="11" t="e">
        <f t="shared" si="39"/>
        <v>#VALUE!</v>
      </c>
      <c r="BB107" s="11" t="e">
        <f t="shared" si="40"/>
        <v>#VALUE!</v>
      </c>
      <c r="BC107" s="11" t="e">
        <f t="shared" si="41"/>
        <v>#VALUE!</v>
      </c>
      <c r="BD107" s="11" t="str">
        <f t="shared" si="29"/>
        <v>記載なし</v>
      </c>
      <c r="BE107" s="11" t="str">
        <f t="shared" si="30"/>
        <v>A</v>
      </c>
      <c r="BF107" s="11" t="e">
        <f t="shared" si="42"/>
        <v>#VALUE!</v>
      </c>
      <c r="BG107" s="11" t="e">
        <f t="shared" si="43"/>
        <v>#VALUE!</v>
      </c>
      <c r="BH107" s="11" t="str">
        <f t="shared" si="44"/>
        <v>C</v>
      </c>
      <c r="BI107" s="11" t="str">
        <f t="shared" si="45"/>
        <v>次判定へ</v>
      </c>
      <c r="BJ107" s="11" t="str">
        <f t="shared" si="46"/>
        <v>以後判定なし</v>
      </c>
      <c r="BK107" s="11" t="e">
        <f t="shared" si="47"/>
        <v>#N/A</v>
      </c>
      <c r="BL107" s="11" t="e">
        <f t="shared" si="31"/>
        <v>#VALUE!</v>
      </c>
      <c r="BM107" s="11" t="e" cm="1">
        <f t="array" ref="BM107">IF(AND($BJ107=3,$BC107=0,MOD(VLOOKUP($BB107,BU:DT,$BK107,FALSE),2)=0,INDEX(BU:DT,VLOOKUP($BB107,BU:DT,$BK107,FALSE)+8,$BK107+1)=0),"D",IF(AND($BJ107=3,$BC107=255,MOD(VLOOKUP($BB107,BU:DT,$BK107,FALSE),2)=1,INDEX(BU:DT,VLOOKUP($BB107,BU:DT,$BK107,FALSE)+8,$BK107+1)=255),"D","C"))</f>
        <v>#VALUE!</v>
      </c>
      <c r="BN107" s="11" t="e" cm="1">
        <f t="array" ref="BN107">IF(AND($BJ107=2,$BC107=0,$BB107=0,MOD(VLOOKUP($BA107,BU:DT,$BK107,FALSE),2)=0,INDEX(DH:EM,VLOOKUP($BA107,BU:DT,$BK107,FALSE)+8,DC113+1)=0,INDEX(BU:DT,VLOOKUP($BA107,BU:DT,$BK107,FALSE)+8,$BK107+2)=0),"D",IF(AND($BJ107=2,$BC107=255,$BB107=255,MOD(VLOOKUP($BA107,BU:DT,$BK107,FALSE),2)=1,INDEX(BU:DT,VLOOKUP($BA107,BU:DT,$BK107,FALSE)+8,$BK107+1)=255,INDEX(BU:DT,VLOOKUP($BA107,BU:DT,$BK107,FALSE)+8,$BK107+2)=255),"D","C"))</f>
        <v>#VALUE!</v>
      </c>
      <c r="BO107" s="11" t="str">
        <f t="shared" si="48"/>
        <v>判定不要</v>
      </c>
      <c r="BP107" s="11" t="e">
        <f t="shared" si="32"/>
        <v>#VALUE!</v>
      </c>
      <c r="BU107" s="11">
        <v>99</v>
      </c>
      <c r="BV107" s="11">
        <v>99</v>
      </c>
      <c r="CC107" s="11">
        <v>99</v>
      </c>
      <c r="CD107" s="11">
        <v>255</v>
      </c>
      <c r="CE107" s="11">
        <v>99</v>
      </c>
      <c r="CF107" s="11">
        <v>255</v>
      </c>
      <c r="CS107" s="11">
        <v>99</v>
      </c>
      <c r="CT107" s="11">
        <v>255</v>
      </c>
      <c r="CU107" s="11">
        <v>255</v>
      </c>
      <c r="CV107" s="11">
        <v>99</v>
      </c>
      <c r="CW107" s="11">
        <v>255</v>
      </c>
      <c r="CX107" s="11">
        <v>255</v>
      </c>
      <c r="DQ107" s="11">
        <v>99</v>
      </c>
      <c r="DR107" s="11">
        <v>255</v>
      </c>
      <c r="DS107" s="11">
        <v>255</v>
      </c>
      <c r="DT107" s="11">
        <v>255</v>
      </c>
    </row>
    <row r="108" spans="1:124" ht="39" customHeight="1">
      <c r="A108" s="11"/>
      <c r="B108" s="18"/>
      <c r="C108" s="18"/>
      <c r="D108" s="18"/>
      <c r="E108" s="18"/>
      <c r="F108" s="18"/>
      <c r="G108" s="18"/>
      <c r="H108" s="18"/>
      <c r="I108" s="18"/>
      <c r="J108" s="18"/>
      <c r="K108" s="18"/>
      <c r="L108" s="18"/>
      <c r="M108" s="18"/>
      <c r="N108" s="41"/>
      <c r="O108" s="18"/>
      <c r="P108" s="18"/>
      <c r="Q108" s="18"/>
      <c r="R108" s="18"/>
      <c r="S108" s="18"/>
      <c r="T108" s="18"/>
      <c r="U108" s="18"/>
      <c r="V108" s="18"/>
      <c r="W108" s="18"/>
      <c r="X108" s="18"/>
      <c r="Y108" s="18"/>
      <c r="Z108" s="18"/>
      <c r="AA108" s="18"/>
      <c r="AB108" s="18"/>
      <c r="AC108" s="41"/>
      <c r="AD108" s="18"/>
      <c r="AE108" s="18"/>
      <c r="AF108" s="18"/>
      <c r="AG108" s="18"/>
      <c r="AH108" s="18"/>
      <c r="AI108" s="18"/>
      <c r="AJ108" s="18"/>
      <c r="AK108" s="18"/>
      <c r="AL108" s="18"/>
      <c r="AM108" s="18"/>
      <c r="AN108" s="18"/>
      <c r="AO108" s="18"/>
      <c r="AP108" s="18"/>
      <c r="AQ108" s="18"/>
      <c r="AS108" s="11">
        <f t="shared" si="37"/>
        <v>9</v>
      </c>
      <c r="BU108" s="11">
        <v>100</v>
      </c>
      <c r="BV108" s="11">
        <v>100</v>
      </c>
      <c r="CC108" s="11">
        <v>100</v>
      </c>
      <c r="CD108" s="11">
        <v>0</v>
      </c>
      <c r="CE108" s="11">
        <v>100</v>
      </c>
      <c r="CF108" s="11">
        <v>0</v>
      </c>
      <c r="CS108" s="11">
        <v>100</v>
      </c>
      <c r="CT108" s="11">
        <v>0</v>
      </c>
      <c r="CU108" s="11">
        <v>0</v>
      </c>
      <c r="CV108" s="11">
        <v>100</v>
      </c>
      <c r="CW108" s="11">
        <v>0</v>
      </c>
      <c r="CX108" s="11">
        <v>0</v>
      </c>
      <c r="DQ108" s="11">
        <v>100</v>
      </c>
      <c r="DR108" s="11">
        <v>0</v>
      </c>
      <c r="DS108" s="11">
        <v>0</v>
      </c>
      <c r="DT108" s="11">
        <v>0</v>
      </c>
    </row>
    <row r="109" spans="1:124" ht="42.75" customHeight="1">
      <c r="A109" s="25"/>
      <c r="B109" s="25"/>
      <c r="C109" s="25"/>
      <c r="D109" s="25"/>
      <c r="E109" s="25"/>
      <c r="F109" s="25"/>
      <c r="G109" s="25"/>
      <c r="H109" s="25"/>
      <c r="I109" s="25"/>
      <c r="J109" s="25"/>
      <c r="K109" s="25"/>
      <c r="L109" s="25"/>
      <c r="M109" s="25"/>
      <c r="N109" s="39"/>
      <c r="O109" s="25"/>
      <c r="P109" s="25"/>
      <c r="Q109" s="25"/>
      <c r="R109" s="25"/>
      <c r="S109" s="25"/>
      <c r="T109" s="25"/>
      <c r="U109" s="25"/>
      <c r="V109" s="25"/>
      <c r="W109" s="25"/>
      <c r="X109" s="25"/>
      <c r="Y109" s="25"/>
      <c r="Z109" s="25"/>
      <c r="AA109" s="25"/>
      <c r="AB109" s="25"/>
      <c r="AC109" s="39"/>
      <c r="AD109" s="25"/>
      <c r="AE109" s="25"/>
      <c r="AF109" s="25"/>
      <c r="AG109" s="25"/>
      <c r="AH109" s="25"/>
      <c r="AI109" s="25"/>
      <c r="AJ109" s="25"/>
      <c r="AK109" s="25"/>
      <c r="AL109" s="25"/>
      <c r="AM109" s="25"/>
      <c r="AN109" s="25"/>
      <c r="AO109" s="25"/>
      <c r="AP109" s="25"/>
      <c r="AQ109" s="25"/>
      <c r="BU109" s="11">
        <v>101</v>
      </c>
      <c r="CC109" s="11">
        <v>101</v>
      </c>
      <c r="CD109" s="11">
        <v>255</v>
      </c>
      <c r="CS109" s="11">
        <v>101</v>
      </c>
      <c r="CT109" s="11">
        <v>255</v>
      </c>
      <c r="CU109" s="11">
        <v>255</v>
      </c>
      <c r="DQ109" s="11">
        <v>101</v>
      </c>
      <c r="DR109" s="11">
        <v>255</v>
      </c>
      <c r="DS109" s="11">
        <v>255</v>
      </c>
      <c r="DT109" s="11">
        <v>255</v>
      </c>
    </row>
    <row r="110" spans="1:124" ht="17.25" customHeight="1">
      <c r="N110" s="40"/>
      <c r="AC110" s="40"/>
      <c r="BU110" s="11">
        <v>102</v>
      </c>
      <c r="CC110" s="11">
        <v>102</v>
      </c>
      <c r="CD110" s="11">
        <v>0</v>
      </c>
      <c r="CS110" s="11">
        <v>102</v>
      </c>
      <c r="CT110" s="11">
        <v>0</v>
      </c>
      <c r="CU110" s="11">
        <v>0</v>
      </c>
      <c r="DQ110" s="11">
        <v>102</v>
      </c>
      <c r="DR110" s="11">
        <v>0</v>
      </c>
      <c r="DS110" s="11">
        <v>0</v>
      </c>
      <c r="DT110" s="11">
        <v>0</v>
      </c>
    </row>
    <row r="111" spans="1:124" ht="24" customHeight="1">
      <c r="A111" s="26"/>
      <c r="B111" s="26"/>
      <c r="C111" s="26"/>
      <c r="D111" s="26"/>
      <c r="E111" s="26"/>
      <c r="F111" s="26"/>
      <c r="G111" s="26"/>
      <c r="H111" s="26"/>
      <c r="I111" s="26"/>
      <c r="J111" s="26"/>
      <c r="K111" s="26"/>
      <c r="L111" s="26"/>
      <c r="M111" s="26"/>
      <c r="N111" s="42"/>
      <c r="O111" s="26"/>
      <c r="P111" s="26"/>
      <c r="Q111" s="26"/>
      <c r="R111" s="26"/>
      <c r="S111" s="26"/>
      <c r="T111" s="26"/>
      <c r="U111" s="26"/>
      <c r="V111" s="26"/>
      <c r="W111" s="26"/>
      <c r="X111" s="26"/>
      <c r="Y111" s="26"/>
      <c r="Z111" s="26"/>
      <c r="AA111" s="26"/>
      <c r="AB111" s="26"/>
      <c r="AC111" s="42"/>
      <c r="AD111" s="26"/>
      <c r="AE111" s="26"/>
      <c r="AF111" s="26"/>
      <c r="AG111" s="26"/>
      <c r="AH111" s="26"/>
      <c r="AI111" s="26"/>
      <c r="AJ111" s="26"/>
      <c r="AK111" s="26"/>
      <c r="AL111" s="26"/>
      <c r="AM111" s="26"/>
      <c r="AN111" s="26"/>
      <c r="AO111" s="26"/>
      <c r="AP111" s="26"/>
      <c r="AQ111" s="26"/>
      <c r="BU111" s="11">
        <v>103</v>
      </c>
      <c r="BV111" s="11">
        <v>103</v>
      </c>
      <c r="BW111" s="11">
        <v>103</v>
      </c>
      <c r="CC111" s="11">
        <v>103</v>
      </c>
      <c r="CD111" s="11">
        <v>255</v>
      </c>
      <c r="CE111" s="11">
        <v>103</v>
      </c>
      <c r="CF111" s="11">
        <v>255</v>
      </c>
      <c r="CG111" s="11">
        <v>103</v>
      </c>
      <c r="CH111" s="11">
        <v>255</v>
      </c>
      <c r="CS111" s="11">
        <v>103</v>
      </c>
      <c r="CT111" s="11">
        <v>255</v>
      </c>
      <c r="CU111" s="11">
        <v>255</v>
      </c>
      <c r="CV111" s="11">
        <v>103</v>
      </c>
      <c r="CW111" s="11">
        <v>255</v>
      </c>
      <c r="CX111" s="11">
        <v>255</v>
      </c>
      <c r="CY111" s="11">
        <v>103</v>
      </c>
      <c r="CZ111" s="11">
        <v>255</v>
      </c>
      <c r="DA111" s="11">
        <v>255</v>
      </c>
      <c r="DQ111" s="11">
        <v>103</v>
      </c>
      <c r="DR111" s="11">
        <v>255</v>
      </c>
      <c r="DS111" s="11">
        <v>255</v>
      </c>
      <c r="DT111" s="11">
        <v>255</v>
      </c>
    </row>
    <row r="112" spans="1:124" ht="63" customHeight="1">
      <c r="A112" s="20"/>
      <c r="B112" s="21"/>
      <c r="C112" s="21"/>
      <c r="D112" s="21"/>
      <c r="E112" s="21"/>
      <c r="F112" s="21"/>
      <c r="G112" s="21"/>
      <c r="H112" s="21"/>
      <c r="I112" s="21"/>
      <c r="J112" s="21"/>
      <c r="K112" s="21"/>
      <c r="L112" s="21"/>
      <c r="M112" s="21"/>
      <c r="N112" s="43"/>
      <c r="O112" s="21"/>
      <c r="P112" s="21"/>
      <c r="Q112" s="21"/>
      <c r="R112" s="21"/>
      <c r="S112" s="21"/>
      <c r="T112" s="21"/>
      <c r="U112" s="21"/>
      <c r="V112" s="21"/>
      <c r="W112" s="21"/>
      <c r="X112" s="21"/>
      <c r="Y112" s="21"/>
      <c r="Z112" s="21"/>
      <c r="AA112" s="21"/>
      <c r="AB112" s="21"/>
      <c r="AC112" s="43"/>
      <c r="AD112" s="21"/>
      <c r="AE112" s="21"/>
      <c r="AF112" s="21"/>
      <c r="AG112" s="21"/>
      <c r="AH112" s="21"/>
      <c r="AI112" s="21"/>
      <c r="AJ112" s="21"/>
      <c r="AK112" s="21"/>
      <c r="AL112" s="21"/>
      <c r="AM112" s="21"/>
      <c r="AN112" s="21"/>
      <c r="AO112" s="21"/>
      <c r="AP112" s="21"/>
      <c r="AQ112" s="21"/>
      <c r="BU112" s="11">
        <v>104</v>
      </c>
      <c r="BV112" s="11">
        <v>104</v>
      </c>
      <c r="BW112" s="11">
        <v>104</v>
      </c>
      <c r="CC112" s="11">
        <v>104</v>
      </c>
      <c r="CD112" s="11">
        <v>0</v>
      </c>
      <c r="CE112" s="11">
        <v>104</v>
      </c>
      <c r="CF112" s="11">
        <v>0</v>
      </c>
      <c r="CG112" s="11">
        <v>104</v>
      </c>
      <c r="CH112" s="11">
        <v>0</v>
      </c>
      <c r="CS112" s="11">
        <v>104</v>
      </c>
      <c r="CT112" s="11">
        <v>0</v>
      </c>
      <c r="CU112" s="11">
        <v>0</v>
      </c>
      <c r="CV112" s="11">
        <v>104</v>
      </c>
      <c r="CW112" s="11">
        <v>0</v>
      </c>
      <c r="CX112" s="11">
        <v>0</v>
      </c>
      <c r="CY112" s="11">
        <v>104</v>
      </c>
      <c r="CZ112" s="11">
        <v>0</v>
      </c>
      <c r="DA112" s="11">
        <v>0</v>
      </c>
      <c r="DQ112" s="11">
        <v>104</v>
      </c>
      <c r="DR112" s="11">
        <v>0</v>
      </c>
      <c r="DS112" s="11">
        <v>0</v>
      </c>
      <c r="DT112" s="11">
        <v>0</v>
      </c>
    </row>
    <row r="113" spans="1:124" ht="24" customHeight="1">
      <c r="A113" s="22"/>
      <c r="B113" s="23"/>
      <c r="C113" s="23"/>
      <c r="D113" s="23"/>
      <c r="E113" s="23"/>
      <c r="F113" s="23"/>
      <c r="G113" s="23"/>
      <c r="H113" s="23"/>
      <c r="I113" s="23"/>
      <c r="J113" s="23"/>
      <c r="K113" s="23"/>
      <c r="L113" s="23"/>
      <c r="M113" s="23"/>
      <c r="N113" s="44"/>
      <c r="O113" s="23"/>
      <c r="P113" s="23"/>
      <c r="Q113" s="23"/>
      <c r="R113" s="23"/>
      <c r="S113" s="23"/>
      <c r="T113" s="23"/>
      <c r="U113" s="23"/>
      <c r="V113" s="23"/>
      <c r="W113" s="23"/>
      <c r="X113" s="23"/>
      <c r="Y113" s="23"/>
      <c r="Z113" s="23"/>
      <c r="AA113" s="23"/>
      <c r="AB113" s="23"/>
      <c r="AC113" s="44"/>
      <c r="AD113" s="23"/>
      <c r="AE113" s="23"/>
      <c r="AF113" s="23"/>
      <c r="AG113" s="23"/>
      <c r="AH113" s="23"/>
      <c r="AI113" s="23"/>
      <c r="AJ113" s="23"/>
      <c r="AK113" s="23"/>
      <c r="AL113" s="23"/>
      <c r="AM113" s="23"/>
      <c r="AN113" s="23"/>
      <c r="AO113" s="23"/>
      <c r="AP113" s="23"/>
      <c r="AQ113" s="23"/>
      <c r="BU113" s="11">
        <v>105</v>
      </c>
      <c r="CC113" s="11">
        <v>105</v>
      </c>
      <c r="CD113" s="11">
        <v>255</v>
      </c>
      <c r="CS113" s="11">
        <v>105</v>
      </c>
      <c r="CT113" s="11">
        <v>255</v>
      </c>
      <c r="CU113" s="11">
        <v>255</v>
      </c>
      <c r="DQ113" s="11">
        <v>105</v>
      </c>
      <c r="DR113" s="11">
        <v>255</v>
      </c>
      <c r="DS113" s="11">
        <v>255</v>
      </c>
      <c r="DT113" s="11">
        <v>255</v>
      </c>
    </row>
    <row r="114" spans="1:124" ht="31.5" customHeight="1">
      <c r="B114" s="24"/>
      <c r="C114" s="24"/>
      <c r="D114" s="24"/>
      <c r="E114" s="24"/>
      <c r="F114" s="24"/>
      <c r="G114" s="24"/>
      <c r="H114" s="24"/>
      <c r="I114" s="24"/>
      <c r="J114" s="24"/>
      <c r="K114" s="24"/>
      <c r="L114" s="24"/>
      <c r="M114" s="24"/>
      <c r="N114" s="45"/>
      <c r="O114" s="24"/>
      <c r="P114" s="24"/>
      <c r="Q114" s="24"/>
      <c r="R114" s="24"/>
      <c r="S114" s="24"/>
      <c r="T114" s="24"/>
      <c r="U114" s="24"/>
      <c r="V114" s="24"/>
      <c r="W114" s="24"/>
      <c r="X114" s="24"/>
      <c r="Y114" s="24"/>
      <c r="Z114" s="24"/>
      <c r="AA114" s="24"/>
      <c r="AB114" s="24"/>
      <c r="AC114" s="45"/>
      <c r="AD114" s="24"/>
      <c r="AE114" s="24"/>
      <c r="AF114" s="24"/>
      <c r="AG114" s="24"/>
      <c r="AH114" s="24"/>
      <c r="AI114" s="24"/>
      <c r="AJ114" s="24"/>
      <c r="AK114" s="24"/>
      <c r="AL114" s="24"/>
      <c r="AM114" s="24"/>
      <c r="AN114" s="24"/>
      <c r="AO114" s="24"/>
      <c r="AP114" s="24"/>
      <c r="AQ114" s="24"/>
      <c r="BU114" s="11">
        <v>106</v>
      </c>
      <c r="CC114" s="11">
        <v>106</v>
      </c>
      <c r="CD114" s="11">
        <v>0</v>
      </c>
      <c r="CS114" s="11">
        <v>106</v>
      </c>
      <c r="CT114" s="11">
        <v>0</v>
      </c>
      <c r="CU114" s="11">
        <v>0</v>
      </c>
      <c r="DQ114" s="11">
        <v>106</v>
      </c>
      <c r="DR114" s="11">
        <v>0</v>
      </c>
      <c r="DS114" s="11">
        <v>0</v>
      </c>
      <c r="DT114" s="11">
        <v>0</v>
      </c>
    </row>
    <row r="115" spans="1:124" ht="31.5" customHeight="1">
      <c r="B115" s="24"/>
      <c r="C115" s="24"/>
      <c r="D115" s="24"/>
      <c r="E115" s="24"/>
      <c r="F115" s="24"/>
      <c r="G115" s="24"/>
      <c r="H115" s="24"/>
      <c r="I115" s="24"/>
      <c r="J115" s="24"/>
      <c r="K115" s="24"/>
      <c r="L115" s="24"/>
      <c r="M115" s="24"/>
      <c r="N115" s="45"/>
      <c r="O115" s="24"/>
      <c r="P115" s="24"/>
      <c r="Q115" s="24"/>
      <c r="R115" s="24"/>
      <c r="S115" s="24"/>
      <c r="T115" s="24"/>
      <c r="U115" s="24"/>
      <c r="V115" s="24"/>
      <c r="W115" s="24"/>
      <c r="X115" s="24"/>
      <c r="Y115" s="24"/>
      <c r="Z115" s="24"/>
      <c r="AA115" s="24"/>
      <c r="AB115" s="24"/>
      <c r="AC115" s="45"/>
      <c r="AD115" s="24"/>
      <c r="AE115" s="24"/>
      <c r="AF115" s="24"/>
      <c r="AG115" s="24"/>
      <c r="AH115" s="24"/>
      <c r="AI115" s="24"/>
      <c r="AJ115" s="24"/>
      <c r="AK115" s="24"/>
      <c r="AL115" s="24"/>
      <c r="AM115" s="24"/>
      <c r="AN115" s="24"/>
      <c r="AO115" s="24"/>
      <c r="AP115" s="24"/>
      <c r="AQ115" s="24"/>
      <c r="BU115" s="11">
        <v>107</v>
      </c>
      <c r="BV115" s="11">
        <v>107</v>
      </c>
      <c r="CC115" s="11">
        <v>107</v>
      </c>
      <c r="CD115" s="11">
        <v>255</v>
      </c>
      <c r="CE115" s="11">
        <v>107</v>
      </c>
      <c r="CF115" s="11">
        <v>255</v>
      </c>
      <c r="CS115" s="11">
        <v>107</v>
      </c>
      <c r="CT115" s="11">
        <v>255</v>
      </c>
      <c r="CU115" s="11">
        <v>255</v>
      </c>
      <c r="CV115" s="11">
        <v>107</v>
      </c>
      <c r="CW115" s="11">
        <v>255</v>
      </c>
      <c r="CX115" s="11">
        <v>255</v>
      </c>
      <c r="DQ115" s="11">
        <v>107</v>
      </c>
      <c r="DR115" s="11">
        <v>255</v>
      </c>
      <c r="DS115" s="11">
        <v>255</v>
      </c>
      <c r="DT115" s="11">
        <v>255</v>
      </c>
    </row>
    <row r="116" spans="1:124" ht="31.5" customHeight="1">
      <c r="B116" s="24"/>
      <c r="C116" s="24"/>
      <c r="D116" s="24"/>
      <c r="E116" s="24"/>
      <c r="F116" s="24"/>
      <c r="G116" s="24"/>
      <c r="H116" s="24"/>
      <c r="I116" s="24"/>
      <c r="J116" s="24"/>
      <c r="K116" s="24"/>
      <c r="L116" s="24"/>
      <c r="M116" s="24"/>
      <c r="N116" s="45"/>
      <c r="O116" s="24"/>
      <c r="P116" s="24"/>
      <c r="Q116" s="24"/>
      <c r="R116" s="24"/>
      <c r="S116" s="24"/>
      <c r="T116" s="24"/>
      <c r="U116" s="24"/>
      <c r="V116" s="24"/>
      <c r="W116" s="24"/>
      <c r="X116" s="24"/>
      <c r="Y116" s="24"/>
      <c r="Z116" s="24"/>
      <c r="AA116" s="24"/>
      <c r="AB116" s="24"/>
      <c r="AC116" s="45"/>
      <c r="AD116" s="24"/>
      <c r="AE116" s="24"/>
      <c r="AF116" s="24"/>
      <c r="AG116" s="24"/>
      <c r="AH116" s="24"/>
      <c r="AI116" s="24"/>
      <c r="AJ116" s="24"/>
      <c r="AK116" s="24"/>
      <c r="AL116" s="24"/>
      <c r="AM116" s="24"/>
      <c r="AN116" s="24"/>
      <c r="AO116" s="24"/>
      <c r="AP116" s="24"/>
      <c r="AQ116" s="24"/>
      <c r="BU116" s="11">
        <v>108</v>
      </c>
      <c r="BV116" s="11">
        <v>108</v>
      </c>
      <c r="CC116" s="11">
        <v>108</v>
      </c>
      <c r="CD116" s="11">
        <v>0</v>
      </c>
      <c r="CE116" s="11">
        <v>108</v>
      </c>
      <c r="CF116" s="11">
        <v>0</v>
      </c>
      <c r="CS116" s="11">
        <v>108</v>
      </c>
      <c r="CT116" s="11">
        <v>0</v>
      </c>
      <c r="CU116" s="11">
        <v>0</v>
      </c>
      <c r="CV116" s="11">
        <v>108</v>
      </c>
      <c r="CW116" s="11">
        <v>0</v>
      </c>
      <c r="CX116" s="11">
        <v>0</v>
      </c>
      <c r="DQ116" s="11">
        <v>108</v>
      </c>
      <c r="DR116" s="11">
        <v>0</v>
      </c>
      <c r="DS116" s="11">
        <v>0</v>
      </c>
      <c r="DT116" s="11">
        <v>0</v>
      </c>
    </row>
    <row r="117" spans="1:124" ht="31.5" customHeight="1">
      <c r="B117" s="24"/>
      <c r="C117" s="24"/>
      <c r="D117" s="24"/>
      <c r="E117" s="24"/>
      <c r="F117" s="24"/>
      <c r="G117" s="24"/>
      <c r="H117" s="24"/>
      <c r="I117" s="24"/>
      <c r="J117" s="24"/>
      <c r="K117" s="24"/>
      <c r="L117" s="24"/>
      <c r="M117" s="24"/>
      <c r="N117" s="45"/>
      <c r="O117" s="24"/>
      <c r="P117" s="24"/>
      <c r="Q117" s="24"/>
      <c r="R117" s="24"/>
      <c r="S117" s="24"/>
      <c r="T117" s="24"/>
      <c r="U117" s="24"/>
      <c r="V117" s="24"/>
      <c r="W117" s="24"/>
      <c r="X117" s="24"/>
      <c r="Y117" s="24"/>
      <c r="Z117" s="24"/>
      <c r="AA117" s="24"/>
      <c r="AB117" s="24"/>
      <c r="AC117" s="45"/>
      <c r="AD117" s="24"/>
      <c r="AE117" s="24"/>
      <c r="AF117" s="24"/>
      <c r="AG117" s="24"/>
      <c r="AH117" s="24"/>
      <c r="AI117" s="24"/>
      <c r="AJ117" s="24"/>
      <c r="AK117" s="24"/>
      <c r="AL117" s="24"/>
      <c r="AM117" s="24"/>
      <c r="AN117" s="24"/>
      <c r="AO117" s="24"/>
      <c r="AP117" s="24"/>
      <c r="AQ117" s="24"/>
      <c r="BU117" s="11">
        <v>109</v>
      </c>
      <c r="CC117" s="11">
        <v>109</v>
      </c>
      <c r="CD117" s="11">
        <v>255</v>
      </c>
      <c r="CS117" s="11">
        <v>109</v>
      </c>
      <c r="CT117" s="11">
        <v>255</v>
      </c>
      <c r="CU117" s="11">
        <v>255</v>
      </c>
      <c r="DQ117" s="11">
        <v>109</v>
      </c>
      <c r="DR117" s="11">
        <v>255</v>
      </c>
      <c r="DS117" s="11">
        <v>255</v>
      </c>
      <c r="DT117" s="11">
        <v>255</v>
      </c>
    </row>
    <row r="118" spans="1:124" ht="31.5" customHeight="1">
      <c r="B118" s="24"/>
      <c r="C118" s="24"/>
      <c r="D118" s="24"/>
      <c r="E118" s="24"/>
      <c r="F118" s="24"/>
      <c r="G118" s="24"/>
      <c r="H118" s="24"/>
      <c r="I118" s="24"/>
      <c r="J118" s="24"/>
      <c r="K118" s="24"/>
      <c r="L118" s="24"/>
      <c r="M118" s="24"/>
      <c r="N118" s="45"/>
      <c r="O118" s="24"/>
      <c r="P118" s="24"/>
      <c r="Q118" s="24"/>
      <c r="R118" s="24"/>
      <c r="S118" s="24"/>
      <c r="T118" s="24"/>
      <c r="U118" s="24"/>
      <c r="V118" s="24"/>
      <c r="W118" s="24"/>
      <c r="X118" s="24"/>
      <c r="Y118" s="24"/>
      <c r="Z118" s="24"/>
      <c r="AA118" s="24"/>
      <c r="AB118" s="24"/>
      <c r="AC118" s="45"/>
      <c r="AD118" s="24"/>
      <c r="AE118" s="24"/>
      <c r="AF118" s="24"/>
      <c r="AG118" s="24"/>
      <c r="AH118" s="24"/>
      <c r="AI118" s="24"/>
      <c r="AJ118" s="24"/>
      <c r="AK118" s="24"/>
      <c r="AL118" s="24"/>
      <c r="AM118" s="24"/>
      <c r="AN118" s="24"/>
      <c r="AO118" s="24"/>
      <c r="AP118" s="24"/>
      <c r="AQ118" s="24"/>
      <c r="BU118" s="11">
        <v>110</v>
      </c>
      <c r="CC118" s="11">
        <v>110</v>
      </c>
      <c r="CD118" s="11">
        <v>0</v>
      </c>
      <c r="CS118" s="11">
        <v>110</v>
      </c>
      <c r="CT118" s="11">
        <v>0</v>
      </c>
      <c r="CU118" s="11">
        <v>0</v>
      </c>
      <c r="DQ118" s="11">
        <v>110</v>
      </c>
      <c r="DR118" s="11">
        <v>0</v>
      </c>
      <c r="DS118" s="11">
        <v>0</v>
      </c>
      <c r="DT118" s="11">
        <v>0</v>
      </c>
    </row>
    <row r="119" spans="1:124" ht="31.5" customHeight="1">
      <c r="B119" s="24"/>
      <c r="C119" s="24"/>
      <c r="D119" s="24"/>
      <c r="E119" s="24"/>
      <c r="F119" s="24"/>
      <c r="G119" s="24"/>
      <c r="H119" s="24"/>
      <c r="I119" s="24"/>
      <c r="J119" s="24"/>
      <c r="K119" s="24"/>
      <c r="L119" s="24"/>
      <c r="M119" s="24"/>
      <c r="N119" s="45"/>
      <c r="O119" s="24"/>
      <c r="P119" s="24"/>
      <c r="Q119" s="24"/>
      <c r="R119" s="24"/>
      <c r="S119" s="24"/>
      <c r="T119" s="24"/>
      <c r="U119" s="24"/>
      <c r="V119" s="24"/>
      <c r="W119" s="24"/>
      <c r="X119" s="24"/>
      <c r="Y119" s="24"/>
      <c r="Z119" s="24"/>
      <c r="AA119" s="24"/>
      <c r="AB119" s="24"/>
      <c r="AC119" s="45"/>
      <c r="AD119" s="24"/>
      <c r="AE119" s="24"/>
      <c r="AF119" s="24"/>
      <c r="AG119" s="24"/>
      <c r="AH119" s="24"/>
      <c r="AI119" s="24"/>
      <c r="AJ119" s="24"/>
      <c r="AK119" s="24"/>
      <c r="AL119" s="24"/>
      <c r="AM119" s="24"/>
      <c r="AN119" s="24"/>
      <c r="AO119" s="24"/>
      <c r="AP119" s="24"/>
      <c r="AQ119" s="24"/>
      <c r="BU119" s="11">
        <v>111</v>
      </c>
      <c r="BV119" s="11">
        <v>111</v>
      </c>
      <c r="BW119" s="11">
        <v>111</v>
      </c>
      <c r="BX119" s="11">
        <v>111</v>
      </c>
      <c r="CC119" s="11">
        <v>111</v>
      </c>
      <c r="CD119" s="11">
        <v>255</v>
      </c>
      <c r="CE119" s="11">
        <v>111</v>
      </c>
      <c r="CF119" s="11">
        <v>255</v>
      </c>
      <c r="CG119" s="11">
        <v>111</v>
      </c>
      <c r="CH119" s="11">
        <v>255</v>
      </c>
      <c r="CI119" s="11">
        <v>111</v>
      </c>
      <c r="CJ119" s="11">
        <v>255</v>
      </c>
      <c r="CS119" s="11">
        <v>111</v>
      </c>
      <c r="CT119" s="11">
        <v>255</v>
      </c>
      <c r="CU119" s="11">
        <v>255</v>
      </c>
      <c r="CV119" s="11">
        <v>111</v>
      </c>
      <c r="CW119" s="11">
        <v>255</v>
      </c>
      <c r="CX119" s="11">
        <v>255</v>
      </c>
      <c r="CY119" s="11">
        <v>111</v>
      </c>
      <c r="CZ119" s="11">
        <v>255</v>
      </c>
      <c r="DA119" s="11">
        <v>255</v>
      </c>
      <c r="DB119" s="11">
        <v>111</v>
      </c>
      <c r="DC119" s="11">
        <v>255</v>
      </c>
      <c r="DD119" s="11">
        <v>255</v>
      </c>
      <c r="DQ119" s="11">
        <v>111</v>
      </c>
      <c r="DR119" s="11">
        <v>255</v>
      </c>
      <c r="DS119" s="11">
        <v>255</v>
      </c>
      <c r="DT119" s="11">
        <v>255</v>
      </c>
    </row>
    <row r="120" spans="1:124" ht="31.5" customHeight="1">
      <c r="B120" s="24"/>
      <c r="C120" s="24"/>
      <c r="D120" s="24"/>
      <c r="E120" s="24"/>
      <c r="F120" s="24"/>
      <c r="G120" s="24"/>
      <c r="H120" s="24"/>
      <c r="I120" s="24"/>
      <c r="J120" s="24"/>
      <c r="K120" s="24"/>
      <c r="L120" s="24"/>
      <c r="M120" s="24"/>
      <c r="N120" s="45"/>
      <c r="O120" s="24"/>
      <c r="P120" s="24"/>
      <c r="Q120" s="24"/>
      <c r="R120" s="24"/>
      <c r="S120" s="24"/>
      <c r="T120" s="24"/>
      <c r="U120" s="24"/>
      <c r="V120" s="24"/>
      <c r="W120" s="24"/>
      <c r="X120" s="24"/>
      <c r="Y120" s="24"/>
      <c r="Z120" s="24"/>
      <c r="AA120" s="24"/>
      <c r="AB120" s="24"/>
      <c r="AC120" s="45"/>
      <c r="AD120" s="24"/>
      <c r="AE120" s="24"/>
      <c r="AF120" s="24"/>
      <c r="AG120" s="24"/>
      <c r="AH120" s="24"/>
      <c r="AI120" s="24"/>
      <c r="AJ120" s="24"/>
      <c r="AK120" s="24"/>
      <c r="AL120" s="24"/>
      <c r="AM120" s="24"/>
      <c r="AN120" s="24"/>
      <c r="AO120" s="24"/>
      <c r="AP120" s="24"/>
      <c r="AQ120" s="24"/>
      <c r="BU120" s="11">
        <v>112</v>
      </c>
      <c r="BV120" s="11">
        <v>112</v>
      </c>
      <c r="BW120" s="11">
        <v>112</v>
      </c>
      <c r="BX120" s="11">
        <v>112</v>
      </c>
      <c r="CC120" s="11">
        <v>112</v>
      </c>
      <c r="CD120" s="11">
        <v>0</v>
      </c>
      <c r="CE120" s="11">
        <v>112</v>
      </c>
      <c r="CF120" s="11">
        <v>0</v>
      </c>
      <c r="CG120" s="11">
        <v>112</v>
      </c>
      <c r="CH120" s="11">
        <v>0</v>
      </c>
      <c r="CI120" s="11">
        <v>112</v>
      </c>
      <c r="CJ120" s="11">
        <v>0</v>
      </c>
      <c r="CS120" s="11">
        <v>112</v>
      </c>
      <c r="CT120" s="11">
        <v>0</v>
      </c>
      <c r="CU120" s="11">
        <v>0</v>
      </c>
      <c r="CV120" s="11">
        <v>112</v>
      </c>
      <c r="CW120" s="11">
        <v>0</v>
      </c>
      <c r="CX120" s="11">
        <v>0</v>
      </c>
      <c r="CY120" s="11">
        <v>112</v>
      </c>
      <c r="CZ120" s="11">
        <v>0</v>
      </c>
      <c r="DA120" s="11">
        <v>0</v>
      </c>
      <c r="DB120" s="11">
        <v>112</v>
      </c>
      <c r="DC120" s="11">
        <v>0</v>
      </c>
      <c r="DD120" s="11">
        <v>0</v>
      </c>
      <c r="DQ120" s="11">
        <v>112</v>
      </c>
      <c r="DR120" s="11">
        <v>0</v>
      </c>
      <c r="DS120" s="11">
        <v>0</v>
      </c>
      <c r="DT120" s="11">
        <v>0</v>
      </c>
    </row>
    <row r="121" spans="1:124" ht="31.5" customHeight="1">
      <c r="B121" s="24"/>
      <c r="C121" s="24"/>
      <c r="D121" s="24"/>
      <c r="E121" s="24"/>
      <c r="F121" s="24"/>
      <c r="G121" s="24"/>
      <c r="H121" s="24"/>
      <c r="I121" s="24"/>
      <c r="J121" s="24"/>
      <c r="K121" s="24"/>
      <c r="L121" s="24"/>
      <c r="M121" s="24"/>
      <c r="N121" s="45"/>
      <c r="O121" s="24"/>
      <c r="P121" s="24"/>
      <c r="Q121" s="24"/>
      <c r="R121" s="24"/>
      <c r="S121" s="24"/>
      <c r="T121" s="24"/>
      <c r="U121" s="24"/>
      <c r="V121" s="24"/>
      <c r="W121" s="24"/>
      <c r="X121" s="24"/>
      <c r="Y121" s="24"/>
      <c r="Z121" s="24"/>
      <c r="AA121" s="24"/>
      <c r="AB121" s="24"/>
      <c r="AC121" s="45"/>
      <c r="AD121" s="24"/>
      <c r="AE121" s="24"/>
      <c r="AF121" s="24"/>
      <c r="AG121" s="24"/>
      <c r="AH121" s="24"/>
      <c r="AI121" s="24"/>
      <c r="AJ121" s="24"/>
      <c r="AK121" s="24"/>
      <c r="AL121" s="24"/>
      <c r="AM121" s="24"/>
      <c r="AN121" s="24"/>
      <c r="AO121" s="24"/>
      <c r="AP121" s="24"/>
      <c r="AQ121" s="24"/>
      <c r="BU121" s="11">
        <v>113</v>
      </c>
      <c r="CC121" s="11">
        <v>113</v>
      </c>
      <c r="CD121" s="11">
        <v>255</v>
      </c>
      <c r="CS121" s="11">
        <v>113</v>
      </c>
      <c r="CT121" s="11">
        <v>255</v>
      </c>
      <c r="CU121" s="11">
        <v>255</v>
      </c>
      <c r="DQ121" s="11">
        <v>113</v>
      </c>
      <c r="DR121" s="11">
        <v>255</v>
      </c>
      <c r="DS121" s="11">
        <v>255</v>
      </c>
      <c r="DT121" s="11">
        <v>255</v>
      </c>
    </row>
    <row r="122" spans="1:124" ht="31.5" customHeight="1">
      <c r="B122" s="24"/>
      <c r="C122" s="24"/>
      <c r="D122" s="24"/>
      <c r="E122" s="24"/>
      <c r="F122" s="24"/>
      <c r="G122" s="24"/>
      <c r="H122" s="24"/>
      <c r="I122" s="24"/>
      <c r="J122" s="24"/>
      <c r="K122" s="24"/>
      <c r="L122" s="24"/>
      <c r="M122" s="24"/>
      <c r="N122" s="45"/>
      <c r="O122" s="24"/>
      <c r="P122" s="24"/>
      <c r="Q122" s="24"/>
      <c r="R122" s="24"/>
      <c r="S122" s="24"/>
      <c r="T122" s="24"/>
      <c r="U122" s="24"/>
      <c r="V122" s="24"/>
      <c r="W122" s="24"/>
      <c r="X122" s="24"/>
      <c r="Y122" s="24"/>
      <c r="Z122" s="24"/>
      <c r="AA122" s="24"/>
      <c r="AB122" s="24"/>
      <c r="AC122" s="45"/>
      <c r="AD122" s="24"/>
      <c r="AE122" s="24"/>
      <c r="AF122" s="24"/>
      <c r="AG122" s="24"/>
      <c r="AH122" s="24"/>
      <c r="AI122" s="24"/>
      <c r="AJ122" s="24"/>
      <c r="AK122" s="24"/>
      <c r="AL122" s="24"/>
      <c r="AM122" s="24"/>
      <c r="AN122" s="24"/>
      <c r="AO122" s="24"/>
      <c r="AP122" s="24"/>
      <c r="AQ122" s="24"/>
      <c r="BU122" s="11">
        <v>114</v>
      </c>
      <c r="CC122" s="11">
        <v>114</v>
      </c>
      <c r="CD122" s="11">
        <v>0</v>
      </c>
      <c r="CS122" s="11">
        <v>114</v>
      </c>
      <c r="CT122" s="11">
        <v>0</v>
      </c>
      <c r="CU122" s="11">
        <v>0</v>
      </c>
      <c r="DQ122" s="11">
        <v>114</v>
      </c>
      <c r="DR122" s="11">
        <v>0</v>
      </c>
      <c r="DS122" s="11">
        <v>0</v>
      </c>
      <c r="DT122" s="11">
        <v>0</v>
      </c>
    </row>
    <row r="123" spans="1:124" ht="31.5" customHeight="1">
      <c r="B123" s="24"/>
      <c r="C123" s="24"/>
      <c r="D123" s="24"/>
      <c r="E123" s="24"/>
      <c r="F123" s="24"/>
      <c r="G123" s="24"/>
      <c r="H123" s="24"/>
      <c r="I123" s="24"/>
      <c r="J123" s="24"/>
      <c r="K123" s="24"/>
      <c r="L123" s="24"/>
      <c r="M123" s="24"/>
      <c r="N123" s="45"/>
      <c r="O123" s="24"/>
      <c r="P123" s="24"/>
      <c r="Q123" s="24"/>
      <c r="R123" s="24"/>
      <c r="S123" s="24"/>
      <c r="T123" s="24"/>
      <c r="U123" s="24"/>
      <c r="V123" s="24"/>
      <c r="W123" s="24"/>
      <c r="X123" s="24"/>
      <c r="Y123" s="24"/>
      <c r="Z123" s="24"/>
      <c r="AA123" s="24"/>
      <c r="AB123" s="24"/>
      <c r="AC123" s="45"/>
      <c r="AD123" s="24"/>
      <c r="AE123" s="24"/>
      <c r="AF123" s="24"/>
      <c r="AG123" s="24"/>
      <c r="AH123" s="24"/>
      <c r="AI123" s="24"/>
      <c r="AJ123" s="24"/>
      <c r="AK123" s="24"/>
      <c r="AL123" s="24"/>
      <c r="AM123" s="24"/>
      <c r="AN123" s="24"/>
      <c r="AO123" s="24"/>
      <c r="AP123" s="24"/>
      <c r="AQ123" s="24"/>
      <c r="BU123" s="11">
        <v>115</v>
      </c>
      <c r="BV123" s="11">
        <v>115</v>
      </c>
      <c r="CC123" s="11">
        <v>115</v>
      </c>
      <c r="CD123" s="11">
        <v>255</v>
      </c>
      <c r="CE123" s="11">
        <v>115</v>
      </c>
      <c r="CF123" s="11">
        <v>255</v>
      </c>
      <c r="CS123" s="11">
        <v>115</v>
      </c>
      <c r="CT123" s="11">
        <v>255</v>
      </c>
      <c r="CU123" s="11">
        <v>255</v>
      </c>
      <c r="CV123" s="11">
        <v>115</v>
      </c>
      <c r="CW123" s="11">
        <v>255</v>
      </c>
      <c r="CX123" s="11">
        <v>255</v>
      </c>
      <c r="DQ123" s="11">
        <v>115</v>
      </c>
      <c r="DR123" s="11">
        <v>255</v>
      </c>
      <c r="DS123" s="11">
        <v>255</v>
      </c>
      <c r="DT123" s="11">
        <v>255</v>
      </c>
    </row>
    <row r="124" spans="1:124" ht="31.5" customHeight="1">
      <c r="B124" s="24"/>
      <c r="C124" s="24"/>
      <c r="D124" s="24"/>
      <c r="E124" s="24"/>
      <c r="F124" s="24"/>
      <c r="G124" s="24"/>
      <c r="H124" s="24"/>
      <c r="I124" s="24"/>
      <c r="J124" s="24"/>
      <c r="K124" s="24"/>
      <c r="L124" s="24"/>
      <c r="M124" s="24"/>
      <c r="N124" s="45"/>
      <c r="O124" s="24"/>
      <c r="P124" s="24"/>
      <c r="Q124" s="24"/>
      <c r="R124" s="24"/>
      <c r="S124" s="24"/>
      <c r="T124" s="24"/>
      <c r="U124" s="24"/>
      <c r="V124" s="24"/>
      <c r="W124" s="24"/>
      <c r="X124" s="24"/>
      <c r="Y124" s="24"/>
      <c r="Z124" s="24"/>
      <c r="AA124" s="24"/>
      <c r="AB124" s="24"/>
      <c r="AC124" s="45"/>
      <c r="AD124" s="24"/>
      <c r="AE124" s="24"/>
      <c r="AF124" s="24"/>
      <c r="AG124" s="24"/>
      <c r="AH124" s="24"/>
      <c r="AI124" s="24"/>
      <c r="AJ124" s="24"/>
      <c r="AK124" s="24"/>
      <c r="AL124" s="24"/>
      <c r="AM124" s="24"/>
      <c r="AN124" s="24"/>
      <c r="AO124" s="24"/>
      <c r="AP124" s="24"/>
      <c r="AQ124" s="24"/>
      <c r="BU124" s="11">
        <v>116</v>
      </c>
      <c r="BV124" s="11">
        <v>116</v>
      </c>
      <c r="CC124" s="11">
        <v>116</v>
      </c>
      <c r="CD124" s="11">
        <v>0</v>
      </c>
      <c r="CE124" s="11">
        <v>116</v>
      </c>
      <c r="CF124" s="11">
        <v>0</v>
      </c>
      <c r="CS124" s="11">
        <v>116</v>
      </c>
      <c r="CT124" s="11">
        <v>0</v>
      </c>
      <c r="CU124" s="11">
        <v>0</v>
      </c>
      <c r="CV124" s="11">
        <v>116</v>
      </c>
      <c r="CW124" s="11">
        <v>0</v>
      </c>
      <c r="CX124" s="11">
        <v>0</v>
      </c>
      <c r="DQ124" s="11">
        <v>116</v>
      </c>
      <c r="DR124" s="11">
        <v>0</v>
      </c>
      <c r="DS124" s="11">
        <v>0</v>
      </c>
      <c r="DT124" s="11">
        <v>0</v>
      </c>
    </row>
    <row r="125" spans="1:124" ht="31.5" customHeight="1">
      <c r="B125" s="24"/>
      <c r="C125" s="24"/>
      <c r="D125" s="24"/>
      <c r="E125" s="24"/>
      <c r="F125" s="24"/>
      <c r="G125" s="24"/>
      <c r="H125" s="24"/>
      <c r="I125" s="24"/>
      <c r="J125" s="24"/>
      <c r="K125" s="24"/>
      <c r="L125" s="24"/>
      <c r="M125" s="24"/>
      <c r="N125" s="45"/>
      <c r="O125" s="24"/>
      <c r="P125" s="24"/>
      <c r="Q125" s="24"/>
      <c r="R125" s="24"/>
      <c r="S125" s="24"/>
      <c r="T125" s="24"/>
      <c r="U125" s="24"/>
      <c r="V125" s="24"/>
      <c r="W125" s="24"/>
      <c r="X125" s="24"/>
      <c r="Y125" s="24"/>
      <c r="Z125" s="24"/>
      <c r="AA125" s="24"/>
      <c r="AB125" s="24"/>
      <c r="AC125" s="45"/>
      <c r="AD125" s="24"/>
      <c r="AE125" s="24"/>
      <c r="AF125" s="24"/>
      <c r="AG125" s="24"/>
      <c r="AH125" s="24"/>
      <c r="AI125" s="24"/>
      <c r="AJ125" s="24"/>
      <c r="AK125" s="24"/>
      <c r="AL125" s="24"/>
      <c r="AM125" s="24"/>
      <c r="AN125" s="24"/>
      <c r="AO125" s="24"/>
      <c r="AP125" s="24"/>
      <c r="AQ125" s="24"/>
      <c r="BU125" s="11">
        <v>117</v>
      </c>
      <c r="CC125" s="11">
        <v>117</v>
      </c>
      <c r="CD125" s="11">
        <v>255</v>
      </c>
      <c r="CS125" s="11">
        <v>117</v>
      </c>
      <c r="CT125" s="11">
        <v>255</v>
      </c>
      <c r="CU125" s="11">
        <v>255</v>
      </c>
      <c r="DQ125" s="11">
        <v>117</v>
      </c>
      <c r="DR125" s="11">
        <v>255</v>
      </c>
      <c r="DS125" s="11">
        <v>255</v>
      </c>
      <c r="DT125" s="11">
        <v>255</v>
      </c>
    </row>
    <row r="126" spans="1:124" ht="31.5" customHeight="1">
      <c r="B126" s="24"/>
      <c r="C126" s="24"/>
      <c r="D126" s="24"/>
      <c r="E126" s="24"/>
      <c r="F126" s="24"/>
      <c r="G126" s="24"/>
      <c r="H126" s="24"/>
      <c r="I126" s="24"/>
      <c r="J126" s="24"/>
      <c r="K126" s="24"/>
      <c r="L126" s="24"/>
      <c r="M126" s="24"/>
      <c r="N126" s="45"/>
      <c r="O126" s="24"/>
      <c r="P126" s="24"/>
      <c r="Q126" s="24"/>
      <c r="R126" s="24"/>
      <c r="S126" s="24"/>
      <c r="T126" s="24"/>
      <c r="U126" s="24"/>
      <c r="V126" s="24"/>
      <c r="W126" s="24"/>
      <c r="X126" s="24"/>
      <c r="Y126" s="24"/>
      <c r="Z126" s="24"/>
      <c r="AA126" s="24"/>
      <c r="AB126" s="24"/>
      <c r="AC126" s="45"/>
      <c r="AD126" s="24"/>
      <c r="AE126" s="24"/>
      <c r="AF126" s="24"/>
      <c r="AG126" s="24"/>
      <c r="AH126" s="24"/>
      <c r="AI126" s="24"/>
      <c r="AJ126" s="24"/>
      <c r="AK126" s="24"/>
      <c r="AL126" s="24"/>
      <c r="AM126" s="24"/>
      <c r="AN126" s="24"/>
      <c r="AO126" s="24"/>
      <c r="AP126" s="24"/>
      <c r="AQ126" s="24"/>
      <c r="BU126" s="11">
        <v>118</v>
      </c>
      <c r="CC126" s="11">
        <v>118</v>
      </c>
      <c r="CD126" s="11">
        <v>0</v>
      </c>
      <c r="CS126" s="11">
        <v>118</v>
      </c>
      <c r="CT126" s="11">
        <v>0</v>
      </c>
      <c r="CU126" s="11">
        <v>0</v>
      </c>
      <c r="DQ126" s="11">
        <v>118</v>
      </c>
      <c r="DR126" s="11">
        <v>0</v>
      </c>
      <c r="DS126" s="11">
        <v>0</v>
      </c>
      <c r="DT126" s="11">
        <v>0</v>
      </c>
    </row>
    <row r="127" spans="1:124" ht="31.5" customHeight="1">
      <c r="B127" s="24"/>
      <c r="C127" s="24"/>
      <c r="D127" s="24"/>
      <c r="E127" s="24"/>
      <c r="F127" s="24"/>
      <c r="G127" s="24"/>
      <c r="H127" s="24"/>
      <c r="I127" s="24"/>
      <c r="J127" s="24"/>
      <c r="K127" s="24"/>
      <c r="L127" s="24"/>
      <c r="M127" s="24"/>
      <c r="N127" s="45"/>
      <c r="O127" s="24"/>
      <c r="P127" s="24"/>
      <c r="Q127" s="24"/>
      <c r="R127" s="24"/>
      <c r="S127" s="24"/>
      <c r="T127" s="24"/>
      <c r="U127" s="24"/>
      <c r="V127" s="24"/>
      <c r="W127" s="24"/>
      <c r="X127" s="24"/>
      <c r="Y127" s="24"/>
      <c r="Z127" s="24"/>
      <c r="AA127" s="24"/>
      <c r="AB127" s="24"/>
      <c r="AC127" s="45"/>
      <c r="AD127" s="24"/>
      <c r="AE127" s="24"/>
      <c r="AF127" s="24"/>
      <c r="AG127" s="24"/>
      <c r="AH127" s="24"/>
      <c r="AI127" s="24"/>
      <c r="AJ127" s="24"/>
      <c r="AK127" s="24"/>
      <c r="AL127" s="24"/>
      <c r="AM127" s="24"/>
      <c r="AN127" s="24"/>
      <c r="AO127" s="24"/>
      <c r="AP127" s="24"/>
      <c r="AQ127" s="24"/>
      <c r="BU127" s="11">
        <v>119</v>
      </c>
      <c r="BV127" s="11">
        <v>119</v>
      </c>
      <c r="BW127" s="11">
        <v>119</v>
      </c>
      <c r="CC127" s="11">
        <v>119</v>
      </c>
      <c r="CD127" s="11">
        <v>255</v>
      </c>
      <c r="CE127" s="11">
        <v>119</v>
      </c>
      <c r="CF127" s="11">
        <v>255</v>
      </c>
      <c r="CG127" s="11">
        <v>119</v>
      </c>
      <c r="CH127" s="11">
        <v>255</v>
      </c>
      <c r="CS127" s="11">
        <v>119</v>
      </c>
      <c r="CT127" s="11">
        <v>255</v>
      </c>
      <c r="CU127" s="11">
        <v>255</v>
      </c>
      <c r="CV127" s="11">
        <v>119</v>
      </c>
      <c r="CW127" s="11">
        <v>255</v>
      </c>
      <c r="CX127" s="11">
        <v>255</v>
      </c>
      <c r="CY127" s="11">
        <v>119</v>
      </c>
      <c r="CZ127" s="11">
        <v>255</v>
      </c>
      <c r="DA127" s="11">
        <v>255</v>
      </c>
      <c r="DQ127" s="11">
        <v>119</v>
      </c>
      <c r="DR127" s="11">
        <v>255</v>
      </c>
      <c r="DS127" s="11">
        <v>255</v>
      </c>
      <c r="DT127" s="11">
        <v>255</v>
      </c>
    </row>
    <row r="128" spans="1:124" ht="31.5" customHeight="1">
      <c r="B128" s="24"/>
      <c r="C128" s="24"/>
      <c r="D128" s="24"/>
      <c r="E128" s="24"/>
      <c r="F128" s="24"/>
      <c r="G128" s="24"/>
      <c r="H128" s="24"/>
      <c r="I128" s="24"/>
      <c r="J128" s="24"/>
      <c r="K128" s="24"/>
      <c r="L128" s="24"/>
      <c r="M128" s="24"/>
      <c r="N128" s="45"/>
      <c r="O128" s="24"/>
      <c r="P128" s="24"/>
      <c r="Q128" s="24"/>
      <c r="R128" s="24"/>
      <c r="S128" s="24"/>
      <c r="T128" s="24"/>
      <c r="U128" s="24"/>
      <c r="V128" s="24"/>
      <c r="W128" s="24"/>
      <c r="X128" s="24"/>
      <c r="Y128" s="24"/>
      <c r="Z128" s="24"/>
      <c r="AA128" s="24"/>
      <c r="AB128" s="24"/>
      <c r="AC128" s="45"/>
      <c r="AD128" s="24"/>
      <c r="AE128" s="24"/>
      <c r="AF128" s="24"/>
      <c r="AG128" s="24"/>
      <c r="AH128" s="24"/>
      <c r="AI128" s="24"/>
      <c r="AJ128" s="24"/>
      <c r="AK128" s="24"/>
      <c r="AL128" s="24"/>
      <c r="AM128" s="24"/>
      <c r="AN128" s="24"/>
      <c r="AO128" s="24"/>
      <c r="AP128" s="24"/>
      <c r="AQ128" s="24"/>
      <c r="BU128" s="11">
        <v>120</v>
      </c>
      <c r="BV128" s="11">
        <v>120</v>
      </c>
      <c r="BW128" s="11">
        <v>120</v>
      </c>
      <c r="CC128" s="11">
        <v>120</v>
      </c>
      <c r="CD128" s="11">
        <v>0</v>
      </c>
      <c r="CE128" s="11">
        <v>120</v>
      </c>
      <c r="CF128" s="11">
        <v>0</v>
      </c>
      <c r="CG128" s="11">
        <v>120</v>
      </c>
      <c r="CH128" s="11">
        <v>0</v>
      </c>
      <c r="CS128" s="11">
        <v>120</v>
      </c>
      <c r="CT128" s="11">
        <v>0</v>
      </c>
      <c r="CU128" s="11">
        <v>0</v>
      </c>
      <c r="CV128" s="11">
        <v>120</v>
      </c>
      <c r="CW128" s="11">
        <v>0</v>
      </c>
      <c r="CX128" s="11">
        <v>0</v>
      </c>
      <c r="CY128" s="11">
        <v>120</v>
      </c>
      <c r="CZ128" s="11">
        <v>0</v>
      </c>
      <c r="DA128" s="11">
        <v>0</v>
      </c>
      <c r="DQ128" s="11">
        <v>120</v>
      </c>
      <c r="DR128" s="11">
        <v>0</v>
      </c>
      <c r="DS128" s="11">
        <v>0</v>
      </c>
      <c r="DT128" s="11">
        <v>0</v>
      </c>
    </row>
    <row r="129" spans="73:124">
      <c r="BU129" s="11">
        <v>121</v>
      </c>
      <c r="CC129" s="11">
        <v>121</v>
      </c>
      <c r="CD129" s="11">
        <v>255</v>
      </c>
      <c r="CS129" s="11">
        <v>121</v>
      </c>
      <c r="CT129" s="11">
        <v>255</v>
      </c>
      <c r="CU129" s="11">
        <v>255</v>
      </c>
      <c r="DQ129" s="11">
        <v>121</v>
      </c>
      <c r="DR129" s="11">
        <v>255</v>
      </c>
      <c r="DS129" s="11">
        <v>255</v>
      </c>
      <c r="DT129" s="11">
        <v>255</v>
      </c>
    </row>
    <row r="130" spans="73:124">
      <c r="BU130" s="11">
        <v>122</v>
      </c>
      <c r="CC130" s="11">
        <v>122</v>
      </c>
      <c r="CD130" s="11">
        <v>0</v>
      </c>
      <c r="CS130" s="11">
        <v>122</v>
      </c>
      <c r="CT130" s="11">
        <v>0</v>
      </c>
      <c r="CU130" s="11">
        <v>0</v>
      </c>
      <c r="DQ130" s="11">
        <v>122</v>
      </c>
      <c r="DR130" s="11">
        <v>0</v>
      </c>
      <c r="DS130" s="11">
        <v>0</v>
      </c>
      <c r="DT130" s="11">
        <v>0</v>
      </c>
    </row>
    <row r="131" spans="73:124">
      <c r="BU131" s="11">
        <v>123</v>
      </c>
      <c r="BV131" s="11">
        <v>123</v>
      </c>
      <c r="CC131" s="11">
        <v>123</v>
      </c>
      <c r="CD131" s="11">
        <v>255</v>
      </c>
      <c r="CE131" s="11">
        <v>123</v>
      </c>
      <c r="CF131" s="11">
        <v>255</v>
      </c>
      <c r="CS131" s="11">
        <v>123</v>
      </c>
      <c r="CT131" s="11">
        <v>255</v>
      </c>
      <c r="CU131" s="11">
        <v>255</v>
      </c>
      <c r="CV131" s="11">
        <v>123</v>
      </c>
      <c r="CW131" s="11">
        <v>255</v>
      </c>
      <c r="CX131" s="11">
        <v>255</v>
      </c>
      <c r="DQ131" s="11">
        <v>123</v>
      </c>
      <c r="DR131" s="11">
        <v>255</v>
      </c>
      <c r="DS131" s="11">
        <v>255</v>
      </c>
      <c r="DT131" s="11">
        <v>255</v>
      </c>
    </row>
    <row r="132" spans="73:124">
      <c r="BU132" s="11">
        <v>124</v>
      </c>
      <c r="BV132" s="11">
        <v>124</v>
      </c>
      <c r="CC132" s="11">
        <v>124</v>
      </c>
      <c r="CD132" s="11">
        <v>0</v>
      </c>
      <c r="CE132" s="11">
        <v>124</v>
      </c>
      <c r="CF132" s="11">
        <v>0</v>
      </c>
      <c r="CS132" s="11">
        <v>124</v>
      </c>
      <c r="CT132" s="11">
        <v>0</v>
      </c>
      <c r="CU132" s="11">
        <v>0</v>
      </c>
      <c r="CV132" s="11">
        <v>124</v>
      </c>
      <c r="CW132" s="11">
        <v>0</v>
      </c>
      <c r="CX132" s="11">
        <v>0</v>
      </c>
      <c r="DQ132" s="11">
        <v>124</v>
      </c>
      <c r="DR132" s="11">
        <v>0</v>
      </c>
      <c r="DS132" s="11">
        <v>0</v>
      </c>
      <c r="DT132" s="11">
        <v>0</v>
      </c>
    </row>
    <row r="133" spans="73:124">
      <c r="BU133" s="11">
        <v>125</v>
      </c>
      <c r="CC133" s="11">
        <v>125</v>
      </c>
      <c r="CD133" s="11">
        <v>255</v>
      </c>
      <c r="CS133" s="11">
        <v>125</v>
      </c>
      <c r="CT133" s="11">
        <v>255</v>
      </c>
      <c r="CU133" s="11">
        <v>255</v>
      </c>
      <c r="DQ133" s="11">
        <v>125</v>
      </c>
      <c r="DR133" s="11">
        <v>255</v>
      </c>
      <c r="DS133" s="11">
        <v>255</v>
      </c>
      <c r="DT133" s="11">
        <v>255</v>
      </c>
    </row>
    <row r="134" spans="73:124">
      <c r="BU134" s="11">
        <v>126</v>
      </c>
      <c r="CC134" s="11">
        <v>126</v>
      </c>
      <c r="CD134" s="11">
        <v>0</v>
      </c>
      <c r="CS134" s="11">
        <v>126</v>
      </c>
      <c r="CT134" s="11">
        <v>0</v>
      </c>
      <c r="CU134" s="11">
        <v>0</v>
      </c>
      <c r="DQ134" s="11">
        <v>126</v>
      </c>
      <c r="DR134" s="11">
        <v>0</v>
      </c>
      <c r="DS134" s="11">
        <v>0</v>
      </c>
      <c r="DT134" s="11">
        <v>0</v>
      </c>
    </row>
    <row r="135" spans="73:124">
      <c r="BU135" s="11">
        <v>127</v>
      </c>
      <c r="BV135" s="11">
        <v>127</v>
      </c>
      <c r="BW135" s="11">
        <v>127</v>
      </c>
      <c r="BX135" s="11">
        <v>127</v>
      </c>
      <c r="BY135" s="11">
        <v>127</v>
      </c>
      <c r="BZ135" s="11">
        <v>127</v>
      </c>
      <c r="CA135" s="11">
        <v>127</v>
      </c>
      <c r="CC135" s="11">
        <v>127</v>
      </c>
      <c r="CD135" s="11">
        <v>255</v>
      </c>
      <c r="CE135" s="11">
        <v>127</v>
      </c>
      <c r="CF135" s="11">
        <v>255</v>
      </c>
      <c r="CG135" s="11">
        <v>127</v>
      </c>
      <c r="CH135" s="11">
        <v>255</v>
      </c>
      <c r="CI135" s="11">
        <v>127</v>
      </c>
      <c r="CJ135" s="11">
        <v>255</v>
      </c>
      <c r="CK135" s="11">
        <v>127</v>
      </c>
      <c r="CL135" s="11">
        <v>255</v>
      </c>
      <c r="CM135" s="11">
        <v>127</v>
      </c>
      <c r="CN135" s="11">
        <v>255</v>
      </c>
      <c r="CO135" s="11">
        <v>127</v>
      </c>
      <c r="CP135" s="11">
        <v>255</v>
      </c>
      <c r="CS135" s="11">
        <v>127</v>
      </c>
      <c r="CT135" s="11">
        <v>255</v>
      </c>
      <c r="CU135" s="11">
        <v>255</v>
      </c>
      <c r="CV135" s="11">
        <v>127</v>
      </c>
      <c r="CW135" s="11">
        <v>255</v>
      </c>
      <c r="CX135" s="11">
        <v>255</v>
      </c>
      <c r="CY135" s="11">
        <v>127</v>
      </c>
      <c r="CZ135" s="11">
        <v>255</v>
      </c>
      <c r="DA135" s="11">
        <v>255</v>
      </c>
      <c r="DB135" s="11">
        <v>127</v>
      </c>
      <c r="DC135" s="11">
        <v>255</v>
      </c>
      <c r="DD135" s="11">
        <v>255</v>
      </c>
      <c r="DE135" s="11">
        <v>127</v>
      </c>
      <c r="DF135" s="11">
        <v>255</v>
      </c>
      <c r="DG135" s="11">
        <v>255</v>
      </c>
      <c r="DH135" s="11">
        <v>127</v>
      </c>
      <c r="DI135" s="11">
        <v>255</v>
      </c>
      <c r="DJ135" s="11">
        <v>255</v>
      </c>
      <c r="DK135" s="11">
        <v>127</v>
      </c>
      <c r="DL135" s="11">
        <v>255</v>
      </c>
      <c r="DM135" s="11">
        <v>255</v>
      </c>
      <c r="DQ135" s="11">
        <v>127</v>
      </c>
      <c r="DR135" s="11">
        <v>255</v>
      </c>
      <c r="DS135" s="11">
        <v>255</v>
      </c>
      <c r="DT135" s="11">
        <v>255</v>
      </c>
    </row>
    <row r="136" spans="73:124">
      <c r="BU136" s="11">
        <v>128</v>
      </c>
      <c r="BV136" s="11">
        <v>128</v>
      </c>
      <c r="BW136" s="11">
        <v>128</v>
      </c>
      <c r="BX136" s="11">
        <v>128</v>
      </c>
      <c r="BY136" s="11">
        <v>128</v>
      </c>
      <c r="BZ136" s="11">
        <v>128</v>
      </c>
      <c r="CA136" s="11">
        <v>128</v>
      </c>
      <c r="CC136" s="11">
        <v>128</v>
      </c>
      <c r="CD136" s="11">
        <v>0</v>
      </c>
      <c r="CE136" s="11">
        <v>128</v>
      </c>
      <c r="CF136" s="11">
        <v>0</v>
      </c>
      <c r="CG136" s="11">
        <v>128</v>
      </c>
      <c r="CH136" s="11">
        <v>0</v>
      </c>
      <c r="CI136" s="11">
        <v>128</v>
      </c>
      <c r="CJ136" s="11">
        <v>0</v>
      </c>
      <c r="CK136" s="11">
        <v>128</v>
      </c>
      <c r="CL136" s="11">
        <v>0</v>
      </c>
      <c r="CM136" s="11">
        <v>128</v>
      </c>
      <c r="CN136" s="11">
        <v>0</v>
      </c>
      <c r="CO136" s="11">
        <v>128</v>
      </c>
      <c r="CP136" s="11">
        <v>0</v>
      </c>
      <c r="CS136" s="11">
        <v>128</v>
      </c>
      <c r="CT136" s="11">
        <v>0</v>
      </c>
      <c r="CU136" s="11">
        <v>0</v>
      </c>
      <c r="CV136" s="11">
        <v>128</v>
      </c>
      <c r="CW136" s="11">
        <v>0</v>
      </c>
      <c r="CX136" s="11">
        <v>0</v>
      </c>
      <c r="CY136" s="11">
        <v>128</v>
      </c>
      <c r="CZ136" s="11">
        <v>0</v>
      </c>
      <c r="DA136" s="11">
        <v>0</v>
      </c>
      <c r="DB136" s="11">
        <v>128</v>
      </c>
      <c r="DC136" s="11">
        <v>0</v>
      </c>
      <c r="DD136" s="11">
        <v>0</v>
      </c>
      <c r="DE136" s="11">
        <v>128</v>
      </c>
      <c r="DF136" s="11">
        <v>0</v>
      </c>
      <c r="DG136" s="11">
        <v>0</v>
      </c>
      <c r="DH136" s="11">
        <v>128</v>
      </c>
      <c r="DI136" s="11">
        <v>0</v>
      </c>
      <c r="DJ136" s="11">
        <v>0</v>
      </c>
      <c r="DK136" s="11">
        <v>128</v>
      </c>
      <c r="DL136" s="11">
        <v>0</v>
      </c>
      <c r="DM136" s="11">
        <v>0</v>
      </c>
      <c r="DQ136" s="11">
        <v>128</v>
      </c>
      <c r="DR136" s="11">
        <v>0</v>
      </c>
      <c r="DS136" s="11">
        <v>0</v>
      </c>
      <c r="DT136" s="11">
        <v>0</v>
      </c>
    </row>
    <row r="137" spans="73:124">
      <c r="BU137" s="11">
        <v>129</v>
      </c>
      <c r="CC137" s="11">
        <v>129</v>
      </c>
      <c r="CD137" s="11">
        <v>255</v>
      </c>
      <c r="CS137" s="11">
        <v>129</v>
      </c>
      <c r="CT137" s="11">
        <v>255</v>
      </c>
      <c r="CU137" s="11">
        <v>255</v>
      </c>
      <c r="DQ137" s="11">
        <v>129</v>
      </c>
      <c r="DR137" s="11">
        <v>255</v>
      </c>
      <c r="DS137" s="11">
        <v>255</v>
      </c>
      <c r="DT137" s="11">
        <v>255</v>
      </c>
    </row>
    <row r="138" spans="73:124">
      <c r="BU138" s="11">
        <v>130</v>
      </c>
      <c r="CC138" s="11">
        <v>130</v>
      </c>
      <c r="CD138" s="11">
        <v>0</v>
      </c>
      <c r="CS138" s="11">
        <v>130</v>
      </c>
      <c r="CT138" s="11">
        <v>0</v>
      </c>
      <c r="CU138" s="11">
        <v>0</v>
      </c>
      <c r="DQ138" s="11">
        <v>130</v>
      </c>
      <c r="DR138" s="11">
        <v>0</v>
      </c>
      <c r="DS138" s="11">
        <v>0</v>
      </c>
      <c r="DT138" s="11">
        <v>0</v>
      </c>
    </row>
    <row r="139" spans="73:124">
      <c r="BU139" s="11">
        <v>131</v>
      </c>
      <c r="BV139" s="11">
        <v>131</v>
      </c>
      <c r="CC139" s="11">
        <v>131</v>
      </c>
      <c r="CD139" s="11">
        <v>255</v>
      </c>
      <c r="CE139" s="11">
        <v>131</v>
      </c>
      <c r="CF139" s="11">
        <v>255</v>
      </c>
      <c r="CS139" s="11">
        <v>131</v>
      </c>
      <c r="CT139" s="11">
        <v>255</v>
      </c>
      <c r="CU139" s="11">
        <v>255</v>
      </c>
      <c r="CV139" s="11">
        <v>131</v>
      </c>
      <c r="CW139" s="11">
        <v>255</v>
      </c>
      <c r="CX139" s="11">
        <v>255</v>
      </c>
      <c r="DQ139" s="11">
        <v>131</v>
      </c>
      <c r="DR139" s="11">
        <v>255</v>
      </c>
      <c r="DS139" s="11">
        <v>255</v>
      </c>
      <c r="DT139" s="11">
        <v>255</v>
      </c>
    </row>
    <row r="140" spans="73:124">
      <c r="BU140" s="11">
        <v>132</v>
      </c>
      <c r="BV140" s="11">
        <v>132</v>
      </c>
      <c r="CC140" s="11">
        <v>132</v>
      </c>
      <c r="CD140" s="11">
        <v>0</v>
      </c>
      <c r="CE140" s="11">
        <v>132</v>
      </c>
      <c r="CF140" s="11">
        <v>0</v>
      </c>
      <c r="CS140" s="11">
        <v>132</v>
      </c>
      <c r="CT140" s="11">
        <v>0</v>
      </c>
      <c r="CU140" s="11">
        <v>0</v>
      </c>
      <c r="CV140" s="11">
        <v>132</v>
      </c>
      <c r="CW140" s="11">
        <v>0</v>
      </c>
      <c r="CX140" s="11">
        <v>0</v>
      </c>
      <c r="DQ140" s="11">
        <v>132</v>
      </c>
      <c r="DR140" s="11">
        <v>0</v>
      </c>
      <c r="DS140" s="11">
        <v>0</v>
      </c>
      <c r="DT140" s="11">
        <v>0</v>
      </c>
    </row>
    <row r="141" spans="73:124">
      <c r="BU141" s="11">
        <v>133</v>
      </c>
      <c r="CC141" s="11">
        <v>133</v>
      </c>
      <c r="CD141" s="11">
        <v>255</v>
      </c>
      <c r="CS141" s="11">
        <v>133</v>
      </c>
      <c r="CT141" s="11">
        <v>255</v>
      </c>
      <c r="CU141" s="11">
        <v>255</v>
      </c>
      <c r="DQ141" s="11">
        <v>133</v>
      </c>
      <c r="DR141" s="11">
        <v>255</v>
      </c>
      <c r="DS141" s="11">
        <v>255</v>
      </c>
      <c r="DT141" s="11">
        <v>255</v>
      </c>
    </row>
    <row r="142" spans="73:124">
      <c r="BU142" s="11">
        <v>134</v>
      </c>
      <c r="CC142" s="11">
        <v>134</v>
      </c>
      <c r="CD142" s="11">
        <v>0</v>
      </c>
      <c r="CS142" s="11">
        <v>134</v>
      </c>
      <c r="CT142" s="11">
        <v>0</v>
      </c>
      <c r="CU142" s="11">
        <v>0</v>
      </c>
      <c r="DQ142" s="11">
        <v>134</v>
      </c>
      <c r="DR142" s="11">
        <v>0</v>
      </c>
      <c r="DS142" s="11">
        <v>0</v>
      </c>
      <c r="DT142" s="11">
        <v>0</v>
      </c>
    </row>
    <row r="143" spans="73:124">
      <c r="BU143" s="11">
        <v>135</v>
      </c>
      <c r="BV143" s="11">
        <v>135</v>
      </c>
      <c r="BW143" s="11">
        <v>135</v>
      </c>
      <c r="CC143" s="11">
        <v>135</v>
      </c>
      <c r="CD143" s="11">
        <v>255</v>
      </c>
      <c r="CE143" s="11">
        <v>135</v>
      </c>
      <c r="CF143" s="11">
        <v>255</v>
      </c>
      <c r="CG143" s="11">
        <v>135</v>
      </c>
      <c r="CH143" s="11">
        <v>255</v>
      </c>
      <c r="CS143" s="11">
        <v>135</v>
      </c>
      <c r="CT143" s="11">
        <v>255</v>
      </c>
      <c r="CU143" s="11">
        <v>255</v>
      </c>
      <c r="CV143" s="11">
        <v>135</v>
      </c>
      <c r="CW143" s="11">
        <v>255</v>
      </c>
      <c r="CX143" s="11">
        <v>255</v>
      </c>
      <c r="CY143" s="11">
        <v>135</v>
      </c>
      <c r="CZ143" s="11">
        <v>255</v>
      </c>
      <c r="DA143" s="11">
        <v>255</v>
      </c>
      <c r="DQ143" s="11">
        <v>135</v>
      </c>
      <c r="DR143" s="11">
        <v>255</v>
      </c>
      <c r="DS143" s="11">
        <v>255</v>
      </c>
      <c r="DT143" s="11">
        <v>255</v>
      </c>
    </row>
    <row r="144" spans="73:124">
      <c r="BU144" s="11">
        <v>136</v>
      </c>
      <c r="BV144" s="11">
        <v>136</v>
      </c>
      <c r="BW144" s="11">
        <v>136</v>
      </c>
      <c r="CC144" s="11">
        <v>136</v>
      </c>
      <c r="CD144" s="11">
        <v>0</v>
      </c>
      <c r="CE144" s="11">
        <v>136</v>
      </c>
      <c r="CF144" s="11">
        <v>0</v>
      </c>
      <c r="CG144" s="11">
        <v>136</v>
      </c>
      <c r="CH144" s="11">
        <v>0</v>
      </c>
      <c r="CS144" s="11">
        <v>136</v>
      </c>
      <c r="CT144" s="11">
        <v>0</v>
      </c>
      <c r="CU144" s="11">
        <v>0</v>
      </c>
      <c r="CV144" s="11">
        <v>136</v>
      </c>
      <c r="CW144" s="11">
        <v>0</v>
      </c>
      <c r="CX144" s="11">
        <v>0</v>
      </c>
      <c r="CY144" s="11">
        <v>136</v>
      </c>
      <c r="CZ144" s="11">
        <v>0</v>
      </c>
      <c r="DA144" s="11">
        <v>0</v>
      </c>
      <c r="DQ144" s="11">
        <v>136</v>
      </c>
      <c r="DR144" s="11">
        <v>0</v>
      </c>
      <c r="DS144" s="11">
        <v>0</v>
      </c>
      <c r="DT144" s="11">
        <v>0</v>
      </c>
    </row>
    <row r="145" spans="73:124">
      <c r="BU145" s="11">
        <v>137</v>
      </c>
      <c r="CC145" s="11">
        <v>137</v>
      </c>
      <c r="CD145" s="11">
        <v>255</v>
      </c>
      <c r="CS145" s="11">
        <v>137</v>
      </c>
      <c r="CT145" s="11">
        <v>255</v>
      </c>
      <c r="CU145" s="11">
        <v>255</v>
      </c>
      <c r="DQ145" s="11">
        <v>137</v>
      </c>
      <c r="DR145" s="11">
        <v>255</v>
      </c>
      <c r="DS145" s="11">
        <v>255</v>
      </c>
      <c r="DT145" s="11">
        <v>255</v>
      </c>
    </row>
    <row r="146" spans="73:124">
      <c r="BU146" s="11">
        <v>138</v>
      </c>
      <c r="CC146" s="11">
        <v>138</v>
      </c>
      <c r="CD146" s="11">
        <v>0</v>
      </c>
      <c r="CS146" s="11">
        <v>138</v>
      </c>
      <c r="CT146" s="11">
        <v>0</v>
      </c>
      <c r="CU146" s="11">
        <v>0</v>
      </c>
      <c r="DQ146" s="11">
        <v>138</v>
      </c>
      <c r="DR146" s="11">
        <v>0</v>
      </c>
      <c r="DS146" s="11">
        <v>0</v>
      </c>
      <c r="DT146" s="11">
        <v>0</v>
      </c>
    </row>
    <row r="147" spans="73:124">
      <c r="BU147" s="11">
        <v>139</v>
      </c>
      <c r="BV147" s="11">
        <v>139</v>
      </c>
      <c r="CC147" s="11">
        <v>139</v>
      </c>
      <c r="CD147" s="11">
        <v>255</v>
      </c>
      <c r="CE147" s="11">
        <v>139</v>
      </c>
      <c r="CF147" s="11">
        <v>255</v>
      </c>
      <c r="CS147" s="11">
        <v>139</v>
      </c>
      <c r="CT147" s="11">
        <v>255</v>
      </c>
      <c r="CU147" s="11">
        <v>255</v>
      </c>
      <c r="CV147" s="11">
        <v>139</v>
      </c>
      <c r="CW147" s="11">
        <v>255</v>
      </c>
      <c r="CX147" s="11">
        <v>255</v>
      </c>
      <c r="DQ147" s="11">
        <v>139</v>
      </c>
      <c r="DR147" s="11">
        <v>255</v>
      </c>
      <c r="DS147" s="11">
        <v>255</v>
      </c>
      <c r="DT147" s="11">
        <v>255</v>
      </c>
    </row>
    <row r="148" spans="73:124">
      <c r="BU148" s="11">
        <v>140</v>
      </c>
      <c r="BV148" s="11">
        <v>140</v>
      </c>
      <c r="CC148" s="11">
        <v>140</v>
      </c>
      <c r="CD148" s="11">
        <v>0</v>
      </c>
      <c r="CE148" s="11">
        <v>140</v>
      </c>
      <c r="CF148" s="11">
        <v>0</v>
      </c>
      <c r="CS148" s="11">
        <v>140</v>
      </c>
      <c r="CT148" s="11">
        <v>0</v>
      </c>
      <c r="CU148" s="11">
        <v>0</v>
      </c>
      <c r="CV148" s="11">
        <v>140</v>
      </c>
      <c r="CW148" s="11">
        <v>0</v>
      </c>
      <c r="CX148" s="11">
        <v>0</v>
      </c>
      <c r="DQ148" s="11">
        <v>140</v>
      </c>
      <c r="DR148" s="11">
        <v>0</v>
      </c>
      <c r="DS148" s="11">
        <v>0</v>
      </c>
      <c r="DT148" s="11">
        <v>0</v>
      </c>
    </row>
    <row r="149" spans="73:124">
      <c r="BU149" s="11">
        <v>141</v>
      </c>
      <c r="CC149" s="11">
        <v>141</v>
      </c>
      <c r="CD149" s="11">
        <v>255</v>
      </c>
      <c r="CS149" s="11">
        <v>141</v>
      </c>
      <c r="CT149" s="11">
        <v>255</v>
      </c>
      <c r="CU149" s="11">
        <v>255</v>
      </c>
      <c r="DQ149" s="11">
        <v>141</v>
      </c>
      <c r="DR149" s="11">
        <v>255</v>
      </c>
      <c r="DS149" s="11">
        <v>255</v>
      </c>
      <c r="DT149" s="11">
        <v>255</v>
      </c>
    </row>
    <row r="150" spans="73:124">
      <c r="BU150" s="11">
        <v>142</v>
      </c>
      <c r="CC150" s="11">
        <v>142</v>
      </c>
      <c r="CD150" s="11">
        <v>0</v>
      </c>
      <c r="CS150" s="11">
        <v>142</v>
      </c>
      <c r="CT150" s="11">
        <v>0</v>
      </c>
      <c r="CU150" s="11">
        <v>0</v>
      </c>
      <c r="DQ150" s="11">
        <v>142</v>
      </c>
      <c r="DR150" s="11">
        <v>0</v>
      </c>
      <c r="DS150" s="11">
        <v>0</v>
      </c>
      <c r="DT150" s="11">
        <v>0</v>
      </c>
    </row>
    <row r="151" spans="73:124">
      <c r="BU151" s="11">
        <v>143</v>
      </c>
      <c r="BV151" s="11">
        <v>143</v>
      </c>
      <c r="BW151" s="11">
        <v>143</v>
      </c>
      <c r="BX151" s="11">
        <v>143</v>
      </c>
      <c r="CC151" s="11">
        <v>143</v>
      </c>
      <c r="CD151" s="11">
        <v>255</v>
      </c>
      <c r="CE151" s="11">
        <v>143</v>
      </c>
      <c r="CF151" s="11">
        <v>255</v>
      </c>
      <c r="CG151" s="11">
        <v>143</v>
      </c>
      <c r="CH151" s="11">
        <v>255</v>
      </c>
      <c r="CI151" s="11">
        <v>143</v>
      </c>
      <c r="CJ151" s="11">
        <v>255</v>
      </c>
      <c r="CS151" s="11">
        <v>143</v>
      </c>
      <c r="CT151" s="11">
        <v>255</v>
      </c>
      <c r="CU151" s="11">
        <v>255</v>
      </c>
      <c r="CV151" s="11">
        <v>143</v>
      </c>
      <c r="CW151" s="11">
        <v>255</v>
      </c>
      <c r="CX151" s="11">
        <v>255</v>
      </c>
      <c r="CY151" s="11">
        <v>143</v>
      </c>
      <c r="CZ151" s="11">
        <v>255</v>
      </c>
      <c r="DA151" s="11">
        <v>255</v>
      </c>
      <c r="DB151" s="11">
        <v>143</v>
      </c>
      <c r="DC151" s="11">
        <v>255</v>
      </c>
      <c r="DD151" s="11">
        <v>255</v>
      </c>
      <c r="DQ151" s="11">
        <v>143</v>
      </c>
      <c r="DR151" s="11">
        <v>255</v>
      </c>
      <c r="DS151" s="11">
        <v>255</v>
      </c>
      <c r="DT151" s="11">
        <v>255</v>
      </c>
    </row>
    <row r="152" spans="73:124">
      <c r="BU152" s="11">
        <v>144</v>
      </c>
      <c r="BV152" s="11">
        <v>144</v>
      </c>
      <c r="BW152" s="11">
        <v>144</v>
      </c>
      <c r="BX152" s="11">
        <v>144</v>
      </c>
      <c r="CC152" s="11">
        <v>144</v>
      </c>
      <c r="CD152" s="11">
        <v>0</v>
      </c>
      <c r="CE152" s="11">
        <v>144</v>
      </c>
      <c r="CF152" s="11">
        <v>0</v>
      </c>
      <c r="CG152" s="11">
        <v>144</v>
      </c>
      <c r="CH152" s="11">
        <v>0</v>
      </c>
      <c r="CI152" s="11">
        <v>144</v>
      </c>
      <c r="CJ152" s="11">
        <v>0</v>
      </c>
      <c r="CS152" s="11">
        <v>144</v>
      </c>
      <c r="CT152" s="11">
        <v>0</v>
      </c>
      <c r="CU152" s="11">
        <v>0</v>
      </c>
      <c r="CV152" s="11">
        <v>144</v>
      </c>
      <c r="CW152" s="11">
        <v>0</v>
      </c>
      <c r="CX152" s="11">
        <v>0</v>
      </c>
      <c r="CY152" s="11">
        <v>144</v>
      </c>
      <c r="CZ152" s="11">
        <v>0</v>
      </c>
      <c r="DA152" s="11">
        <v>0</v>
      </c>
      <c r="DB152" s="11">
        <v>144</v>
      </c>
      <c r="DC152" s="11">
        <v>0</v>
      </c>
      <c r="DD152" s="11">
        <v>0</v>
      </c>
      <c r="DQ152" s="11">
        <v>144</v>
      </c>
      <c r="DR152" s="11">
        <v>0</v>
      </c>
      <c r="DS152" s="11">
        <v>0</v>
      </c>
      <c r="DT152" s="11">
        <v>0</v>
      </c>
    </row>
    <row r="153" spans="73:124">
      <c r="BU153" s="11">
        <v>145</v>
      </c>
      <c r="CC153" s="11">
        <v>145</v>
      </c>
      <c r="CD153" s="11">
        <v>255</v>
      </c>
      <c r="CS153" s="11">
        <v>145</v>
      </c>
      <c r="CT153" s="11">
        <v>255</v>
      </c>
      <c r="CU153" s="11">
        <v>255</v>
      </c>
      <c r="DQ153" s="11">
        <v>145</v>
      </c>
      <c r="DR153" s="11">
        <v>255</v>
      </c>
      <c r="DS153" s="11">
        <v>255</v>
      </c>
      <c r="DT153" s="11">
        <v>255</v>
      </c>
    </row>
    <row r="154" spans="73:124">
      <c r="BU154" s="11">
        <v>146</v>
      </c>
      <c r="CC154" s="11">
        <v>146</v>
      </c>
      <c r="CD154" s="11">
        <v>0</v>
      </c>
      <c r="CS154" s="11">
        <v>146</v>
      </c>
      <c r="CT154" s="11">
        <v>0</v>
      </c>
      <c r="CU154" s="11">
        <v>0</v>
      </c>
      <c r="DQ154" s="11">
        <v>146</v>
      </c>
      <c r="DR154" s="11">
        <v>0</v>
      </c>
      <c r="DS154" s="11">
        <v>0</v>
      </c>
      <c r="DT154" s="11">
        <v>0</v>
      </c>
    </row>
    <row r="155" spans="73:124">
      <c r="BU155" s="11">
        <v>147</v>
      </c>
      <c r="BV155" s="11">
        <v>147</v>
      </c>
      <c r="CC155" s="11">
        <v>147</v>
      </c>
      <c r="CD155" s="11">
        <v>255</v>
      </c>
      <c r="CE155" s="11">
        <v>147</v>
      </c>
      <c r="CF155" s="11">
        <v>255</v>
      </c>
      <c r="CS155" s="11">
        <v>147</v>
      </c>
      <c r="CT155" s="11">
        <v>255</v>
      </c>
      <c r="CU155" s="11">
        <v>255</v>
      </c>
      <c r="CV155" s="11">
        <v>147</v>
      </c>
      <c r="CW155" s="11">
        <v>255</v>
      </c>
      <c r="CX155" s="11">
        <v>255</v>
      </c>
      <c r="DQ155" s="11">
        <v>147</v>
      </c>
      <c r="DR155" s="11">
        <v>255</v>
      </c>
      <c r="DS155" s="11">
        <v>255</v>
      </c>
      <c r="DT155" s="11">
        <v>255</v>
      </c>
    </row>
    <row r="156" spans="73:124">
      <c r="BU156" s="11">
        <v>148</v>
      </c>
      <c r="BV156" s="11">
        <v>148</v>
      </c>
      <c r="CC156" s="11">
        <v>148</v>
      </c>
      <c r="CD156" s="11">
        <v>0</v>
      </c>
      <c r="CE156" s="11">
        <v>148</v>
      </c>
      <c r="CF156" s="11">
        <v>0</v>
      </c>
      <c r="CS156" s="11">
        <v>148</v>
      </c>
      <c r="CT156" s="11">
        <v>0</v>
      </c>
      <c r="CU156" s="11">
        <v>0</v>
      </c>
      <c r="CV156" s="11">
        <v>148</v>
      </c>
      <c r="CW156" s="11">
        <v>0</v>
      </c>
      <c r="CX156" s="11">
        <v>0</v>
      </c>
      <c r="DQ156" s="11">
        <v>148</v>
      </c>
      <c r="DR156" s="11">
        <v>0</v>
      </c>
      <c r="DS156" s="11">
        <v>0</v>
      </c>
      <c r="DT156" s="11">
        <v>0</v>
      </c>
    </row>
    <row r="157" spans="73:124">
      <c r="BU157" s="11">
        <v>149</v>
      </c>
      <c r="CC157" s="11">
        <v>149</v>
      </c>
      <c r="CD157" s="11">
        <v>255</v>
      </c>
      <c r="CS157" s="11">
        <v>149</v>
      </c>
      <c r="CT157" s="11">
        <v>255</v>
      </c>
      <c r="CU157" s="11">
        <v>255</v>
      </c>
      <c r="DQ157" s="11">
        <v>149</v>
      </c>
      <c r="DR157" s="11">
        <v>255</v>
      </c>
      <c r="DS157" s="11">
        <v>255</v>
      </c>
      <c r="DT157" s="11">
        <v>255</v>
      </c>
    </row>
    <row r="158" spans="73:124">
      <c r="BU158" s="11">
        <v>150</v>
      </c>
      <c r="CC158" s="11">
        <v>150</v>
      </c>
      <c r="CD158" s="11">
        <v>0</v>
      </c>
      <c r="CS158" s="11">
        <v>150</v>
      </c>
      <c r="CT158" s="11">
        <v>0</v>
      </c>
      <c r="CU158" s="11">
        <v>0</v>
      </c>
      <c r="DQ158" s="11">
        <v>150</v>
      </c>
      <c r="DR158" s="11">
        <v>0</v>
      </c>
      <c r="DS158" s="11">
        <v>0</v>
      </c>
      <c r="DT158" s="11">
        <v>0</v>
      </c>
    </row>
    <row r="159" spans="73:124">
      <c r="BU159" s="11">
        <v>151</v>
      </c>
      <c r="BV159" s="11">
        <v>151</v>
      </c>
      <c r="BW159" s="11">
        <v>151</v>
      </c>
      <c r="CC159" s="11">
        <v>151</v>
      </c>
      <c r="CD159" s="11">
        <v>255</v>
      </c>
      <c r="CE159" s="11">
        <v>151</v>
      </c>
      <c r="CF159" s="11">
        <v>255</v>
      </c>
      <c r="CG159" s="11">
        <v>151</v>
      </c>
      <c r="CH159" s="11">
        <v>255</v>
      </c>
      <c r="CS159" s="11">
        <v>151</v>
      </c>
      <c r="CT159" s="11">
        <v>255</v>
      </c>
      <c r="CU159" s="11">
        <v>255</v>
      </c>
      <c r="CV159" s="11">
        <v>151</v>
      </c>
      <c r="CW159" s="11">
        <v>255</v>
      </c>
      <c r="CX159" s="11">
        <v>255</v>
      </c>
      <c r="CY159" s="11">
        <v>151</v>
      </c>
      <c r="CZ159" s="11">
        <v>255</v>
      </c>
      <c r="DA159" s="11">
        <v>255</v>
      </c>
      <c r="DQ159" s="11">
        <v>151</v>
      </c>
      <c r="DR159" s="11">
        <v>255</v>
      </c>
      <c r="DS159" s="11">
        <v>255</v>
      </c>
      <c r="DT159" s="11">
        <v>255</v>
      </c>
    </row>
    <row r="160" spans="73:124">
      <c r="BU160" s="11">
        <v>152</v>
      </c>
      <c r="BV160" s="11">
        <v>152</v>
      </c>
      <c r="BW160" s="11">
        <v>152</v>
      </c>
      <c r="CC160" s="11">
        <v>152</v>
      </c>
      <c r="CD160" s="11">
        <v>0</v>
      </c>
      <c r="CE160" s="11">
        <v>152</v>
      </c>
      <c r="CF160" s="11">
        <v>0</v>
      </c>
      <c r="CG160" s="11">
        <v>152</v>
      </c>
      <c r="CH160" s="11">
        <v>0</v>
      </c>
      <c r="CS160" s="11">
        <v>152</v>
      </c>
      <c r="CT160" s="11">
        <v>0</v>
      </c>
      <c r="CU160" s="11">
        <v>0</v>
      </c>
      <c r="CV160" s="11">
        <v>152</v>
      </c>
      <c r="CW160" s="11">
        <v>0</v>
      </c>
      <c r="CX160" s="11">
        <v>0</v>
      </c>
      <c r="CY160" s="11">
        <v>152</v>
      </c>
      <c r="CZ160" s="11">
        <v>0</v>
      </c>
      <c r="DA160" s="11">
        <v>0</v>
      </c>
      <c r="DQ160" s="11">
        <v>152</v>
      </c>
      <c r="DR160" s="11">
        <v>0</v>
      </c>
      <c r="DS160" s="11">
        <v>0</v>
      </c>
      <c r="DT160" s="11">
        <v>0</v>
      </c>
    </row>
    <row r="161" spans="73:124">
      <c r="BU161" s="11">
        <v>153</v>
      </c>
      <c r="CC161" s="11">
        <v>153</v>
      </c>
      <c r="CD161" s="11">
        <v>255</v>
      </c>
      <c r="CS161" s="11">
        <v>153</v>
      </c>
      <c r="CT161" s="11">
        <v>255</v>
      </c>
      <c r="CU161" s="11">
        <v>255</v>
      </c>
      <c r="DQ161" s="11">
        <v>153</v>
      </c>
      <c r="DR161" s="11">
        <v>255</v>
      </c>
      <c r="DS161" s="11">
        <v>255</v>
      </c>
      <c r="DT161" s="11">
        <v>255</v>
      </c>
    </row>
    <row r="162" spans="73:124">
      <c r="BU162" s="11">
        <v>154</v>
      </c>
      <c r="CC162" s="11">
        <v>154</v>
      </c>
      <c r="CD162" s="11">
        <v>0</v>
      </c>
      <c r="CS162" s="11">
        <v>154</v>
      </c>
      <c r="CT162" s="11">
        <v>0</v>
      </c>
      <c r="CU162" s="11">
        <v>0</v>
      </c>
      <c r="DQ162" s="11">
        <v>154</v>
      </c>
      <c r="DR162" s="11">
        <v>0</v>
      </c>
      <c r="DS162" s="11">
        <v>0</v>
      </c>
      <c r="DT162" s="11">
        <v>0</v>
      </c>
    </row>
    <row r="163" spans="73:124">
      <c r="BU163" s="11">
        <v>155</v>
      </c>
      <c r="BV163" s="11">
        <v>155</v>
      </c>
      <c r="CC163" s="11">
        <v>155</v>
      </c>
      <c r="CD163" s="11">
        <v>255</v>
      </c>
      <c r="CE163" s="11">
        <v>155</v>
      </c>
      <c r="CF163" s="11">
        <v>255</v>
      </c>
      <c r="CS163" s="11">
        <v>155</v>
      </c>
      <c r="CT163" s="11">
        <v>255</v>
      </c>
      <c r="CU163" s="11">
        <v>255</v>
      </c>
      <c r="CV163" s="11">
        <v>155</v>
      </c>
      <c r="CW163" s="11">
        <v>255</v>
      </c>
      <c r="CX163" s="11">
        <v>255</v>
      </c>
      <c r="DQ163" s="11">
        <v>155</v>
      </c>
      <c r="DR163" s="11">
        <v>255</v>
      </c>
      <c r="DS163" s="11">
        <v>255</v>
      </c>
      <c r="DT163" s="11">
        <v>255</v>
      </c>
    </row>
    <row r="164" spans="73:124">
      <c r="BU164" s="11">
        <v>156</v>
      </c>
      <c r="BV164" s="11">
        <v>156</v>
      </c>
      <c r="CC164" s="11">
        <v>156</v>
      </c>
      <c r="CD164" s="11">
        <v>0</v>
      </c>
      <c r="CE164" s="11">
        <v>156</v>
      </c>
      <c r="CF164" s="11">
        <v>0</v>
      </c>
      <c r="CS164" s="11">
        <v>156</v>
      </c>
      <c r="CT164" s="11">
        <v>0</v>
      </c>
      <c r="CU164" s="11">
        <v>0</v>
      </c>
      <c r="CV164" s="11">
        <v>156</v>
      </c>
      <c r="CW164" s="11">
        <v>0</v>
      </c>
      <c r="CX164" s="11">
        <v>0</v>
      </c>
      <c r="DQ164" s="11">
        <v>156</v>
      </c>
      <c r="DR164" s="11">
        <v>0</v>
      </c>
      <c r="DS164" s="11">
        <v>0</v>
      </c>
      <c r="DT164" s="11">
        <v>0</v>
      </c>
    </row>
    <row r="165" spans="73:124">
      <c r="BU165" s="11">
        <v>157</v>
      </c>
      <c r="CC165" s="11">
        <v>157</v>
      </c>
      <c r="CD165" s="11">
        <v>255</v>
      </c>
      <c r="CS165" s="11">
        <v>157</v>
      </c>
      <c r="CT165" s="11">
        <v>255</v>
      </c>
      <c r="CU165" s="11">
        <v>255</v>
      </c>
      <c r="DQ165" s="11">
        <v>157</v>
      </c>
      <c r="DR165" s="11">
        <v>255</v>
      </c>
      <c r="DS165" s="11">
        <v>255</v>
      </c>
      <c r="DT165" s="11">
        <v>255</v>
      </c>
    </row>
    <row r="166" spans="73:124">
      <c r="BU166" s="11">
        <v>158</v>
      </c>
      <c r="CC166" s="11">
        <v>158</v>
      </c>
      <c r="CD166" s="11">
        <v>0</v>
      </c>
      <c r="CS166" s="11">
        <v>158</v>
      </c>
      <c r="CT166" s="11">
        <v>0</v>
      </c>
      <c r="CU166" s="11">
        <v>0</v>
      </c>
      <c r="DQ166" s="11">
        <v>158</v>
      </c>
      <c r="DR166" s="11">
        <v>0</v>
      </c>
      <c r="DS166" s="11">
        <v>0</v>
      </c>
      <c r="DT166" s="11">
        <v>0</v>
      </c>
    </row>
    <row r="167" spans="73:124">
      <c r="BU167" s="11">
        <v>159</v>
      </c>
      <c r="BV167" s="11">
        <v>159</v>
      </c>
      <c r="BW167" s="11">
        <v>159</v>
      </c>
      <c r="BX167" s="11">
        <v>159</v>
      </c>
      <c r="BY167" s="11">
        <v>159</v>
      </c>
      <c r="CC167" s="11">
        <v>159</v>
      </c>
      <c r="CD167" s="11">
        <v>255</v>
      </c>
      <c r="CE167" s="11">
        <v>159</v>
      </c>
      <c r="CF167" s="11">
        <v>255</v>
      </c>
      <c r="CG167" s="11">
        <v>159</v>
      </c>
      <c r="CH167" s="11">
        <v>255</v>
      </c>
      <c r="CI167" s="11">
        <v>159</v>
      </c>
      <c r="CJ167" s="11">
        <v>255</v>
      </c>
      <c r="CK167" s="11">
        <v>159</v>
      </c>
      <c r="CL167" s="11">
        <v>255</v>
      </c>
      <c r="CS167" s="11">
        <v>159</v>
      </c>
      <c r="CT167" s="11">
        <v>255</v>
      </c>
      <c r="CU167" s="11">
        <v>255</v>
      </c>
      <c r="CV167" s="11">
        <v>159</v>
      </c>
      <c r="CW167" s="11">
        <v>255</v>
      </c>
      <c r="CX167" s="11">
        <v>255</v>
      </c>
      <c r="CY167" s="11">
        <v>159</v>
      </c>
      <c r="CZ167" s="11">
        <v>255</v>
      </c>
      <c r="DA167" s="11">
        <v>255</v>
      </c>
      <c r="DB167" s="11">
        <v>159</v>
      </c>
      <c r="DC167" s="11">
        <v>255</v>
      </c>
      <c r="DD167" s="11">
        <v>255</v>
      </c>
      <c r="DE167" s="11">
        <v>159</v>
      </c>
      <c r="DF167" s="11">
        <v>255</v>
      </c>
      <c r="DG167" s="11">
        <v>255</v>
      </c>
      <c r="DQ167" s="11">
        <v>159</v>
      </c>
      <c r="DR167" s="11">
        <v>255</v>
      </c>
      <c r="DS167" s="11">
        <v>255</v>
      </c>
      <c r="DT167" s="11">
        <v>255</v>
      </c>
    </row>
    <row r="168" spans="73:124">
      <c r="BU168" s="11">
        <v>160</v>
      </c>
      <c r="BV168" s="11">
        <v>160</v>
      </c>
      <c r="BW168" s="11">
        <v>160</v>
      </c>
      <c r="BX168" s="11">
        <v>160</v>
      </c>
      <c r="BY168" s="11">
        <v>160</v>
      </c>
      <c r="CC168" s="11">
        <v>160</v>
      </c>
      <c r="CD168" s="11">
        <v>0</v>
      </c>
      <c r="CE168" s="11">
        <v>160</v>
      </c>
      <c r="CF168" s="11">
        <v>0</v>
      </c>
      <c r="CG168" s="11">
        <v>160</v>
      </c>
      <c r="CH168" s="11">
        <v>0</v>
      </c>
      <c r="CI168" s="11">
        <v>160</v>
      </c>
      <c r="CJ168" s="11">
        <v>0</v>
      </c>
      <c r="CK168" s="11">
        <v>160</v>
      </c>
      <c r="CL168" s="11">
        <v>0</v>
      </c>
      <c r="CS168" s="11">
        <v>160</v>
      </c>
      <c r="CT168" s="11">
        <v>0</v>
      </c>
      <c r="CU168" s="11">
        <v>0</v>
      </c>
      <c r="CV168" s="11">
        <v>160</v>
      </c>
      <c r="CW168" s="11">
        <v>0</v>
      </c>
      <c r="CX168" s="11">
        <v>0</v>
      </c>
      <c r="CY168" s="11">
        <v>160</v>
      </c>
      <c r="CZ168" s="11">
        <v>0</v>
      </c>
      <c r="DA168" s="11">
        <v>0</v>
      </c>
      <c r="DB168" s="11">
        <v>160</v>
      </c>
      <c r="DC168" s="11">
        <v>0</v>
      </c>
      <c r="DD168" s="11">
        <v>0</v>
      </c>
      <c r="DE168" s="11">
        <v>160</v>
      </c>
      <c r="DF168" s="11">
        <v>0</v>
      </c>
      <c r="DG168" s="11">
        <v>0</v>
      </c>
      <c r="DQ168" s="11">
        <v>160</v>
      </c>
      <c r="DR168" s="11">
        <v>0</v>
      </c>
      <c r="DS168" s="11">
        <v>0</v>
      </c>
      <c r="DT168" s="11">
        <v>0</v>
      </c>
    </row>
    <row r="169" spans="73:124">
      <c r="BU169" s="11">
        <v>161</v>
      </c>
      <c r="CC169" s="11">
        <v>161</v>
      </c>
      <c r="CD169" s="11">
        <v>255</v>
      </c>
      <c r="CS169" s="11">
        <v>161</v>
      </c>
      <c r="CT169" s="11">
        <v>255</v>
      </c>
      <c r="CU169" s="11">
        <v>255</v>
      </c>
      <c r="DQ169" s="11">
        <v>161</v>
      </c>
      <c r="DR169" s="11">
        <v>255</v>
      </c>
      <c r="DS169" s="11">
        <v>255</v>
      </c>
      <c r="DT169" s="11">
        <v>255</v>
      </c>
    </row>
    <row r="170" spans="73:124">
      <c r="BU170" s="11">
        <v>162</v>
      </c>
      <c r="CC170" s="11">
        <v>162</v>
      </c>
      <c r="CD170" s="11">
        <v>0</v>
      </c>
      <c r="CS170" s="11">
        <v>162</v>
      </c>
      <c r="CT170" s="11">
        <v>0</v>
      </c>
      <c r="CU170" s="11">
        <v>0</v>
      </c>
      <c r="DQ170" s="11">
        <v>162</v>
      </c>
      <c r="DR170" s="11">
        <v>0</v>
      </c>
      <c r="DS170" s="11">
        <v>0</v>
      </c>
      <c r="DT170" s="11">
        <v>0</v>
      </c>
    </row>
    <row r="171" spans="73:124">
      <c r="BU171" s="11">
        <v>163</v>
      </c>
      <c r="BV171" s="11">
        <v>163</v>
      </c>
      <c r="CC171" s="11">
        <v>163</v>
      </c>
      <c r="CD171" s="11">
        <v>255</v>
      </c>
      <c r="CE171" s="11">
        <v>163</v>
      </c>
      <c r="CF171" s="11">
        <v>255</v>
      </c>
      <c r="CS171" s="11">
        <v>163</v>
      </c>
      <c r="CT171" s="11">
        <v>255</v>
      </c>
      <c r="CU171" s="11">
        <v>255</v>
      </c>
      <c r="CV171" s="11">
        <v>163</v>
      </c>
      <c r="CW171" s="11">
        <v>255</v>
      </c>
      <c r="CX171" s="11">
        <v>255</v>
      </c>
      <c r="DQ171" s="11">
        <v>163</v>
      </c>
      <c r="DR171" s="11">
        <v>255</v>
      </c>
      <c r="DS171" s="11">
        <v>255</v>
      </c>
      <c r="DT171" s="11">
        <v>255</v>
      </c>
    </row>
    <row r="172" spans="73:124">
      <c r="BU172" s="11">
        <v>164</v>
      </c>
      <c r="BV172" s="11">
        <v>164</v>
      </c>
      <c r="CC172" s="11">
        <v>164</v>
      </c>
      <c r="CD172" s="11">
        <v>0</v>
      </c>
      <c r="CE172" s="11">
        <v>164</v>
      </c>
      <c r="CF172" s="11">
        <v>0</v>
      </c>
      <c r="CS172" s="11">
        <v>164</v>
      </c>
      <c r="CT172" s="11">
        <v>0</v>
      </c>
      <c r="CU172" s="11">
        <v>0</v>
      </c>
      <c r="CV172" s="11">
        <v>164</v>
      </c>
      <c r="CW172" s="11">
        <v>0</v>
      </c>
      <c r="CX172" s="11">
        <v>0</v>
      </c>
      <c r="DQ172" s="11">
        <v>164</v>
      </c>
      <c r="DR172" s="11">
        <v>0</v>
      </c>
      <c r="DS172" s="11">
        <v>0</v>
      </c>
      <c r="DT172" s="11">
        <v>0</v>
      </c>
    </row>
    <row r="173" spans="73:124">
      <c r="BU173" s="11">
        <v>165</v>
      </c>
      <c r="CC173" s="11">
        <v>165</v>
      </c>
      <c r="CD173" s="11">
        <v>255</v>
      </c>
      <c r="CS173" s="11">
        <v>165</v>
      </c>
      <c r="CT173" s="11">
        <v>255</v>
      </c>
      <c r="CU173" s="11">
        <v>255</v>
      </c>
      <c r="DQ173" s="11">
        <v>165</v>
      </c>
      <c r="DR173" s="11">
        <v>255</v>
      </c>
      <c r="DS173" s="11">
        <v>255</v>
      </c>
      <c r="DT173" s="11">
        <v>255</v>
      </c>
    </row>
    <row r="174" spans="73:124">
      <c r="BU174" s="11">
        <v>166</v>
      </c>
      <c r="CC174" s="11">
        <v>166</v>
      </c>
      <c r="CD174" s="11">
        <v>0</v>
      </c>
      <c r="CS174" s="11">
        <v>166</v>
      </c>
      <c r="CT174" s="11">
        <v>0</v>
      </c>
      <c r="CU174" s="11">
        <v>0</v>
      </c>
      <c r="DQ174" s="11">
        <v>166</v>
      </c>
      <c r="DR174" s="11">
        <v>0</v>
      </c>
      <c r="DS174" s="11">
        <v>0</v>
      </c>
      <c r="DT174" s="11">
        <v>0</v>
      </c>
    </row>
    <row r="175" spans="73:124">
      <c r="BU175" s="11">
        <v>167</v>
      </c>
      <c r="BV175" s="11">
        <v>167</v>
      </c>
      <c r="BW175" s="11">
        <v>167</v>
      </c>
      <c r="CC175" s="11">
        <v>167</v>
      </c>
      <c r="CD175" s="11">
        <v>255</v>
      </c>
      <c r="CE175" s="11">
        <v>167</v>
      </c>
      <c r="CF175" s="11">
        <v>255</v>
      </c>
      <c r="CG175" s="11">
        <v>167</v>
      </c>
      <c r="CH175" s="11">
        <v>255</v>
      </c>
      <c r="CS175" s="11">
        <v>167</v>
      </c>
      <c r="CT175" s="11">
        <v>255</v>
      </c>
      <c r="CU175" s="11">
        <v>255</v>
      </c>
      <c r="CV175" s="11">
        <v>167</v>
      </c>
      <c r="CW175" s="11">
        <v>255</v>
      </c>
      <c r="CX175" s="11">
        <v>255</v>
      </c>
      <c r="CY175" s="11">
        <v>167</v>
      </c>
      <c r="CZ175" s="11">
        <v>255</v>
      </c>
      <c r="DA175" s="11">
        <v>255</v>
      </c>
      <c r="DQ175" s="11">
        <v>167</v>
      </c>
      <c r="DR175" s="11">
        <v>255</v>
      </c>
      <c r="DS175" s="11">
        <v>255</v>
      </c>
      <c r="DT175" s="11">
        <v>255</v>
      </c>
    </row>
    <row r="176" spans="73:124">
      <c r="BU176" s="11">
        <v>168</v>
      </c>
      <c r="BV176" s="11">
        <v>168</v>
      </c>
      <c r="BW176" s="11">
        <v>168</v>
      </c>
      <c r="CC176" s="11">
        <v>168</v>
      </c>
      <c r="CD176" s="11">
        <v>0</v>
      </c>
      <c r="CE176" s="11">
        <v>168</v>
      </c>
      <c r="CF176" s="11">
        <v>0</v>
      </c>
      <c r="CG176" s="11">
        <v>168</v>
      </c>
      <c r="CH176" s="11">
        <v>0</v>
      </c>
      <c r="CS176" s="11">
        <v>168</v>
      </c>
      <c r="CT176" s="11">
        <v>0</v>
      </c>
      <c r="CU176" s="11">
        <v>0</v>
      </c>
      <c r="CV176" s="11">
        <v>168</v>
      </c>
      <c r="CW176" s="11">
        <v>0</v>
      </c>
      <c r="CX176" s="11">
        <v>0</v>
      </c>
      <c r="CY176" s="11">
        <v>168</v>
      </c>
      <c r="CZ176" s="11">
        <v>0</v>
      </c>
      <c r="DA176" s="11">
        <v>0</v>
      </c>
      <c r="DQ176" s="11">
        <v>168</v>
      </c>
      <c r="DR176" s="11">
        <v>0</v>
      </c>
      <c r="DS176" s="11">
        <v>0</v>
      </c>
      <c r="DT176" s="11">
        <v>0</v>
      </c>
    </row>
    <row r="177" spans="73:124">
      <c r="BU177" s="11">
        <v>169</v>
      </c>
      <c r="CC177" s="11">
        <v>169</v>
      </c>
      <c r="CD177" s="11">
        <v>255</v>
      </c>
      <c r="CS177" s="11">
        <v>169</v>
      </c>
      <c r="CT177" s="11">
        <v>255</v>
      </c>
      <c r="CU177" s="11">
        <v>255</v>
      </c>
      <c r="DQ177" s="11">
        <v>169</v>
      </c>
      <c r="DR177" s="11">
        <v>255</v>
      </c>
      <c r="DS177" s="11">
        <v>255</v>
      </c>
      <c r="DT177" s="11">
        <v>255</v>
      </c>
    </row>
    <row r="178" spans="73:124">
      <c r="BU178" s="11">
        <v>170</v>
      </c>
      <c r="CC178" s="11">
        <v>170</v>
      </c>
      <c r="CD178" s="11">
        <v>0</v>
      </c>
      <c r="CS178" s="11">
        <v>170</v>
      </c>
      <c r="CT178" s="11">
        <v>0</v>
      </c>
      <c r="CU178" s="11">
        <v>0</v>
      </c>
      <c r="DQ178" s="11">
        <v>170</v>
      </c>
      <c r="DR178" s="11">
        <v>0</v>
      </c>
      <c r="DS178" s="11">
        <v>0</v>
      </c>
      <c r="DT178" s="11">
        <v>0</v>
      </c>
    </row>
    <row r="179" spans="73:124">
      <c r="BU179" s="11">
        <v>171</v>
      </c>
      <c r="BV179" s="11">
        <v>171</v>
      </c>
      <c r="CC179" s="11">
        <v>171</v>
      </c>
      <c r="CD179" s="11">
        <v>255</v>
      </c>
      <c r="CE179" s="11">
        <v>171</v>
      </c>
      <c r="CF179" s="11">
        <v>255</v>
      </c>
      <c r="CS179" s="11">
        <v>171</v>
      </c>
      <c r="CT179" s="11">
        <v>255</v>
      </c>
      <c r="CU179" s="11">
        <v>255</v>
      </c>
      <c r="CV179" s="11">
        <v>171</v>
      </c>
      <c r="CW179" s="11">
        <v>255</v>
      </c>
      <c r="CX179" s="11">
        <v>255</v>
      </c>
      <c r="DQ179" s="11">
        <v>171</v>
      </c>
      <c r="DR179" s="11">
        <v>255</v>
      </c>
      <c r="DS179" s="11">
        <v>255</v>
      </c>
      <c r="DT179" s="11">
        <v>255</v>
      </c>
    </row>
    <row r="180" spans="73:124">
      <c r="BU180" s="11">
        <v>172</v>
      </c>
      <c r="BV180" s="11">
        <v>172</v>
      </c>
      <c r="CC180" s="11">
        <v>172</v>
      </c>
      <c r="CD180" s="11">
        <v>0</v>
      </c>
      <c r="CE180" s="11">
        <v>172</v>
      </c>
      <c r="CF180" s="11">
        <v>0</v>
      </c>
      <c r="CS180" s="11">
        <v>172</v>
      </c>
      <c r="CT180" s="11">
        <v>0</v>
      </c>
      <c r="CU180" s="11">
        <v>0</v>
      </c>
      <c r="CV180" s="11">
        <v>172</v>
      </c>
      <c r="CW180" s="11">
        <v>0</v>
      </c>
      <c r="CX180" s="11">
        <v>0</v>
      </c>
      <c r="DQ180" s="11">
        <v>172</v>
      </c>
      <c r="DR180" s="11">
        <v>0</v>
      </c>
      <c r="DS180" s="11">
        <v>0</v>
      </c>
      <c r="DT180" s="11">
        <v>0</v>
      </c>
    </row>
    <row r="181" spans="73:124">
      <c r="BU181" s="11">
        <v>173</v>
      </c>
      <c r="CC181" s="11">
        <v>173</v>
      </c>
      <c r="CD181" s="11">
        <v>255</v>
      </c>
      <c r="CS181" s="11">
        <v>173</v>
      </c>
      <c r="CT181" s="11">
        <v>255</v>
      </c>
      <c r="CU181" s="11">
        <v>255</v>
      </c>
      <c r="DQ181" s="11">
        <v>173</v>
      </c>
      <c r="DR181" s="11">
        <v>255</v>
      </c>
      <c r="DS181" s="11">
        <v>255</v>
      </c>
      <c r="DT181" s="11">
        <v>255</v>
      </c>
    </row>
    <row r="182" spans="73:124">
      <c r="BU182" s="11">
        <v>174</v>
      </c>
      <c r="CC182" s="11">
        <v>174</v>
      </c>
      <c r="CD182" s="11">
        <v>0</v>
      </c>
      <c r="CS182" s="11">
        <v>174</v>
      </c>
      <c r="CT182" s="11">
        <v>0</v>
      </c>
      <c r="CU182" s="11">
        <v>0</v>
      </c>
      <c r="DQ182" s="11">
        <v>174</v>
      </c>
      <c r="DR182" s="11">
        <v>0</v>
      </c>
      <c r="DS182" s="11">
        <v>0</v>
      </c>
      <c r="DT182" s="11">
        <v>0</v>
      </c>
    </row>
    <row r="183" spans="73:124">
      <c r="BU183" s="11">
        <v>175</v>
      </c>
      <c r="BV183" s="11">
        <v>175</v>
      </c>
      <c r="BW183" s="11">
        <v>175</v>
      </c>
      <c r="BX183" s="11">
        <v>175</v>
      </c>
      <c r="CC183" s="11">
        <v>175</v>
      </c>
      <c r="CD183" s="11">
        <v>255</v>
      </c>
      <c r="CE183" s="11">
        <v>175</v>
      </c>
      <c r="CF183" s="11">
        <v>255</v>
      </c>
      <c r="CG183" s="11">
        <v>175</v>
      </c>
      <c r="CH183" s="11">
        <v>255</v>
      </c>
      <c r="CI183" s="11">
        <v>175</v>
      </c>
      <c r="CJ183" s="11">
        <v>255</v>
      </c>
      <c r="CS183" s="11">
        <v>175</v>
      </c>
      <c r="CT183" s="11">
        <v>255</v>
      </c>
      <c r="CU183" s="11">
        <v>255</v>
      </c>
      <c r="CV183" s="11">
        <v>175</v>
      </c>
      <c r="CW183" s="11">
        <v>255</v>
      </c>
      <c r="CX183" s="11">
        <v>255</v>
      </c>
      <c r="CY183" s="11">
        <v>175</v>
      </c>
      <c r="CZ183" s="11">
        <v>255</v>
      </c>
      <c r="DA183" s="11">
        <v>255</v>
      </c>
      <c r="DB183" s="11">
        <v>175</v>
      </c>
      <c r="DC183" s="11">
        <v>255</v>
      </c>
      <c r="DD183" s="11">
        <v>255</v>
      </c>
      <c r="DQ183" s="11">
        <v>175</v>
      </c>
      <c r="DR183" s="11">
        <v>255</v>
      </c>
      <c r="DS183" s="11">
        <v>255</v>
      </c>
      <c r="DT183" s="11">
        <v>255</v>
      </c>
    </row>
    <row r="184" spans="73:124">
      <c r="BU184" s="11">
        <v>176</v>
      </c>
      <c r="BV184" s="11">
        <v>176</v>
      </c>
      <c r="BW184" s="11">
        <v>176</v>
      </c>
      <c r="BX184" s="11">
        <v>176</v>
      </c>
      <c r="CC184" s="11">
        <v>176</v>
      </c>
      <c r="CD184" s="11">
        <v>0</v>
      </c>
      <c r="CE184" s="11">
        <v>176</v>
      </c>
      <c r="CF184" s="11">
        <v>0</v>
      </c>
      <c r="CG184" s="11">
        <v>176</v>
      </c>
      <c r="CH184" s="11">
        <v>0</v>
      </c>
      <c r="CI184" s="11">
        <v>176</v>
      </c>
      <c r="CJ184" s="11">
        <v>0</v>
      </c>
      <c r="CS184" s="11">
        <v>176</v>
      </c>
      <c r="CT184" s="11">
        <v>0</v>
      </c>
      <c r="CU184" s="11">
        <v>0</v>
      </c>
      <c r="CV184" s="11">
        <v>176</v>
      </c>
      <c r="CW184" s="11">
        <v>0</v>
      </c>
      <c r="CX184" s="11">
        <v>0</v>
      </c>
      <c r="CY184" s="11">
        <v>176</v>
      </c>
      <c r="CZ184" s="11">
        <v>0</v>
      </c>
      <c r="DA184" s="11">
        <v>0</v>
      </c>
      <c r="DB184" s="11">
        <v>176</v>
      </c>
      <c r="DC184" s="11">
        <v>0</v>
      </c>
      <c r="DD184" s="11">
        <v>0</v>
      </c>
      <c r="DQ184" s="11">
        <v>176</v>
      </c>
      <c r="DR184" s="11">
        <v>0</v>
      </c>
      <c r="DS184" s="11">
        <v>0</v>
      </c>
      <c r="DT184" s="11">
        <v>0</v>
      </c>
    </row>
    <row r="185" spans="73:124">
      <c r="BU185" s="11">
        <v>177</v>
      </c>
      <c r="CC185" s="11">
        <v>177</v>
      </c>
      <c r="CD185" s="11">
        <v>255</v>
      </c>
      <c r="CS185" s="11">
        <v>177</v>
      </c>
      <c r="CT185" s="11">
        <v>255</v>
      </c>
      <c r="CU185" s="11">
        <v>255</v>
      </c>
      <c r="DQ185" s="11">
        <v>177</v>
      </c>
      <c r="DR185" s="11">
        <v>255</v>
      </c>
      <c r="DS185" s="11">
        <v>255</v>
      </c>
      <c r="DT185" s="11">
        <v>255</v>
      </c>
    </row>
    <row r="186" spans="73:124">
      <c r="BU186" s="11">
        <v>178</v>
      </c>
      <c r="CC186" s="11">
        <v>178</v>
      </c>
      <c r="CD186" s="11">
        <v>0</v>
      </c>
      <c r="CS186" s="11">
        <v>178</v>
      </c>
      <c r="CT186" s="11">
        <v>0</v>
      </c>
      <c r="CU186" s="11">
        <v>0</v>
      </c>
      <c r="DQ186" s="11">
        <v>178</v>
      </c>
      <c r="DR186" s="11">
        <v>0</v>
      </c>
      <c r="DS186" s="11">
        <v>0</v>
      </c>
      <c r="DT186" s="11">
        <v>0</v>
      </c>
    </row>
    <row r="187" spans="73:124">
      <c r="BU187" s="11">
        <v>179</v>
      </c>
      <c r="BV187" s="11">
        <v>179</v>
      </c>
      <c r="CC187" s="11">
        <v>179</v>
      </c>
      <c r="CD187" s="11">
        <v>255</v>
      </c>
      <c r="CE187" s="11">
        <v>179</v>
      </c>
      <c r="CF187" s="11">
        <v>255</v>
      </c>
      <c r="CS187" s="11">
        <v>179</v>
      </c>
      <c r="CT187" s="11">
        <v>255</v>
      </c>
      <c r="CU187" s="11">
        <v>255</v>
      </c>
      <c r="CV187" s="11">
        <v>179</v>
      </c>
      <c r="CW187" s="11">
        <v>255</v>
      </c>
      <c r="CX187" s="11">
        <v>255</v>
      </c>
      <c r="DQ187" s="11">
        <v>179</v>
      </c>
      <c r="DR187" s="11">
        <v>255</v>
      </c>
      <c r="DS187" s="11">
        <v>255</v>
      </c>
      <c r="DT187" s="11">
        <v>255</v>
      </c>
    </row>
    <row r="188" spans="73:124">
      <c r="BU188" s="11">
        <v>180</v>
      </c>
      <c r="BV188" s="11">
        <v>180</v>
      </c>
      <c r="CC188" s="11">
        <v>180</v>
      </c>
      <c r="CD188" s="11">
        <v>0</v>
      </c>
      <c r="CE188" s="11">
        <v>180</v>
      </c>
      <c r="CF188" s="11">
        <v>0</v>
      </c>
      <c r="CS188" s="11">
        <v>180</v>
      </c>
      <c r="CT188" s="11">
        <v>0</v>
      </c>
      <c r="CU188" s="11">
        <v>0</v>
      </c>
      <c r="CV188" s="11">
        <v>180</v>
      </c>
      <c r="CW188" s="11">
        <v>0</v>
      </c>
      <c r="CX188" s="11">
        <v>0</v>
      </c>
      <c r="DQ188" s="11">
        <v>180</v>
      </c>
      <c r="DR188" s="11">
        <v>0</v>
      </c>
      <c r="DS188" s="11">
        <v>0</v>
      </c>
      <c r="DT188" s="11">
        <v>0</v>
      </c>
    </row>
    <row r="189" spans="73:124">
      <c r="BU189" s="11">
        <v>181</v>
      </c>
      <c r="CC189" s="11">
        <v>181</v>
      </c>
      <c r="CD189" s="11">
        <v>255</v>
      </c>
      <c r="CS189" s="11">
        <v>181</v>
      </c>
      <c r="CT189" s="11">
        <v>255</v>
      </c>
      <c r="CU189" s="11">
        <v>255</v>
      </c>
      <c r="DQ189" s="11">
        <v>181</v>
      </c>
      <c r="DR189" s="11">
        <v>255</v>
      </c>
      <c r="DS189" s="11">
        <v>255</v>
      </c>
      <c r="DT189" s="11">
        <v>255</v>
      </c>
    </row>
    <row r="190" spans="73:124">
      <c r="BU190" s="11">
        <v>182</v>
      </c>
      <c r="CC190" s="11">
        <v>182</v>
      </c>
      <c r="CD190" s="11">
        <v>0</v>
      </c>
      <c r="CS190" s="11">
        <v>182</v>
      </c>
      <c r="CT190" s="11">
        <v>0</v>
      </c>
      <c r="CU190" s="11">
        <v>0</v>
      </c>
      <c r="DQ190" s="11">
        <v>182</v>
      </c>
      <c r="DR190" s="11">
        <v>0</v>
      </c>
      <c r="DS190" s="11">
        <v>0</v>
      </c>
      <c r="DT190" s="11">
        <v>0</v>
      </c>
    </row>
    <row r="191" spans="73:124">
      <c r="BU191" s="11">
        <v>183</v>
      </c>
      <c r="BV191" s="11">
        <v>183</v>
      </c>
      <c r="BW191" s="11">
        <v>183</v>
      </c>
      <c r="CC191" s="11">
        <v>183</v>
      </c>
      <c r="CD191" s="11">
        <v>255</v>
      </c>
      <c r="CE191" s="11">
        <v>183</v>
      </c>
      <c r="CF191" s="11">
        <v>255</v>
      </c>
      <c r="CG191" s="11">
        <v>183</v>
      </c>
      <c r="CH191" s="11">
        <v>255</v>
      </c>
      <c r="CS191" s="11">
        <v>183</v>
      </c>
      <c r="CT191" s="11">
        <v>255</v>
      </c>
      <c r="CU191" s="11">
        <v>255</v>
      </c>
      <c r="CV191" s="11">
        <v>183</v>
      </c>
      <c r="CW191" s="11">
        <v>255</v>
      </c>
      <c r="CX191" s="11">
        <v>255</v>
      </c>
      <c r="CY191" s="11">
        <v>183</v>
      </c>
      <c r="CZ191" s="11">
        <v>255</v>
      </c>
      <c r="DA191" s="11">
        <v>255</v>
      </c>
      <c r="DQ191" s="11">
        <v>183</v>
      </c>
      <c r="DR191" s="11">
        <v>255</v>
      </c>
      <c r="DS191" s="11">
        <v>255</v>
      </c>
      <c r="DT191" s="11">
        <v>255</v>
      </c>
    </row>
    <row r="192" spans="73:124">
      <c r="BU192" s="11">
        <v>184</v>
      </c>
      <c r="BV192" s="11">
        <v>184</v>
      </c>
      <c r="BW192" s="11">
        <v>184</v>
      </c>
      <c r="CC192" s="11">
        <v>184</v>
      </c>
      <c r="CD192" s="11">
        <v>0</v>
      </c>
      <c r="CE192" s="11">
        <v>184</v>
      </c>
      <c r="CF192" s="11">
        <v>0</v>
      </c>
      <c r="CG192" s="11">
        <v>184</v>
      </c>
      <c r="CH192" s="11">
        <v>0</v>
      </c>
      <c r="CS192" s="11">
        <v>184</v>
      </c>
      <c r="CT192" s="11">
        <v>0</v>
      </c>
      <c r="CU192" s="11">
        <v>0</v>
      </c>
      <c r="CV192" s="11">
        <v>184</v>
      </c>
      <c r="CW192" s="11">
        <v>0</v>
      </c>
      <c r="CX192" s="11">
        <v>0</v>
      </c>
      <c r="CY192" s="11">
        <v>184</v>
      </c>
      <c r="CZ192" s="11">
        <v>0</v>
      </c>
      <c r="DA192" s="11">
        <v>0</v>
      </c>
      <c r="DQ192" s="11">
        <v>184</v>
      </c>
      <c r="DR192" s="11">
        <v>0</v>
      </c>
      <c r="DS192" s="11">
        <v>0</v>
      </c>
      <c r="DT192" s="11">
        <v>0</v>
      </c>
    </row>
    <row r="193" spans="73:124">
      <c r="BU193" s="11">
        <v>185</v>
      </c>
      <c r="CC193" s="11">
        <v>185</v>
      </c>
      <c r="CD193" s="11">
        <v>255</v>
      </c>
      <c r="CS193" s="11">
        <v>185</v>
      </c>
      <c r="CT193" s="11">
        <v>255</v>
      </c>
      <c r="CU193" s="11">
        <v>255</v>
      </c>
      <c r="DQ193" s="11">
        <v>185</v>
      </c>
      <c r="DR193" s="11">
        <v>255</v>
      </c>
      <c r="DS193" s="11">
        <v>255</v>
      </c>
      <c r="DT193" s="11">
        <v>255</v>
      </c>
    </row>
    <row r="194" spans="73:124">
      <c r="BU194" s="11">
        <v>186</v>
      </c>
      <c r="CC194" s="11">
        <v>186</v>
      </c>
      <c r="CD194" s="11">
        <v>0</v>
      </c>
      <c r="CS194" s="11">
        <v>186</v>
      </c>
      <c r="CT194" s="11">
        <v>0</v>
      </c>
      <c r="CU194" s="11">
        <v>0</v>
      </c>
      <c r="DQ194" s="11">
        <v>186</v>
      </c>
      <c r="DR194" s="11">
        <v>0</v>
      </c>
      <c r="DS194" s="11">
        <v>0</v>
      </c>
      <c r="DT194" s="11">
        <v>0</v>
      </c>
    </row>
    <row r="195" spans="73:124">
      <c r="BU195" s="11">
        <v>187</v>
      </c>
      <c r="BV195" s="11">
        <v>187</v>
      </c>
      <c r="CC195" s="11">
        <v>187</v>
      </c>
      <c r="CD195" s="11">
        <v>255</v>
      </c>
      <c r="CE195" s="11">
        <v>187</v>
      </c>
      <c r="CF195" s="11">
        <v>255</v>
      </c>
      <c r="CS195" s="11">
        <v>187</v>
      </c>
      <c r="CT195" s="11">
        <v>255</v>
      </c>
      <c r="CU195" s="11">
        <v>255</v>
      </c>
      <c r="CV195" s="11">
        <v>187</v>
      </c>
      <c r="CW195" s="11">
        <v>255</v>
      </c>
      <c r="CX195" s="11">
        <v>255</v>
      </c>
      <c r="DQ195" s="11">
        <v>187</v>
      </c>
      <c r="DR195" s="11">
        <v>255</v>
      </c>
      <c r="DS195" s="11">
        <v>255</v>
      </c>
      <c r="DT195" s="11">
        <v>255</v>
      </c>
    </row>
    <row r="196" spans="73:124">
      <c r="BU196" s="11">
        <v>188</v>
      </c>
      <c r="BV196" s="11">
        <v>188</v>
      </c>
      <c r="CC196" s="11">
        <v>188</v>
      </c>
      <c r="CD196" s="11">
        <v>0</v>
      </c>
      <c r="CE196" s="11">
        <v>188</v>
      </c>
      <c r="CF196" s="11">
        <v>0</v>
      </c>
      <c r="CS196" s="11">
        <v>188</v>
      </c>
      <c r="CT196" s="11">
        <v>0</v>
      </c>
      <c r="CU196" s="11">
        <v>0</v>
      </c>
      <c r="CV196" s="11">
        <v>188</v>
      </c>
      <c r="CW196" s="11">
        <v>0</v>
      </c>
      <c r="CX196" s="11">
        <v>0</v>
      </c>
      <c r="DQ196" s="11">
        <v>188</v>
      </c>
      <c r="DR196" s="11">
        <v>0</v>
      </c>
      <c r="DS196" s="11">
        <v>0</v>
      </c>
      <c r="DT196" s="11">
        <v>0</v>
      </c>
    </row>
    <row r="197" spans="73:124">
      <c r="BU197" s="11">
        <v>189</v>
      </c>
      <c r="CC197" s="11">
        <v>189</v>
      </c>
      <c r="CD197" s="11">
        <v>255</v>
      </c>
      <c r="CS197" s="11">
        <v>189</v>
      </c>
      <c r="CT197" s="11">
        <v>255</v>
      </c>
      <c r="CU197" s="11">
        <v>255</v>
      </c>
      <c r="DQ197" s="11">
        <v>189</v>
      </c>
      <c r="DR197" s="11">
        <v>255</v>
      </c>
      <c r="DS197" s="11">
        <v>255</v>
      </c>
      <c r="DT197" s="11">
        <v>255</v>
      </c>
    </row>
    <row r="198" spans="73:124">
      <c r="BU198" s="11">
        <v>190</v>
      </c>
      <c r="CC198" s="11">
        <v>190</v>
      </c>
      <c r="CD198" s="11">
        <v>0</v>
      </c>
      <c r="CS198" s="11">
        <v>190</v>
      </c>
      <c r="CT198" s="11">
        <v>0</v>
      </c>
      <c r="CU198" s="11">
        <v>0</v>
      </c>
      <c r="DQ198" s="11">
        <v>190</v>
      </c>
      <c r="DR198" s="11">
        <v>0</v>
      </c>
      <c r="DS198" s="11">
        <v>0</v>
      </c>
      <c r="DT198" s="11">
        <v>0</v>
      </c>
    </row>
    <row r="199" spans="73:124">
      <c r="BU199" s="11">
        <v>191</v>
      </c>
      <c r="BV199" s="11">
        <v>191</v>
      </c>
      <c r="BW199" s="11">
        <v>191</v>
      </c>
      <c r="BX199" s="11">
        <v>191</v>
      </c>
      <c r="BY199" s="11">
        <v>191</v>
      </c>
      <c r="BZ199" s="11">
        <v>191</v>
      </c>
      <c r="CC199" s="11">
        <v>191</v>
      </c>
      <c r="CD199" s="11">
        <v>255</v>
      </c>
      <c r="CE199" s="11">
        <v>191</v>
      </c>
      <c r="CF199" s="11">
        <v>255</v>
      </c>
      <c r="CG199" s="11">
        <v>191</v>
      </c>
      <c r="CH199" s="11">
        <v>255</v>
      </c>
      <c r="CI199" s="11">
        <v>191</v>
      </c>
      <c r="CJ199" s="11">
        <v>255</v>
      </c>
      <c r="CK199" s="11">
        <v>191</v>
      </c>
      <c r="CL199" s="11">
        <v>255</v>
      </c>
      <c r="CM199" s="11">
        <v>191</v>
      </c>
      <c r="CN199" s="11">
        <v>255</v>
      </c>
      <c r="CS199" s="11">
        <v>191</v>
      </c>
      <c r="CT199" s="11">
        <v>255</v>
      </c>
      <c r="CU199" s="11">
        <v>255</v>
      </c>
      <c r="CV199" s="11">
        <v>191</v>
      </c>
      <c r="CW199" s="11">
        <v>255</v>
      </c>
      <c r="CX199" s="11">
        <v>255</v>
      </c>
      <c r="CY199" s="11">
        <v>191</v>
      </c>
      <c r="CZ199" s="11">
        <v>255</v>
      </c>
      <c r="DA199" s="11">
        <v>255</v>
      </c>
      <c r="DB199" s="11">
        <v>191</v>
      </c>
      <c r="DC199" s="11">
        <v>255</v>
      </c>
      <c r="DD199" s="11">
        <v>255</v>
      </c>
      <c r="DE199" s="11">
        <v>191</v>
      </c>
      <c r="DF199" s="11">
        <v>255</v>
      </c>
      <c r="DG199" s="11">
        <v>255</v>
      </c>
      <c r="DH199" s="11">
        <v>191</v>
      </c>
      <c r="DI199" s="11">
        <v>255</v>
      </c>
      <c r="DJ199" s="11">
        <v>255</v>
      </c>
      <c r="DQ199" s="11">
        <v>191</v>
      </c>
      <c r="DR199" s="11">
        <v>255</v>
      </c>
      <c r="DS199" s="11">
        <v>255</v>
      </c>
      <c r="DT199" s="11">
        <v>255</v>
      </c>
    </row>
    <row r="200" spans="73:124">
      <c r="BU200" s="11">
        <v>192</v>
      </c>
      <c r="BV200" s="11">
        <v>192</v>
      </c>
      <c r="BW200" s="11">
        <v>192</v>
      </c>
      <c r="BX200" s="11">
        <v>192</v>
      </c>
      <c r="BY200" s="11">
        <v>192</v>
      </c>
      <c r="BZ200" s="11">
        <v>192</v>
      </c>
      <c r="CC200" s="11">
        <v>192</v>
      </c>
      <c r="CD200" s="11">
        <v>0</v>
      </c>
      <c r="CE200" s="11">
        <v>192</v>
      </c>
      <c r="CF200" s="11">
        <v>0</v>
      </c>
      <c r="CG200" s="11">
        <v>192</v>
      </c>
      <c r="CH200" s="11">
        <v>0</v>
      </c>
      <c r="CI200" s="11">
        <v>192</v>
      </c>
      <c r="CJ200" s="11">
        <v>0</v>
      </c>
      <c r="CK200" s="11">
        <v>192</v>
      </c>
      <c r="CL200" s="11">
        <v>0</v>
      </c>
      <c r="CM200" s="11">
        <v>192</v>
      </c>
      <c r="CN200" s="11">
        <v>0</v>
      </c>
      <c r="CS200" s="11">
        <v>192</v>
      </c>
      <c r="CT200" s="11">
        <v>0</v>
      </c>
      <c r="CU200" s="11">
        <v>0</v>
      </c>
      <c r="CV200" s="11">
        <v>192</v>
      </c>
      <c r="CW200" s="11">
        <v>0</v>
      </c>
      <c r="CX200" s="11">
        <v>0</v>
      </c>
      <c r="CY200" s="11">
        <v>192</v>
      </c>
      <c r="CZ200" s="11">
        <v>0</v>
      </c>
      <c r="DA200" s="11">
        <v>0</v>
      </c>
      <c r="DB200" s="11">
        <v>192</v>
      </c>
      <c r="DC200" s="11">
        <v>0</v>
      </c>
      <c r="DD200" s="11">
        <v>0</v>
      </c>
      <c r="DE200" s="11">
        <v>192</v>
      </c>
      <c r="DF200" s="11">
        <v>0</v>
      </c>
      <c r="DG200" s="11">
        <v>0</v>
      </c>
      <c r="DH200" s="11">
        <v>192</v>
      </c>
      <c r="DI200" s="11">
        <v>0</v>
      </c>
      <c r="DJ200" s="11">
        <v>0</v>
      </c>
      <c r="DQ200" s="11">
        <v>192</v>
      </c>
      <c r="DR200" s="11">
        <v>0</v>
      </c>
      <c r="DS200" s="11">
        <v>0</v>
      </c>
      <c r="DT200" s="11">
        <v>0</v>
      </c>
    </row>
    <row r="201" spans="73:124">
      <c r="BU201" s="11">
        <v>193</v>
      </c>
      <c r="CC201" s="11">
        <v>193</v>
      </c>
      <c r="CD201" s="11">
        <v>255</v>
      </c>
      <c r="CS201" s="11">
        <v>193</v>
      </c>
      <c r="CT201" s="11">
        <v>255</v>
      </c>
      <c r="CU201" s="11">
        <v>255</v>
      </c>
      <c r="DQ201" s="11">
        <v>193</v>
      </c>
      <c r="DR201" s="11">
        <v>255</v>
      </c>
      <c r="DS201" s="11">
        <v>255</v>
      </c>
      <c r="DT201" s="11">
        <v>255</v>
      </c>
    </row>
    <row r="202" spans="73:124">
      <c r="BU202" s="11">
        <v>194</v>
      </c>
      <c r="CC202" s="11">
        <v>194</v>
      </c>
      <c r="CD202" s="11">
        <v>0</v>
      </c>
      <c r="CS202" s="11">
        <v>194</v>
      </c>
      <c r="CT202" s="11">
        <v>0</v>
      </c>
      <c r="CU202" s="11">
        <v>0</v>
      </c>
      <c r="DQ202" s="11">
        <v>194</v>
      </c>
      <c r="DR202" s="11">
        <v>0</v>
      </c>
      <c r="DS202" s="11">
        <v>0</v>
      </c>
      <c r="DT202" s="11">
        <v>0</v>
      </c>
    </row>
    <row r="203" spans="73:124">
      <c r="BU203" s="11">
        <v>195</v>
      </c>
      <c r="BV203" s="11">
        <v>195</v>
      </c>
      <c r="CC203" s="11">
        <v>195</v>
      </c>
      <c r="CD203" s="11">
        <v>255</v>
      </c>
      <c r="CE203" s="11">
        <v>195</v>
      </c>
      <c r="CF203" s="11">
        <v>255</v>
      </c>
      <c r="CS203" s="11">
        <v>195</v>
      </c>
      <c r="CT203" s="11">
        <v>255</v>
      </c>
      <c r="CU203" s="11">
        <v>255</v>
      </c>
      <c r="CV203" s="11">
        <v>195</v>
      </c>
      <c r="CW203" s="11">
        <v>255</v>
      </c>
      <c r="CX203" s="11">
        <v>255</v>
      </c>
      <c r="DQ203" s="11">
        <v>195</v>
      </c>
      <c r="DR203" s="11">
        <v>255</v>
      </c>
      <c r="DS203" s="11">
        <v>255</v>
      </c>
      <c r="DT203" s="11">
        <v>255</v>
      </c>
    </row>
    <row r="204" spans="73:124">
      <c r="BU204" s="11">
        <v>196</v>
      </c>
      <c r="BV204" s="11">
        <v>196</v>
      </c>
      <c r="CC204" s="11">
        <v>196</v>
      </c>
      <c r="CD204" s="11">
        <v>0</v>
      </c>
      <c r="CE204" s="11">
        <v>196</v>
      </c>
      <c r="CF204" s="11">
        <v>0</v>
      </c>
      <c r="CS204" s="11">
        <v>196</v>
      </c>
      <c r="CT204" s="11">
        <v>0</v>
      </c>
      <c r="CU204" s="11">
        <v>0</v>
      </c>
      <c r="CV204" s="11">
        <v>196</v>
      </c>
      <c r="CW204" s="11">
        <v>0</v>
      </c>
      <c r="CX204" s="11">
        <v>0</v>
      </c>
      <c r="DQ204" s="11">
        <v>196</v>
      </c>
      <c r="DR204" s="11">
        <v>0</v>
      </c>
      <c r="DS204" s="11">
        <v>0</v>
      </c>
      <c r="DT204" s="11">
        <v>0</v>
      </c>
    </row>
    <row r="205" spans="73:124">
      <c r="BU205" s="11">
        <v>197</v>
      </c>
      <c r="CC205" s="11">
        <v>197</v>
      </c>
      <c r="CD205" s="11">
        <v>255</v>
      </c>
      <c r="CS205" s="11">
        <v>197</v>
      </c>
      <c r="CT205" s="11">
        <v>255</v>
      </c>
      <c r="CU205" s="11">
        <v>255</v>
      </c>
      <c r="DQ205" s="11">
        <v>197</v>
      </c>
      <c r="DR205" s="11">
        <v>255</v>
      </c>
      <c r="DS205" s="11">
        <v>255</v>
      </c>
      <c r="DT205" s="11">
        <v>255</v>
      </c>
    </row>
    <row r="206" spans="73:124">
      <c r="BU206" s="11">
        <v>198</v>
      </c>
      <c r="CC206" s="11">
        <v>198</v>
      </c>
      <c r="CD206" s="11">
        <v>0</v>
      </c>
      <c r="CS206" s="11">
        <v>198</v>
      </c>
      <c r="CT206" s="11">
        <v>0</v>
      </c>
      <c r="CU206" s="11">
        <v>0</v>
      </c>
      <c r="DQ206" s="11">
        <v>198</v>
      </c>
      <c r="DR206" s="11">
        <v>0</v>
      </c>
      <c r="DS206" s="11">
        <v>0</v>
      </c>
      <c r="DT206" s="11">
        <v>0</v>
      </c>
    </row>
    <row r="207" spans="73:124">
      <c r="BU207" s="11">
        <v>199</v>
      </c>
      <c r="BV207" s="11">
        <v>199</v>
      </c>
      <c r="BW207" s="11">
        <v>199</v>
      </c>
      <c r="CC207" s="11">
        <v>199</v>
      </c>
      <c r="CD207" s="11">
        <v>255</v>
      </c>
      <c r="CE207" s="11">
        <v>199</v>
      </c>
      <c r="CF207" s="11">
        <v>255</v>
      </c>
      <c r="CG207" s="11">
        <v>199</v>
      </c>
      <c r="CH207" s="11">
        <v>255</v>
      </c>
      <c r="CS207" s="11">
        <v>199</v>
      </c>
      <c r="CT207" s="11">
        <v>255</v>
      </c>
      <c r="CU207" s="11">
        <v>255</v>
      </c>
      <c r="CV207" s="11">
        <v>199</v>
      </c>
      <c r="CW207" s="11">
        <v>255</v>
      </c>
      <c r="CX207" s="11">
        <v>255</v>
      </c>
      <c r="CY207" s="11">
        <v>199</v>
      </c>
      <c r="CZ207" s="11">
        <v>255</v>
      </c>
      <c r="DA207" s="11">
        <v>255</v>
      </c>
      <c r="DQ207" s="11">
        <v>199</v>
      </c>
      <c r="DR207" s="11">
        <v>255</v>
      </c>
      <c r="DS207" s="11">
        <v>255</v>
      </c>
      <c r="DT207" s="11">
        <v>255</v>
      </c>
    </row>
    <row r="208" spans="73:124">
      <c r="BU208" s="11">
        <v>200</v>
      </c>
      <c r="BV208" s="11">
        <v>200</v>
      </c>
      <c r="BW208" s="11">
        <v>200</v>
      </c>
      <c r="CC208" s="11">
        <v>200</v>
      </c>
      <c r="CD208" s="11">
        <v>0</v>
      </c>
      <c r="CE208" s="11">
        <v>200</v>
      </c>
      <c r="CF208" s="11">
        <v>0</v>
      </c>
      <c r="CG208" s="11">
        <v>200</v>
      </c>
      <c r="CH208" s="11">
        <v>0</v>
      </c>
      <c r="CS208" s="11">
        <v>200</v>
      </c>
      <c r="CT208" s="11">
        <v>0</v>
      </c>
      <c r="CU208" s="11">
        <v>0</v>
      </c>
      <c r="CV208" s="11">
        <v>200</v>
      </c>
      <c r="CW208" s="11">
        <v>0</v>
      </c>
      <c r="CX208" s="11">
        <v>0</v>
      </c>
      <c r="CY208" s="11">
        <v>200</v>
      </c>
      <c r="CZ208" s="11">
        <v>0</v>
      </c>
      <c r="DA208" s="11">
        <v>0</v>
      </c>
      <c r="DQ208" s="11">
        <v>200</v>
      </c>
      <c r="DR208" s="11">
        <v>0</v>
      </c>
      <c r="DS208" s="11">
        <v>0</v>
      </c>
      <c r="DT208" s="11">
        <v>0</v>
      </c>
    </row>
    <row r="209" spans="73:124">
      <c r="BU209" s="11">
        <v>201</v>
      </c>
      <c r="CC209" s="11">
        <v>201</v>
      </c>
      <c r="CD209" s="11">
        <v>255</v>
      </c>
      <c r="CS209" s="11">
        <v>201</v>
      </c>
      <c r="CT209" s="11">
        <v>255</v>
      </c>
      <c r="CU209" s="11">
        <v>255</v>
      </c>
      <c r="DQ209" s="11">
        <v>201</v>
      </c>
      <c r="DR209" s="11">
        <v>255</v>
      </c>
      <c r="DS209" s="11">
        <v>255</v>
      </c>
      <c r="DT209" s="11">
        <v>255</v>
      </c>
    </row>
    <row r="210" spans="73:124">
      <c r="BU210" s="11">
        <v>202</v>
      </c>
      <c r="CC210" s="11">
        <v>202</v>
      </c>
      <c r="CD210" s="11">
        <v>0</v>
      </c>
      <c r="CS210" s="11">
        <v>202</v>
      </c>
      <c r="CT210" s="11">
        <v>0</v>
      </c>
      <c r="CU210" s="11">
        <v>0</v>
      </c>
      <c r="DQ210" s="11">
        <v>202</v>
      </c>
      <c r="DR210" s="11">
        <v>0</v>
      </c>
      <c r="DS210" s="11">
        <v>0</v>
      </c>
      <c r="DT210" s="11">
        <v>0</v>
      </c>
    </row>
    <row r="211" spans="73:124">
      <c r="BU211" s="11">
        <v>203</v>
      </c>
      <c r="BV211" s="11">
        <v>203</v>
      </c>
      <c r="CC211" s="11">
        <v>203</v>
      </c>
      <c r="CD211" s="11">
        <v>255</v>
      </c>
      <c r="CE211" s="11">
        <v>203</v>
      </c>
      <c r="CF211" s="11">
        <v>255</v>
      </c>
      <c r="CS211" s="11">
        <v>203</v>
      </c>
      <c r="CT211" s="11">
        <v>255</v>
      </c>
      <c r="CU211" s="11">
        <v>255</v>
      </c>
      <c r="CV211" s="11">
        <v>203</v>
      </c>
      <c r="CW211" s="11">
        <v>255</v>
      </c>
      <c r="CX211" s="11">
        <v>255</v>
      </c>
      <c r="DQ211" s="11">
        <v>203</v>
      </c>
      <c r="DR211" s="11">
        <v>255</v>
      </c>
      <c r="DS211" s="11">
        <v>255</v>
      </c>
      <c r="DT211" s="11">
        <v>255</v>
      </c>
    </row>
    <row r="212" spans="73:124">
      <c r="BU212" s="11">
        <v>204</v>
      </c>
      <c r="BV212" s="11">
        <v>204</v>
      </c>
      <c r="CC212" s="11">
        <v>204</v>
      </c>
      <c r="CD212" s="11">
        <v>0</v>
      </c>
      <c r="CE212" s="11">
        <v>204</v>
      </c>
      <c r="CF212" s="11">
        <v>0</v>
      </c>
      <c r="CS212" s="11">
        <v>204</v>
      </c>
      <c r="CT212" s="11">
        <v>0</v>
      </c>
      <c r="CU212" s="11">
        <v>0</v>
      </c>
      <c r="CV212" s="11">
        <v>204</v>
      </c>
      <c r="CW212" s="11">
        <v>0</v>
      </c>
      <c r="CX212" s="11">
        <v>0</v>
      </c>
      <c r="DQ212" s="11">
        <v>204</v>
      </c>
      <c r="DR212" s="11">
        <v>0</v>
      </c>
      <c r="DS212" s="11">
        <v>0</v>
      </c>
      <c r="DT212" s="11">
        <v>0</v>
      </c>
    </row>
    <row r="213" spans="73:124">
      <c r="BU213" s="11">
        <v>205</v>
      </c>
      <c r="CC213" s="11">
        <v>205</v>
      </c>
      <c r="CD213" s="11">
        <v>255</v>
      </c>
      <c r="CS213" s="11">
        <v>205</v>
      </c>
      <c r="CT213" s="11">
        <v>255</v>
      </c>
      <c r="CU213" s="11">
        <v>255</v>
      </c>
      <c r="DQ213" s="11">
        <v>205</v>
      </c>
      <c r="DR213" s="11">
        <v>255</v>
      </c>
      <c r="DS213" s="11">
        <v>255</v>
      </c>
      <c r="DT213" s="11">
        <v>255</v>
      </c>
    </row>
    <row r="214" spans="73:124">
      <c r="BU214" s="11">
        <v>206</v>
      </c>
      <c r="CC214" s="11">
        <v>206</v>
      </c>
      <c r="CD214" s="11">
        <v>0</v>
      </c>
      <c r="CS214" s="11">
        <v>206</v>
      </c>
      <c r="CT214" s="11">
        <v>0</v>
      </c>
      <c r="CU214" s="11">
        <v>0</v>
      </c>
      <c r="DQ214" s="11">
        <v>206</v>
      </c>
      <c r="DR214" s="11">
        <v>0</v>
      </c>
      <c r="DS214" s="11">
        <v>0</v>
      </c>
      <c r="DT214" s="11">
        <v>0</v>
      </c>
    </row>
    <row r="215" spans="73:124">
      <c r="BU215" s="11">
        <v>207</v>
      </c>
      <c r="BV215" s="11">
        <v>207</v>
      </c>
      <c r="BW215" s="11">
        <v>207</v>
      </c>
      <c r="BX215" s="11">
        <v>207</v>
      </c>
      <c r="CC215" s="11">
        <v>207</v>
      </c>
      <c r="CD215" s="11">
        <v>255</v>
      </c>
      <c r="CE215" s="11">
        <v>207</v>
      </c>
      <c r="CF215" s="11">
        <v>255</v>
      </c>
      <c r="CG215" s="11">
        <v>207</v>
      </c>
      <c r="CH215" s="11">
        <v>255</v>
      </c>
      <c r="CI215" s="11">
        <v>207</v>
      </c>
      <c r="CJ215" s="11">
        <v>255</v>
      </c>
      <c r="CS215" s="11">
        <v>207</v>
      </c>
      <c r="CT215" s="11">
        <v>255</v>
      </c>
      <c r="CU215" s="11">
        <v>255</v>
      </c>
      <c r="CV215" s="11">
        <v>207</v>
      </c>
      <c r="CW215" s="11">
        <v>255</v>
      </c>
      <c r="CX215" s="11">
        <v>255</v>
      </c>
      <c r="CY215" s="11">
        <v>207</v>
      </c>
      <c r="CZ215" s="11">
        <v>255</v>
      </c>
      <c r="DA215" s="11">
        <v>255</v>
      </c>
      <c r="DB215" s="11">
        <v>207</v>
      </c>
      <c r="DC215" s="11">
        <v>255</v>
      </c>
      <c r="DD215" s="11">
        <v>255</v>
      </c>
      <c r="DQ215" s="11">
        <v>207</v>
      </c>
      <c r="DR215" s="11">
        <v>255</v>
      </c>
      <c r="DS215" s="11">
        <v>255</v>
      </c>
      <c r="DT215" s="11">
        <v>255</v>
      </c>
    </row>
    <row r="216" spans="73:124">
      <c r="BU216" s="11">
        <v>208</v>
      </c>
      <c r="BV216" s="11">
        <v>208</v>
      </c>
      <c r="BW216" s="11">
        <v>208</v>
      </c>
      <c r="BX216" s="11">
        <v>208</v>
      </c>
      <c r="CC216" s="11">
        <v>208</v>
      </c>
      <c r="CD216" s="11">
        <v>0</v>
      </c>
      <c r="CE216" s="11">
        <v>208</v>
      </c>
      <c r="CF216" s="11">
        <v>0</v>
      </c>
      <c r="CG216" s="11">
        <v>208</v>
      </c>
      <c r="CH216" s="11">
        <v>0</v>
      </c>
      <c r="CI216" s="11">
        <v>208</v>
      </c>
      <c r="CJ216" s="11">
        <v>0</v>
      </c>
      <c r="CS216" s="11">
        <v>208</v>
      </c>
      <c r="CT216" s="11">
        <v>0</v>
      </c>
      <c r="CU216" s="11">
        <v>0</v>
      </c>
      <c r="CV216" s="11">
        <v>208</v>
      </c>
      <c r="CW216" s="11">
        <v>0</v>
      </c>
      <c r="CX216" s="11">
        <v>0</v>
      </c>
      <c r="CY216" s="11">
        <v>208</v>
      </c>
      <c r="CZ216" s="11">
        <v>0</v>
      </c>
      <c r="DA216" s="11">
        <v>0</v>
      </c>
      <c r="DB216" s="11">
        <v>208</v>
      </c>
      <c r="DC216" s="11">
        <v>0</v>
      </c>
      <c r="DD216" s="11">
        <v>0</v>
      </c>
      <c r="DQ216" s="11">
        <v>208</v>
      </c>
      <c r="DR216" s="11">
        <v>0</v>
      </c>
      <c r="DS216" s="11">
        <v>0</v>
      </c>
      <c r="DT216" s="11">
        <v>0</v>
      </c>
    </row>
    <row r="217" spans="73:124">
      <c r="BU217" s="11">
        <v>209</v>
      </c>
      <c r="CC217" s="11">
        <v>209</v>
      </c>
      <c r="CD217" s="11">
        <v>255</v>
      </c>
      <c r="CS217" s="11">
        <v>209</v>
      </c>
      <c r="CT217" s="11">
        <v>255</v>
      </c>
      <c r="CU217" s="11">
        <v>255</v>
      </c>
      <c r="DQ217" s="11">
        <v>209</v>
      </c>
      <c r="DR217" s="11">
        <v>255</v>
      </c>
      <c r="DS217" s="11">
        <v>255</v>
      </c>
      <c r="DT217" s="11">
        <v>255</v>
      </c>
    </row>
    <row r="218" spans="73:124">
      <c r="BU218" s="11">
        <v>210</v>
      </c>
      <c r="CC218" s="11">
        <v>210</v>
      </c>
      <c r="CD218" s="11">
        <v>0</v>
      </c>
      <c r="CS218" s="11">
        <v>210</v>
      </c>
      <c r="CT218" s="11">
        <v>0</v>
      </c>
      <c r="CU218" s="11">
        <v>0</v>
      </c>
      <c r="DQ218" s="11">
        <v>210</v>
      </c>
      <c r="DR218" s="11">
        <v>0</v>
      </c>
      <c r="DS218" s="11">
        <v>0</v>
      </c>
      <c r="DT218" s="11">
        <v>0</v>
      </c>
    </row>
    <row r="219" spans="73:124">
      <c r="BU219" s="11">
        <v>211</v>
      </c>
      <c r="BV219" s="11">
        <v>211</v>
      </c>
      <c r="CC219" s="11">
        <v>211</v>
      </c>
      <c r="CD219" s="11">
        <v>255</v>
      </c>
      <c r="CE219" s="11">
        <v>211</v>
      </c>
      <c r="CF219" s="11">
        <v>255</v>
      </c>
      <c r="CS219" s="11">
        <v>211</v>
      </c>
      <c r="CT219" s="11">
        <v>255</v>
      </c>
      <c r="CU219" s="11">
        <v>255</v>
      </c>
      <c r="CV219" s="11">
        <v>211</v>
      </c>
      <c r="CW219" s="11">
        <v>255</v>
      </c>
      <c r="CX219" s="11">
        <v>255</v>
      </c>
      <c r="DQ219" s="11">
        <v>211</v>
      </c>
      <c r="DR219" s="11">
        <v>255</v>
      </c>
      <c r="DS219" s="11">
        <v>255</v>
      </c>
      <c r="DT219" s="11">
        <v>255</v>
      </c>
    </row>
    <row r="220" spans="73:124">
      <c r="BU220" s="11">
        <v>212</v>
      </c>
      <c r="BV220" s="11">
        <v>212</v>
      </c>
      <c r="CC220" s="11">
        <v>212</v>
      </c>
      <c r="CD220" s="11">
        <v>0</v>
      </c>
      <c r="CE220" s="11">
        <v>212</v>
      </c>
      <c r="CF220" s="11">
        <v>0</v>
      </c>
      <c r="CS220" s="11">
        <v>212</v>
      </c>
      <c r="CT220" s="11">
        <v>0</v>
      </c>
      <c r="CU220" s="11">
        <v>0</v>
      </c>
      <c r="CV220" s="11">
        <v>212</v>
      </c>
      <c r="CW220" s="11">
        <v>0</v>
      </c>
      <c r="CX220" s="11">
        <v>0</v>
      </c>
      <c r="DQ220" s="11">
        <v>212</v>
      </c>
      <c r="DR220" s="11">
        <v>0</v>
      </c>
      <c r="DS220" s="11">
        <v>0</v>
      </c>
      <c r="DT220" s="11">
        <v>0</v>
      </c>
    </row>
    <row r="221" spans="73:124">
      <c r="BU221" s="11">
        <v>213</v>
      </c>
      <c r="CC221" s="11">
        <v>213</v>
      </c>
      <c r="CD221" s="11">
        <v>255</v>
      </c>
      <c r="CS221" s="11">
        <v>213</v>
      </c>
      <c r="CT221" s="11">
        <v>255</v>
      </c>
      <c r="CU221" s="11">
        <v>255</v>
      </c>
      <c r="DQ221" s="11">
        <v>213</v>
      </c>
      <c r="DR221" s="11">
        <v>255</v>
      </c>
      <c r="DS221" s="11">
        <v>255</v>
      </c>
      <c r="DT221" s="11">
        <v>255</v>
      </c>
    </row>
    <row r="222" spans="73:124">
      <c r="BU222" s="11">
        <v>214</v>
      </c>
      <c r="CC222" s="11">
        <v>214</v>
      </c>
      <c r="CD222" s="11">
        <v>0</v>
      </c>
      <c r="CS222" s="11">
        <v>214</v>
      </c>
      <c r="CT222" s="11">
        <v>0</v>
      </c>
      <c r="CU222" s="11">
        <v>0</v>
      </c>
      <c r="DQ222" s="11">
        <v>214</v>
      </c>
      <c r="DR222" s="11">
        <v>0</v>
      </c>
      <c r="DS222" s="11">
        <v>0</v>
      </c>
      <c r="DT222" s="11">
        <v>0</v>
      </c>
    </row>
    <row r="223" spans="73:124">
      <c r="BU223" s="11">
        <v>215</v>
      </c>
      <c r="BV223" s="11">
        <v>215</v>
      </c>
      <c r="BW223" s="11">
        <v>215</v>
      </c>
      <c r="CC223" s="11">
        <v>215</v>
      </c>
      <c r="CD223" s="11">
        <v>255</v>
      </c>
      <c r="CE223" s="11">
        <v>215</v>
      </c>
      <c r="CF223" s="11">
        <v>255</v>
      </c>
      <c r="CG223" s="11">
        <v>215</v>
      </c>
      <c r="CH223" s="11">
        <v>255</v>
      </c>
      <c r="CS223" s="11">
        <v>215</v>
      </c>
      <c r="CT223" s="11">
        <v>255</v>
      </c>
      <c r="CU223" s="11">
        <v>255</v>
      </c>
      <c r="CV223" s="11">
        <v>215</v>
      </c>
      <c r="CW223" s="11">
        <v>255</v>
      </c>
      <c r="CX223" s="11">
        <v>255</v>
      </c>
      <c r="CY223" s="11">
        <v>215</v>
      </c>
      <c r="CZ223" s="11">
        <v>255</v>
      </c>
      <c r="DA223" s="11">
        <v>255</v>
      </c>
      <c r="DQ223" s="11">
        <v>215</v>
      </c>
      <c r="DR223" s="11">
        <v>255</v>
      </c>
      <c r="DS223" s="11">
        <v>255</v>
      </c>
      <c r="DT223" s="11">
        <v>255</v>
      </c>
    </row>
    <row r="224" spans="73:124">
      <c r="BU224" s="11">
        <v>216</v>
      </c>
      <c r="BV224" s="11">
        <v>216</v>
      </c>
      <c r="BW224" s="11">
        <v>216</v>
      </c>
      <c r="CC224" s="11">
        <v>216</v>
      </c>
      <c r="CD224" s="11">
        <v>0</v>
      </c>
      <c r="CE224" s="11">
        <v>216</v>
      </c>
      <c r="CF224" s="11">
        <v>0</v>
      </c>
      <c r="CG224" s="11">
        <v>216</v>
      </c>
      <c r="CH224" s="11">
        <v>0</v>
      </c>
      <c r="CS224" s="11">
        <v>216</v>
      </c>
      <c r="CT224" s="11">
        <v>0</v>
      </c>
      <c r="CU224" s="11">
        <v>0</v>
      </c>
      <c r="CV224" s="11">
        <v>216</v>
      </c>
      <c r="CW224" s="11">
        <v>0</v>
      </c>
      <c r="CX224" s="11">
        <v>0</v>
      </c>
      <c r="CY224" s="11">
        <v>216</v>
      </c>
      <c r="CZ224" s="11">
        <v>0</v>
      </c>
      <c r="DA224" s="11">
        <v>0</v>
      </c>
      <c r="DQ224" s="11">
        <v>216</v>
      </c>
      <c r="DR224" s="11">
        <v>0</v>
      </c>
      <c r="DS224" s="11">
        <v>0</v>
      </c>
      <c r="DT224" s="11">
        <v>0</v>
      </c>
    </row>
    <row r="225" spans="73:124">
      <c r="BU225" s="11">
        <v>217</v>
      </c>
      <c r="CC225" s="11">
        <v>217</v>
      </c>
      <c r="CD225" s="11">
        <v>255</v>
      </c>
      <c r="CS225" s="11">
        <v>217</v>
      </c>
      <c r="CT225" s="11">
        <v>255</v>
      </c>
      <c r="CU225" s="11">
        <v>255</v>
      </c>
      <c r="DQ225" s="11">
        <v>217</v>
      </c>
      <c r="DR225" s="11">
        <v>255</v>
      </c>
      <c r="DS225" s="11">
        <v>255</v>
      </c>
      <c r="DT225" s="11">
        <v>255</v>
      </c>
    </row>
    <row r="226" spans="73:124">
      <c r="BU226" s="11">
        <v>218</v>
      </c>
      <c r="CC226" s="11">
        <v>218</v>
      </c>
      <c r="CD226" s="11">
        <v>0</v>
      </c>
      <c r="CS226" s="11">
        <v>218</v>
      </c>
      <c r="CT226" s="11">
        <v>0</v>
      </c>
      <c r="CU226" s="11">
        <v>0</v>
      </c>
      <c r="DQ226" s="11">
        <v>218</v>
      </c>
      <c r="DR226" s="11">
        <v>0</v>
      </c>
      <c r="DS226" s="11">
        <v>0</v>
      </c>
      <c r="DT226" s="11">
        <v>0</v>
      </c>
    </row>
    <row r="227" spans="73:124">
      <c r="BU227" s="11">
        <v>219</v>
      </c>
      <c r="BV227" s="11">
        <v>219</v>
      </c>
      <c r="CC227" s="11">
        <v>219</v>
      </c>
      <c r="CD227" s="11">
        <v>255</v>
      </c>
      <c r="CE227" s="11">
        <v>219</v>
      </c>
      <c r="CF227" s="11">
        <v>255</v>
      </c>
      <c r="CS227" s="11">
        <v>219</v>
      </c>
      <c r="CT227" s="11">
        <v>255</v>
      </c>
      <c r="CU227" s="11">
        <v>255</v>
      </c>
      <c r="CV227" s="11">
        <v>219</v>
      </c>
      <c r="CW227" s="11">
        <v>255</v>
      </c>
      <c r="CX227" s="11">
        <v>255</v>
      </c>
      <c r="DQ227" s="11">
        <v>219</v>
      </c>
      <c r="DR227" s="11">
        <v>255</v>
      </c>
      <c r="DS227" s="11">
        <v>255</v>
      </c>
      <c r="DT227" s="11">
        <v>255</v>
      </c>
    </row>
    <row r="228" spans="73:124">
      <c r="BU228" s="11">
        <v>220</v>
      </c>
      <c r="BV228" s="11">
        <v>220</v>
      </c>
      <c r="CC228" s="11">
        <v>220</v>
      </c>
      <c r="CD228" s="11">
        <v>0</v>
      </c>
      <c r="CE228" s="11">
        <v>220</v>
      </c>
      <c r="CF228" s="11">
        <v>0</v>
      </c>
      <c r="CS228" s="11">
        <v>220</v>
      </c>
      <c r="CT228" s="11">
        <v>0</v>
      </c>
      <c r="CU228" s="11">
        <v>0</v>
      </c>
      <c r="CV228" s="11">
        <v>220</v>
      </c>
      <c r="CW228" s="11">
        <v>0</v>
      </c>
      <c r="CX228" s="11">
        <v>0</v>
      </c>
      <c r="DQ228" s="11">
        <v>220</v>
      </c>
      <c r="DR228" s="11">
        <v>0</v>
      </c>
      <c r="DS228" s="11">
        <v>0</v>
      </c>
      <c r="DT228" s="11">
        <v>0</v>
      </c>
    </row>
    <row r="229" spans="73:124">
      <c r="BU229" s="11">
        <v>221</v>
      </c>
      <c r="CC229" s="11">
        <v>221</v>
      </c>
      <c r="CD229" s="11">
        <v>255</v>
      </c>
      <c r="CS229" s="11">
        <v>221</v>
      </c>
      <c r="CT229" s="11">
        <v>255</v>
      </c>
      <c r="CU229" s="11">
        <v>255</v>
      </c>
      <c r="DQ229" s="11">
        <v>221</v>
      </c>
      <c r="DR229" s="11">
        <v>255</v>
      </c>
      <c r="DS229" s="11">
        <v>255</v>
      </c>
      <c r="DT229" s="11">
        <v>255</v>
      </c>
    </row>
    <row r="230" spans="73:124">
      <c r="BU230" s="11">
        <v>222</v>
      </c>
      <c r="CC230" s="11">
        <v>222</v>
      </c>
      <c r="CD230" s="11">
        <v>0</v>
      </c>
      <c r="CS230" s="11">
        <v>222</v>
      </c>
      <c r="CT230" s="11">
        <v>0</v>
      </c>
      <c r="CU230" s="11">
        <v>0</v>
      </c>
      <c r="DQ230" s="11">
        <v>222</v>
      </c>
      <c r="DR230" s="11">
        <v>0</v>
      </c>
      <c r="DS230" s="11">
        <v>0</v>
      </c>
      <c r="DT230" s="11">
        <v>0</v>
      </c>
    </row>
    <row r="231" spans="73:124">
      <c r="BU231" s="11">
        <v>223</v>
      </c>
      <c r="BV231" s="11">
        <v>223</v>
      </c>
      <c r="BW231" s="11">
        <v>223</v>
      </c>
      <c r="BX231" s="11">
        <v>223</v>
      </c>
      <c r="BY231" s="11">
        <v>223</v>
      </c>
      <c r="CC231" s="11">
        <v>223</v>
      </c>
      <c r="CD231" s="11">
        <v>255</v>
      </c>
      <c r="CE231" s="11">
        <v>223</v>
      </c>
      <c r="CF231" s="11">
        <v>255</v>
      </c>
      <c r="CG231" s="11">
        <v>223</v>
      </c>
      <c r="CH231" s="11">
        <v>255</v>
      </c>
      <c r="CI231" s="11">
        <v>223</v>
      </c>
      <c r="CJ231" s="11">
        <v>255</v>
      </c>
      <c r="CK231" s="11">
        <v>223</v>
      </c>
      <c r="CL231" s="11">
        <v>255</v>
      </c>
      <c r="CS231" s="11">
        <v>223</v>
      </c>
      <c r="CT231" s="11">
        <v>255</v>
      </c>
      <c r="CU231" s="11">
        <v>255</v>
      </c>
      <c r="CV231" s="11">
        <v>223</v>
      </c>
      <c r="CW231" s="11">
        <v>255</v>
      </c>
      <c r="CX231" s="11">
        <v>255</v>
      </c>
      <c r="CY231" s="11">
        <v>223</v>
      </c>
      <c r="CZ231" s="11">
        <v>255</v>
      </c>
      <c r="DA231" s="11">
        <v>255</v>
      </c>
      <c r="DB231" s="11">
        <v>223</v>
      </c>
      <c r="DC231" s="11">
        <v>255</v>
      </c>
      <c r="DD231" s="11">
        <v>255</v>
      </c>
      <c r="DE231" s="11">
        <v>223</v>
      </c>
      <c r="DF231" s="11">
        <v>255</v>
      </c>
      <c r="DG231" s="11">
        <v>255</v>
      </c>
      <c r="DQ231" s="11">
        <v>223</v>
      </c>
      <c r="DR231" s="11">
        <v>255</v>
      </c>
      <c r="DS231" s="11">
        <v>255</v>
      </c>
      <c r="DT231" s="11">
        <v>255</v>
      </c>
    </row>
    <row r="232" spans="73:124">
      <c r="BU232" s="11">
        <v>224</v>
      </c>
      <c r="BV232" s="11">
        <v>224</v>
      </c>
      <c r="BW232" s="11">
        <v>224</v>
      </c>
      <c r="BX232" s="11">
        <v>224</v>
      </c>
      <c r="BY232" s="11">
        <v>224</v>
      </c>
      <c r="CC232" s="11">
        <v>224</v>
      </c>
      <c r="CD232" s="11">
        <v>0</v>
      </c>
      <c r="CE232" s="11">
        <v>224</v>
      </c>
      <c r="CF232" s="11">
        <v>0</v>
      </c>
      <c r="CG232" s="11">
        <v>224</v>
      </c>
      <c r="CH232" s="11">
        <v>0</v>
      </c>
      <c r="CI232" s="11">
        <v>224</v>
      </c>
      <c r="CJ232" s="11">
        <v>0</v>
      </c>
      <c r="CK232" s="11">
        <v>224</v>
      </c>
      <c r="CL232" s="11">
        <v>0</v>
      </c>
      <c r="CS232" s="11">
        <v>224</v>
      </c>
      <c r="CT232" s="11">
        <v>0</v>
      </c>
      <c r="CU232" s="11">
        <v>0</v>
      </c>
      <c r="CV232" s="11">
        <v>224</v>
      </c>
      <c r="CW232" s="11">
        <v>0</v>
      </c>
      <c r="CX232" s="11">
        <v>0</v>
      </c>
      <c r="CY232" s="11">
        <v>224</v>
      </c>
      <c r="CZ232" s="11">
        <v>0</v>
      </c>
      <c r="DA232" s="11">
        <v>0</v>
      </c>
      <c r="DB232" s="11">
        <v>224</v>
      </c>
      <c r="DC232" s="11">
        <v>0</v>
      </c>
      <c r="DD232" s="11">
        <v>0</v>
      </c>
      <c r="DE232" s="11">
        <v>224</v>
      </c>
      <c r="DF232" s="11">
        <v>0</v>
      </c>
      <c r="DG232" s="11">
        <v>0</v>
      </c>
      <c r="DQ232" s="11">
        <v>224</v>
      </c>
      <c r="DR232" s="11">
        <v>0</v>
      </c>
      <c r="DS232" s="11">
        <v>0</v>
      </c>
      <c r="DT232" s="11">
        <v>0</v>
      </c>
    </row>
    <row r="233" spans="73:124">
      <c r="BU233" s="11">
        <v>225</v>
      </c>
      <c r="CC233" s="11">
        <v>225</v>
      </c>
      <c r="CD233" s="11">
        <v>255</v>
      </c>
      <c r="CS233" s="11">
        <v>225</v>
      </c>
      <c r="CT233" s="11">
        <v>255</v>
      </c>
      <c r="CU233" s="11">
        <v>255</v>
      </c>
      <c r="DQ233" s="11">
        <v>225</v>
      </c>
      <c r="DR233" s="11">
        <v>255</v>
      </c>
      <c r="DS233" s="11">
        <v>255</v>
      </c>
      <c r="DT233" s="11">
        <v>255</v>
      </c>
    </row>
    <row r="234" spans="73:124">
      <c r="BU234" s="11">
        <v>226</v>
      </c>
      <c r="CC234" s="11">
        <v>226</v>
      </c>
      <c r="CD234" s="11">
        <v>0</v>
      </c>
      <c r="CS234" s="11">
        <v>226</v>
      </c>
      <c r="CT234" s="11">
        <v>0</v>
      </c>
      <c r="CU234" s="11">
        <v>0</v>
      </c>
      <c r="DQ234" s="11">
        <v>226</v>
      </c>
      <c r="DR234" s="11">
        <v>0</v>
      </c>
      <c r="DS234" s="11">
        <v>0</v>
      </c>
      <c r="DT234" s="11">
        <v>0</v>
      </c>
    </row>
    <row r="235" spans="73:124">
      <c r="BU235" s="11">
        <v>227</v>
      </c>
      <c r="BV235" s="11">
        <v>227</v>
      </c>
      <c r="CC235" s="11">
        <v>227</v>
      </c>
      <c r="CD235" s="11">
        <v>255</v>
      </c>
      <c r="CE235" s="11">
        <v>227</v>
      </c>
      <c r="CF235" s="11">
        <v>255</v>
      </c>
      <c r="CS235" s="11">
        <v>227</v>
      </c>
      <c r="CT235" s="11">
        <v>255</v>
      </c>
      <c r="CU235" s="11">
        <v>255</v>
      </c>
      <c r="CV235" s="11">
        <v>227</v>
      </c>
      <c r="CW235" s="11">
        <v>255</v>
      </c>
      <c r="CX235" s="11">
        <v>255</v>
      </c>
      <c r="DQ235" s="11">
        <v>227</v>
      </c>
      <c r="DR235" s="11">
        <v>255</v>
      </c>
      <c r="DS235" s="11">
        <v>255</v>
      </c>
      <c r="DT235" s="11">
        <v>255</v>
      </c>
    </row>
    <row r="236" spans="73:124">
      <c r="BU236" s="11">
        <v>228</v>
      </c>
      <c r="BV236" s="11">
        <v>228</v>
      </c>
      <c r="CC236" s="11">
        <v>228</v>
      </c>
      <c r="CD236" s="11">
        <v>0</v>
      </c>
      <c r="CE236" s="11">
        <v>228</v>
      </c>
      <c r="CF236" s="11">
        <v>0</v>
      </c>
      <c r="CS236" s="11">
        <v>228</v>
      </c>
      <c r="CT236" s="11">
        <v>0</v>
      </c>
      <c r="CU236" s="11">
        <v>0</v>
      </c>
      <c r="CV236" s="11">
        <v>228</v>
      </c>
      <c r="CW236" s="11">
        <v>0</v>
      </c>
      <c r="CX236" s="11">
        <v>0</v>
      </c>
      <c r="DQ236" s="11">
        <v>228</v>
      </c>
      <c r="DR236" s="11">
        <v>0</v>
      </c>
      <c r="DS236" s="11">
        <v>0</v>
      </c>
      <c r="DT236" s="11">
        <v>0</v>
      </c>
    </row>
    <row r="237" spans="73:124">
      <c r="BU237" s="11">
        <v>229</v>
      </c>
      <c r="CC237" s="11">
        <v>229</v>
      </c>
      <c r="CD237" s="11">
        <v>255</v>
      </c>
      <c r="CS237" s="11">
        <v>229</v>
      </c>
      <c r="CT237" s="11">
        <v>255</v>
      </c>
      <c r="CU237" s="11">
        <v>255</v>
      </c>
      <c r="DQ237" s="11">
        <v>229</v>
      </c>
      <c r="DR237" s="11">
        <v>255</v>
      </c>
      <c r="DS237" s="11">
        <v>255</v>
      </c>
      <c r="DT237" s="11">
        <v>255</v>
      </c>
    </row>
    <row r="238" spans="73:124">
      <c r="BU238" s="11">
        <v>230</v>
      </c>
      <c r="CC238" s="11">
        <v>230</v>
      </c>
      <c r="CD238" s="11">
        <v>0</v>
      </c>
      <c r="CS238" s="11">
        <v>230</v>
      </c>
      <c r="CT238" s="11">
        <v>0</v>
      </c>
      <c r="CU238" s="11">
        <v>0</v>
      </c>
      <c r="DQ238" s="11">
        <v>230</v>
      </c>
      <c r="DR238" s="11">
        <v>0</v>
      </c>
      <c r="DS238" s="11">
        <v>0</v>
      </c>
      <c r="DT238" s="11">
        <v>0</v>
      </c>
    </row>
    <row r="239" spans="73:124">
      <c r="BU239" s="11">
        <v>231</v>
      </c>
      <c r="BV239" s="11">
        <v>231</v>
      </c>
      <c r="BW239" s="11">
        <v>231</v>
      </c>
      <c r="CC239" s="11">
        <v>231</v>
      </c>
      <c r="CD239" s="11">
        <v>255</v>
      </c>
      <c r="CE239" s="11">
        <v>231</v>
      </c>
      <c r="CF239" s="11">
        <v>255</v>
      </c>
      <c r="CG239" s="11">
        <v>231</v>
      </c>
      <c r="CH239" s="11">
        <v>255</v>
      </c>
      <c r="CS239" s="11">
        <v>231</v>
      </c>
      <c r="CT239" s="11">
        <v>255</v>
      </c>
      <c r="CU239" s="11">
        <v>255</v>
      </c>
      <c r="CV239" s="11">
        <v>231</v>
      </c>
      <c r="CW239" s="11">
        <v>255</v>
      </c>
      <c r="CX239" s="11">
        <v>255</v>
      </c>
      <c r="CY239" s="11">
        <v>231</v>
      </c>
      <c r="CZ239" s="11">
        <v>255</v>
      </c>
      <c r="DA239" s="11">
        <v>255</v>
      </c>
      <c r="DQ239" s="11">
        <v>231</v>
      </c>
      <c r="DR239" s="11">
        <v>255</v>
      </c>
      <c r="DS239" s="11">
        <v>255</v>
      </c>
      <c r="DT239" s="11">
        <v>255</v>
      </c>
    </row>
    <row r="240" spans="73:124">
      <c r="BU240" s="11">
        <v>232</v>
      </c>
      <c r="BV240" s="11">
        <v>232</v>
      </c>
      <c r="BW240" s="11">
        <v>232</v>
      </c>
      <c r="CC240" s="11">
        <v>232</v>
      </c>
      <c r="CD240" s="11">
        <v>0</v>
      </c>
      <c r="CE240" s="11">
        <v>232</v>
      </c>
      <c r="CF240" s="11">
        <v>0</v>
      </c>
      <c r="CG240" s="11">
        <v>232</v>
      </c>
      <c r="CH240" s="11">
        <v>0</v>
      </c>
      <c r="CS240" s="11">
        <v>232</v>
      </c>
      <c r="CT240" s="11">
        <v>0</v>
      </c>
      <c r="CU240" s="11">
        <v>0</v>
      </c>
      <c r="CV240" s="11">
        <v>232</v>
      </c>
      <c r="CW240" s="11">
        <v>0</v>
      </c>
      <c r="CX240" s="11">
        <v>0</v>
      </c>
      <c r="CY240" s="11">
        <v>232</v>
      </c>
      <c r="CZ240" s="11">
        <v>0</v>
      </c>
      <c r="DA240" s="11">
        <v>0</v>
      </c>
      <c r="DQ240" s="11">
        <v>232</v>
      </c>
      <c r="DR240" s="11">
        <v>0</v>
      </c>
      <c r="DS240" s="11">
        <v>0</v>
      </c>
      <c r="DT240" s="11">
        <v>0</v>
      </c>
    </row>
    <row r="241" spans="73:124">
      <c r="BU241" s="11">
        <v>233</v>
      </c>
      <c r="CC241" s="11">
        <v>233</v>
      </c>
      <c r="CD241" s="11">
        <v>255</v>
      </c>
      <c r="CS241" s="11">
        <v>233</v>
      </c>
      <c r="CT241" s="11">
        <v>255</v>
      </c>
      <c r="CU241" s="11">
        <v>255</v>
      </c>
      <c r="DQ241" s="11">
        <v>233</v>
      </c>
      <c r="DR241" s="11">
        <v>255</v>
      </c>
      <c r="DS241" s="11">
        <v>255</v>
      </c>
      <c r="DT241" s="11">
        <v>255</v>
      </c>
    </row>
    <row r="242" spans="73:124">
      <c r="BU242" s="11">
        <v>234</v>
      </c>
      <c r="CC242" s="11">
        <v>234</v>
      </c>
      <c r="CD242" s="11">
        <v>0</v>
      </c>
      <c r="CS242" s="11">
        <v>234</v>
      </c>
      <c r="CT242" s="11">
        <v>0</v>
      </c>
      <c r="CU242" s="11">
        <v>0</v>
      </c>
      <c r="DQ242" s="11">
        <v>234</v>
      </c>
      <c r="DR242" s="11">
        <v>0</v>
      </c>
      <c r="DS242" s="11">
        <v>0</v>
      </c>
      <c r="DT242" s="11">
        <v>0</v>
      </c>
    </row>
    <row r="243" spans="73:124">
      <c r="BU243" s="11">
        <v>235</v>
      </c>
      <c r="BV243" s="11">
        <v>235</v>
      </c>
      <c r="CC243" s="11">
        <v>235</v>
      </c>
      <c r="CD243" s="11">
        <v>255</v>
      </c>
      <c r="CE243" s="11">
        <v>235</v>
      </c>
      <c r="CF243" s="11">
        <v>255</v>
      </c>
      <c r="CS243" s="11">
        <v>235</v>
      </c>
      <c r="CT243" s="11">
        <v>255</v>
      </c>
      <c r="CU243" s="11">
        <v>255</v>
      </c>
      <c r="CV243" s="11">
        <v>235</v>
      </c>
      <c r="CW243" s="11">
        <v>255</v>
      </c>
      <c r="CX243" s="11">
        <v>255</v>
      </c>
      <c r="DQ243" s="11">
        <v>235</v>
      </c>
      <c r="DR243" s="11">
        <v>255</v>
      </c>
      <c r="DS243" s="11">
        <v>255</v>
      </c>
      <c r="DT243" s="11">
        <v>255</v>
      </c>
    </row>
    <row r="244" spans="73:124">
      <c r="BU244" s="11">
        <v>236</v>
      </c>
      <c r="BV244" s="11">
        <v>236</v>
      </c>
      <c r="CC244" s="11">
        <v>236</v>
      </c>
      <c r="CD244" s="11">
        <v>0</v>
      </c>
      <c r="CE244" s="11">
        <v>236</v>
      </c>
      <c r="CF244" s="11">
        <v>0</v>
      </c>
      <c r="CS244" s="11">
        <v>236</v>
      </c>
      <c r="CT244" s="11">
        <v>0</v>
      </c>
      <c r="CU244" s="11">
        <v>0</v>
      </c>
      <c r="CV244" s="11">
        <v>236</v>
      </c>
      <c r="CW244" s="11">
        <v>0</v>
      </c>
      <c r="CX244" s="11">
        <v>0</v>
      </c>
      <c r="DQ244" s="11">
        <v>236</v>
      </c>
      <c r="DR244" s="11">
        <v>0</v>
      </c>
      <c r="DS244" s="11">
        <v>0</v>
      </c>
      <c r="DT244" s="11">
        <v>0</v>
      </c>
    </row>
    <row r="245" spans="73:124">
      <c r="BU245" s="11">
        <v>237</v>
      </c>
      <c r="CC245" s="11">
        <v>237</v>
      </c>
      <c r="CD245" s="11">
        <v>255</v>
      </c>
      <c r="CS245" s="11">
        <v>237</v>
      </c>
      <c r="CT245" s="11">
        <v>255</v>
      </c>
      <c r="CU245" s="11">
        <v>255</v>
      </c>
      <c r="DQ245" s="11">
        <v>237</v>
      </c>
      <c r="DR245" s="11">
        <v>255</v>
      </c>
      <c r="DS245" s="11">
        <v>255</v>
      </c>
      <c r="DT245" s="11">
        <v>255</v>
      </c>
    </row>
    <row r="246" spans="73:124">
      <c r="BU246" s="11">
        <v>238</v>
      </c>
      <c r="CC246" s="11">
        <v>238</v>
      </c>
      <c r="CD246" s="11">
        <v>0</v>
      </c>
      <c r="CS246" s="11">
        <v>238</v>
      </c>
      <c r="CT246" s="11">
        <v>0</v>
      </c>
      <c r="CU246" s="11">
        <v>0</v>
      </c>
      <c r="DQ246" s="11">
        <v>238</v>
      </c>
      <c r="DR246" s="11">
        <v>0</v>
      </c>
      <c r="DS246" s="11">
        <v>0</v>
      </c>
      <c r="DT246" s="11">
        <v>0</v>
      </c>
    </row>
    <row r="247" spans="73:124">
      <c r="BU247" s="11">
        <v>239</v>
      </c>
      <c r="BV247" s="11">
        <v>239</v>
      </c>
      <c r="BW247" s="11">
        <v>239</v>
      </c>
      <c r="BX247" s="11">
        <v>239</v>
      </c>
      <c r="CC247" s="11">
        <v>239</v>
      </c>
      <c r="CD247" s="11">
        <v>255</v>
      </c>
      <c r="CE247" s="11">
        <v>239</v>
      </c>
      <c r="CF247" s="11">
        <v>255</v>
      </c>
      <c r="CG247" s="11">
        <v>239</v>
      </c>
      <c r="CH247" s="11">
        <v>255</v>
      </c>
      <c r="CI247" s="11">
        <v>239</v>
      </c>
      <c r="CJ247" s="11">
        <v>255</v>
      </c>
      <c r="CS247" s="11">
        <v>239</v>
      </c>
      <c r="CT247" s="11">
        <v>255</v>
      </c>
      <c r="CU247" s="11">
        <v>255</v>
      </c>
      <c r="CV247" s="11">
        <v>239</v>
      </c>
      <c r="CW247" s="11">
        <v>255</v>
      </c>
      <c r="CX247" s="11">
        <v>255</v>
      </c>
      <c r="CY247" s="11">
        <v>239</v>
      </c>
      <c r="CZ247" s="11">
        <v>255</v>
      </c>
      <c r="DA247" s="11">
        <v>255</v>
      </c>
      <c r="DB247" s="11">
        <v>239</v>
      </c>
      <c r="DC247" s="11">
        <v>255</v>
      </c>
      <c r="DD247" s="11">
        <v>255</v>
      </c>
      <c r="DQ247" s="11">
        <v>239</v>
      </c>
      <c r="DR247" s="11">
        <v>255</v>
      </c>
      <c r="DS247" s="11">
        <v>255</v>
      </c>
      <c r="DT247" s="11">
        <v>255</v>
      </c>
    </row>
    <row r="248" spans="73:124">
      <c r="BU248" s="11">
        <v>240</v>
      </c>
      <c r="BV248" s="11">
        <v>240</v>
      </c>
      <c r="BW248" s="11">
        <v>240</v>
      </c>
      <c r="BX248" s="11">
        <v>240</v>
      </c>
      <c r="CC248" s="11">
        <v>240</v>
      </c>
      <c r="CD248" s="11">
        <v>0</v>
      </c>
      <c r="CE248" s="11">
        <v>240</v>
      </c>
      <c r="CF248" s="11">
        <v>0</v>
      </c>
      <c r="CG248" s="11">
        <v>240</v>
      </c>
      <c r="CH248" s="11">
        <v>0</v>
      </c>
      <c r="CI248" s="11">
        <v>240</v>
      </c>
      <c r="CJ248" s="11">
        <v>0</v>
      </c>
      <c r="CS248" s="11">
        <v>240</v>
      </c>
      <c r="CT248" s="11">
        <v>0</v>
      </c>
      <c r="CU248" s="11">
        <v>0</v>
      </c>
      <c r="CV248" s="11">
        <v>240</v>
      </c>
      <c r="CW248" s="11">
        <v>0</v>
      </c>
      <c r="CX248" s="11">
        <v>0</v>
      </c>
      <c r="CY248" s="11">
        <v>240</v>
      </c>
      <c r="CZ248" s="11">
        <v>0</v>
      </c>
      <c r="DA248" s="11">
        <v>0</v>
      </c>
      <c r="DB248" s="11">
        <v>240</v>
      </c>
      <c r="DC248" s="11">
        <v>0</v>
      </c>
      <c r="DD248" s="11">
        <v>0</v>
      </c>
      <c r="DQ248" s="11">
        <v>240</v>
      </c>
      <c r="DR248" s="11">
        <v>0</v>
      </c>
      <c r="DS248" s="11">
        <v>0</v>
      </c>
      <c r="DT248" s="11">
        <v>0</v>
      </c>
    </row>
    <row r="249" spans="73:124">
      <c r="BU249" s="11">
        <v>241</v>
      </c>
      <c r="CC249" s="11">
        <v>241</v>
      </c>
      <c r="CD249" s="11">
        <v>255</v>
      </c>
      <c r="CS249" s="11">
        <v>241</v>
      </c>
      <c r="CT249" s="11">
        <v>255</v>
      </c>
      <c r="CU249" s="11">
        <v>255</v>
      </c>
      <c r="DQ249" s="11">
        <v>241</v>
      </c>
      <c r="DR249" s="11">
        <v>255</v>
      </c>
      <c r="DS249" s="11">
        <v>255</v>
      </c>
      <c r="DT249" s="11">
        <v>255</v>
      </c>
    </row>
    <row r="250" spans="73:124">
      <c r="BU250" s="11">
        <v>242</v>
      </c>
      <c r="CC250" s="11">
        <v>242</v>
      </c>
      <c r="CD250" s="11">
        <v>0</v>
      </c>
      <c r="CS250" s="11">
        <v>242</v>
      </c>
      <c r="CT250" s="11">
        <v>0</v>
      </c>
      <c r="CU250" s="11">
        <v>0</v>
      </c>
      <c r="DQ250" s="11">
        <v>242</v>
      </c>
      <c r="DR250" s="11">
        <v>0</v>
      </c>
      <c r="DS250" s="11">
        <v>0</v>
      </c>
      <c r="DT250" s="11">
        <v>0</v>
      </c>
    </row>
    <row r="251" spans="73:124">
      <c r="BU251" s="11">
        <v>243</v>
      </c>
      <c r="BV251" s="11">
        <v>243</v>
      </c>
      <c r="CC251" s="11">
        <v>243</v>
      </c>
      <c r="CD251" s="11">
        <v>255</v>
      </c>
      <c r="CE251" s="11">
        <v>243</v>
      </c>
      <c r="CF251" s="11">
        <v>255</v>
      </c>
      <c r="CS251" s="11">
        <v>243</v>
      </c>
      <c r="CT251" s="11">
        <v>255</v>
      </c>
      <c r="CU251" s="11">
        <v>255</v>
      </c>
      <c r="CV251" s="11">
        <v>243</v>
      </c>
      <c r="CW251" s="11">
        <v>255</v>
      </c>
      <c r="CX251" s="11">
        <v>255</v>
      </c>
      <c r="DQ251" s="11">
        <v>243</v>
      </c>
      <c r="DR251" s="11">
        <v>255</v>
      </c>
      <c r="DS251" s="11">
        <v>255</v>
      </c>
      <c r="DT251" s="11">
        <v>255</v>
      </c>
    </row>
    <row r="252" spans="73:124">
      <c r="BU252" s="11">
        <v>244</v>
      </c>
      <c r="BV252" s="11">
        <v>244</v>
      </c>
      <c r="CC252" s="11">
        <v>244</v>
      </c>
      <c r="CD252" s="11">
        <v>0</v>
      </c>
      <c r="CE252" s="11">
        <v>244</v>
      </c>
      <c r="CF252" s="11">
        <v>0</v>
      </c>
      <c r="CS252" s="11">
        <v>244</v>
      </c>
      <c r="CT252" s="11">
        <v>0</v>
      </c>
      <c r="CU252" s="11">
        <v>0</v>
      </c>
      <c r="CV252" s="11">
        <v>244</v>
      </c>
      <c r="CW252" s="11">
        <v>0</v>
      </c>
      <c r="CX252" s="11">
        <v>0</v>
      </c>
      <c r="DQ252" s="11">
        <v>244</v>
      </c>
      <c r="DR252" s="11">
        <v>0</v>
      </c>
      <c r="DS252" s="11">
        <v>0</v>
      </c>
      <c r="DT252" s="11">
        <v>0</v>
      </c>
    </row>
    <row r="253" spans="73:124">
      <c r="BU253" s="11">
        <v>245</v>
      </c>
      <c r="CC253" s="11">
        <v>245</v>
      </c>
      <c r="CD253" s="11">
        <v>255</v>
      </c>
      <c r="CS253" s="11">
        <v>245</v>
      </c>
      <c r="CT253" s="11">
        <v>255</v>
      </c>
      <c r="CU253" s="11">
        <v>255</v>
      </c>
      <c r="DQ253" s="11">
        <v>245</v>
      </c>
      <c r="DR253" s="11">
        <v>255</v>
      </c>
      <c r="DS253" s="11">
        <v>255</v>
      </c>
      <c r="DT253" s="11">
        <v>255</v>
      </c>
    </row>
    <row r="254" spans="73:124">
      <c r="BU254" s="11">
        <v>246</v>
      </c>
      <c r="CC254" s="11">
        <v>246</v>
      </c>
      <c r="CD254" s="11">
        <v>0</v>
      </c>
      <c r="CS254" s="11">
        <v>246</v>
      </c>
      <c r="CT254" s="11">
        <v>0</v>
      </c>
      <c r="CU254" s="11">
        <v>0</v>
      </c>
      <c r="DQ254" s="11">
        <v>246</v>
      </c>
      <c r="DR254" s="11">
        <v>0</v>
      </c>
      <c r="DS254" s="11">
        <v>0</v>
      </c>
      <c r="DT254" s="11">
        <v>0</v>
      </c>
    </row>
    <row r="255" spans="73:124">
      <c r="BU255" s="11">
        <v>247</v>
      </c>
      <c r="BV255" s="11">
        <v>247</v>
      </c>
      <c r="BW255" s="11">
        <v>247</v>
      </c>
      <c r="CC255" s="11">
        <v>247</v>
      </c>
      <c r="CD255" s="11">
        <v>255</v>
      </c>
      <c r="CE255" s="11">
        <v>247</v>
      </c>
      <c r="CF255" s="11">
        <v>255</v>
      </c>
      <c r="CG255" s="11">
        <v>247</v>
      </c>
      <c r="CH255" s="11">
        <v>255</v>
      </c>
      <c r="CS255" s="11">
        <v>247</v>
      </c>
      <c r="CT255" s="11">
        <v>255</v>
      </c>
      <c r="CU255" s="11">
        <v>255</v>
      </c>
      <c r="CV255" s="11">
        <v>247</v>
      </c>
      <c r="CW255" s="11">
        <v>255</v>
      </c>
      <c r="CX255" s="11">
        <v>255</v>
      </c>
      <c r="CY255" s="11">
        <v>247</v>
      </c>
      <c r="CZ255" s="11">
        <v>255</v>
      </c>
      <c r="DA255" s="11">
        <v>255</v>
      </c>
      <c r="DQ255" s="11">
        <v>247</v>
      </c>
      <c r="DR255" s="11">
        <v>255</v>
      </c>
      <c r="DS255" s="11">
        <v>255</v>
      </c>
      <c r="DT255" s="11">
        <v>255</v>
      </c>
    </row>
    <row r="256" spans="73:124">
      <c r="BU256" s="11">
        <v>248</v>
      </c>
      <c r="BV256" s="11">
        <v>248</v>
      </c>
      <c r="BW256" s="11">
        <v>248</v>
      </c>
      <c r="CC256" s="11">
        <v>248</v>
      </c>
      <c r="CD256" s="11">
        <v>0</v>
      </c>
      <c r="CE256" s="11">
        <v>248</v>
      </c>
      <c r="CF256" s="11">
        <v>0</v>
      </c>
      <c r="CG256" s="11">
        <v>248</v>
      </c>
      <c r="CH256" s="11">
        <v>0</v>
      </c>
      <c r="CS256" s="11">
        <v>248</v>
      </c>
      <c r="CT256" s="11">
        <v>0</v>
      </c>
      <c r="CU256" s="11">
        <v>0</v>
      </c>
      <c r="CV256" s="11">
        <v>248</v>
      </c>
      <c r="CW256" s="11">
        <v>0</v>
      </c>
      <c r="CX256" s="11">
        <v>0</v>
      </c>
      <c r="CY256" s="11">
        <v>248</v>
      </c>
      <c r="CZ256" s="11">
        <v>0</v>
      </c>
      <c r="DA256" s="11">
        <v>0</v>
      </c>
      <c r="DQ256" s="11">
        <v>248</v>
      </c>
      <c r="DR256" s="11">
        <v>0</v>
      </c>
      <c r="DS256" s="11">
        <v>0</v>
      </c>
      <c r="DT256" s="11">
        <v>0</v>
      </c>
    </row>
    <row r="257" spans="73:124">
      <c r="BU257" s="11">
        <v>249</v>
      </c>
      <c r="CC257" s="11">
        <v>249</v>
      </c>
      <c r="CD257" s="11">
        <v>255</v>
      </c>
      <c r="CS257" s="11">
        <v>249</v>
      </c>
      <c r="CT257" s="11">
        <v>255</v>
      </c>
      <c r="CU257" s="11">
        <v>255</v>
      </c>
      <c r="DQ257" s="11">
        <v>249</v>
      </c>
      <c r="DR257" s="11">
        <v>255</v>
      </c>
      <c r="DS257" s="11">
        <v>255</v>
      </c>
      <c r="DT257" s="11">
        <v>255</v>
      </c>
    </row>
    <row r="258" spans="73:124">
      <c r="BU258" s="11">
        <v>250</v>
      </c>
      <c r="CC258" s="11">
        <v>250</v>
      </c>
      <c r="CD258" s="11">
        <v>0</v>
      </c>
      <c r="CS258" s="11">
        <v>250</v>
      </c>
      <c r="CT258" s="11">
        <v>0</v>
      </c>
      <c r="CU258" s="11">
        <v>0</v>
      </c>
      <c r="DQ258" s="11">
        <v>250</v>
      </c>
      <c r="DR258" s="11">
        <v>0</v>
      </c>
      <c r="DS258" s="11">
        <v>0</v>
      </c>
      <c r="DT258" s="11">
        <v>0</v>
      </c>
    </row>
    <row r="259" spans="73:124">
      <c r="BU259" s="11">
        <v>251</v>
      </c>
      <c r="BV259" s="11">
        <v>251</v>
      </c>
      <c r="CC259" s="11">
        <v>251</v>
      </c>
      <c r="CD259" s="11">
        <v>255</v>
      </c>
      <c r="CE259" s="11">
        <v>251</v>
      </c>
      <c r="CF259" s="11">
        <v>255</v>
      </c>
      <c r="CS259" s="11">
        <v>251</v>
      </c>
      <c r="CT259" s="11">
        <v>255</v>
      </c>
      <c r="CU259" s="11">
        <v>255</v>
      </c>
      <c r="CV259" s="11">
        <v>251</v>
      </c>
      <c r="CW259" s="11">
        <v>255</v>
      </c>
      <c r="CX259" s="11">
        <v>255</v>
      </c>
      <c r="DQ259" s="11">
        <v>251</v>
      </c>
      <c r="DR259" s="11">
        <v>255</v>
      </c>
      <c r="DS259" s="11">
        <v>255</v>
      </c>
      <c r="DT259" s="11">
        <v>255</v>
      </c>
    </row>
    <row r="260" spans="73:124">
      <c r="BU260" s="11">
        <v>252</v>
      </c>
      <c r="BV260" s="11">
        <v>252</v>
      </c>
      <c r="CC260" s="11">
        <v>252</v>
      </c>
      <c r="CD260" s="11">
        <v>0</v>
      </c>
      <c r="CE260" s="11">
        <v>252</v>
      </c>
      <c r="CF260" s="11">
        <v>0</v>
      </c>
      <c r="CS260" s="11">
        <v>252</v>
      </c>
      <c r="CT260" s="11">
        <v>0</v>
      </c>
      <c r="CU260" s="11">
        <v>0</v>
      </c>
      <c r="CV260" s="11">
        <v>252</v>
      </c>
      <c r="CW260" s="11">
        <v>0</v>
      </c>
      <c r="CX260" s="11">
        <v>0</v>
      </c>
      <c r="DQ260" s="11">
        <v>252</v>
      </c>
      <c r="DR260" s="11">
        <v>0</v>
      </c>
      <c r="DS260" s="11">
        <v>0</v>
      </c>
      <c r="DT260" s="11">
        <v>0</v>
      </c>
    </row>
    <row r="261" spans="73:124">
      <c r="BU261" s="11">
        <v>253</v>
      </c>
      <c r="CC261" s="11">
        <v>253</v>
      </c>
      <c r="CD261" s="11">
        <v>255</v>
      </c>
      <c r="CS261" s="11">
        <v>253</v>
      </c>
      <c r="CT261" s="11">
        <v>255</v>
      </c>
      <c r="CU261" s="11">
        <v>255</v>
      </c>
      <c r="DQ261" s="11">
        <v>253</v>
      </c>
      <c r="DR261" s="11">
        <v>255</v>
      </c>
      <c r="DS261" s="11">
        <v>255</v>
      </c>
      <c r="DT261" s="11">
        <v>255</v>
      </c>
    </row>
    <row r="262" spans="73:124">
      <c r="BU262" s="11">
        <v>254</v>
      </c>
      <c r="CC262" s="11">
        <v>254</v>
      </c>
      <c r="CD262" s="11">
        <v>0</v>
      </c>
      <c r="CS262" s="11">
        <v>254</v>
      </c>
      <c r="CT262" s="11">
        <v>0</v>
      </c>
      <c r="CU262" s="11">
        <v>0</v>
      </c>
      <c r="DQ262" s="11">
        <v>254</v>
      </c>
      <c r="DR262" s="11">
        <v>0</v>
      </c>
      <c r="DS262" s="11">
        <v>0</v>
      </c>
      <c r="DT262" s="11">
        <v>0</v>
      </c>
    </row>
    <row r="263" spans="73:124">
      <c r="BU263" s="11">
        <v>255</v>
      </c>
      <c r="BV263" s="11">
        <v>255</v>
      </c>
      <c r="BW263" s="11">
        <v>255</v>
      </c>
      <c r="BX263" s="11">
        <v>255</v>
      </c>
      <c r="BY263" s="11">
        <v>255</v>
      </c>
      <c r="BZ263" s="11">
        <v>255</v>
      </c>
      <c r="CA263" s="11">
        <v>255</v>
      </c>
      <c r="CB263" s="11">
        <v>255</v>
      </c>
      <c r="CC263" s="11">
        <v>255</v>
      </c>
      <c r="CD263" s="11">
        <v>255</v>
      </c>
      <c r="CE263" s="11">
        <v>255</v>
      </c>
      <c r="CF263" s="11">
        <v>255</v>
      </c>
      <c r="CG263" s="11">
        <v>255</v>
      </c>
      <c r="CH263" s="11">
        <v>255</v>
      </c>
      <c r="CI263" s="11">
        <v>255</v>
      </c>
      <c r="CJ263" s="11">
        <v>255</v>
      </c>
      <c r="CK263" s="11">
        <v>255</v>
      </c>
      <c r="CL263" s="11">
        <v>255</v>
      </c>
      <c r="CM263" s="11">
        <v>255</v>
      </c>
      <c r="CN263" s="11">
        <v>255</v>
      </c>
      <c r="CO263" s="11">
        <v>255</v>
      </c>
      <c r="CP263" s="11">
        <v>255</v>
      </c>
      <c r="CQ263" s="11">
        <v>255</v>
      </c>
      <c r="CR263" s="11">
        <v>255</v>
      </c>
      <c r="CS263" s="11">
        <v>255</v>
      </c>
      <c r="CT263" s="11">
        <v>255</v>
      </c>
      <c r="CU263" s="11">
        <v>255</v>
      </c>
      <c r="CV263" s="11">
        <v>255</v>
      </c>
      <c r="CW263" s="11">
        <v>255</v>
      </c>
      <c r="CX263" s="11">
        <v>255</v>
      </c>
      <c r="CY263" s="11">
        <v>255</v>
      </c>
      <c r="CZ263" s="11">
        <v>255</v>
      </c>
      <c r="DA263" s="11">
        <v>255</v>
      </c>
      <c r="DB263" s="11">
        <v>255</v>
      </c>
      <c r="DC263" s="11">
        <v>255</v>
      </c>
      <c r="DD263" s="11">
        <v>255</v>
      </c>
      <c r="DE263" s="11">
        <v>255</v>
      </c>
      <c r="DF263" s="11">
        <v>255</v>
      </c>
      <c r="DG263" s="11">
        <v>255</v>
      </c>
      <c r="DH263" s="11">
        <v>255</v>
      </c>
      <c r="DI263" s="11">
        <v>255</v>
      </c>
      <c r="DJ263" s="11">
        <v>255</v>
      </c>
      <c r="DK263" s="11">
        <v>255</v>
      </c>
      <c r="DL263" s="11">
        <v>255</v>
      </c>
      <c r="DM263" s="11">
        <v>255</v>
      </c>
      <c r="DN263" s="11">
        <v>255</v>
      </c>
      <c r="DO263" s="11">
        <v>255</v>
      </c>
      <c r="DP263" s="11">
        <v>255</v>
      </c>
      <c r="DQ263" s="11">
        <v>255</v>
      </c>
      <c r="DR263" s="11">
        <v>255</v>
      </c>
      <c r="DS263" s="11">
        <v>255</v>
      </c>
      <c r="DT263" s="11">
        <v>255</v>
      </c>
    </row>
  </sheetData>
  <sheetProtection algorithmName="SHA-512" hashValue="JL6WU1QhTPa4boeAXwGCwBxnpO4ika/cIFZ9g3aKM20k5BfaNBCcVTPQ8ZYVj5QR32o2LcUVtoe+RYE+0FmwsA==" saltValue="4ABewh8Bt+h5vzAMt9TIxg==" spinCount="100000" sheet="1" formatColumns="0" autoFilter="0"/>
  <dataConsolidate/>
  <phoneticPr fontId="4"/>
  <conditionalFormatting sqref="H8:J107 L8:L107">
    <cfRule type="expression" dxfId="20" priority="12">
      <formula>AND($F8="診断希望あり",OR($G8="インターネット",$G8="インターネットVPN"),$H8="")</formula>
    </cfRule>
    <cfRule type="expression" dxfId="19" priority="13">
      <formula>AND($F8="診断希望あり",$G8="")</formula>
    </cfRule>
  </conditionalFormatting>
  <conditionalFormatting sqref="H8:L107">
    <cfRule type="expression" dxfId="18" priority="5">
      <formula>$G8="閉域網"</formula>
    </cfRule>
    <cfRule type="expression" dxfId="17" priority="14">
      <formula>$F8&lt;&gt;"診断希望あり"</formula>
    </cfRule>
  </conditionalFormatting>
  <conditionalFormatting sqref="I8:J107 L8:L107">
    <cfRule type="expression" dxfId="16" priority="11">
      <formula>AND($F8="診断希望あり",OR($G8="インターネット",$G8="インターネットVPN"),$H8="固定IP",I8="")</formula>
    </cfRule>
  </conditionalFormatting>
  <conditionalFormatting sqref="J8:J107">
    <cfRule type="expression" dxfId="15" priority="8">
      <formula>AND($F8="診断希望あり",$I8&lt;&gt;"",$I8&lt;&gt;"脆弱性診断当日に連携してください。",$J8&lt;&gt;"/32")</formula>
    </cfRule>
  </conditionalFormatting>
  <conditionalFormatting sqref="J8:K107">
    <cfRule type="expression" dxfId="14" priority="6">
      <formula>$I8="脆弱性診断当日に連携してください。"</formula>
    </cfRule>
  </conditionalFormatting>
  <conditionalFormatting sqref="K8:K107">
    <cfRule type="expression" dxfId="13" priority="15">
      <formula>MATCH($K8,$BR$12,0)</formula>
    </cfRule>
    <cfRule type="expression" dxfId="12" priority="16">
      <formula>MATCH($K8,$BR$8:$BR$11,0)</formula>
    </cfRule>
  </conditionalFormatting>
  <conditionalFormatting sqref="L8:L107">
    <cfRule type="expression" dxfId="11" priority="10">
      <formula>AND($F8="診断希望あり",OR($G8="インターネット",$G8="インターネットVPN"),L8="")</formula>
    </cfRule>
  </conditionalFormatting>
  <conditionalFormatting sqref="AD8:AP107">
    <cfRule type="expression" dxfId="10" priority="7">
      <formula>OR($AC8="ルータ",$AC8="ファイアウォール/UTM")</formula>
    </cfRule>
  </conditionalFormatting>
  <dataValidations count="14">
    <dataValidation type="list" allowBlank="1" showInputMessage="1" sqref="E8:E107" xr:uid="{D942FC30-0492-499C-AC07-AF5D9B7A3340}">
      <formula1>$AW$8:$AW$13</formula1>
    </dataValidation>
    <dataValidation type="list" allowBlank="1" showInputMessage="1" showErrorMessage="1" sqref="F8:F107" xr:uid="{CBE7C202-5B7E-4BD9-A324-37C68C3F2133}">
      <formula1>"診断希望あり,"</formula1>
    </dataValidation>
    <dataValidation type="list" allowBlank="1" showInputMessage="1" showErrorMessage="1" sqref="G8:G107" xr:uid="{6A3CAAA7-0805-47C7-884A-B20705A5CD9F}">
      <formula1>"インターネット,インターネットVPN,閉域網,"</formula1>
    </dataValidation>
    <dataValidation type="list" allowBlank="1" showInputMessage="1" showErrorMessage="1" sqref="H8:H107" xr:uid="{1EFA3067-B447-419D-8FE2-10A762AF7232}">
      <formula1>"固定IP,動的IP,"</formula1>
    </dataValidation>
    <dataValidation type="list" allowBlank="1" showInputMessage="1" showErrorMessage="1" sqref="L8:L107" xr:uid="{2F5A04EE-74C4-4E4C-97CE-98321200C926}">
      <formula1>"機器A,機器B,"</formula1>
    </dataValidation>
    <dataValidation type="list" allowBlank="1" showInputMessage="1" showErrorMessage="1" sqref="U8:U107 AJ8:AJ107" xr:uid="{51FCFC5A-B9CC-478C-A536-4C62B4A62D62}">
      <formula1>"13桁以上,8~12桁,8桁未満,把握していない,"</formula1>
    </dataValidation>
    <dataValidation type="list" allowBlank="1" showInputMessage="1" showErrorMessage="1" sqref="V8:V107 AK8:AK107" xr:uid="{9DBC4CFD-8961-4E88-91BD-6052238E74FF}">
      <formula1>"混在あり,混在なし,把握していない,"</formula1>
    </dataValidation>
    <dataValidation type="list" allowBlank="1" showInputMessage="1" showErrorMessage="1" sqref="W8:W107 AL8:AL107 AA8:AA107 AP8:AP107 Y8:Y107 AN8:AN107" xr:uid="{9E53800A-3995-4327-90BA-E080C1DB9FF1}">
      <formula1>"はい,いいえ,把握していない,"</formula1>
    </dataValidation>
    <dataValidation type="list" allowBlank="1" showInputMessage="1" showErrorMessage="1" sqref="X8:X107 AM8:AM107" xr:uid="{1A2DB380-6268-4704-9195-DFBFF5D7A2B4}">
      <formula1>"2か月以内,3~6か月以内,7か月~1年未満,1年以上,不定期,なし,把握していない,"</formula1>
    </dataValidation>
    <dataValidation type="list" allowBlank="1" showInputMessage="1" showErrorMessage="1" sqref="Z8:Z107 AO8:AO107" xr:uid="{FEC8BDA9-92F3-47C8-A262-EDB0E4EB4BCB}">
      <formula1>"分けている,分けていない,把握していない,"</formula1>
    </dataValidation>
    <dataValidation type="list" allowBlank="1" showInputMessage="1" sqref="C8:C107 AE8:AF107 P8:Q107 S8:S107 AH8:AH107" xr:uid="{73CEB8E9-3C3D-413E-B791-1669A5A12FDC}">
      <formula1>"不明,"</formula1>
    </dataValidation>
    <dataValidation allowBlank="1" showInputMessage="1" sqref="R9:R107 D9:D107 B8:B107 AI8:AI107 T8:T107 AG9:AG107" xr:uid="{367C4834-6461-4284-BEC4-3EA8F6D45FD7}"/>
    <dataValidation type="list" allowBlank="1" showInputMessage="1" sqref="AD8:AD107 O8:O107" xr:uid="{36248846-B472-4680-8808-D56BF462C8C6}">
      <formula1>$AX$8:$AX$38</formula1>
    </dataValidation>
    <dataValidation type="list" allowBlank="1" showInputMessage="1" showErrorMessage="1" sqref="AC8:AC107 N8:N107" xr:uid="{DF275A2F-40BB-40B4-B0FB-73D5956E46D9}">
      <formula1>"ルータ,ファイアウォール/UTM,"</formula1>
    </dataValidation>
  </dataValidations>
  <printOptions horizontalCentered="1"/>
  <pageMargins left="0.51181102362204722" right="0.51181102362204722" top="0.39370078740157483" bottom="0.39370078740157483" header="0.11811023622047245" footer="0.11811023622047245"/>
  <pageSetup paperSize="9" scale="10"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E0AFB-0324-426C-8064-32828DC3AE5C}">
  <sheetPr codeName="Sheet4">
    <tabColor rgb="FFFFFF00"/>
    <pageSetUpPr fitToPage="1"/>
  </sheetPr>
  <dimension ref="A1:BB375"/>
  <sheetViews>
    <sheetView showGridLines="0" view="pageBreakPreview" zoomScale="70" zoomScaleNormal="46" zoomScaleSheetLayoutView="70" workbookViewId="0">
      <pane xSplit="2" topLeftCell="C1" activePane="topRight" state="frozen"/>
      <selection pane="topRight"/>
    </sheetView>
  </sheetViews>
  <sheetFormatPr defaultColWidth="8.625" defaultRowHeight="15"/>
  <cols>
    <col min="1" max="1" width="8.6875" style="236" customWidth="1"/>
    <col min="2" max="2" width="44.6875" style="236" customWidth="1"/>
    <col min="3" max="5" width="25.125" style="236" customWidth="1"/>
    <col min="6" max="6" width="22.125" style="236" bestFit="1" customWidth="1"/>
    <col min="7" max="8" width="25.125" style="236" customWidth="1"/>
    <col min="9" max="9" width="41.125" style="236" customWidth="1"/>
    <col min="10" max="10" width="25.125" style="236" customWidth="1"/>
    <col min="11" max="11" width="31.1875" style="236" customWidth="1"/>
    <col min="12" max="12" width="14.6875" style="286" customWidth="1"/>
    <col min="13" max="13" width="19.1875" style="232" customWidth="1"/>
    <col min="14" max="14" width="14.6875" style="232" customWidth="1"/>
    <col min="15" max="15" width="22.625" style="232" customWidth="1"/>
    <col min="16" max="16" width="24.1875" style="232" customWidth="1"/>
    <col min="17" max="17" width="34.125" style="232" customWidth="1"/>
    <col min="18" max="19" width="28.125" style="232" customWidth="1"/>
    <col min="20" max="21" width="71.5" style="232" customWidth="1"/>
    <col min="22" max="22" width="46.5" style="232" customWidth="1"/>
    <col min="23" max="23" width="71.5" style="232" customWidth="1"/>
    <col min="24" max="24" width="47.6875" style="232" customWidth="1"/>
    <col min="25" max="25" width="9.125" style="236" bestFit="1" customWidth="1"/>
    <col min="26" max="27" width="8.625" style="232"/>
    <col min="28" max="28" width="8.625" style="232" customWidth="1"/>
    <col min="29" max="29" width="18" style="232" customWidth="1"/>
    <col min="30" max="30" width="21" style="11" customWidth="1"/>
    <col min="31" max="32" width="21" style="11" hidden="1" customWidth="1"/>
    <col min="33" max="33" width="24.125" style="11" hidden="1" customWidth="1"/>
    <col min="34" max="40" width="16.1875" style="11" hidden="1" customWidth="1"/>
    <col min="41" max="41" width="19.5" style="11" hidden="1" customWidth="1"/>
    <col min="42" max="42" width="28.125" style="11" hidden="1" customWidth="1"/>
    <col min="43" max="43" width="33.5" style="11" hidden="1" customWidth="1"/>
    <col min="44" max="44" width="30" style="11" hidden="1" customWidth="1"/>
    <col min="45" max="45" width="34.6875" style="11" hidden="1" customWidth="1"/>
    <col min="46" max="46" width="27" style="11" customWidth="1"/>
    <col min="47" max="51" width="8.625" style="232"/>
    <col min="52" max="53" width="9.6875" style="233" customWidth="1"/>
    <col min="54" max="63" width="9.6875" style="232" customWidth="1"/>
    <col min="64" max="16384" width="8.625" style="232"/>
  </cols>
  <sheetData>
    <row r="1" spans="1:54" ht="30" customHeight="1">
      <c r="A1" s="11"/>
      <c r="B1" s="11"/>
      <c r="C1" s="11"/>
      <c r="D1" s="11"/>
      <c r="E1" s="11"/>
      <c r="F1" s="11"/>
      <c r="G1" s="11"/>
      <c r="H1" s="11"/>
      <c r="I1" s="11"/>
      <c r="J1" s="11"/>
      <c r="K1" s="229"/>
      <c r="L1" s="230"/>
      <c r="M1" s="11"/>
      <c r="N1" s="11"/>
      <c r="O1" s="11"/>
      <c r="P1" s="11"/>
      <c r="Q1" s="11"/>
      <c r="R1" s="11"/>
      <c r="S1" s="11"/>
      <c r="T1" s="11"/>
      <c r="U1" s="11"/>
      <c r="V1" s="11"/>
      <c r="W1" s="11"/>
      <c r="X1" s="231"/>
      <c r="Y1" s="232"/>
    </row>
    <row r="2" spans="1:54" ht="42.75" customHeight="1">
      <c r="A2" s="74" t="s">
        <v>246</v>
      </c>
      <c r="B2" s="74"/>
      <c r="C2" s="74"/>
      <c r="D2" s="74"/>
      <c r="E2" s="74"/>
      <c r="F2" s="234"/>
      <c r="G2" s="74"/>
      <c r="H2" s="74"/>
      <c r="I2" s="74"/>
      <c r="J2" s="74"/>
      <c r="K2" s="74"/>
      <c r="L2" s="74"/>
      <c r="M2" s="74"/>
      <c r="N2" s="74"/>
      <c r="O2" s="74"/>
      <c r="P2" s="74"/>
      <c r="Q2" s="74"/>
      <c r="R2" s="74"/>
      <c r="S2" s="74"/>
      <c r="T2" s="74"/>
      <c r="U2" s="74"/>
      <c r="V2" s="74"/>
      <c r="W2" s="74"/>
      <c r="X2" s="74"/>
      <c r="Y2" s="235"/>
      <c r="AZ2" s="232"/>
      <c r="BA2" s="232"/>
    </row>
    <row r="3" spans="1:54" s="236" customFormat="1" ht="17.25" customHeight="1">
      <c r="A3" s="25"/>
      <c r="B3" s="25"/>
      <c r="C3" s="25"/>
      <c r="D3" s="25"/>
      <c r="E3" s="25"/>
      <c r="F3" s="11"/>
      <c r="G3" s="25"/>
      <c r="H3" s="25"/>
      <c r="I3" s="25"/>
      <c r="J3" s="25"/>
      <c r="K3" s="25"/>
      <c r="L3" s="19"/>
      <c r="M3" s="19"/>
      <c r="N3" s="19"/>
      <c r="O3" s="19"/>
      <c r="P3" s="19"/>
      <c r="Q3" s="19"/>
      <c r="R3" s="19"/>
      <c r="S3" s="19"/>
      <c r="T3" s="19"/>
      <c r="U3" s="19"/>
      <c r="V3" s="19"/>
      <c r="W3" s="19"/>
      <c r="X3" s="25"/>
      <c r="Y3" s="235"/>
      <c r="AC3" s="232"/>
      <c r="AD3" s="11"/>
      <c r="AE3" s="11"/>
      <c r="AF3" s="11"/>
      <c r="AG3" s="11"/>
      <c r="AH3" s="11"/>
      <c r="AI3" s="11"/>
      <c r="AJ3" s="11"/>
      <c r="AK3" s="11"/>
      <c r="AL3" s="11"/>
      <c r="AM3" s="11"/>
      <c r="AN3" s="11"/>
      <c r="AO3" s="11"/>
      <c r="AP3" s="11"/>
      <c r="AQ3" s="11"/>
      <c r="AR3" s="11"/>
      <c r="AS3" s="237"/>
      <c r="AT3" s="19"/>
    </row>
    <row r="4" spans="1:54" ht="17.25" customHeight="1">
      <c r="A4" s="238"/>
      <c r="B4" s="189"/>
      <c r="C4" s="179" t="s">
        <v>247</v>
      </c>
      <c r="D4" s="79"/>
      <c r="E4" s="79"/>
      <c r="F4" s="79"/>
      <c r="G4" s="239"/>
      <c r="H4" s="239"/>
      <c r="I4" s="240"/>
      <c r="J4" s="241" t="s">
        <v>248</v>
      </c>
      <c r="K4" s="242"/>
      <c r="L4" s="180" t="s">
        <v>128</v>
      </c>
      <c r="M4" s="180"/>
      <c r="N4" s="180"/>
      <c r="O4" s="180"/>
      <c r="P4" s="180"/>
      <c r="Q4" s="180"/>
      <c r="R4" s="181"/>
      <c r="S4" s="185" t="s">
        <v>249</v>
      </c>
      <c r="T4" s="185"/>
      <c r="U4" s="185"/>
      <c r="V4" s="185"/>
      <c r="W4" s="185"/>
      <c r="X4" s="243"/>
      <c r="Y4" s="412"/>
      <c r="AE4" s="410" t="s">
        <v>250</v>
      </c>
      <c r="AF4" s="11" t="s">
        <v>251</v>
      </c>
      <c r="AG4" s="11" t="s">
        <v>252</v>
      </c>
      <c r="AH4" s="11" t="s">
        <v>134</v>
      </c>
      <c r="AI4" s="11" t="s">
        <v>253</v>
      </c>
      <c r="AJ4" s="11" t="s">
        <v>254</v>
      </c>
      <c r="AK4" s="11" t="s">
        <v>137</v>
      </c>
      <c r="AL4" s="11" t="s">
        <v>255</v>
      </c>
      <c r="AM4" s="11" t="s">
        <v>256</v>
      </c>
      <c r="AN4" s="11" t="s">
        <v>257</v>
      </c>
      <c r="AO4" s="11" t="s">
        <v>258</v>
      </c>
      <c r="AP4" s="11" t="s">
        <v>259</v>
      </c>
      <c r="AQ4" s="11" t="s">
        <v>260</v>
      </c>
      <c r="AR4" s="11" t="s">
        <v>261</v>
      </c>
      <c r="AS4" s="11" t="s">
        <v>262</v>
      </c>
      <c r="AZ4" s="232"/>
      <c r="BA4" s="232"/>
    </row>
    <row r="5" spans="1:54" ht="17.25" customHeight="1">
      <c r="A5" s="244"/>
      <c r="B5" s="245"/>
      <c r="C5" s="189"/>
      <c r="D5" s="79" t="s">
        <v>263</v>
      </c>
      <c r="E5" s="79"/>
      <c r="F5" s="79"/>
      <c r="G5" s="246" t="s">
        <v>264</v>
      </c>
      <c r="H5" s="243"/>
      <c r="I5" s="243"/>
      <c r="J5" s="247"/>
      <c r="K5" s="248"/>
      <c r="L5" s="69"/>
      <c r="M5" s="69"/>
      <c r="N5" s="69"/>
      <c r="O5" s="69"/>
      <c r="P5" s="69"/>
      <c r="Q5" s="69"/>
      <c r="R5" s="182"/>
      <c r="S5" s="182"/>
      <c r="T5" s="186" t="s">
        <v>265</v>
      </c>
      <c r="U5" s="180" t="s">
        <v>266</v>
      </c>
      <c r="V5" s="180"/>
      <c r="W5" s="180"/>
      <c r="X5" s="249"/>
      <c r="Y5" s="412"/>
      <c r="AE5" s="411"/>
      <c r="AZ5" s="232"/>
      <c r="BA5" s="232"/>
    </row>
    <row r="6" spans="1:54" ht="63" customHeight="1">
      <c r="A6" s="250" t="s">
        <v>267</v>
      </c>
      <c r="B6" s="190" t="s">
        <v>268</v>
      </c>
      <c r="C6" s="190" t="s">
        <v>269</v>
      </c>
      <c r="D6" s="251" t="s">
        <v>270</v>
      </c>
      <c r="E6" s="251" t="s">
        <v>271</v>
      </c>
      <c r="F6" s="186" t="s">
        <v>272</v>
      </c>
      <c r="G6" s="252" t="s">
        <v>270</v>
      </c>
      <c r="H6" s="253" t="s">
        <v>273</v>
      </c>
      <c r="I6" s="253" t="s">
        <v>274</v>
      </c>
      <c r="J6" s="254" t="s">
        <v>275</v>
      </c>
      <c r="K6" s="255" t="s">
        <v>276</v>
      </c>
      <c r="L6" s="183" t="s">
        <v>134</v>
      </c>
      <c r="M6" s="183" t="s">
        <v>135</v>
      </c>
      <c r="N6" s="183" t="s">
        <v>136</v>
      </c>
      <c r="O6" s="183" t="s">
        <v>137</v>
      </c>
      <c r="P6" s="183" t="s">
        <v>139</v>
      </c>
      <c r="Q6" s="183" t="s">
        <v>277</v>
      </c>
      <c r="R6" s="184" t="s">
        <v>278</v>
      </c>
      <c r="S6" s="184" t="s">
        <v>279</v>
      </c>
      <c r="T6" s="187" t="s">
        <v>280</v>
      </c>
      <c r="U6" s="187" t="s">
        <v>281</v>
      </c>
      <c r="V6" s="187" t="s">
        <v>282</v>
      </c>
      <c r="W6" s="188" t="s">
        <v>283</v>
      </c>
      <c r="X6" s="253" t="s">
        <v>284</v>
      </c>
      <c r="Y6" s="412"/>
      <c r="AD6" s="256"/>
      <c r="AE6" s="257" t="s">
        <v>285</v>
      </c>
      <c r="AF6" s="258" t="s">
        <v>286</v>
      </c>
      <c r="AG6" s="258" t="s">
        <v>287</v>
      </c>
      <c r="AH6" s="259" t="s">
        <v>288</v>
      </c>
      <c r="AI6" s="259" t="s">
        <v>289</v>
      </c>
      <c r="AJ6" s="259" t="s">
        <v>180</v>
      </c>
      <c r="AK6" s="259" t="s">
        <v>181</v>
      </c>
      <c r="AL6" s="259" t="s">
        <v>290</v>
      </c>
      <c r="AM6" s="259" t="s">
        <v>180</v>
      </c>
      <c r="AN6" s="259" t="s">
        <v>285</v>
      </c>
      <c r="AO6" s="257" t="s">
        <v>291</v>
      </c>
      <c r="AP6" s="257" t="s">
        <v>292</v>
      </c>
      <c r="AQ6" s="260" t="s">
        <v>293</v>
      </c>
      <c r="AR6" s="260" t="s">
        <v>293</v>
      </c>
      <c r="AS6" s="261" t="s">
        <v>294</v>
      </c>
      <c r="AZ6" s="232"/>
      <c r="BA6" s="232"/>
    </row>
    <row r="7" spans="1:54" ht="24" customHeight="1">
      <c r="A7" s="108" t="s">
        <v>148</v>
      </c>
      <c r="B7" s="109" t="s">
        <v>295</v>
      </c>
      <c r="C7" s="109" t="s">
        <v>296</v>
      </c>
      <c r="D7" s="109" t="s">
        <v>297</v>
      </c>
      <c r="E7" s="109" t="s">
        <v>298</v>
      </c>
      <c r="F7" s="262">
        <v>45748</v>
      </c>
      <c r="G7" s="109" t="s">
        <v>297</v>
      </c>
      <c r="H7" s="109" t="s">
        <v>292</v>
      </c>
      <c r="I7" s="109" t="s">
        <v>299</v>
      </c>
      <c r="J7" s="109" t="s">
        <v>300</v>
      </c>
      <c r="K7" s="109" t="s">
        <v>301</v>
      </c>
      <c r="L7" s="263" t="s">
        <v>302</v>
      </c>
      <c r="M7" s="263" t="s">
        <v>289</v>
      </c>
      <c r="N7" s="263" t="s">
        <v>303</v>
      </c>
      <c r="O7" s="263" t="s">
        <v>304</v>
      </c>
      <c r="P7" s="263" t="s">
        <v>172</v>
      </c>
      <c r="Q7" s="263" t="s">
        <v>303</v>
      </c>
      <c r="R7" s="263" t="s">
        <v>285</v>
      </c>
      <c r="S7" s="263" t="s">
        <v>285</v>
      </c>
      <c r="T7" s="263" t="s">
        <v>305</v>
      </c>
      <c r="U7" s="263" t="s">
        <v>287</v>
      </c>
      <c r="V7" s="263" t="s">
        <v>285</v>
      </c>
      <c r="W7" s="263" t="s">
        <v>306</v>
      </c>
      <c r="X7" s="109"/>
      <c r="Y7" s="264"/>
      <c r="AD7" s="256"/>
      <c r="AE7" s="257" t="s">
        <v>307</v>
      </c>
      <c r="AF7" s="258" t="s">
        <v>308</v>
      </c>
      <c r="AG7" s="258" t="s">
        <v>309</v>
      </c>
      <c r="AH7" s="259" t="s">
        <v>310</v>
      </c>
      <c r="AI7" s="259" t="s">
        <v>311</v>
      </c>
      <c r="AJ7" s="259" t="s">
        <v>312</v>
      </c>
      <c r="AK7" s="259" t="s">
        <v>313</v>
      </c>
      <c r="AL7" s="259" t="s">
        <v>314</v>
      </c>
      <c r="AM7" s="259" t="s">
        <v>312</v>
      </c>
      <c r="AN7" s="259" t="s">
        <v>307</v>
      </c>
      <c r="AO7" s="257" t="s">
        <v>315</v>
      </c>
      <c r="AP7" s="257" t="s">
        <v>316</v>
      </c>
      <c r="AQ7" s="256" t="s">
        <v>317</v>
      </c>
      <c r="AR7" s="261" t="s">
        <v>318</v>
      </c>
      <c r="AS7" s="261" t="s">
        <v>319</v>
      </c>
      <c r="AZ7" s="232"/>
      <c r="BA7" s="232"/>
    </row>
    <row r="8" spans="1:54" ht="45" customHeight="1">
      <c r="A8" s="265" t="s">
        <v>320</v>
      </c>
      <c r="B8" s="266" t="s">
        <v>291</v>
      </c>
      <c r="C8" s="191" t="s">
        <v>321</v>
      </c>
      <c r="D8" s="191"/>
      <c r="E8" s="191"/>
      <c r="F8" s="191"/>
      <c r="G8" s="191"/>
      <c r="H8" s="191"/>
      <c r="I8" s="191"/>
      <c r="J8" s="191"/>
      <c r="K8" s="192"/>
      <c r="L8" s="228"/>
      <c r="M8" s="267"/>
      <c r="N8" s="267"/>
      <c r="O8" s="267"/>
      <c r="P8" s="267"/>
      <c r="Q8" s="267"/>
      <c r="R8" s="267"/>
      <c r="S8" s="268"/>
      <c r="T8" s="269"/>
      <c r="U8" s="269"/>
      <c r="V8" s="270"/>
      <c r="W8" s="270"/>
      <c r="X8" s="271"/>
      <c r="Y8" s="272"/>
      <c r="Z8" s="233"/>
      <c r="AA8" s="233"/>
      <c r="AB8" s="233"/>
      <c r="AC8" s="233"/>
      <c r="AD8" s="256"/>
      <c r="AE8" s="257" t="s">
        <v>322</v>
      </c>
      <c r="AF8" s="258" t="s">
        <v>323</v>
      </c>
      <c r="AG8" s="258" t="s">
        <v>324</v>
      </c>
      <c r="AH8" s="259" t="s">
        <v>325</v>
      </c>
      <c r="AI8" s="259" t="s">
        <v>326</v>
      </c>
      <c r="AJ8" s="259" t="s">
        <v>326</v>
      </c>
      <c r="AK8" s="259" t="s">
        <v>304</v>
      </c>
      <c r="AL8" s="259" t="s">
        <v>326</v>
      </c>
      <c r="AM8" s="259" t="s">
        <v>326</v>
      </c>
      <c r="AN8" s="259" t="s">
        <v>322</v>
      </c>
      <c r="AO8" s="257" t="s">
        <v>327</v>
      </c>
      <c r="AP8" s="257"/>
      <c r="AQ8" s="261" t="s">
        <v>318</v>
      </c>
      <c r="AR8" s="273" t="s">
        <v>328</v>
      </c>
      <c r="AS8" s="261" t="s">
        <v>329</v>
      </c>
      <c r="AZ8" s="232"/>
      <c r="BA8" s="232"/>
    </row>
    <row r="9" spans="1:54" ht="45" customHeight="1">
      <c r="A9" s="274">
        <v>1</v>
      </c>
      <c r="B9" s="266" t="s">
        <v>291</v>
      </c>
      <c r="C9" s="275"/>
      <c r="D9" s="275"/>
      <c r="E9" s="276"/>
      <c r="F9" s="277"/>
      <c r="G9" s="275"/>
      <c r="H9" s="275"/>
      <c r="I9" s="275"/>
      <c r="J9" s="275"/>
      <c r="K9" s="275"/>
      <c r="L9" s="278"/>
      <c r="M9" s="278"/>
      <c r="N9" s="278"/>
      <c r="O9" s="278"/>
      <c r="P9" s="278"/>
      <c r="Q9" s="278"/>
      <c r="R9" s="278"/>
      <c r="S9" s="278"/>
      <c r="T9" s="118"/>
      <c r="U9" s="118"/>
      <c r="V9" s="278"/>
      <c r="W9" s="278"/>
      <c r="X9" s="271"/>
      <c r="Y9" s="272"/>
      <c r="Z9" s="233"/>
      <c r="AA9" s="233"/>
      <c r="AB9" s="233"/>
      <c r="AC9" s="233"/>
      <c r="AD9" s="256"/>
      <c r="AE9" s="257"/>
      <c r="AF9" s="258" t="s">
        <v>330</v>
      </c>
      <c r="AG9" s="258" t="s">
        <v>331</v>
      </c>
      <c r="AH9" s="259" t="s">
        <v>326</v>
      </c>
      <c r="AI9" s="259"/>
      <c r="AJ9" s="259"/>
      <c r="AK9" s="259" t="s">
        <v>332</v>
      </c>
      <c r="AL9" s="259"/>
      <c r="AM9" s="259"/>
      <c r="AN9" s="259"/>
      <c r="AO9" s="257" t="s">
        <v>333</v>
      </c>
      <c r="AP9" s="257"/>
      <c r="AQ9" s="273" t="s">
        <v>334</v>
      </c>
      <c r="AR9" s="273" t="s">
        <v>335</v>
      </c>
      <c r="AS9" s="261" t="s">
        <v>336</v>
      </c>
      <c r="AT9" s="279"/>
      <c r="AZ9" s="232"/>
      <c r="BB9" s="233"/>
    </row>
    <row r="10" spans="1:54" ht="45" customHeight="1">
      <c r="A10" s="274">
        <v>2</v>
      </c>
      <c r="B10" s="276"/>
      <c r="C10" s="275"/>
      <c r="D10" s="275"/>
      <c r="E10" s="276"/>
      <c r="F10" s="280"/>
      <c r="G10" s="275"/>
      <c r="H10" s="276"/>
      <c r="I10" s="276"/>
      <c r="J10" s="276"/>
      <c r="K10" s="275"/>
      <c r="L10" s="278"/>
      <c r="M10" s="278"/>
      <c r="N10" s="278"/>
      <c r="O10" s="278"/>
      <c r="P10" s="278"/>
      <c r="Q10" s="278"/>
      <c r="R10" s="278"/>
      <c r="S10" s="278"/>
      <c r="T10" s="118"/>
      <c r="U10" s="118"/>
      <c r="V10" s="278"/>
      <c r="W10" s="278"/>
      <c r="X10" s="271"/>
      <c r="Y10" s="272"/>
      <c r="Z10" s="233"/>
      <c r="AA10" s="233"/>
      <c r="AB10" s="233"/>
      <c r="AC10" s="233"/>
      <c r="AD10" s="256"/>
      <c r="AE10" s="257"/>
      <c r="AF10" s="258" t="s">
        <v>337</v>
      </c>
      <c r="AG10" s="258" t="s">
        <v>338</v>
      </c>
      <c r="AH10" s="259"/>
      <c r="AI10" s="259"/>
      <c r="AJ10" s="259"/>
      <c r="AK10" s="259" t="s">
        <v>339</v>
      </c>
      <c r="AL10" s="259"/>
      <c r="AM10" s="259"/>
      <c r="AN10" s="259"/>
      <c r="AO10" s="257" t="s">
        <v>340</v>
      </c>
      <c r="AP10" s="257"/>
      <c r="AQ10" s="273" t="s">
        <v>341</v>
      </c>
      <c r="AR10" s="273" t="s">
        <v>342</v>
      </c>
      <c r="AS10" s="261" t="s">
        <v>343</v>
      </c>
      <c r="AT10" s="279"/>
      <c r="AZ10" s="232"/>
      <c r="BB10" s="233"/>
    </row>
    <row r="11" spans="1:54" ht="45" customHeight="1">
      <c r="A11" s="274">
        <v>3</v>
      </c>
      <c r="B11" s="276"/>
      <c r="C11" s="275"/>
      <c r="D11" s="275"/>
      <c r="E11" s="276"/>
      <c r="F11" s="277"/>
      <c r="G11" s="275"/>
      <c r="H11" s="276"/>
      <c r="I11" s="276"/>
      <c r="J11" s="276"/>
      <c r="K11" s="275"/>
      <c r="L11" s="278"/>
      <c r="M11" s="278"/>
      <c r="N11" s="278"/>
      <c r="O11" s="278"/>
      <c r="P11" s="278"/>
      <c r="Q11" s="278"/>
      <c r="R11" s="278"/>
      <c r="S11" s="278"/>
      <c r="T11" s="118"/>
      <c r="U11" s="118"/>
      <c r="V11" s="278"/>
      <c r="W11" s="278"/>
      <c r="X11" s="271"/>
      <c r="Y11" s="272"/>
      <c r="Z11" s="233"/>
      <c r="AA11" s="233"/>
      <c r="AB11" s="233"/>
      <c r="AC11" s="233"/>
      <c r="AD11" s="256"/>
      <c r="AE11" s="257"/>
      <c r="AF11" s="258" t="s">
        <v>344</v>
      </c>
      <c r="AG11" s="258" t="s">
        <v>345</v>
      </c>
      <c r="AH11" s="259"/>
      <c r="AI11" s="259"/>
      <c r="AJ11" s="259"/>
      <c r="AK11" s="259" t="s">
        <v>346</v>
      </c>
      <c r="AL11" s="259"/>
      <c r="AM11" s="259"/>
      <c r="AN11" s="259"/>
      <c r="AO11" s="257" t="s">
        <v>347</v>
      </c>
      <c r="AP11" s="257"/>
      <c r="AQ11" s="261" t="s">
        <v>348</v>
      </c>
      <c r="AR11" s="261" t="s">
        <v>349</v>
      </c>
      <c r="AS11" s="261" t="s">
        <v>350</v>
      </c>
      <c r="AT11" s="279"/>
      <c r="AZ11" s="232"/>
      <c r="BB11" s="233"/>
    </row>
    <row r="12" spans="1:54" ht="45" customHeight="1">
      <c r="A12" s="274">
        <v>4</v>
      </c>
      <c r="B12" s="276"/>
      <c r="C12" s="275"/>
      <c r="D12" s="275"/>
      <c r="E12" s="276"/>
      <c r="F12" s="281"/>
      <c r="G12" s="275"/>
      <c r="H12" s="276"/>
      <c r="I12" s="276"/>
      <c r="J12" s="276"/>
      <c r="K12" s="275"/>
      <c r="L12" s="278"/>
      <c r="M12" s="278"/>
      <c r="N12" s="278"/>
      <c r="O12" s="278"/>
      <c r="P12" s="278"/>
      <c r="Q12" s="278"/>
      <c r="R12" s="278"/>
      <c r="S12" s="278"/>
      <c r="T12" s="118"/>
      <c r="U12" s="118"/>
      <c r="V12" s="278"/>
      <c r="W12" s="278"/>
      <c r="X12" s="271"/>
      <c r="Y12" s="272"/>
      <c r="Z12" s="233"/>
      <c r="AA12" s="233"/>
      <c r="AB12" s="233"/>
      <c r="AC12" s="233"/>
      <c r="AD12" s="256"/>
      <c r="AE12" s="257"/>
      <c r="AF12" s="258" t="s">
        <v>351</v>
      </c>
      <c r="AG12" s="258" t="s">
        <v>352</v>
      </c>
      <c r="AH12" s="259"/>
      <c r="AI12" s="259"/>
      <c r="AJ12" s="259"/>
      <c r="AK12" s="259" t="s">
        <v>326</v>
      </c>
      <c r="AL12" s="259"/>
      <c r="AM12" s="259"/>
      <c r="AN12" s="259"/>
      <c r="AO12" s="257" t="s">
        <v>353</v>
      </c>
      <c r="AP12" s="257"/>
      <c r="AQ12" s="261" t="s">
        <v>354</v>
      </c>
      <c r="AR12" s="261" t="s">
        <v>355</v>
      </c>
      <c r="AS12" s="261" t="s">
        <v>356</v>
      </c>
      <c r="AT12" s="279"/>
      <c r="AZ12" s="232"/>
      <c r="BB12" s="233"/>
    </row>
    <row r="13" spans="1:54" ht="45" customHeight="1">
      <c r="A13" s="274">
        <v>5</v>
      </c>
      <c r="B13" s="276"/>
      <c r="C13" s="275"/>
      <c r="D13" s="275"/>
      <c r="E13" s="276"/>
      <c r="F13" s="281"/>
      <c r="G13" s="275"/>
      <c r="H13" s="276"/>
      <c r="I13" s="276"/>
      <c r="J13" s="276"/>
      <c r="K13" s="275"/>
      <c r="L13" s="228"/>
      <c r="M13" s="278"/>
      <c r="N13" s="278"/>
      <c r="O13" s="278"/>
      <c r="P13" s="278"/>
      <c r="Q13" s="278"/>
      <c r="R13" s="278"/>
      <c r="S13" s="278"/>
      <c r="T13" s="118"/>
      <c r="U13" s="118"/>
      <c r="V13" s="278"/>
      <c r="W13" s="278"/>
      <c r="X13" s="271"/>
      <c r="Y13" s="272"/>
      <c r="Z13" s="233"/>
      <c r="AA13" s="233"/>
      <c r="AB13" s="233"/>
      <c r="AC13" s="233"/>
      <c r="AD13" s="256"/>
      <c r="AE13" s="259"/>
      <c r="AF13" s="258" t="s">
        <v>357</v>
      </c>
      <c r="AG13" s="258" t="s">
        <v>358</v>
      </c>
      <c r="AH13" s="259"/>
      <c r="AI13" s="259"/>
      <c r="AJ13" s="259"/>
      <c r="AK13" s="259"/>
      <c r="AL13" s="259"/>
      <c r="AM13" s="259"/>
      <c r="AN13" s="259"/>
      <c r="AP13" s="257"/>
      <c r="AQ13" s="261"/>
      <c r="AR13" s="261" t="s">
        <v>359</v>
      </c>
      <c r="AS13" s="273" t="s">
        <v>360</v>
      </c>
      <c r="AT13" s="282"/>
      <c r="AZ13" s="232"/>
      <c r="BB13" s="233"/>
    </row>
    <row r="14" spans="1:54" ht="31.5" customHeight="1">
      <c r="B14" s="283"/>
      <c r="C14" s="284"/>
      <c r="D14" s="284"/>
      <c r="E14" s="283"/>
      <c r="F14" s="285"/>
      <c r="G14" s="284"/>
      <c r="H14" s="283"/>
      <c r="I14" s="283"/>
      <c r="J14" s="283"/>
      <c r="K14" s="284"/>
      <c r="T14" s="233"/>
      <c r="U14" s="233"/>
      <c r="V14" s="233"/>
      <c r="W14" s="233"/>
      <c r="X14" s="287"/>
      <c r="Y14" s="287"/>
      <c r="Z14" s="233"/>
      <c r="AA14" s="233"/>
      <c r="AB14" s="233"/>
      <c r="AC14" s="233"/>
      <c r="AD14" s="256"/>
      <c r="AE14" s="257"/>
      <c r="AF14" s="258"/>
      <c r="AG14" s="258"/>
      <c r="AH14" s="259"/>
      <c r="AI14" s="259"/>
      <c r="AJ14" s="259"/>
      <c r="AK14" s="259"/>
      <c r="AL14" s="259"/>
      <c r="AM14" s="259"/>
      <c r="AN14" s="259"/>
      <c r="AO14" s="257"/>
      <c r="AP14" s="257"/>
      <c r="AQ14" s="261"/>
      <c r="AR14" s="261" t="s">
        <v>361</v>
      </c>
      <c r="AS14" s="273"/>
      <c r="AT14" s="282"/>
      <c r="AZ14" s="232"/>
      <c r="BB14" s="233"/>
    </row>
    <row r="15" spans="1:54">
      <c r="Y15" s="288"/>
      <c r="AE15" s="259"/>
      <c r="AF15" s="259"/>
      <c r="AG15" s="289"/>
      <c r="AH15" s="259"/>
      <c r="AI15" s="259"/>
      <c r="AJ15" s="259"/>
      <c r="AK15" s="259"/>
      <c r="AL15" s="259"/>
      <c r="AM15" s="259"/>
      <c r="AN15" s="259"/>
      <c r="AO15" s="259"/>
      <c r="AP15" s="259"/>
      <c r="AQ15" s="259"/>
      <c r="AR15" s="259" t="s">
        <v>362</v>
      </c>
      <c r="AS15" s="259"/>
    </row>
    <row r="16" spans="1:54">
      <c r="Y16" s="288"/>
      <c r="AE16" s="259"/>
      <c r="AF16" s="259"/>
      <c r="AG16" s="289"/>
      <c r="AH16" s="259"/>
      <c r="AI16" s="259"/>
      <c r="AJ16" s="259"/>
      <c r="AK16" s="259"/>
      <c r="AL16" s="259"/>
      <c r="AM16" s="259"/>
      <c r="AN16" s="259"/>
      <c r="AO16" s="259"/>
      <c r="AP16" s="259"/>
      <c r="AQ16" s="259"/>
      <c r="AR16" s="259" t="s">
        <v>363</v>
      </c>
      <c r="AS16" s="259"/>
    </row>
    <row r="17" spans="25:25">
      <c r="Y17" s="288"/>
    </row>
    <row r="18" spans="25:25">
      <c r="Y18" s="288"/>
    </row>
    <row r="19" spans="25:25">
      <c r="Y19" s="288"/>
    </row>
    <row r="20" spans="25:25">
      <c r="Y20" s="288"/>
    </row>
    <row r="21" spans="25:25">
      <c r="Y21" s="288"/>
    </row>
    <row r="22" spans="25:25">
      <c r="Y22" s="288"/>
    </row>
    <row r="23" spans="25:25">
      <c r="Y23" s="288"/>
    </row>
    <row r="24" spans="25:25">
      <c r="Y24" s="288"/>
    </row>
    <row r="25" spans="25:25">
      <c r="Y25" s="288"/>
    </row>
    <row r="26" spans="25:25">
      <c r="Y26" s="288"/>
    </row>
    <row r="27" spans="25:25">
      <c r="Y27" s="288"/>
    </row>
    <row r="28" spans="25:25">
      <c r="Y28" s="288"/>
    </row>
    <row r="29" spans="25:25">
      <c r="Y29" s="288"/>
    </row>
    <row r="30" spans="25:25">
      <c r="Y30" s="288"/>
    </row>
    <row r="31" spans="25:25">
      <c r="Y31" s="288"/>
    </row>
    <row r="32" spans="25:25">
      <c r="Y32" s="288"/>
    </row>
    <row r="33" spans="25:25">
      <c r="Y33" s="288"/>
    </row>
    <row r="34" spans="25:25">
      <c r="Y34" s="288"/>
    </row>
    <row r="35" spans="25:25">
      <c r="Y35" s="288"/>
    </row>
    <row r="36" spans="25:25">
      <c r="Y36" s="288"/>
    </row>
    <row r="37" spans="25:25">
      <c r="Y37" s="288"/>
    </row>
    <row r="38" spans="25:25">
      <c r="Y38" s="288"/>
    </row>
    <row r="39" spans="25:25">
      <c r="Y39" s="288"/>
    </row>
    <row r="40" spans="25:25">
      <c r="Y40" s="288"/>
    </row>
    <row r="41" spans="25:25">
      <c r="Y41" s="288"/>
    </row>
    <row r="42" spans="25:25">
      <c r="Y42" s="288"/>
    </row>
    <row r="43" spans="25:25">
      <c r="Y43" s="288"/>
    </row>
    <row r="44" spans="25:25">
      <c r="Y44" s="288"/>
    </row>
    <row r="45" spans="25:25">
      <c r="Y45" s="288"/>
    </row>
    <row r="46" spans="25:25">
      <c r="Y46" s="288"/>
    </row>
    <row r="47" spans="25:25">
      <c r="Y47" s="288"/>
    </row>
    <row r="48" spans="25:25">
      <c r="Y48" s="288"/>
    </row>
    <row r="49" spans="25:25">
      <c r="Y49" s="288"/>
    </row>
    <row r="50" spans="25:25">
      <c r="Y50" s="288"/>
    </row>
    <row r="51" spans="25:25">
      <c r="Y51" s="288"/>
    </row>
    <row r="52" spans="25:25">
      <c r="Y52" s="288"/>
    </row>
    <row r="53" spans="25:25">
      <c r="Y53" s="288"/>
    </row>
    <row r="54" spans="25:25">
      <c r="Y54" s="288"/>
    </row>
    <row r="55" spans="25:25">
      <c r="Y55" s="288"/>
    </row>
    <row r="56" spans="25:25">
      <c r="Y56" s="288"/>
    </row>
    <row r="57" spans="25:25">
      <c r="Y57" s="288"/>
    </row>
    <row r="58" spans="25:25">
      <c r="Y58" s="288"/>
    </row>
    <row r="59" spans="25:25">
      <c r="Y59" s="288"/>
    </row>
    <row r="60" spans="25:25">
      <c r="Y60" s="288"/>
    </row>
    <row r="61" spans="25:25">
      <c r="Y61" s="288"/>
    </row>
    <row r="62" spans="25:25">
      <c r="Y62" s="288"/>
    </row>
    <row r="63" spans="25:25">
      <c r="Y63" s="288"/>
    </row>
    <row r="64" spans="25:25">
      <c r="Y64" s="288"/>
    </row>
    <row r="65" spans="25:25">
      <c r="Y65" s="288"/>
    </row>
    <row r="66" spans="25:25">
      <c r="Y66" s="288"/>
    </row>
    <row r="67" spans="25:25">
      <c r="Y67" s="288"/>
    </row>
    <row r="68" spans="25:25">
      <c r="Y68" s="288"/>
    </row>
    <row r="69" spans="25:25">
      <c r="Y69" s="288"/>
    </row>
    <row r="70" spans="25:25">
      <c r="Y70" s="288"/>
    </row>
    <row r="71" spans="25:25">
      <c r="Y71" s="288"/>
    </row>
    <row r="72" spans="25:25">
      <c r="Y72" s="288"/>
    </row>
    <row r="73" spans="25:25">
      <c r="Y73" s="288"/>
    </row>
    <row r="74" spans="25:25">
      <c r="Y74" s="288"/>
    </row>
    <row r="75" spans="25:25">
      <c r="Y75" s="288"/>
    </row>
    <row r="76" spans="25:25">
      <c r="Y76" s="288"/>
    </row>
    <row r="77" spans="25:25">
      <c r="Y77" s="288"/>
    </row>
    <row r="78" spans="25:25">
      <c r="Y78" s="288"/>
    </row>
    <row r="79" spans="25:25">
      <c r="Y79" s="288"/>
    </row>
    <row r="80" spans="25:25">
      <c r="Y80" s="288"/>
    </row>
    <row r="81" spans="6:25">
      <c r="Y81" s="288"/>
    </row>
    <row r="82" spans="6:25">
      <c r="Y82" s="288"/>
    </row>
    <row r="83" spans="6:25">
      <c r="Y83" s="288"/>
    </row>
    <row r="84" spans="6:25">
      <c r="Y84" s="288"/>
    </row>
    <row r="85" spans="6:25">
      <c r="Y85" s="288"/>
    </row>
    <row r="86" spans="6:25">
      <c r="Y86" s="288"/>
    </row>
    <row r="87" spans="6:25">
      <c r="F87" s="284"/>
      <c r="Y87" s="288"/>
    </row>
    <row r="88" spans="6:25" ht="32.25">
      <c r="F88" s="235"/>
      <c r="Y88" s="288"/>
    </row>
    <row r="89" spans="6:25">
      <c r="Y89" s="288"/>
    </row>
    <row r="90" spans="6:25" ht="18.75">
      <c r="F90" s="290"/>
      <c r="Y90" s="288"/>
    </row>
    <row r="91" spans="6:25">
      <c r="F91" s="291"/>
      <c r="Y91" s="288"/>
    </row>
    <row r="92" spans="6:25">
      <c r="F92" s="292"/>
      <c r="Y92" s="288"/>
    </row>
    <row r="93" spans="6:25">
      <c r="F93" s="288"/>
      <c r="Y93" s="288"/>
    </row>
    <row r="94" spans="6:25">
      <c r="F94" s="288"/>
      <c r="Y94" s="288"/>
    </row>
    <row r="95" spans="6:25">
      <c r="F95" s="288"/>
      <c r="Y95" s="288"/>
    </row>
    <row r="96" spans="6:25">
      <c r="F96" s="288"/>
      <c r="Y96" s="288"/>
    </row>
    <row r="97" spans="6:25">
      <c r="F97" s="288"/>
      <c r="Y97" s="288"/>
    </row>
    <row r="98" spans="6:25">
      <c r="F98" s="288"/>
      <c r="Y98" s="288"/>
    </row>
    <row r="99" spans="6:25">
      <c r="F99" s="288"/>
      <c r="Y99" s="288"/>
    </row>
    <row r="100" spans="6:25">
      <c r="F100" s="288"/>
      <c r="Y100" s="288"/>
    </row>
    <row r="101" spans="6:25">
      <c r="F101" s="288"/>
      <c r="Y101" s="288"/>
    </row>
    <row r="102" spans="6:25">
      <c r="F102" s="288"/>
      <c r="Y102" s="288"/>
    </row>
    <row r="103" spans="6:25">
      <c r="F103" s="288"/>
      <c r="Y103" s="288"/>
    </row>
    <row r="104" spans="6:25">
      <c r="F104" s="288"/>
      <c r="Y104" s="288"/>
    </row>
    <row r="105" spans="6:25">
      <c r="F105" s="288"/>
      <c r="Y105" s="288"/>
    </row>
    <row r="106" spans="6:25">
      <c r="F106" s="288"/>
      <c r="Y106" s="288"/>
    </row>
    <row r="107" spans="6:25">
      <c r="F107" s="288"/>
      <c r="Y107" s="288"/>
    </row>
    <row r="108" spans="6:25">
      <c r="Y108" s="288"/>
    </row>
    <row r="109" spans="6:25">
      <c r="Y109" s="288"/>
    </row>
    <row r="110" spans="6:25">
      <c r="Y110" s="288"/>
    </row>
    <row r="111" spans="6:25">
      <c r="Y111" s="288"/>
    </row>
    <row r="112" spans="6:25">
      <c r="Y112" s="288"/>
    </row>
    <row r="113" spans="25:25">
      <c r="Y113" s="288"/>
    </row>
    <row r="114" spans="25:25">
      <c r="Y114" s="288"/>
    </row>
    <row r="115" spans="25:25">
      <c r="Y115" s="288"/>
    </row>
    <row r="116" spans="25:25">
      <c r="Y116" s="288"/>
    </row>
    <row r="117" spans="25:25">
      <c r="Y117" s="288"/>
    </row>
    <row r="118" spans="25:25">
      <c r="Y118" s="288"/>
    </row>
    <row r="119" spans="25:25">
      <c r="Y119" s="288"/>
    </row>
    <row r="120" spans="25:25">
      <c r="Y120" s="288"/>
    </row>
    <row r="121" spans="25:25">
      <c r="Y121" s="288"/>
    </row>
    <row r="122" spans="25:25">
      <c r="Y122" s="288"/>
    </row>
    <row r="123" spans="25:25">
      <c r="Y123" s="288"/>
    </row>
    <row r="124" spans="25:25">
      <c r="Y124" s="288"/>
    </row>
    <row r="125" spans="25:25">
      <c r="Y125" s="288"/>
    </row>
    <row r="126" spans="25:25">
      <c r="Y126" s="288"/>
    </row>
    <row r="127" spans="25:25">
      <c r="Y127" s="288"/>
    </row>
    <row r="128" spans="25:25">
      <c r="Y128" s="288"/>
    </row>
    <row r="129" spans="25:25">
      <c r="Y129" s="288"/>
    </row>
    <row r="130" spans="25:25">
      <c r="Y130" s="288"/>
    </row>
    <row r="131" spans="25:25">
      <c r="Y131" s="288"/>
    </row>
    <row r="132" spans="25:25">
      <c r="Y132" s="288"/>
    </row>
    <row r="133" spans="25:25">
      <c r="Y133" s="288"/>
    </row>
    <row r="134" spans="25:25">
      <c r="Y134" s="288"/>
    </row>
    <row r="135" spans="25:25">
      <c r="Y135" s="288"/>
    </row>
    <row r="136" spans="25:25">
      <c r="Y136" s="288"/>
    </row>
    <row r="137" spans="25:25">
      <c r="Y137" s="288"/>
    </row>
    <row r="138" spans="25:25">
      <c r="Y138" s="288"/>
    </row>
    <row r="139" spans="25:25">
      <c r="Y139" s="288"/>
    </row>
    <row r="140" spans="25:25">
      <c r="Y140" s="288"/>
    </row>
    <row r="141" spans="25:25">
      <c r="Y141" s="288"/>
    </row>
    <row r="142" spans="25:25">
      <c r="Y142" s="288"/>
    </row>
    <row r="143" spans="25:25">
      <c r="Y143" s="288"/>
    </row>
    <row r="144" spans="25:25">
      <c r="Y144" s="288"/>
    </row>
    <row r="145" spans="25:25">
      <c r="Y145" s="288"/>
    </row>
    <row r="146" spans="25:25">
      <c r="Y146" s="288"/>
    </row>
    <row r="147" spans="25:25">
      <c r="Y147" s="288"/>
    </row>
    <row r="148" spans="25:25">
      <c r="Y148" s="288"/>
    </row>
    <row r="149" spans="25:25">
      <c r="Y149" s="288"/>
    </row>
    <row r="150" spans="25:25">
      <c r="Y150" s="288"/>
    </row>
    <row r="151" spans="25:25">
      <c r="Y151" s="288"/>
    </row>
    <row r="152" spans="25:25">
      <c r="Y152" s="288"/>
    </row>
    <row r="153" spans="25:25">
      <c r="Y153" s="288"/>
    </row>
    <row r="154" spans="25:25">
      <c r="Y154" s="288"/>
    </row>
    <row r="155" spans="25:25">
      <c r="Y155" s="288"/>
    </row>
    <row r="156" spans="25:25">
      <c r="Y156" s="288"/>
    </row>
    <row r="157" spans="25:25">
      <c r="Y157" s="288"/>
    </row>
    <row r="158" spans="25:25">
      <c r="Y158" s="288"/>
    </row>
    <row r="159" spans="25:25">
      <c r="Y159" s="288"/>
    </row>
    <row r="160" spans="25:25">
      <c r="Y160" s="288"/>
    </row>
    <row r="161" spans="25:25">
      <c r="Y161" s="288"/>
    </row>
    <row r="162" spans="25:25">
      <c r="Y162" s="288"/>
    </row>
    <row r="163" spans="25:25">
      <c r="Y163" s="288"/>
    </row>
    <row r="164" spans="25:25">
      <c r="Y164" s="288"/>
    </row>
    <row r="165" spans="25:25">
      <c r="Y165" s="288"/>
    </row>
    <row r="166" spans="25:25">
      <c r="Y166" s="288"/>
    </row>
    <row r="167" spans="25:25">
      <c r="Y167" s="288"/>
    </row>
    <row r="168" spans="25:25">
      <c r="Y168" s="288"/>
    </row>
    <row r="169" spans="25:25">
      <c r="Y169" s="288"/>
    </row>
    <row r="170" spans="25:25">
      <c r="Y170" s="288"/>
    </row>
    <row r="171" spans="25:25">
      <c r="Y171" s="288"/>
    </row>
    <row r="172" spans="25:25">
      <c r="Y172" s="288"/>
    </row>
    <row r="173" spans="25:25">
      <c r="Y173" s="288"/>
    </row>
    <row r="174" spans="25:25">
      <c r="Y174" s="288"/>
    </row>
    <row r="175" spans="25:25">
      <c r="Y175" s="288"/>
    </row>
    <row r="176" spans="25:25">
      <c r="Y176" s="288"/>
    </row>
    <row r="177" spans="25:25">
      <c r="Y177" s="288"/>
    </row>
    <row r="178" spans="25:25">
      <c r="Y178" s="288"/>
    </row>
    <row r="179" spans="25:25">
      <c r="Y179" s="288"/>
    </row>
    <row r="180" spans="25:25">
      <c r="Y180" s="288"/>
    </row>
    <row r="181" spans="25:25">
      <c r="Y181" s="288"/>
    </row>
    <row r="182" spans="25:25">
      <c r="Y182" s="288"/>
    </row>
    <row r="183" spans="25:25">
      <c r="Y183" s="288"/>
    </row>
    <row r="184" spans="25:25">
      <c r="Y184" s="288"/>
    </row>
    <row r="185" spans="25:25">
      <c r="Y185" s="288"/>
    </row>
    <row r="186" spans="25:25">
      <c r="Y186" s="288"/>
    </row>
    <row r="187" spans="25:25">
      <c r="Y187" s="288"/>
    </row>
    <row r="188" spans="25:25">
      <c r="Y188" s="288"/>
    </row>
    <row r="189" spans="25:25">
      <c r="Y189" s="288"/>
    </row>
    <row r="190" spans="25:25">
      <c r="Y190" s="288"/>
    </row>
    <row r="191" spans="25:25">
      <c r="Y191" s="288"/>
    </row>
    <row r="192" spans="25:25">
      <c r="Y192" s="288"/>
    </row>
    <row r="193" spans="25:25">
      <c r="Y193" s="288"/>
    </row>
    <row r="194" spans="25:25">
      <c r="Y194" s="288"/>
    </row>
    <row r="195" spans="25:25">
      <c r="Y195" s="288"/>
    </row>
    <row r="196" spans="25:25">
      <c r="Y196" s="288"/>
    </row>
    <row r="197" spans="25:25">
      <c r="Y197" s="288"/>
    </row>
    <row r="198" spans="25:25">
      <c r="Y198" s="288"/>
    </row>
    <row r="199" spans="25:25">
      <c r="Y199" s="288"/>
    </row>
    <row r="200" spans="25:25">
      <c r="Y200" s="288"/>
    </row>
    <row r="201" spans="25:25">
      <c r="Y201" s="288"/>
    </row>
    <row r="202" spans="25:25">
      <c r="Y202" s="288"/>
    </row>
    <row r="203" spans="25:25">
      <c r="Y203" s="288"/>
    </row>
    <row r="204" spans="25:25">
      <c r="Y204" s="288"/>
    </row>
    <row r="205" spans="25:25">
      <c r="Y205" s="288"/>
    </row>
    <row r="206" spans="25:25">
      <c r="Y206" s="288"/>
    </row>
    <row r="207" spans="25:25">
      <c r="Y207" s="288"/>
    </row>
    <row r="208" spans="25:25">
      <c r="Y208" s="288"/>
    </row>
    <row r="209" spans="25:25">
      <c r="Y209" s="288"/>
    </row>
    <row r="210" spans="25:25">
      <c r="Y210" s="288"/>
    </row>
    <row r="211" spans="25:25">
      <c r="Y211" s="288"/>
    </row>
    <row r="212" spans="25:25">
      <c r="Y212" s="288"/>
    </row>
    <row r="213" spans="25:25">
      <c r="Y213" s="288"/>
    </row>
    <row r="214" spans="25:25">
      <c r="Y214" s="288"/>
    </row>
    <row r="215" spans="25:25">
      <c r="Y215" s="288"/>
    </row>
    <row r="216" spans="25:25">
      <c r="Y216" s="288"/>
    </row>
    <row r="217" spans="25:25">
      <c r="Y217" s="288"/>
    </row>
    <row r="218" spans="25:25">
      <c r="Y218" s="288"/>
    </row>
    <row r="219" spans="25:25">
      <c r="Y219" s="288"/>
    </row>
    <row r="220" spans="25:25">
      <c r="Y220" s="288"/>
    </row>
    <row r="221" spans="25:25">
      <c r="Y221" s="288"/>
    </row>
    <row r="222" spans="25:25">
      <c r="Y222" s="288"/>
    </row>
    <row r="223" spans="25:25">
      <c r="Y223" s="288"/>
    </row>
    <row r="224" spans="25:25">
      <c r="Y224" s="288"/>
    </row>
    <row r="225" spans="25:25">
      <c r="Y225" s="288"/>
    </row>
    <row r="226" spans="25:25">
      <c r="Y226" s="288"/>
    </row>
    <row r="227" spans="25:25">
      <c r="Y227" s="288"/>
    </row>
    <row r="228" spans="25:25">
      <c r="Y228" s="288"/>
    </row>
    <row r="229" spans="25:25">
      <c r="Y229" s="288"/>
    </row>
    <row r="230" spans="25:25">
      <c r="Y230" s="288"/>
    </row>
    <row r="231" spans="25:25">
      <c r="Y231" s="288"/>
    </row>
    <row r="232" spans="25:25">
      <c r="Y232" s="288"/>
    </row>
    <row r="233" spans="25:25">
      <c r="Y233" s="288"/>
    </row>
    <row r="234" spans="25:25">
      <c r="Y234" s="288"/>
    </row>
    <row r="235" spans="25:25">
      <c r="Y235" s="288"/>
    </row>
    <row r="236" spans="25:25">
      <c r="Y236" s="288"/>
    </row>
    <row r="237" spans="25:25">
      <c r="Y237" s="288"/>
    </row>
    <row r="238" spans="25:25">
      <c r="Y238" s="288"/>
    </row>
    <row r="239" spans="25:25">
      <c r="Y239" s="288"/>
    </row>
    <row r="240" spans="25:25">
      <c r="Y240" s="288"/>
    </row>
    <row r="241" spans="25:25">
      <c r="Y241" s="288"/>
    </row>
    <row r="242" spans="25:25">
      <c r="Y242" s="288"/>
    </row>
    <row r="243" spans="25:25">
      <c r="Y243" s="288"/>
    </row>
    <row r="244" spans="25:25">
      <c r="Y244" s="288"/>
    </row>
    <row r="245" spans="25:25">
      <c r="Y245" s="288"/>
    </row>
    <row r="246" spans="25:25">
      <c r="Y246" s="288"/>
    </row>
    <row r="247" spans="25:25">
      <c r="Y247" s="288"/>
    </row>
    <row r="248" spans="25:25">
      <c r="Y248" s="288"/>
    </row>
    <row r="249" spans="25:25">
      <c r="Y249" s="288"/>
    </row>
    <row r="250" spans="25:25">
      <c r="Y250" s="288"/>
    </row>
    <row r="251" spans="25:25">
      <c r="Y251" s="288"/>
    </row>
    <row r="252" spans="25:25">
      <c r="Y252" s="288"/>
    </row>
    <row r="253" spans="25:25">
      <c r="Y253" s="288"/>
    </row>
    <row r="254" spans="25:25">
      <c r="Y254" s="288"/>
    </row>
    <row r="255" spans="25:25">
      <c r="Y255" s="288"/>
    </row>
    <row r="256" spans="25:25">
      <c r="Y256" s="288"/>
    </row>
    <row r="257" spans="25:25">
      <c r="Y257" s="288"/>
    </row>
    <row r="258" spans="25:25">
      <c r="Y258" s="288"/>
    </row>
    <row r="259" spans="25:25">
      <c r="Y259" s="288"/>
    </row>
    <row r="260" spans="25:25">
      <c r="Y260" s="288"/>
    </row>
    <row r="261" spans="25:25">
      <c r="Y261" s="288"/>
    </row>
    <row r="262" spans="25:25">
      <c r="Y262" s="288"/>
    </row>
    <row r="263" spans="25:25">
      <c r="Y263" s="288"/>
    </row>
    <row r="264" spans="25:25">
      <c r="Y264" s="288"/>
    </row>
    <row r="265" spans="25:25">
      <c r="Y265" s="288"/>
    </row>
    <row r="266" spans="25:25">
      <c r="Y266" s="288"/>
    </row>
    <row r="267" spans="25:25">
      <c r="Y267" s="288"/>
    </row>
    <row r="268" spans="25:25">
      <c r="Y268" s="288"/>
    </row>
    <row r="269" spans="25:25">
      <c r="Y269" s="288"/>
    </row>
    <row r="270" spans="25:25">
      <c r="Y270" s="288"/>
    </row>
    <row r="271" spans="25:25">
      <c r="Y271" s="288"/>
    </row>
    <row r="272" spans="25:25">
      <c r="Y272" s="288"/>
    </row>
    <row r="273" spans="25:25">
      <c r="Y273" s="288"/>
    </row>
    <row r="274" spans="25:25">
      <c r="Y274" s="288"/>
    </row>
    <row r="275" spans="25:25">
      <c r="Y275" s="288"/>
    </row>
    <row r="276" spans="25:25">
      <c r="Y276" s="288"/>
    </row>
    <row r="277" spans="25:25">
      <c r="Y277" s="288"/>
    </row>
    <row r="278" spans="25:25">
      <c r="Y278" s="288"/>
    </row>
    <row r="279" spans="25:25">
      <c r="Y279" s="288"/>
    </row>
    <row r="280" spans="25:25">
      <c r="Y280" s="288"/>
    </row>
    <row r="281" spans="25:25">
      <c r="Y281" s="288"/>
    </row>
    <row r="282" spans="25:25">
      <c r="Y282" s="288"/>
    </row>
    <row r="283" spans="25:25">
      <c r="Y283" s="288"/>
    </row>
    <row r="284" spans="25:25">
      <c r="Y284" s="288"/>
    </row>
    <row r="285" spans="25:25">
      <c r="Y285" s="288"/>
    </row>
    <row r="286" spans="25:25">
      <c r="Y286" s="288"/>
    </row>
    <row r="287" spans="25:25">
      <c r="Y287" s="288"/>
    </row>
    <row r="288" spans="25:25">
      <c r="Y288" s="288"/>
    </row>
    <row r="289" spans="25:25">
      <c r="Y289" s="288"/>
    </row>
    <row r="290" spans="25:25">
      <c r="Y290" s="288"/>
    </row>
    <row r="291" spans="25:25">
      <c r="Y291" s="288"/>
    </row>
    <row r="292" spans="25:25">
      <c r="Y292" s="288"/>
    </row>
    <row r="293" spans="25:25">
      <c r="Y293" s="288"/>
    </row>
    <row r="294" spans="25:25">
      <c r="Y294" s="288"/>
    </row>
    <row r="295" spans="25:25">
      <c r="Y295" s="288"/>
    </row>
    <row r="296" spans="25:25">
      <c r="Y296" s="288"/>
    </row>
    <row r="297" spans="25:25">
      <c r="Y297" s="288"/>
    </row>
    <row r="298" spans="25:25">
      <c r="Y298" s="288"/>
    </row>
    <row r="299" spans="25:25">
      <c r="Y299" s="288"/>
    </row>
    <row r="300" spans="25:25">
      <c r="Y300" s="288"/>
    </row>
    <row r="301" spans="25:25">
      <c r="Y301" s="288"/>
    </row>
    <row r="302" spans="25:25">
      <c r="Y302" s="288"/>
    </row>
    <row r="303" spans="25:25">
      <c r="Y303" s="288"/>
    </row>
    <row r="304" spans="25:25">
      <c r="Y304" s="288"/>
    </row>
    <row r="305" spans="25:25">
      <c r="Y305" s="288"/>
    </row>
    <row r="306" spans="25:25">
      <c r="Y306" s="288"/>
    </row>
    <row r="307" spans="25:25">
      <c r="Y307" s="288"/>
    </row>
    <row r="308" spans="25:25">
      <c r="Y308" s="288"/>
    </row>
    <row r="309" spans="25:25">
      <c r="Y309" s="288"/>
    </row>
    <row r="310" spans="25:25">
      <c r="Y310" s="288"/>
    </row>
    <row r="311" spans="25:25">
      <c r="Y311" s="288"/>
    </row>
    <row r="312" spans="25:25">
      <c r="Y312" s="288"/>
    </row>
    <row r="313" spans="25:25">
      <c r="Y313" s="288"/>
    </row>
    <row r="314" spans="25:25">
      <c r="Y314" s="288"/>
    </row>
    <row r="315" spans="25:25">
      <c r="Y315" s="288"/>
    </row>
    <row r="316" spans="25:25">
      <c r="Y316" s="288"/>
    </row>
    <row r="317" spans="25:25">
      <c r="Y317" s="288"/>
    </row>
    <row r="318" spans="25:25">
      <c r="Y318" s="288"/>
    </row>
    <row r="319" spans="25:25">
      <c r="Y319" s="288"/>
    </row>
    <row r="320" spans="25:25">
      <c r="Y320" s="288"/>
    </row>
    <row r="321" spans="25:25">
      <c r="Y321" s="288"/>
    </row>
    <row r="322" spans="25:25">
      <c r="Y322" s="288"/>
    </row>
    <row r="323" spans="25:25">
      <c r="Y323" s="288"/>
    </row>
    <row r="324" spans="25:25">
      <c r="Y324" s="288"/>
    </row>
    <row r="325" spans="25:25">
      <c r="Y325" s="288"/>
    </row>
    <row r="326" spans="25:25">
      <c r="Y326" s="288"/>
    </row>
    <row r="327" spans="25:25">
      <c r="Y327" s="288"/>
    </row>
    <row r="328" spans="25:25">
      <c r="Y328" s="288"/>
    </row>
    <row r="329" spans="25:25">
      <c r="Y329" s="288"/>
    </row>
    <row r="330" spans="25:25">
      <c r="Y330" s="288"/>
    </row>
    <row r="331" spans="25:25">
      <c r="Y331" s="288"/>
    </row>
    <row r="332" spans="25:25">
      <c r="Y332" s="288"/>
    </row>
    <row r="333" spans="25:25">
      <c r="Y333" s="288"/>
    </row>
    <row r="334" spans="25:25">
      <c r="Y334" s="288"/>
    </row>
    <row r="335" spans="25:25">
      <c r="Y335" s="288"/>
    </row>
    <row r="336" spans="25:25">
      <c r="Y336" s="288"/>
    </row>
    <row r="337" spans="25:25">
      <c r="Y337" s="288"/>
    </row>
    <row r="338" spans="25:25">
      <c r="Y338" s="288"/>
    </row>
    <row r="339" spans="25:25">
      <c r="Y339" s="288"/>
    </row>
    <row r="340" spans="25:25">
      <c r="Y340" s="288"/>
    </row>
    <row r="341" spans="25:25">
      <c r="Y341" s="288"/>
    </row>
    <row r="342" spans="25:25">
      <c r="Y342" s="288"/>
    </row>
    <row r="343" spans="25:25">
      <c r="Y343" s="288"/>
    </row>
    <row r="344" spans="25:25">
      <c r="Y344" s="288"/>
    </row>
    <row r="345" spans="25:25">
      <c r="Y345" s="288"/>
    </row>
    <row r="346" spans="25:25">
      <c r="Y346" s="288"/>
    </row>
    <row r="347" spans="25:25">
      <c r="Y347" s="288"/>
    </row>
    <row r="348" spans="25:25">
      <c r="Y348" s="288"/>
    </row>
    <row r="349" spans="25:25">
      <c r="Y349" s="288"/>
    </row>
    <row r="350" spans="25:25">
      <c r="Y350" s="288"/>
    </row>
    <row r="351" spans="25:25">
      <c r="Y351" s="288"/>
    </row>
    <row r="352" spans="25:25">
      <c r="Y352" s="288"/>
    </row>
    <row r="353" spans="25:25">
      <c r="Y353" s="288"/>
    </row>
    <row r="354" spans="25:25">
      <c r="Y354" s="288"/>
    </row>
    <row r="355" spans="25:25">
      <c r="Y355" s="288"/>
    </row>
    <row r="356" spans="25:25">
      <c r="Y356" s="288"/>
    </row>
    <row r="357" spans="25:25">
      <c r="Y357" s="288"/>
    </row>
    <row r="358" spans="25:25">
      <c r="Y358" s="288"/>
    </row>
    <row r="359" spans="25:25">
      <c r="Y359" s="288"/>
    </row>
    <row r="360" spans="25:25">
      <c r="Y360" s="288"/>
    </row>
    <row r="361" spans="25:25">
      <c r="Y361" s="288"/>
    </row>
    <row r="362" spans="25:25">
      <c r="Y362" s="288"/>
    </row>
    <row r="363" spans="25:25">
      <c r="Y363" s="288"/>
    </row>
    <row r="364" spans="25:25">
      <c r="Y364" s="288"/>
    </row>
    <row r="365" spans="25:25">
      <c r="Y365" s="288"/>
    </row>
    <row r="366" spans="25:25">
      <c r="Y366" s="288"/>
    </row>
    <row r="367" spans="25:25">
      <c r="Y367" s="288"/>
    </row>
    <row r="368" spans="25:25">
      <c r="Y368" s="288"/>
    </row>
    <row r="369" spans="25:25">
      <c r="Y369" s="288"/>
    </row>
    <row r="370" spans="25:25">
      <c r="Y370" s="288"/>
    </row>
    <row r="371" spans="25:25">
      <c r="Y371" s="288"/>
    </row>
    <row r="372" spans="25:25">
      <c r="Y372" s="288"/>
    </row>
    <row r="373" spans="25:25">
      <c r="Y373" s="288"/>
    </row>
    <row r="374" spans="25:25">
      <c r="Y374" s="288"/>
    </row>
    <row r="375" spans="25:25">
      <c r="Y375" s="288"/>
    </row>
  </sheetData>
  <sheetProtection algorithmName="SHA-512" hashValue="J4ztXqHa9x70EFZ2qoKrvOjxIU9ZFlZW6OhKbSngj30HoP7ITU+7kgTTw0KB/QtivbJ8edNMgt4yOTc2PnMjog==" saltValue="y1v+k1pNrvU5+FO6N3VJYQ==" spinCount="100000" sheet="1" objects="1" scenarios="1"/>
  <mergeCells count="2">
    <mergeCell ref="AE4:AE5"/>
    <mergeCell ref="Y4:Y6"/>
  </mergeCells>
  <phoneticPr fontId="4"/>
  <conditionalFormatting sqref="C9:W13">
    <cfRule type="expression" dxfId="9" priority="2">
      <formula>C9:W13&lt;&gt;""</formula>
    </cfRule>
  </conditionalFormatting>
  <conditionalFormatting sqref="G9:G14">
    <cfRule type="expression" dxfId="8" priority="1">
      <formula>$C9="いいえ"</formula>
    </cfRule>
  </conditionalFormatting>
  <conditionalFormatting sqref="K9:K13">
    <cfRule type="expression" dxfId="7" priority="5">
      <formula>$J9="把握していない"</formula>
    </cfRule>
    <cfRule type="expression" dxfId="6" priority="6">
      <formula>$J9="実施なし"</formula>
    </cfRule>
  </conditionalFormatting>
  <conditionalFormatting sqref="T9:T13">
    <cfRule type="expression" dxfId="5" priority="3">
      <formula>$S9="把握していない"</formula>
    </cfRule>
    <cfRule type="expression" dxfId="4" priority="7">
      <formula>$S9="実施している"</formula>
    </cfRule>
    <cfRule type="expression" dxfId="3" priority="11">
      <formula>$S9="実施していない"</formula>
    </cfRule>
  </conditionalFormatting>
  <conditionalFormatting sqref="U9:W13">
    <cfRule type="expression" dxfId="2" priority="4">
      <formula>$S9="把握していない"</formula>
    </cfRule>
    <cfRule type="expression" dxfId="1" priority="8">
      <formula>$S9="実施している"</formula>
    </cfRule>
    <cfRule type="expression" dxfId="0" priority="9">
      <formula>$S9="実施していない"</formula>
    </cfRule>
  </conditionalFormatting>
  <dataValidations count="20">
    <dataValidation showInputMessage="1" showErrorMessage="1" sqref="B8:B9" xr:uid="{4CA9117D-AD82-4C58-B422-8F2D47A13A30}"/>
    <dataValidation type="list" allowBlank="1" showInputMessage="1" sqref="H9:H13" xr:uid="{440C768B-74DF-428A-B770-16585897E3E0}">
      <formula1>"Windows 11,Windows 10"</formula1>
    </dataValidation>
    <dataValidation type="list" allowBlank="1" showInputMessage="1" showErrorMessage="1" sqref="L8:L13" xr:uid="{E4D04083-5F32-4247-91E4-63A34B58DC0A}">
      <formula1>$AH$6:$AH$9</formula1>
    </dataValidation>
    <dataValidation type="list" allowBlank="1" showInputMessage="1" showErrorMessage="1" sqref="M8:M13" xr:uid="{DAAA16FA-5CD8-46C6-B47D-6BA569557693}">
      <formula1>$AI$6:$AI$8</formula1>
    </dataValidation>
    <dataValidation type="list" allowBlank="1" showInputMessage="1" showErrorMessage="1" sqref="N8:N13" xr:uid="{A8D07D01-171F-4B79-9F6B-67D6565245DC}">
      <formula1>$AJ$6:$AJ$8</formula1>
    </dataValidation>
    <dataValidation type="list" allowBlank="1" showInputMessage="1" showErrorMessage="1" sqref="O8:O13" xr:uid="{14B5FDC2-9972-4FDB-A25F-002106993DEA}">
      <formula1>$AK$6:$AK$12</formula1>
    </dataValidation>
    <dataValidation type="list" allowBlank="1" showInputMessage="1" showErrorMessage="1" sqref="P8:P13" xr:uid="{98D6567A-52F1-4873-B30D-34E05F1F332D}">
      <formula1>$AL$6:$AL$8</formula1>
    </dataValidation>
    <dataValidation type="list" allowBlank="1" showInputMessage="1" showErrorMessage="1" sqref="Q8:Q13" xr:uid="{AF83E972-E045-4870-A903-EB432BCD05FE}">
      <formula1>$AM$6:$AM$8</formula1>
    </dataValidation>
    <dataValidation type="list" allowBlank="1" showInputMessage="1" showErrorMessage="1" sqref="R8:R13" xr:uid="{0798CD17-D6D3-4CEB-85A1-DA8F44905FF9}">
      <formula1>$AN$6:$AN$8</formula1>
    </dataValidation>
    <dataValidation type="list" allowBlank="1" showInputMessage="1" showErrorMessage="1" sqref="U9:U13" xr:uid="{2924956D-8225-4268-9DC7-93952686348D}">
      <formula1>$AG$6:$AG$13</formula1>
    </dataValidation>
    <dataValidation type="list" allowBlank="1" showInputMessage="1" showErrorMessage="1" sqref="T9:T13" xr:uid="{CF55E42C-BC39-4F20-A420-22DCDF2B6E70}">
      <formula1>$AF$6:$AF$13</formula1>
    </dataValidation>
    <dataValidation type="list" allowBlank="1" showInputMessage="1" showErrorMessage="1" sqref="V9:V13 S9:S13" xr:uid="{63E70931-773B-4356-9CE9-F78B703CFFF1}">
      <formula1>$AE$6:$AE$8</formula1>
    </dataValidation>
    <dataValidation type="list" allowBlank="1" showInputMessage="1" showErrorMessage="1" sqref="C9:C14" xr:uid="{C1298968-76D5-4ECA-BDF8-030577F15380}">
      <formula1>"はい,いいえ,わからない"</formula1>
    </dataValidation>
    <dataValidation type="list" allowBlank="1" showInputMessage="1" showErrorMessage="1" sqref="J14" xr:uid="{7377B9B0-9D6C-4926-929A-D80B6102C140}">
      <formula1>"実施あり,実施なし"</formula1>
    </dataValidation>
    <dataValidation allowBlank="1" showInputMessage="1" sqref="F9:F14" xr:uid="{1037516D-600D-43B4-9B4C-9EDD1D2690EA}"/>
    <dataValidation type="list" allowBlank="1" showInputMessage="1" showErrorMessage="1" sqref="H14" xr:uid="{E4871041-9A22-4331-91D0-99905098DA69}">
      <formula1>$AP$6:$AP$14</formula1>
    </dataValidation>
    <dataValidation type="list" allowBlank="1" showInputMessage="1" sqref="K9:K14" xr:uid="{AF7A6B3E-FEAA-4BDA-8221-E35A3CAC205F}">
      <formula1>$AS$6:$AS$14</formula1>
    </dataValidation>
    <dataValidation type="list" allowBlank="1" showInputMessage="1" sqref="I9:I14" xr:uid="{CBB9E847-46A6-4DB5-AA3B-4242493E78E5}">
      <formula1>$AQ$6:$AQ$12</formula1>
    </dataValidation>
    <dataValidation type="list" allowBlank="1" showInputMessage="1" showErrorMessage="1" sqref="B10:B14" xr:uid="{144B7262-4056-456E-886A-079B3F8B6BC3}">
      <formula1>$AO$6:$AO$12</formula1>
    </dataValidation>
    <dataValidation type="list" allowBlank="1" showInputMessage="1" showErrorMessage="1" sqref="J9:J13" xr:uid="{D3B83E66-6D96-456F-8856-313503C2D644}">
      <formula1>"実施あり,実施なし,把握していない"</formula1>
    </dataValidation>
  </dataValidations>
  <printOptions horizontalCentered="1"/>
  <pageMargins left="0.51181102362204722" right="0.51181102362204722" top="0.39370078740157483" bottom="0.39370078740157483" header="0.11811023622047245" footer="0.11811023622047245"/>
  <pageSetup paperSize="8" scale="2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63035-28C4-4FE9-9F9D-F968AF501AC8}">
  <sheetPr codeName="Sheet5">
    <tabColor rgb="FFFFFF00"/>
  </sheetPr>
  <dimension ref="A2:DV588"/>
  <sheetViews>
    <sheetView showGridLines="0" zoomScale="50" zoomScaleNormal="54" zoomScaleSheetLayoutView="40" workbookViewId="0">
      <pane xSplit="23" topLeftCell="X1" activePane="topRight" state="frozen"/>
      <selection pane="topRight"/>
    </sheetView>
  </sheetViews>
  <sheetFormatPr defaultColWidth="3.1875" defaultRowHeight="17.649999999999999"/>
  <cols>
    <col min="1" max="24" width="7.625" style="112" customWidth="1"/>
    <col min="25" max="95" width="3.1875" style="112" customWidth="1"/>
    <col min="96" max="96" width="25.1875" style="112" customWidth="1"/>
    <col min="97" max="101" width="18.3125" style="112" customWidth="1"/>
    <col min="102" max="102" width="10.1875" style="195" hidden="1" customWidth="1"/>
    <col min="103" max="103" width="9.1875" style="195" hidden="1" customWidth="1"/>
    <col min="104" max="104" width="16.625" style="195" hidden="1" customWidth="1"/>
    <col min="105" max="105" width="39.125" style="195" hidden="1" customWidth="1"/>
    <col min="106" max="107" width="26.5" style="195" hidden="1" customWidth="1"/>
    <col min="108" max="109" width="40.1875" style="195" hidden="1" customWidth="1"/>
    <col min="110" max="111" width="26.5" style="195" hidden="1" customWidth="1"/>
    <col min="112" max="112" width="40.1875" style="195" hidden="1" customWidth="1"/>
    <col min="113" max="113" width="11.1875" style="195" hidden="1" customWidth="1"/>
    <col min="114" max="114" width="10.1875" style="195" hidden="1" customWidth="1"/>
    <col min="115" max="115" width="17.625" style="195" hidden="1" customWidth="1"/>
    <col min="116" max="116" width="35.125" style="195" hidden="1" customWidth="1"/>
    <col min="117" max="117" width="20.125" style="195" hidden="1" customWidth="1"/>
    <col min="118" max="118" width="9.6875" style="195" hidden="1" customWidth="1"/>
    <col min="119" max="119" width="20.125" style="195" hidden="1" customWidth="1"/>
    <col min="120" max="120" width="43.6875" style="195" hidden="1" customWidth="1"/>
    <col min="121" max="121" width="19.5" style="195" hidden="1" customWidth="1"/>
    <col min="122" max="122" width="60.125" style="195" hidden="1" customWidth="1"/>
    <col min="123" max="123" width="20.6875" style="195" hidden="1" customWidth="1"/>
    <col min="124" max="124" width="82.1875" style="195" hidden="1" customWidth="1"/>
    <col min="125" max="125" width="20.6875" style="195" hidden="1" customWidth="1"/>
    <col min="126" max="126" width="82.1875" style="195" hidden="1" customWidth="1"/>
    <col min="127" max="127" width="3.1875" style="112" customWidth="1"/>
    <col min="128" max="16384" width="3.1875" style="112"/>
  </cols>
  <sheetData>
    <row r="2" spans="1:126" ht="50.25" customHeight="1">
      <c r="A2" s="48" t="s">
        <v>364</v>
      </c>
      <c r="B2" s="194"/>
      <c r="C2" s="194"/>
      <c r="D2" s="194"/>
      <c r="E2" s="194"/>
      <c r="F2" s="194"/>
      <c r="G2" s="194"/>
      <c r="H2" s="194"/>
      <c r="I2" s="194"/>
      <c r="J2" s="194"/>
      <c r="K2" s="194"/>
      <c r="L2" s="194"/>
      <c r="M2" s="194"/>
      <c r="N2" s="194"/>
      <c r="O2" s="194"/>
      <c r="P2" s="194"/>
      <c r="Q2" s="194"/>
      <c r="R2" s="194"/>
      <c r="S2" s="194"/>
      <c r="T2" s="194"/>
      <c r="U2" s="194"/>
      <c r="V2" s="194"/>
      <c r="W2" s="194"/>
      <c r="X2"/>
      <c r="Y2" s="113"/>
    </row>
    <row r="3" spans="1:126" ht="21" customHeight="1" thickBot="1">
      <c r="A3" s="39"/>
      <c r="S3" s="114" t="s">
        <v>365</v>
      </c>
      <c r="T3" s="115"/>
      <c r="U3" s="115"/>
      <c r="V3" s="115"/>
      <c r="W3" s="115"/>
      <c r="X3" s="116"/>
      <c r="Y3" s="116"/>
      <c r="Z3" s="116"/>
      <c r="AA3" s="116"/>
      <c r="AB3" s="116"/>
      <c r="AC3" s="116"/>
    </row>
    <row r="4" spans="1:126" ht="20.25" customHeight="1" thickBot="1">
      <c r="A4" s="428"/>
      <c r="B4" s="429"/>
      <c r="C4" s="429"/>
      <c r="D4" s="429"/>
      <c r="E4" s="429"/>
      <c r="F4" s="429"/>
      <c r="G4" s="429"/>
      <c r="H4" s="429"/>
      <c r="I4" s="429"/>
      <c r="J4" s="429"/>
      <c r="K4" s="429"/>
      <c r="L4" s="429"/>
      <c r="M4" s="443" t="s">
        <v>366</v>
      </c>
      <c r="N4" s="444"/>
      <c r="O4" s="444"/>
      <c r="P4" s="444"/>
      <c r="Q4" s="444"/>
      <c r="R4" s="444"/>
      <c r="S4" s="444"/>
      <c r="T4" s="443" t="s">
        <v>367</v>
      </c>
      <c r="U4" s="444"/>
      <c r="V4" s="444"/>
      <c r="W4" s="444"/>
      <c r="CX4" s="445" t="s">
        <v>368</v>
      </c>
      <c r="CY4" s="446"/>
      <c r="CZ4" s="447"/>
      <c r="DA4" s="196" t="s">
        <v>369</v>
      </c>
      <c r="DB4" s="197"/>
      <c r="DC4" s="197"/>
      <c r="DD4" s="197"/>
      <c r="DE4" s="197"/>
      <c r="DF4" s="197"/>
      <c r="DG4" s="197"/>
      <c r="DH4" s="197"/>
      <c r="DJ4" s="448" t="s">
        <v>370</v>
      </c>
      <c r="DK4" s="449"/>
      <c r="DL4" s="198" t="s">
        <v>369</v>
      </c>
      <c r="DO4" s="199" t="s">
        <v>371</v>
      </c>
      <c r="DP4" s="200" t="str">
        <f>IF(DJ6=0,"","申告端末No."&amp;DJ6)&amp;" "&amp;IF(DK6=0,"",CHAR(10)&amp;DK6)&amp;CHAR(10)&amp;IF(DL6=0,"",DL6)&amp;CHAR(10)&amp;IF(DM6=0,"",DM6)</f>
        <v xml:space="preserve">申告端末No.1 
電子カルテ
</v>
      </c>
      <c r="DQ4" s="201" t="s">
        <v>372</v>
      </c>
      <c r="DR4" s="200" t="str">
        <f t="shared" ref="DR4:DR35" si="0">IF(CX6=0,"","申告回線No."&amp;CX6)&amp;CHAR(10)&amp;IF(CY6=0,"",CY6)&amp;CHAR(10)&amp;IF(CZ6=0,"",CZ6)&amp;CHAR(10)&amp;IF(DA6=0,"",DA6)</f>
        <v xml:space="preserve">申告回線No.1
</v>
      </c>
      <c r="DS4" s="202" t="s">
        <v>373</v>
      </c>
      <c r="DT4" s="203" t="str">
        <f>IF(CX6=0,"","申告機器No."&amp;CX6&amp;"A")&amp;CHAR(10)&amp;IF(CY6=0,"",CY6)&amp;CHAR(10)&amp;IF(AND('2.回線情報'!N8="",'2.回線情報'!O8="", '2.回線情報'!P8="", '2.回線情報'!Q8="", '2.回線情報'!T8=""), "機器Aなし", IF(DB6=0,"",DB6)&amp;CHAR(10)&amp;IF(DC6=0,"",DC6)&amp;CHAR(10)&amp;IF(DD6=0,"",DD6))</f>
        <v>申告機器No.1A
機器Aなし</v>
      </c>
      <c r="DU4" s="204" t="s">
        <v>374</v>
      </c>
      <c r="DV4" s="205" t="str">
        <f>IF(CX6=0,"","申告機器No."&amp;CX6&amp;"B")&amp;CHAR(10)&amp;IF(CY6=0,"",CY6)&amp;CHAR(10)&amp;IF(AND('2.回線情報'!AC8="",'2.回線情報'!AD8="", '2.回線情報'!AE8="", '2.回線情報'!AF8="", '2.回線情報'!AI8=""), "機器Bなし", IF(DF6=0,"",DF6)&amp;CHAR(10)&amp;IF(DG6=0,"",DG6)&amp;CHAR(10)&amp;IF(DH6=0,"",DH6))</f>
        <v>申告機器No.1B
機器Bなし</v>
      </c>
    </row>
    <row r="5" spans="1:126" ht="18.75" customHeight="1" thickBot="1">
      <c r="A5" s="430"/>
      <c r="B5" s="431"/>
      <c r="C5" s="431"/>
      <c r="D5" s="431"/>
      <c r="E5" s="431"/>
      <c r="F5" s="431"/>
      <c r="G5" s="431"/>
      <c r="H5" s="431"/>
      <c r="I5" s="431"/>
      <c r="J5" s="431"/>
      <c r="K5" s="431"/>
      <c r="L5" s="431"/>
      <c r="M5" s="443"/>
      <c r="N5" s="444"/>
      <c r="O5" s="444"/>
      <c r="P5" s="444"/>
      <c r="Q5" s="444"/>
      <c r="R5" s="444"/>
      <c r="S5" s="444"/>
      <c r="T5" s="443"/>
      <c r="U5" s="444"/>
      <c r="V5" s="444"/>
      <c r="W5" s="444"/>
      <c r="CX5" s="206" t="s">
        <v>375</v>
      </c>
      <c r="CY5" s="207" t="s">
        <v>376</v>
      </c>
      <c r="CZ5" s="207" t="s">
        <v>108</v>
      </c>
      <c r="DA5" s="207" t="s">
        <v>377</v>
      </c>
      <c r="DB5" s="208" t="s">
        <v>378</v>
      </c>
      <c r="DC5" s="208" t="s">
        <v>379</v>
      </c>
      <c r="DD5" s="208" t="s">
        <v>380</v>
      </c>
      <c r="DE5" s="209" t="s">
        <v>381</v>
      </c>
      <c r="DF5" s="209" t="s">
        <v>382</v>
      </c>
      <c r="DG5" s="209" t="s">
        <v>383</v>
      </c>
      <c r="DH5" s="209" t="s">
        <v>384</v>
      </c>
      <c r="DJ5" s="210" t="s">
        <v>385</v>
      </c>
      <c r="DK5" s="210" t="s">
        <v>386</v>
      </c>
      <c r="DL5" s="210" t="s">
        <v>387</v>
      </c>
      <c r="DM5" s="211" t="s">
        <v>388</v>
      </c>
      <c r="DN5" s="212"/>
      <c r="DO5" s="212"/>
      <c r="DP5" s="200" t="str">
        <f>IF(DJ7=0,"","申告端末No."&amp;DJ7)&amp;" "&amp;IF(AND('3.端末情報'!B10="",'3.端末情報'!C10="", '3.端末情報'!D10="", '3.端末情報'!E10="", '3.端末情報'!F10="", '3.端末情報'!G10="", '3.端末情報'!H10="", '3.端末情報'!I10=""), CHAR(10)&amp;"端末なし", IF(DK7=0,"",CHAR(10)&amp;DK7)&amp;CHAR(10)&amp;IF(DL7=0,"",DL7)&amp;CHAR(10)&amp;IF(DM7=0,"",DM7))</f>
        <v>申告端末No.2 
端末なし</v>
      </c>
      <c r="DR5" s="200" t="str">
        <f t="shared" si="0"/>
        <v xml:space="preserve">申告回線No.2
</v>
      </c>
      <c r="DT5" s="203" t="str">
        <f>IF(CX7=0,"","申告機器No."&amp;CX7&amp;"A")&amp;CHAR(10)&amp;IF(CY7=0,"",CY7)&amp;CHAR(10)&amp;IF(AND('2.回線情報'!N9="",'2.回線情報'!O9="", '2.回線情報'!P9="", '2.回線情報'!Q9="", '2.回線情報'!T9=""), "機器Aなし", IF(DB7=0,"",DB7)&amp;CHAR(10)&amp;IF(DC7=0,"",DC7)&amp;CHAR(10)&amp;IF(DD7=0,"",DD7))</f>
        <v>申告機器No.2A
機器Aなし</v>
      </c>
      <c r="DV5" s="205" t="str">
        <f>IF(CX7=0,"","申告機器No."&amp;CX7&amp;"B")&amp;CHAR(10)&amp;IF(CY7=0,"",CY7)&amp;CHAR(10)&amp;IF(AND('2.回線情報'!AC9="",'2.回線情報'!AD9="", '2.回線情報'!AE9="", '2.回線情報'!AF9="", '2.回線情報'!AI9=""), "機器Bなし", IF(DF7=0,"",DF7)&amp;CHAR(10)&amp;IF(DG7=0,"",DG7)&amp;CHAR(10)&amp;IF(DH7=0,"",DH7))</f>
        <v>申告機器No.2B
機器Bなし</v>
      </c>
    </row>
    <row r="6" spans="1:126" ht="18" customHeight="1" thickBot="1">
      <c r="A6" s="450" t="s">
        <v>389</v>
      </c>
      <c r="B6" s="451"/>
      <c r="C6" s="451"/>
      <c r="D6" s="451"/>
      <c r="E6" s="451"/>
      <c r="F6" s="451"/>
      <c r="G6" s="451"/>
      <c r="H6" s="451"/>
      <c r="I6" s="451"/>
      <c r="J6" s="451"/>
      <c r="K6" s="451"/>
      <c r="L6" s="451"/>
      <c r="M6" s="451"/>
      <c r="N6" s="451"/>
      <c r="O6" s="451"/>
      <c r="P6" s="451"/>
      <c r="Q6" s="451"/>
      <c r="R6" s="451"/>
      <c r="S6" s="451"/>
      <c r="T6" s="451"/>
      <c r="U6" s="451"/>
      <c r="V6" s="451"/>
      <c r="W6" s="452"/>
      <c r="CX6" s="213" cm="1">
        <f t="array" ref="CX6:CX105">'2.回線情報'!A8:A107</f>
        <v>1</v>
      </c>
      <c r="CY6" s="214" cm="1">
        <f t="array" ref="CY6:CY105">'2.回線情報'!C8:C107</f>
        <v>0</v>
      </c>
      <c r="CZ6" s="214" cm="1">
        <f t="array" ref="CZ6:CZ105">'2.回線情報'!E8:E107</f>
        <v>0</v>
      </c>
      <c r="DA6" s="215" cm="1">
        <f t="array" ref="DA6:DA105">'2.回線情報'!D8:D107</f>
        <v>0</v>
      </c>
      <c r="DB6" s="214">
        <f>IF(LEN('2.回線情報'!O8)&gt;13, LEFT('2.回線情報'!O8, 12) &amp; "...", '2.回線情報'!O8)</f>
        <v>0</v>
      </c>
      <c r="DC6" s="214">
        <f>IF(LEN('2.回線情報'!P8)&gt;18, LEFT('2.回線情報'!P8, 17) &amp; "...", '2.回線情報'!P8)</f>
        <v>0</v>
      </c>
      <c r="DD6" s="214" cm="1">
        <f t="array" ref="DD6:DD105">'2.回線情報'!T8:T107</f>
        <v>0</v>
      </c>
      <c r="DE6" s="214" cm="1">
        <f t="array" ref="DE6:DE105">'2.回線情報'!AC8:AC107</f>
        <v>0</v>
      </c>
      <c r="DF6" s="214">
        <f>IF(LEN('2.回線情報'!AD8)&gt;13, LEFT('2.回線情報'!AD8, 12) &amp; "...", '2.回線情報'!AD8)</f>
        <v>0</v>
      </c>
      <c r="DG6" s="214" cm="1">
        <f t="array" ref="DG6:DG105">'2.回線情報'!AE8:AE107</f>
        <v>0</v>
      </c>
      <c r="DH6" s="214" cm="1">
        <f t="array" ref="DH6:DH105">'2.回線情報'!AI8:AI107</f>
        <v>0</v>
      </c>
      <c r="DJ6" s="215">
        <f>'3.端末情報'!A9</f>
        <v>1</v>
      </c>
      <c r="DK6" s="215" cm="1">
        <f t="array" ref="DK6:DK10">'3.端末情報'!D9:D13</f>
        <v>0</v>
      </c>
      <c r="DL6" s="215" t="str">
        <f>'3.端末情報'!B8</f>
        <v>電子カルテ</v>
      </c>
      <c r="DM6" s="215">
        <f>'3.端末情報'!E9</f>
        <v>0</v>
      </c>
      <c r="DN6" s="216"/>
      <c r="DO6" s="216"/>
      <c r="DP6" s="200" t="str">
        <f>IF(DJ8=0,"","申告端末No."&amp;DJ8)&amp;" "&amp;IF(AND('3.端末情報'!B11="",'3.端末情報'!C11="", '3.端末情報'!D11="", '3.端末情報'!E11="", '3.端末情報'!F11="", '3.端末情報'!G11="", '3.端末情報'!H11="", '3.端末情報'!I11=""), CHAR(10)&amp;"端末なし", IF(DK8=0,"",CHAR(10)&amp;DK8)&amp;CHAR(10)&amp;IF(DL8=0,"",DL8)&amp;CHAR(10)&amp;IF(DM8=0,"",DM8))</f>
        <v>申告端末No.3 
端末なし</v>
      </c>
      <c r="DR6" s="200" t="str">
        <f t="shared" si="0"/>
        <v xml:space="preserve">申告回線No.3
</v>
      </c>
      <c r="DT6" s="203" t="str">
        <f>IF(CX8=0,"","申告機器No."&amp;CX8&amp;"A")&amp;CHAR(10)&amp;IF(CY8=0,"",CY8)&amp;CHAR(10)&amp;IF(AND('2.回線情報'!N10="",'2.回線情報'!O10="", '2.回線情報'!P10="", '2.回線情報'!Q10="", '2.回線情報'!T10=""), "機器Aなし", IF(DB8=0,"",DB8)&amp;CHAR(10)&amp;IF(DC8=0,"",DC8)&amp;CHAR(10)&amp;IF(DD8=0,"",DD8))</f>
        <v>申告機器No.3A
機器Aなし</v>
      </c>
      <c r="DV6" s="205" t="str">
        <f>IF(CX8=0,"","申告機器No."&amp;CX8&amp;"B")&amp;CHAR(10)&amp;IF(CY8=0,"",CY8)&amp;CHAR(10)&amp;IF(AND('2.回線情報'!AC10="",'2.回線情報'!AD10="", '2.回線情報'!AE10="", '2.回線情報'!AF10="", '2.回線情報'!AI10=""), "機器Bなし", IF(DF8=0,"",DF8)&amp;CHAR(10)&amp;IF(DG8=0,"",DG8)&amp;CHAR(10)&amp;IF(DH8=0,"",DH8))</f>
        <v>申告機器No.3B
機器Bなし</v>
      </c>
    </row>
    <row r="7" spans="1:126" ht="18" customHeight="1" thickBot="1">
      <c r="A7" s="450"/>
      <c r="B7" s="451"/>
      <c r="C7" s="451"/>
      <c r="D7" s="451"/>
      <c r="E7" s="451"/>
      <c r="F7" s="451"/>
      <c r="G7" s="451"/>
      <c r="H7" s="451"/>
      <c r="I7" s="451"/>
      <c r="J7" s="451"/>
      <c r="K7" s="451"/>
      <c r="L7" s="451"/>
      <c r="M7" s="451"/>
      <c r="N7" s="451"/>
      <c r="O7" s="451"/>
      <c r="P7" s="451"/>
      <c r="Q7" s="451"/>
      <c r="R7" s="451"/>
      <c r="S7" s="451"/>
      <c r="T7" s="451"/>
      <c r="U7" s="451"/>
      <c r="V7" s="451"/>
      <c r="W7" s="452"/>
      <c r="CX7" s="217">
        <v>2</v>
      </c>
      <c r="CY7" s="218">
        <v>0</v>
      </c>
      <c r="CZ7" s="218">
        <v>0</v>
      </c>
      <c r="DA7" s="218">
        <v>0</v>
      </c>
      <c r="DB7" s="219">
        <f>IF(LEN('2.回線情報'!O9)&gt;13, LEFT('2.回線情報'!O9, 12) &amp; "...", '2.回線情報'!O9)</f>
        <v>0</v>
      </c>
      <c r="DC7" s="219">
        <f>IF(LEN('2.回線情報'!P9)&gt;18, LEFT('2.回線情報'!P9, 17) &amp; "...", '2.回線情報'!P9)</f>
        <v>0</v>
      </c>
      <c r="DD7" s="218">
        <v>0</v>
      </c>
      <c r="DE7" s="218">
        <v>0</v>
      </c>
      <c r="DF7" s="219">
        <f>IF(LEN('2.回線情報'!AD9)&gt;13, LEFT('2.回線情報'!AD9, 12) &amp; "...", '2.回線情報'!AD9)</f>
        <v>0</v>
      </c>
      <c r="DG7" s="218">
        <v>0</v>
      </c>
      <c r="DH7" s="218">
        <v>0</v>
      </c>
      <c r="DJ7" s="218">
        <f>'3.端末情報'!A10</f>
        <v>2</v>
      </c>
      <c r="DK7" s="218">
        <v>0</v>
      </c>
      <c r="DL7" s="218">
        <f>'3.端末情報'!B10</f>
        <v>0</v>
      </c>
      <c r="DM7" s="218">
        <f>'3.端末情報'!E10</f>
        <v>0</v>
      </c>
      <c r="DP7" s="200" t="str">
        <f>IF(DJ9=0,"","申告端末No."&amp;DJ9)&amp;" "&amp;IF(AND('3.端末情報'!B12="",'3.端末情報'!C12="", '3.端末情報'!D12="", '3.端末情報'!E12="", '3.端末情報'!F12="", '3.端末情報'!G12="", '3.端末情報'!H12="", '3.端末情報'!I12=""), CHAR(10)&amp;"端末なし", IF(DK9=0,"",CHAR(10)&amp;DK9)&amp;CHAR(10)&amp;IF(DL9=0,"",DL9)&amp;CHAR(10)&amp;IF(DM9=0,"",DM9))</f>
        <v>申告端末No.4 
端末なし</v>
      </c>
      <c r="DR7" s="200" t="str">
        <f t="shared" si="0"/>
        <v xml:space="preserve">申告回線No.4
</v>
      </c>
      <c r="DT7" s="203" t="str">
        <f>IF(CX9=0,"","申告機器No."&amp;CX9&amp;"A")&amp;CHAR(10)&amp;IF(CY9=0,"",CY9)&amp;CHAR(10)&amp;IF(AND('2.回線情報'!N11="",'2.回線情報'!O11="", '2.回線情報'!P11="", '2.回線情報'!Q11="", '2.回線情報'!T11=""), "機器Aなし", IF(DB9=0,"",DB9)&amp;CHAR(10)&amp;IF(DC9=0,"",DC9)&amp;CHAR(10)&amp;IF(DD9=0,"",DD9))</f>
        <v>申告機器No.4A
機器Aなし</v>
      </c>
      <c r="DV7" s="205" t="str">
        <f>IF(CX9=0,"","申告機器No."&amp;CX9&amp;"B")&amp;CHAR(10)&amp;IF(CY9=0,"",CY9)&amp;CHAR(10)&amp;IF(AND('2.回線情報'!AC11="",'2.回線情報'!AD11="", '2.回線情報'!AE11="", '2.回線情報'!AF11="", '2.回線情報'!AI11=""), "機器Bなし", IF(DF9=0,"",DF9)&amp;CHAR(10)&amp;IF(DG9=0,"",DG9)&amp;CHAR(10)&amp;IF(DH9=0,"",DH9))</f>
        <v>申告機器No.4B
機器Bなし</v>
      </c>
    </row>
    <row r="8" spans="1:126" ht="18" customHeight="1" thickBot="1">
      <c r="A8" s="450"/>
      <c r="B8" s="451"/>
      <c r="C8" s="451"/>
      <c r="D8" s="451"/>
      <c r="E8" s="451"/>
      <c r="F8" s="451"/>
      <c r="G8" s="451"/>
      <c r="H8" s="451"/>
      <c r="I8" s="451"/>
      <c r="J8" s="451"/>
      <c r="K8" s="451"/>
      <c r="L8" s="451"/>
      <c r="M8" s="451"/>
      <c r="N8" s="451"/>
      <c r="O8" s="451"/>
      <c r="P8" s="451"/>
      <c r="Q8" s="451"/>
      <c r="R8" s="451"/>
      <c r="S8" s="451"/>
      <c r="T8" s="451"/>
      <c r="U8" s="451"/>
      <c r="V8" s="451"/>
      <c r="W8" s="452"/>
      <c r="Y8" s="434" t="s">
        <v>390</v>
      </c>
      <c r="Z8" s="435"/>
      <c r="AA8" s="435"/>
      <c r="AB8" s="435"/>
      <c r="AC8" s="435"/>
      <c r="AD8" s="435"/>
      <c r="AE8" s="435"/>
      <c r="AF8" s="435"/>
      <c r="AG8" s="435"/>
      <c r="AH8" s="435"/>
      <c r="AI8" s="435"/>
      <c r="AJ8" s="435"/>
      <c r="AK8" s="435"/>
      <c r="AL8" s="435"/>
      <c r="AM8" s="435"/>
      <c r="AN8" s="435"/>
      <c r="AO8" s="435"/>
      <c r="AP8" s="435"/>
      <c r="AQ8" s="435"/>
      <c r="AR8" s="435"/>
      <c r="AS8" s="435"/>
      <c r="AT8" s="435"/>
      <c r="AU8" s="436"/>
      <c r="CX8" s="217">
        <v>3</v>
      </c>
      <c r="CY8" s="218">
        <v>0</v>
      </c>
      <c r="CZ8" s="218">
        <v>0</v>
      </c>
      <c r="DA8" s="220">
        <v>0</v>
      </c>
      <c r="DB8" s="219">
        <f>IF(LEN('2.回線情報'!O10)&gt;13, LEFT('2.回線情報'!O10, 12) &amp; "...", '2.回線情報'!O10)</f>
        <v>0</v>
      </c>
      <c r="DC8" s="219">
        <f>IF(LEN('2.回線情報'!P10)&gt;18, LEFT('2.回線情報'!P10, 17) &amp; "...", '2.回線情報'!P10)</f>
        <v>0</v>
      </c>
      <c r="DD8" s="218">
        <v>0</v>
      </c>
      <c r="DE8" s="218">
        <v>0</v>
      </c>
      <c r="DF8" s="219">
        <f>IF(LEN('2.回線情報'!AD10)&gt;13, LEFT('2.回線情報'!AD10, 12) &amp; "...", '2.回線情報'!AD10)</f>
        <v>0</v>
      </c>
      <c r="DG8" s="218">
        <v>0</v>
      </c>
      <c r="DH8" s="218">
        <v>0</v>
      </c>
      <c r="DJ8" s="218">
        <f>'3.端末情報'!A11</f>
        <v>3</v>
      </c>
      <c r="DK8" s="218">
        <v>0</v>
      </c>
      <c r="DL8" s="218">
        <f>'3.端末情報'!B11</f>
        <v>0</v>
      </c>
      <c r="DM8" s="218">
        <f>'3.端末情報'!E11</f>
        <v>0</v>
      </c>
      <c r="DP8" s="200" t="str">
        <f>IF(DJ10=0,"","申告端末No."&amp;DJ10)&amp;" "&amp;IF(AND('3.端末情報'!B13="",'3.端末情報'!C13="", '3.端末情報'!D13="", '3.端末情報'!E13="", '3.端末情報'!F13="", '3.端末情報'!G13="", '3.端末情報'!H13="", '3.端末情報'!I13=""), CHAR(10)&amp;"端末なし", IF(DK10=0,"",CHAR(10)&amp;DK10)&amp;CHAR(10)&amp;IF(DL10=0,"",DL10)&amp;CHAR(10)&amp;IF(DM10=0,"",DM10))</f>
        <v>申告端末No.5 
端末なし</v>
      </c>
      <c r="DR8" s="200" t="str">
        <f t="shared" si="0"/>
        <v xml:space="preserve">申告回線No.5
</v>
      </c>
      <c r="DT8" s="203" t="str">
        <f>IF(CX10=0,"","申告機器No."&amp;CX10&amp;"A")&amp;CHAR(10)&amp;IF(CY10=0,"",CY10)&amp;CHAR(10)&amp;IF(AND('2.回線情報'!N12="",'2.回線情報'!O12="", '2.回線情報'!P12="", '2.回線情報'!Q12="", '2.回線情報'!T12=""), "機器Aなし", IF(DB10=0,"",DB10)&amp;CHAR(10)&amp;IF(DC10=0,"",DC10)&amp;CHAR(10)&amp;IF(DD10=0,"",DD10))</f>
        <v>申告機器No.5A
機器Aなし</v>
      </c>
      <c r="DV8" s="205" t="str">
        <f>IF(CX10=0,"","申告機器No."&amp;CX10&amp;"B")&amp;CHAR(10)&amp;IF(CY10=0,"",CY10)&amp;CHAR(10)&amp;IF(AND('2.回線情報'!AC12="",'2.回線情報'!AD12="", '2.回線情報'!AE12="", '2.回線情報'!AF12="", '2.回線情報'!AI12=""), "機器Bなし", IF(DF10=0,"",DF10)&amp;CHAR(10)&amp;IF(DG10=0,"",DG10)&amp;CHAR(10)&amp;IF(DH10=0,"",DH10))</f>
        <v>申告機器No.5B
機器Bなし</v>
      </c>
    </row>
    <row r="9" spans="1:126" ht="18" customHeight="1" thickBot="1">
      <c r="A9" s="450"/>
      <c r="B9" s="451"/>
      <c r="C9" s="451"/>
      <c r="D9" s="451"/>
      <c r="E9" s="451"/>
      <c r="F9" s="451"/>
      <c r="G9" s="451"/>
      <c r="H9" s="451"/>
      <c r="I9" s="451"/>
      <c r="J9" s="451"/>
      <c r="K9" s="451"/>
      <c r="L9" s="451"/>
      <c r="M9" s="451"/>
      <c r="N9" s="451"/>
      <c r="O9" s="451"/>
      <c r="P9" s="451"/>
      <c r="Q9" s="451"/>
      <c r="R9" s="451"/>
      <c r="S9" s="451"/>
      <c r="T9" s="451"/>
      <c r="U9" s="451"/>
      <c r="V9" s="451"/>
      <c r="W9" s="452"/>
      <c r="Y9" s="437"/>
      <c r="Z9" s="438"/>
      <c r="AA9" s="438"/>
      <c r="AB9" s="438"/>
      <c r="AC9" s="438"/>
      <c r="AD9" s="438"/>
      <c r="AE9" s="438"/>
      <c r="AF9" s="438"/>
      <c r="AG9" s="438"/>
      <c r="AH9" s="438"/>
      <c r="AI9" s="438"/>
      <c r="AJ9" s="438"/>
      <c r="AK9" s="438"/>
      <c r="AL9" s="438"/>
      <c r="AM9" s="438"/>
      <c r="AN9" s="438"/>
      <c r="AO9" s="438"/>
      <c r="AP9" s="438"/>
      <c r="AQ9" s="438"/>
      <c r="AR9" s="438"/>
      <c r="AS9" s="438"/>
      <c r="AT9" s="438"/>
      <c r="AU9" s="439"/>
      <c r="CX9" s="217">
        <v>4</v>
      </c>
      <c r="CY9" s="218">
        <v>0</v>
      </c>
      <c r="CZ9" s="218">
        <v>0</v>
      </c>
      <c r="DA9" s="218">
        <v>0</v>
      </c>
      <c r="DB9" s="219">
        <f>IF(LEN('2.回線情報'!O11)&gt;13, LEFT('2.回線情報'!O11, 12) &amp; "...", '2.回線情報'!O11)</f>
        <v>0</v>
      </c>
      <c r="DC9" s="219">
        <f>IF(LEN('2.回線情報'!P11)&gt;18, LEFT('2.回線情報'!P11, 17) &amp; "...", '2.回線情報'!P11)</f>
        <v>0</v>
      </c>
      <c r="DD9" s="218">
        <v>0</v>
      </c>
      <c r="DE9" s="218">
        <v>0</v>
      </c>
      <c r="DF9" s="219">
        <f>IF(LEN('2.回線情報'!AD11)&gt;13, LEFT('2.回線情報'!AD11, 12) &amp; "...", '2.回線情報'!AD11)</f>
        <v>0</v>
      </c>
      <c r="DG9" s="218">
        <v>0</v>
      </c>
      <c r="DH9" s="218">
        <v>0</v>
      </c>
      <c r="DJ9" s="218">
        <f>'3.端末情報'!A12</f>
        <v>4</v>
      </c>
      <c r="DK9" s="218">
        <v>0</v>
      </c>
      <c r="DL9" s="218">
        <f>'3.端末情報'!B12</f>
        <v>0</v>
      </c>
      <c r="DM9" s="218">
        <f>'3.端末情報'!E12</f>
        <v>0</v>
      </c>
      <c r="DR9" s="200" t="str">
        <f t="shared" si="0"/>
        <v xml:space="preserve">申告回線No.6
</v>
      </c>
      <c r="DT9" s="203" t="str">
        <f>IF(CX11=0,"","申告機器No."&amp;CX11&amp;"A")&amp;CHAR(10)&amp;IF(CY11=0,"",CY11)&amp;CHAR(10)&amp;IF(AND('2.回線情報'!N13="",'2.回線情報'!O13="", '2.回線情報'!P13="", '2.回線情報'!Q13="", '2.回線情報'!T13=""), "機器Aなし", IF(DB11=0,"",DB11)&amp;CHAR(10)&amp;IF(DC11=0,"",DC11)&amp;CHAR(10)&amp;IF(DD11=0,"",DD11))</f>
        <v>申告機器No.6A
機器Aなし</v>
      </c>
      <c r="DV9" s="205" t="str">
        <f>IF(CX11=0,"","申告機器No."&amp;CX11&amp;"B")&amp;CHAR(10)&amp;IF(CY11=0,"",CY11)&amp;CHAR(10)&amp;IF(AND('2.回線情報'!AC13="",'2.回線情報'!AD13="", '2.回線情報'!AE13="", '2.回線情報'!AF13="", '2.回線情報'!AI13=""), "機器Bなし", IF(DF11=0,"",DF11)&amp;CHAR(10)&amp;IF(DG11=0,"",DG11)&amp;CHAR(10)&amp;IF(DH11=0,"",DH11))</f>
        <v>申告機器No.6B
機器Bなし</v>
      </c>
    </row>
    <row r="10" spans="1:126" ht="18.75" customHeight="1" thickBot="1">
      <c r="A10" s="450"/>
      <c r="B10" s="451"/>
      <c r="C10" s="451"/>
      <c r="D10" s="451"/>
      <c r="E10" s="451"/>
      <c r="F10" s="451"/>
      <c r="G10" s="451"/>
      <c r="H10" s="451"/>
      <c r="I10" s="451"/>
      <c r="J10" s="451"/>
      <c r="K10" s="451"/>
      <c r="L10" s="451"/>
      <c r="M10" s="451"/>
      <c r="N10" s="451"/>
      <c r="O10" s="451"/>
      <c r="P10" s="451"/>
      <c r="Q10" s="451"/>
      <c r="R10" s="451"/>
      <c r="S10" s="451"/>
      <c r="T10" s="451"/>
      <c r="U10" s="451"/>
      <c r="V10" s="451"/>
      <c r="W10" s="452"/>
      <c r="Y10" s="437"/>
      <c r="Z10" s="438"/>
      <c r="AA10" s="438"/>
      <c r="AB10" s="438"/>
      <c r="AC10" s="438"/>
      <c r="AD10" s="438"/>
      <c r="AE10" s="438"/>
      <c r="AF10" s="438"/>
      <c r="AG10" s="438"/>
      <c r="AH10" s="438"/>
      <c r="AI10" s="438"/>
      <c r="AJ10" s="438"/>
      <c r="AK10" s="438"/>
      <c r="AL10" s="438"/>
      <c r="AM10" s="438"/>
      <c r="AN10" s="438"/>
      <c r="AO10" s="438"/>
      <c r="AP10" s="438"/>
      <c r="AQ10" s="438"/>
      <c r="AR10" s="438"/>
      <c r="AS10" s="438"/>
      <c r="AT10" s="438"/>
      <c r="AU10" s="439"/>
      <c r="CS10" s="221"/>
      <c r="CX10" s="217">
        <v>5</v>
      </c>
      <c r="CY10" s="218">
        <v>0</v>
      </c>
      <c r="CZ10" s="218">
        <v>0</v>
      </c>
      <c r="DA10" s="218">
        <v>0</v>
      </c>
      <c r="DB10" s="219">
        <f>IF(LEN('2.回線情報'!O12)&gt;13, LEFT('2.回線情報'!O12, 12) &amp; "...", '2.回線情報'!O12)</f>
        <v>0</v>
      </c>
      <c r="DC10" s="219">
        <f>IF(LEN('2.回線情報'!P12)&gt;18, LEFT('2.回線情報'!P12, 17) &amp; "...", '2.回線情報'!P12)</f>
        <v>0</v>
      </c>
      <c r="DD10" s="218">
        <v>0</v>
      </c>
      <c r="DE10" s="218">
        <v>0</v>
      </c>
      <c r="DF10" s="219">
        <f>IF(LEN('2.回線情報'!AD12)&gt;13, LEFT('2.回線情報'!AD12, 12) &amp; "...", '2.回線情報'!AD12)</f>
        <v>0</v>
      </c>
      <c r="DG10" s="218">
        <v>0</v>
      </c>
      <c r="DH10" s="218">
        <v>0</v>
      </c>
      <c r="DJ10" s="218">
        <f>'3.端末情報'!A13</f>
        <v>5</v>
      </c>
      <c r="DK10" s="222">
        <v>0</v>
      </c>
      <c r="DL10" s="218">
        <f>'3.端末情報'!B13</f>
        <v>0</v>
      </c>
      <c r="DM10" s="218">
        <f>'3.端末情報'!E13</f>
        <v>0</v>
      </c>
      <c r="DR10" s="200" t="str">
        <f t="shared" si="0"/>
        <v xml:space="preserve">申告回線No.7
</v>
      </c>
      <c r="DT10" s="203" t="str">
        <f>IF(CX12=0,"","申告機器No."&amp;CX12&amp;"A")&amp;CHAR(10)&amp;IF(CY12=0,"",CY12)&amp;CHAR(10)&amp;IF(AND('2.回線情報'!N14="",'2.回線情報'!O14="", '2.回線情報'!P14="", '2.回線情報'!Q14="", '2.回線情報'!T14=""), "機器Aなし", IF(DB12=0,"",DB12)&amp;CHAR(10)&amp;IF(DC12=0,"",DC12)&amp;CHAR(10)&amp;IF(DD12=0,"",DD12))</f>
        <v>申告機器No.7A
機器Aなし</v>
      </c>
      <c r="DV10" s="205" t="str">
        <f>IF(CX12=0,"","申告機器No."&amp;CX12&amp;"B")&amp;CHAR(10)&amp;IF(CY12=0,"",CY12)&amp;CHAR(10)&amp;IF(AND('2.回線情報'!AC14="",'2.回線情報'!AD14="", '2.回線情報'!AE14="", '2.回線情報'!AF14="", '2.回線情報'!AI14=""), "機器Bなし", IF(DF12=0,"",DF12)&amp;CHAR(10)&amp;IF(DG12=0,"",DG12)&amp;CHAR(10)&amp;IF(DH12=0,"",DH12))</f>
        <v>申告機器No.7B
機器Bなし</v>
      </c>
    </row>
    <row r="11" spans="1:126" ht="18" customHeight="1" thickBot="1">
      <c r="A11" s="450"/>
      <c r="B11" s="451"/>
      <c r="C11" s="451"/>
      <c r="D11" s="451"/>
      <c r="E11" s="451"/>
      <c r="F11" s="451"/>
      <c r="G11" s="451"/>
      <c r="H11" s="451"/>
      <c r="I11" s="451"/>
      <c r="J11" s="451"/>
      <c r="K11" s="451"/>
      <c r="L11" s="451"/>
      <c r="M11" s="451"/>
      <c r="N11" s="451"/>
      <c r="O11" s="451"/>
      <c r="P11" s="451"/>
      <c r="Q11" s="451"/>
      <c r="R11" s="451"/>
      <c r="S11" s="451"/>
      <c r="T11" s="451"/>
      <c r="U11" s="451"/>
      <c r="V11" s="451"/>
      <c r="W11" s="452"/>
      <c r="Y11" s="437"/>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9"/>
      <c r="CX11" s="217">
        <v>6</v>
      </c>
      <c r="CY11" s="218">
        <v>0</v>
      </c>
      <c r="CZ11" s="218">
        <v>0</v>
      </c>
      <c r="DA11" s="218">
        <v>0</v>
      </c>
      <c r="DB11" s="219">
        <f>IF(LEN('2.回線情報'!O13)&gt;13, LEFT('2.回線情報'!O13, 12) &amp; "...", '2.回線情報'!O13)</f>
        <v>0</v>
      </c>
      <c r="DC11" s="219">
        <f>IF(LEN('2.回線情報'!P13)&gt;18, LEFT('2.回線情報'!P13, 17) &amp; "...", '2.回線情報'!P13)</f>
        <v>0</v>
      </c>
      <c r="DD11" s="218">
        <v>0</v>
      </c>
      <c r="DE11" s="218">
        <v>0</v>
      </c>
      <c r="DF11" s="219">
        <f>IF(LEN('2.回線情報'!AD13)&gt;13, LEFT('2.回線情報'!AD13, 12) &amp; "...", '2.回線情報'!AD13)</f>
        <v>0</v>
      </c>
      <c r="DG11" s="218">
        <v>0</v>
      </c>
      <c r="DH11" s="218">
        <v>0</v>
      </c>
      <c r="DR11" s="200" t="str">
        <f t="shared" si="0"/>
        <v xml:space="preserve">申告回線No.8
</v>
      </c>
      <c r="DT11" s="203" t="str">
        <f>IF(CX13=0,"","申告機器No."&amp;CX13&amp;"A")&amp;CHAR(10)&amp;IF(CY13=0,"",CY13)&amp;CHAR(10)&amp;IF(AND('2.回線情報'!N15="",'2.回線情報'!O15="", '2.回線情報'!P15="", '2.回線情報'!Q15="", '2.回線情報'!T15=""), "機器Aなし", IF(DB13=0,"",DB13)&amp;CHAR(10)&amp;IF(DC13=0,"",DC13)&amp;CHAR(10)&amp;IF(DD13=0,"",DD13))</f>
        <v>申告機器No.8A
機器Aなし</v>
      </c>
      <c r="DV11" s="205" t="str">
        <f>IF(CX13=0,"","申告機器No."&amp;CX13&amp;"B")&amp;CHAR(10)&amp;IF(CY13=0,"",CY13)&amp;CHAR(10)&amp;IF(AND('2.回線情報'!AC15="",'2.回線情報'!AD15="", '2.回線情報'!AE15="", '2.回線情報'!AF15="", '2.回線情報'!AI15=""), "機器Bなし", IF(DF13=0,"",DF13)&amp;CHAR(10)&amp;IF(DG13=0,"",DG13)&amp;CHAR(10)&amp;IF(DH13=0,"",DH13))</f>
        <v>申告機器No.8B
機器Bなし</v>
      </c>
    </row>
    <row r="12" spans="1:126" ht="18" customHeight="1" thickBot="1">
      <c r="A12" s="450"/>
      <c r="B12" s="451"/>
      <c r="C12" s="451"/>
      <c r="D12" s="451"/>
      <c r="E12" s="451"/>
      <c r="F12" s="451"/>
      <c r="G12" s="451"/>
      <c r="H12" s="451"/>
      <c r="I12" s="451"/>
      <c r="J12" s="451"/>
      <c r="K12" s="451"/>
      <c r="L12" s="451"/>
      <c r="M12" s="451"/>
      <c r="N12" s="451"/>
      <c r="O12" s="451"/>
      <c r="P12" s="451"/>
      <c r="Q12" s="451"/>
      <c r="R12" s="451"/>
      <c r="S12" s="451"/>
      <c r="T12" s="451"/>
      <c r="U12" s="451"/>
      <c r="V12" s="451"/>
      <c r="W12" s="452"/>
      <c r="Y12" s="440"/>
      <c r="Z12" s="441"/>
      <c r="AA12" s="441"/>
      <c r="AB12" s="441"/>
      <c r="AC12" s="441"/>
      <c r="AD12" s="441"/>
      <c r="AE12" s="441"/>
      <c r="AF12" s="441"/>
      <c r="AG12" s="441"/>
      <c r="AH12" s="441"/>
      <c r="AI12" s="441"/>
      <c r="AJ12" s="441"/>
      <c r="AK12" s="441"/>
      <c r="AL12" s="441"/>
      <c r="AM12" s="441"/>
      <c r="AN12" s="441"/>
      <c r="AO12" s="441"/>
      <c r="AP12" s="441"/>
      <c r="AQ12" s="441"/>
      <c r="AR12" s="441"/>
      <c r="AS12" s="441"/>
      <c r="AT12" s="441"/>
      <c r="AU12" s="442"/>
      <c r="CS12" s="221"/>
      <c r="CX12" s="217">
        <v>7</v>
      </c>
      <c r="CY12" s="218">
        <v>0</v>
      </c>
      <c r="CZ12" s="218">
        <v>0</v>
      </c>
      <c r="DA12" s="218">
        <v>0</v>
      </c>
      <c r="DB12" s="219">
        <f>IF(LEN('2.回線情報'!O14)&gt;13, LEFT('2.回線情報'!O14, 12) &amp; "...", '2.回線情報'!O14)</f>
        <v>0</v>
      </c>
      <c r="DC12" s="219">
        <f>IF(LEN('2.回線情報'!P14)&gt;18, LEFT('2.回線情報'!P14, 17) &amp; "...", '2.回線情報'!P14)</f>
        <v>0</v>
      </c>
      <c r="DD12" s="218">
        <v>0</v>
      </c>
      <c r="DE12" s="218">
        <v>0</v>
      </c>
      <c r="DF12" s="219">
        <f>IF(LEN('2.回線情報'!AD14)&gt;13, LEFT('2.回線情報'!AD14, 12) &amp; "...", '2.回線情報'!AD14)</f>
        <v>0</v>
      </c>
      <c r="DG12" s="218">
        <v>0</v>
      </c>
      <c r="DH12" s="218">
        <v>0</v>
      </c>
      <c r="DR12" s="200" t="str">
        <f t="shared" si="0"/>
        <v xml:space="preserve">申告回線No.9
</v>
      </c>
      <c r="DT12" s="203" t="str">
        <f>IF(CX14=0,"","申告機器No."&amp;CX14&amp;"A")&amp;CHAR(10)&amp;IF(CY14=0,"",CY14)&amp;CHAR(10)&amp;IF(AND('2.回線情報'!N16="",'2.回線情報'!O16="", '2.回線情報'!P16="", '2.回線情報'!Q16="", '2.回線情報'!T16=""), "機器Aなし", IF(DB14=0,"",DB14)&amp;CHAR(10)&amp;IF(DC14=0,"",DC14)&amp;CHAR(10)&amp;IF(DD14=0,"",DD14))</f>
        <v>申告機器No.9A
機器Aなし</v>
      </c>
      <c r="DV12" s="205" t="str">
        <f>IF(CX14=0,"","申告機器No."&amp;CX14&amp;"B")&amp;CHAR(10)&amp;IF(CY14=0,"",CY14)&amp;CHAR(10)&amp;IF(AND('2.回線情報'!AC16="",'2.回線情報'!AD16="", '2.回線情報'!AE16="", '2.回線情報'!AF16="", '2.回線情報'!AI16=""), "機器Bなし", IF(DF14=0,"",DF14)&amp;CHAR(10)&amp;IF(DG14=0,"",DG14)&amp;CHAR(10)&amp;IF(DH14=0,"",DH14))</f>
        <v>申告機器No.9B
機器Bなし</v>
      </c>
    </row>
    <row r="13" spans="1:126" ht="18" customHeight="1" thickBot="1">
      <c r="A13" s="450"/>
      <c r="B13" s="451"/>
      <c r="C13" s="451"/>
      <c r="D13" s="451"/>
      <c r="E13" s="451"/>
      <c r="F13" s="451"/>
      <c r="G13" s="451"/>
      <c r="H13" s="451"/>
      <c r="I13" s="451"/>
      <c r="J13" s="451"/>
      <c r="K13" s="451"/>
      <c r="L13" s="451"/>
      <c r="M13" s="451"/>
      <c r="N13" s="451"/>
      <c r="O13" s="451"/>
      <c r="P13" s="451"/>
      <c r="Q13" s="451"/>
      <c r="R13" s="451"/>
      <c r="S13" s="451"/>
      <c r="T13" s="451"/>
      <c r="U13" s="451"/>
      <c r="V13" s="451"/>
      <c r="W13" s="452"/>
      <c r="CX13" s="217">
        <v>8</v>
      </c>
      <c r="CY13" s="218">
        <v>0</v>
      </c>
      <c r="CZ13" s="218">
        <v>0</v>
      </c>
      <c r="DA13" s="218">
        <v>0</v>
      </c>
      <c r="DB13" s="219">
        <f>IF(LEN('2.回線情報'!O15)&gt;13, LEFT('2.回線情報'!O15, 12) &amp; "...", '2.回線情報'!O15)</f>
        <v>0</v>
      </c>
      <c r="DC13" s="219">
        <f>IF(LEN('2.回線情報'!P15)&gt;18, LEFT('2.回線情報'!P15, 17) &amp; "...", '2.回線情報'!P15)</f>
        <v>0</v>
      </c>
      <c r="DD13" s="218">
        <v>0</v>
      </c>
      <c r="DE13" s="218">
        <v>0</v>
      </c>
      <c r="DF13" s="219">
        <f>IF(LEN('2.回線情報'!AD15)&gt;13, LEFT('2.回線情報'!AD15, 12) &amp; "...", '2.回線情報'!AD15)</f>
        <v>0</v>
      </c>
      <c r="DG13" s="218">
        <v>0</v>
      </c>
      <c r="DH13" s="218">
        <v>0</v>
      </c>
      <c r="DR13" s="200" t="str">
        <f t="shared" si="0"/>
        <v xml:space="preserve">申告回線No.10
</v>
      </c>
      <c r="DT13" s="203" t="str">
        <f>IF(CX15=0,"","申告機器No."&amp;CX15&amp;"A")&amp;CHAR(10)&amp;IF(CY15=0,"",CY15)&amp;CHAR(10)&amp;IF(AND('2.回線情報'!N17="",'2.回線情報'!O17="", '2.回線情報'!P17="", '2.回線情報'!Q17="", '2.回線情報'!T17=""), "機器Aなし", IF(DB15=0,"",DB15)&amp;CHAR(10)&amp;IF(DC15=0,"",DC15)&amp;CHAR(10)&amp;IF(DD15=0,"",DD15))</f>
        <v>申告機器No.10A
機器Aなし</v>
      </c>
      <c r="DV13" s="205" t="str">
        <f>IF(CX15=0,"","申告機器No."&amp;CX15&amp;"B")&amp;CHAR(10)&amp;IF(CY15=0,"",CY15)&amp;CHAR(10)&amp;IF(AND('2.回線情報'!AC17="",'2.回線情報'!AD17="", '2.回線情報'!AE17="", '2.回線情報'!AF17="", '2.回線情報'!AI17=""), "機器Bなし", IF(DF15=0,"",DF15)&amp;CHAR(10)&amp;IF(DG15=0,"",DG15)&amp;CHAR(10)&amp;IF(DH15=0,"",DH15))</f>
        <v>申告機器No.10B
機器Bなし</v>
      </c>
    </row>
    <row r="14" spans="1:126" ht="18" customHeight="1" thickBot="1">
      <c r="A14" s="450"/>
      <c r="B14" s="451"/>
      <c r="C14" s="451"/>
      <c r="D14" s="451"/>
      <c r="E14" s="451"/>
      <c r="F14" s="451"/>
      <c r="G14" s="451"/>
      <c r="H14" s="451"/>
      <c r="I14" s="451"/>
      <c r="J14" s="451"/>
      <c r="K14" s="451"/>
      <c r="L14" s="451"/>
      <c r="M14" s="451"/>
      <c r="N14" s="451"/>
      <c r="O14" s="451"/>
      <c r="P14" s="451"/>
      <c r="Q14" s="451"/>
      <c r="R14" s="451"/>
      <c r="S14" s="451"/>
      <c r="T14" s="451"/>
      <c r="U14" s="451"/>
      <c r="V14" s="451"/>
      <c r="W14" s="452"/>
      <c r="Y14" s="434" t="s">
        <v>391</v>
      </c>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6"/>
      <c r="AW14" s="434" t="s">
        <v>392</v>
      </c>
      <c r="AX14" s="435"/>
      <c r="AY14" s="435"/>
      <c r="AZ14" s="435"/>
      <c r="BA14" s="435"/>
      <c r="BB14" s="435"/>
      <c r="BC14" s="435"/>
      <c r="BD14" s="435"/>
      <c r="BE14" s="435"/>
      <c r="BF14" s="435"/>
      <c r="BG14" s="435"/>
      <c r="BH14" s="435"/>
      <c r="BI14" s="435"/>
      <c r="BJ14" s="435"/>
      <c r="BK14" s="435"/>
      <c r="BL14" s="435"/>
      <c r="BM14" s="435"/>
      <c r="BN14" s="435"/>
      <c r="BO14" s="435"/>
      <c r="BP14" s="435"/>
      <c r="BQ14" s="435"/>
      <c r="BR14" s="435"/>
      <c r="BS14" s="436"/>
      <c r="BU14" s="434" t="s">
        <v>393</v>
      </c>
      <c r="BV14" s="435"/>
      <c r="BW14" s="435"/>
      <c r="BX14" s="435"/>
      <c r="BY14" s="435"/>
      <c r="BZ14" s="435"/>
      <c r="CA14" s="435"/>
      <c r="CB14" s="435"/>
      <c r="CC14" s="435"/>
      <c r="CD14" s="435"/>
      <c r="CE14" s="435"/>
      <c r="CF14" s="435"/>
      <c r="CG14" s="435"/>
      <c r="CH14" s="435"/>
      <c r="CI14" s="435"/>
      <c r="CJ14" s="435"/>
      <c r="CK14" s="435"/>
      <c r="CL14" s="435"/>
      <c r="CM14" s="435"/>
      <c r="CN14" s="435"/>
      <c r="CO14" s="435"/>
      <c r="CP14" s="435"/>
      <c r="CQ14" s="436"/>
      <c r="CX14" s="217">
        <v>9</v>
      </c>
      <c r="CY14" s="218">
        <v>0</v>
      </c>
      <c r="CZ14" s="218">
        <v>0</v>
      </c>
      <c r="DA14" s="218">
        <v>0</v>
      </c>
      <c r="DB14" s="219">
        <f>IF(LEN('2.回線情報'!O16)&gt;13, LEFT('2.回線情報'!O16, 12) &amp; "...", '2.回線情報'!O16)</f>
        <v>0</v>
      </c>
      <c r="DC14" s="219">
        <f>IF(LEN('2.回線情報'!P16)&gt;18, LEFT('2.回線情報'!P16, 17) &amp; "...", '2.回線情報'!P16)</f>
        <v>0</v>
      </c>
      <c r="DD14" s="218">
        <v>0</v>
      </c>
      <c r="DE14" s="218">
        <v>0</v>
      </c>
      <c r="DF14" s="219">
        <f>IF(LEN('2.回線情報'!AD16)&gt;13, LEFT('2.回線情報'!AD16, 12) &amp; "...", '2.回線情報'!AD16)</f>
        <v>0</v>
      </c>
      <c r="DG14" s="218">
        <v>0</v>
      </c>
      <c r="DH14" s="218">
        <v>0</v>
      </c>
      <c r="DR14" s="200" t="str">
        <f t="shared" si="0"/>
        <v xml:space="preserve">申告回線No.11
</v>
      </c>
      <c r="DT14" s="203" t="str">
        <f>IF(CX16=0,"","申告機器No."&amp;CX16&amp;"A")&amp;CHAR(10)&amp;IF(CY16=0,"",CY16)&amp;CHAR(10)&amp;IF(AND('2.回線情報'!N18="",'2.回線情報'!O18="", '2.回線情報'!P18="", '2.回線情報'!Q18="", '2.回線情報'!T18=""), "機器Aなし", IF(DB16=0,"",DB16)&amp;CHAR(10)&amp;IF(DC16=0,"",DC16)&amp;CHAR(10)&amp;IF(DD16=0,"",DD16))</f>
        <v>申告機器No.11A
機器Aなし</v>
      </c>
      <c r="DV14" s="205" t="str">
        <f>IF(CX16=0,"","申告機器No."&amp;CX16&amp;"B")&amp;CHAR(10)&amp;IF(CY16=0,"",CY16)&amp;CHAR(10)&amp;IF(AND('2.回線情報'!AC18="",'2.回線情報'!AD18="", '2.回線情報'!AE18="", '2.回線情報'!AF18="", '2.回線情報'!AI18=""), "機器Bなし", IF(DF16=0,"",DF16)&amp;CHAR(10)&amp;IF(DG16=0,"",DG16)&amp;CHAR(10)&amp;IF(DH16=0,"",DH16))</f>
        <v>申告機器No.11B
機器Bなし</v>
      </c>
    </row>
    <row r="15" spans="1:126" ht="18" customHeight="1" thickBot="1">
      <c r="A15" s="450"/>
      <c r="B15" s="451"/>
      <c r="C15" s="451"/>
      <c r="D15" s="451"/>
      <c r="E15" s="451"/>
      <c r="F15" s="451"/>
      <c r="G15" s="451"/>
      <c r="H15" s="451"/>
      <c r="I15" s="451"/>
      <c r="J15" s="451"/>
      <c r="K15" s="451"/>
      <c r="L15" s="451"/>
      <c r="M15" s="451"/>
      <c r="N15" s="451"/>
      <c r="O15" s="451"/>
      <c r="P15" s="451"/>
      <c r="Q15" s="451"/>
      <c r="R15" s="451"/>
      <c r="S15" s="451"/>
      <c r="T15" s="451"/>
      <c r="U15" s="451"/>
      <c r="V15" s="451"/>
      <c r="W15" s="452"/>
      <c r="Y15" s="437"/>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9"/>
      <c r="AW15" s="437"/>
      <c r="AX15" s="438"/>
      <c r="AY15" s="438"/>
      <c r="AZ15" s="438"/>
      <c r="BA15" s="438"/>
      <c r="BB15" s="438"/>
      <c r="BC15" s="438"/>
      <c r="BD15" s="438"/>
      <c r="BE15" s="438"/>
      <c r="BF15" s="438"/>
      <c r="BG15" s="438"/>
      <c r="BH15" s="438"/>
      <c r="BI15" s="438"/>
      <c r="BJ15" s="438"/>
      <c r="BK15" s="438"/>
      <c r="BL15" s="438"/>
      <c r="BM15" s="438"/>
      <c r="BN15" s="438"/>
      <c r="BO15" s="438"/>
      <c r="BP15" s="438"/>
      <c r="BQ15" s="438"/>
      <c r="BR15" s="438"/>
      <c r="BS15" s="439"/>
      <c r="BU15" s="437"/>
      <c r="BV15" s="438"/>
      <c r="BW15" s="438"/>
      <c r="BX15" s="438"/>
      <c r="BY15" s="438"/>
      <c r="BZ15" s="438"/>
      <c r="CA15" s="438"/>
      <c r="CB15" s="438"/>
      <c r="CC15" s="438"/>
      <c r="CD15" s="438"/>
      <c r="CE15" s="438"/>
      <c r="CF15" s="438"/>
      <c r="CG15" s="438"/>
      <c r="CH15" s="438"/>
      <c r="CI15" s="438"/>
      <c r="CJ15" s="438"/>
      <c r="CK15" s="438"/>
      <c r="CL15" s="438"/>
      <c r="CM15" s="438"/>
      <c r="CN15" s="438"/>
      <c r="CO15" s="438"/>
      <c r="CP15" s="438"/>
      <c r="CQ15" s="439"/>
      <c r="CS15" s="221"/>
      <c r="CX15" s="217">
        <v>10</v>
      </c>
      <c r="CY15" s="218">
        <v>0</v>
      </c>
      <c r="CZ15" s="218">
        <v>0</v>
      </c>
      <c r="DA15" s="218">
        <v>0</v>
      </c>
      <c r="DB15" s="219">
        <f>IF(LEN('2.回線情報'!O17)&gt;13, LEFT('2.回線情報'!O17, 12) &amp; "...", '2.回線情報'!O17)</f>
        <v>0</v>
      </c>
      <c r="DC15" s="219">
        <f>IF(LEN('2.回線情報'!P17)&gt;18, LEFT('2.回線情報'!P17, 17) &amp; "...", '2.回線情報'!P17)</f>
        <v>0</v>
      </c>
      <c r="DD15" s="218">
        <v>0</v>
      </c>
      <c r="DE15" s="218">
        <v>0</v>
      </c>
      <c r="DF15" s="219">
        <f>IF(LEN('2.回線情報'!AD17)&gt;13, LEFT('2.回線情報'!AD17, 12) &amp; "...", '2.回線情報'!AD17)</f>
        <v>0</v>
      </c>
      <c r="DG15" s="218">
        <v>0</v>
      </c>
      <c r="DH15" s="218">
        <v>0</v>
      </c>
      <c r="DR15" s="200" t="str">
        <f t="shared" si="0"/>
        <v xml:space="preserve">申告回線No.12
</v>
      </c>
      <c r="DT15" s="203" t="str">
        <f>IF(CX17=0,"","申告機器No."&amp;CX17&amp;"A")&amp;CHAR(10)&amp;IF(CY17=0,"",CY17)&amp;CHAR(10)&amp;IF(AND('2.回線情報'!N19="",'2.回線情報'!O19="", '2.回線情報'!P19="", '2.回線情報'!Q19="", '2.回線情報'!T19=""), "機器Aなし", IF(DB17=0,"",DB17)&amp;CHAR(10)&amp;IF(DC17=0,"",DC17)&amp;CHAR(10)&amp;IF(DD17=0,"",DD17))</f>
        <v>申告機器No.12A
機器Aなし</v>
      </c>
      <c r="DV15" s="205" t="str">
        <f>IF(CX17=0,"","申告機器No."&amp;CX17&amp;"B")&amp;CHAR(10)&amp;IF(CY17=0,"",CY17)&amp;CHAR(10)&amp;IF(AND('2.回線情報'!AC19="",'2.回線情報'!AD19="", '2.回線情報'!AE19="", '2.回線情報'!AF19="", '2.回線情報'!AI19=""), "機器Bなし", IF(DF17=0,"",DF17)&amp;CHAR(10)&amp;IF(DG17=0,"",DG17)&amp;CHAR(10)&amp;IF(DH17=0,"",DH17))</f>
        <v>申告機器No.12B
機器Bなし</v>
      </c>
    </row>
    <row r="16" spans="1:126" ht="18" customHeight="1" thickBot="1">
      <c r="A16" s="450"/>
      <c r="B16" s="451"/>
      <c r="C16" s="451"/>
      <c r="D16" s="451"/>
      <c r="E16" s="451"/>
      <c r="F16" s="451"/>
      <c r="G16" s="451"/>
      <c r="H16" s="451"/>
      <c r="I16" s="451"/>
      <c r="J16" s="451"/>
      <c r="K16" s="451"/>
      <c r="L16" s="451"/>
      <c r="M16" s="451"/>
      <c r="N16" s="451"/>
      <c r="O16" s="451"/>
      <c r="P16" s="451"/>
      <c r="Q16" s="451"/>
      <c r="R16" s="451"/>
      <c r="S16" s="451"/>
      <c r="T16" s="451"/>
      <c r="U16" s="451"/>
      <c r="V16" s="451"/>
      <c r="W16" s="452"/>
      <c r="Y16" s="437"/>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9"/>
      <c r="AW16" s="437"/>
      <c r="AX16" s="438"/>
      <c r="AY16" s="438"/>
      <c r="AZ16" s="438"/>
      <c r="BA16" s="438"/>
      <c r="BB16" s="438"/>
      <c r="BC16" s="438"/>
      <c r="BD16" s="438"/>
      <c r="BE16" s="438"/>
      <c r="BF16" s="438"/>
      <c r="BG16" s="438"/>
      <c r="BH16" s="438"/>
      <c r="BI16" s="438"/>
      <c r="BJ16" s="438"/>
      <c r="BK16" s="438"/>
      <c r="BL16" s="438"/>
      <c r="BM16" s="438"/>
      <c r="BN16" s="438"/>
      <c r="BO16" s="438"/>
      <c r="BP16" s="438"/>
      <c r="BQ16" s="438"/>
      <c r="BR16" s="438"/>
      <c r="BS16" s="439"/>
      <c r="BU16" s="437"/>
      <c r="BV16" s="438"/>
      <c r="BW16" s="438"/>
      <c r="BX16" s="438"/>
      <c r="BY16" s="438"/>
      <c r="BZ16" s="438"/>
      <c r="CA16" s="438"/>
      <c r="CB16" s="438"/>
      <c r="CC16" s="438"/>
      <c r="CD16" s="438"/>
      <c r="CE16" s="438"/>
      <c r="CF16" s="438"/>
      <c r="CG16" s="438"/>
      <c r="CH16" s="438"/>
      <c r="CI16" s="438"/>
      <c r="CJ16" s="438"/>
      <c r="CK16" s="438"/>
      <c r="CL16" s="438"/>
      <c r="CM16" s="438"/>
      <c r="CN16" s="438"/>
      <c r="CO16" s="438"/>
      <c r="CP16" s="438"/>
      <c r="CQ16" s="439"/>
      <c r="CX16" s="217">
        <v>11</v>
      </c>
      <c r="CY16" s="218">
        <v>0</v>
      </c>
      <c r="CZ16" s="218">
        <v>0</v>
      </c>
      <c r="DA16" s="218">
        <v>0</v>
      </c>
      <c r="DB16" s="219">
        <f>IF(LEN('2.回線情報'!O18)&gt;13, LEFT('2.回線情報'!O18, 12) &amp; "...", '2.回線情報'!O18)</f>
        <v>0</v>
      </c>
      <c r="DC16" s="219">
        <f>IF(LEN('2.回線情報'!P18)&gt;18, LEFT('2.回線情報'!P18, 17) &amp; "...", '2.回線情報'!P18)</f>
        <v>0</v>
      </c>
      <c r="DD16" s="218">
        <v>0</v>
      </c>
      <c r="DE16" s="218">
        <v>0</v>
      </c>
      <c r="DF16" s="219">
        <f>IF(LEN('2.回線情報'!AD18)&gt;13, LEFT('2.回線情報'!AD18, 12) &amp; "...", '2.回線情報'!AD18)</f>
        <v>0</v>
      </c>
      <c r="DG16" s="218">
        <v>0</v>
      </c>
      <c r="DH16" s="218">
        <v>0</v>
      </c>
      <c r="DR16" s="200" t="str">
        <f t="shared" si="0"/>
        <v xml:space="preserve">申告回線No.13
</v>
      </c>
      <c r="DT16" s="203" t="str">
        <f>IF(CX18=0,"","申告機器No."&amp;CX18&amp;"A")&amp;CHAR(10)&amp;IF(CY18=0,"",CY18)&amp;CHAR(10)&amp;IF(AND('2.回線情報'!N20="",'2.回線情報'!O20="", '2.回線情報'!P20="", '2.回線情報'!Q20="", '2.回線情報'!T20=""), "機器Aなし", IF(DB18=0,"",DB18)&amp;CHAR(10)&amp;IF(DC18=0,"",DC18)&amp;CHAR(10)&amp;IF(DD18=0,"",DD18))</f>
        <v>申告機器No.13A
機器Aなし</v>
      </c>
      <c r="DV16" s="205" t="str">
        <f>IF(CX18=0,"","申告機器No."&amp;CX18&amp;"B")&amp;CHAR(10)&amp;IF(CY18=0,"",CY18)&amp;CHAR(10)&amp;IF(AND('2.回線情報'!AC20="",'2.回線情報'!AD20="", '2.回線情報'!AE20="", '2.回線情報'!AF20="", '2.回線情報'!AI20=""), "機器Bなし", IF(DF18=0,"",DF18)&amp;CHAR(10)&amp;IF(DG18=0,"",DG18)&amp;CHAR(10)&amp;IF(DH18=0,"",DH18))</f>
        <v>申告機器No.13B
機器Bなし</v>
      </c>
    </row>
    <row r="17" spans="1:126" ht="18" customHeight="1" thickBot="1">
      <c r="A17" s="450"/>
      <c r="B17" s="451"/>
      <c r="C17" s="451"/>
      <c r="D17" s="451"/>
      <c r="E17" s="451"/>
      <c r="F17" s="451"/>
      <c r="G17" s="451"/>
      <c r="H17" s="451"/>
      <c r="I17" s="451"/>
      <c r="J17" s="451"/>
      <c r="K17" s="451"/>
      <c r="L17" s="451"/>
      <c r="M17" s="451"/>
      <c r="N17" s="451"/>
      <c r="O17" s="451"/>
      <c r="P17" s="451"/>
      <c r="Q17" s="451"/>
      <c r="R17" s="451"/>
      <c r="S17" s="451"/>
      <c r="T17" s="451"/>
      <c r="U17" s="451"/>
      <c r="V17" s="451"/>
      <c r="W17" s="452"/>
      <c r="Y17" s="437"/>
      <c r="Z17" s="438"/>
      <c r="AA17" s="438"/>
      <c r="AB17" s="438"/>
      <c r="AC17" s="438"/>
      <c r="AD17" s="438"/>
      <c r="AE17" s="438"/>
      <c r="AF17" s="438"/>
      <c r="AG17" s="438"/>
      <c r="AH17" s="438"/>
      <c r="AI17" s="438"/>
      <c r="AJ17" s="438"/>
      <c r="AK17" s="438"/>
      <c r="AL17" s="438"/>
      <c r="AM17" s="438"/>
      <c r="AN17" s="438"/>
      <c r="AO17" s="438"/>
      <c r="AP17" s="438"/>
      <c r="AQ17" s="438"/>
      <c r="AR17" s="438"/>
      <c r="AS17" s="438"/>
      <c r="AT17" s="438"/>
      <c r="AU17" s="439"/>
      <c r="AW17" s="437"/>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9"/>
      <c r="BU17" s="437"/>
      <c r="BV17" s="438"/>
      <c r="BW17" s="438"/>
      <c r="BX17" s="438"/>
      <c r="BY17" s="438"/>
      <c r="BZ17" s="438"/>
      <c r="CA17" s="438"/>
      <c r="CB17" s="438"/>
      <c r="CC17" s="438"/>
      <c r="CD17" s="438"/>
      <c r="CE17" s="438"/>
      <c r="CF17" s="438"/>
      <c r="CG17" s="438"/>
      <c r="CH17" s="438"/>
      <c r="CI17" s="438"/>
      <c r="CJ17" s="438"/>
      <c r="CK17" s="438"/>
      <c r="CL17" s="438"/>
      <c r="CM17" s="438"/>
      <c r="CN17" s="438"/>
      <c r="CO17" s="438"/>
      <c r="CP17" s="438"/>
      <c r="CQ17" s="439"/>
      <c r="CS17" s="221"/>
      <c r="CX17" s="217">
        <v>12</v>
      </c>
      <c r="CY17" s="218">
        <v>0</v>
      </c>
      <c r="CZ17" s="218">
        <v>0</v>
      </c>
      <c r="DA17" s="218">
        <v>0</v>
      </c>
      <c r="DB17" s="219">
        <f>IF(LEN('2.回線情報'!O19)&gt;13, LEFT('2.回線情報'!O19, 12) &amp; "...", '2.回線情報'!O19)</f>
        <v>0</v>
      </c>
      <c r="DC17" s="219">
        <f>IF(LEN('2.回線情報'!P19)&gt;18, LEFT('2.回線情報'!P19, 17) &amp; "...", '2.回線情報'!P19)</f>
        <v>0</v>
      </c>
      <c r="DD17" s="218">
        <v>0</v>
      </c>
      <c r="DE17" s="218">
        <v>0</v>
      </c>
      <c r="DF17" s="219">
        <f>IF(LEN('2.回線情報'!AD19)&gt;13, LEFT('2.回線情報'!AD19, 12) &amp; "...", '2.回線情報'!AD19)</f>
        <v>0</v>
      </c>
      <c r="DG17" s="218">
        <v>0</v>
      </c>
      <c r="DH17" s="218">
        <v>0</v>
      </c>
      <c r="DR17" s="200" t="str">
        <f t="shared" si="0"/>
        <v xml:space="preserve">申告回線No.14
</v>
      </c>
      <c r="DT17" s="203" t="str">
        <f>IF(CX19=0,"","申告機器No."&amp;CX19&amp;"A")&amp;CHAR(10)&amp;IF(CY19=0,"",CY19)&amp;CHAR(10)&amp;IF(AND('2.回線情報'!N21="",'2.回線情報'!O21="", '2.回線情報'!P21="", '2.回線情報'!Q21="", '2.回線情報'!T21=""), "機器Aなし", IF(DB19=0,"",DB19)&amp;CHAR(10)&amp;IF(DC19=0,"",DC19)&amp;CHAR(10)&amp;IF(DD19=0,"",DD19))</f>
        <v>申告機器No.14A
機器Aなし</v>
      </c>
      <c r="DV17" s="205" t="str">
        <f>IF(CX19=0,"","申告機器No."&amp;CX19&amp;"B")&amp;CHAR(10)&amp;IF(CY19=0,"",CY19)&amp;CHAR(10)&amp;IF(AND('2.回線情報'!AC21="",'2.回線情報'!AD21="", '2.回線情報'!AE21="", '2.回線情報'!AF21="", '2.回線情報'!AI21=""), "機器Bなし", IF(DF19=0,"",DF19)&amp;CHAR(10)&amp;IF(DG19=0,"",DG19)&amp;CHAR(10)&amp;IF(DH19=0,"",DH19))</f>
        <v>申告機器No.14B
機器Bなし</v>
      </c>
    </row>
    <row r="18" spans="1:126" ht="18" customHeight="1" thickBot="1">
      <c r="A18" s="450"/>
      <c r="B18" s="451"/>
      <c r="C18" s="451"/>
      <c r="D18" s="451"/>
      <c r="E18" s="451"/>
      <c r="F18" s="451"/>
      <c r="G18" s="451"/>
      <c r="H18" s="451"/>
      <c r="I18" s="451"/>
      <c r="J18" s="451"/>
      <c r="K18" s="451"/>
      <c r="L18" s="451"/>
      <c r="M18" s="451"/>
      <c r="N18" s="451"/>
      <c r="O18" s="451"/>
      <c r="P18" s="451"/>
      <c r="Q18" s="451"/>
      <c r="R18" s="451"/>
      <c r="S18" s="451"/>
      <c r="T18" s="451"/>
      <c r="U18" s="451"/>
      <c r="V18" s="451"/>
      <c r="W18" s="452"/>
      <c r="Y18" s="437"/>
      <c r="Z18" s="438"/>
      <c r="AA18" s="438"/>
      <c r="AB18" s="438"/>
      <c r="AC18" s="438"/>
      <c r="AD18" s="438"/>
      <c r="AE18" s="438"/>
      <c r="AF18" s="438"/>
      <c r="AG18" s="438"/>
      <c r="AH18" s="438"/>
      <c r="AI18" s="438"/>
      <c r="AJ18" s="438"/>
      <c r="AK18" s="438"/>
      <c r="AL18" s="438"/>
      <c r="AM18" s="438"/>
      <c r="AN18" s="438"/>
      <c r="AO18" s="438"/>
      <c r="AP18" s="438"/>
      <c r="AQ18" s="438"/>
      <c r="AR18" s="438"/>
      <c r="AS18" s="438"/>
      <c r="AT18" s="438"/>
      <c r="AU18" s="439"/>
      <c r="AW18" s="437"/>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9"/>
      <c r="BU18" s="437"/>
      <c r="BV18" s="438"/>
      <c r="BW18" s="438"/>
      <c r="BX18" s="438"/>
      <c r="BY18" s="438"/>
      <c r="BZ18" s="438"/>
      <c r="CA18" s="438"/>
      <c r="CB18" s="438"/>
      <c r="CC18" s="438"/>
      <c r="CD18" s="438"/>
      <c r="CE18" s="438"/>
      <c r="CF18" s="438"/>
      <c r="CG18" s="438"/>
      <c r="CH18" s="438"/>
      <c r="CI18" s="438"/>
      <c r="CJ18" s="438"/>
      <c r="CK18" s="438"/>
      <c r="CL18" s="438"/>
      <c r="CM18" s="438"/>
      <c r="CN18" s="438"/>
      <c r="CO18" s="438"/>
      <c r="CP18" s="438"/>
      <c r="CQ18" s="439"/>
      <c r="CX18" s="217">
        <v>13</v>
      </c>
      <c r="CY18" s="218">
        <v>0</v>
      </c>
      <c r="CZ18" s="218">
        <v>0</v>
      </c>
      <c r="DA18" s="218">
        <v>0</v>
      </c>
      <c r="DB18" s="219">
        <f>IF(LEN('2.回線情報'!O20)&gt;13, LEFT('2.回線情報'!O20, 12) &amp; "...", '2.回線情報'!O20)</f>
        <v>0</v>
      </c>
      <c r="DC18" s="219">
        <f>IF(LEN('2.回線情報'!P20)&gt;18, LEFT('2.回線情報'!P20, 17) &amp; "...", '2.回線情報'!P20)</f>
        <v>0</v>
      </c>
      <c r="DD18" s="218">
        <v>0</v>
      </c>
      <c r="DE18" s="218">
        <v>0</v>
      </c>
      <c r="DF18" s="219">
        <f>IF(LEN('2.回線情報'!AD20)&gt;13, LEFT('2.回線情報'!AD20, 12) &amp; "...", '2.回線情報'!AD20)</f>
        <v>0</v>
      </c>
      <c r="DG18" s="218">
        <v>0</v>
      </c>
      <c r="DH18" s="218">
        <v>0</v>
      </c>
      <c r="DR18" s="200" t="str">
        <f t="shared" si="0"/>
        <v xml:space="preserve">申告回線No.15
</v>
      </c>
      <c r="DT18" s="203" t="str">
        <f>IF(CX20=0,"","申告機器No."&amp;CX20&amp;"A")&amp;CHAR(10)&amp;IF(CY20=0,"",CY20)&amp;CHAR(10)&amp;IF(AND('2.回線情報'!N22="",'2.回線情報'!O22="", '2.回線情報'!P22="", '2.回線情報'!Q22="", '2.回線情報'!T22=""), "機器Aなし", IF(DB20=0,"",DB20)&amp;CHAR(10)&amp;IF(DC20=0,"",DC20)&amp;CHAR(10)&amp;IF(DD20=0,"",DD20))</f>
        <v>申告機器No.15A
機器Aなし</v>
      </c>
      <c r="DV18" s="205" t="str">
        <f>IF(CX20=0,"","申告機器No."&amp;CX20&amp;"B")&amp;CHAR(10)&amp;IF(CY20=0,"",CY20)&amp;CHAR(10)&amp;IF(AND('2.回線情報'!AC22="",'2.回線情報'!AD22="", '2.回線情報'!AE22="", '2.回線情報'!AF22="", '2.回線情報'!AI22=""), "機器Bなし", IF(DF20=0,"",DF20)&amp;CHAR(10)&amp;IF(DG20=0,"",DG20)&amp;CHAR(10)&amp;IF(DH20=0,"",DH20))</f>
        <v>申告機器No.15B
機器Bなし</v>
      </c>
    </row>
    <row r="19" spans="1:126" ht="18" customHeight="1" thickBot="1">
      <c r="A19" s="450"/>
      <c r="B19" s="451"/>
      <c r="C19" s="451"/>
      <c r="D19" s="451"/>
      <c r="E19" s="451"/>
      <c r="F19" s="451"/>
      <c r="G19" s="451"/>
      <c r="H19" s="451"/>
      <c r="I19" s="451"/>
      <c r="J19" s="451"/>
      <c r="K19" s="451"/>
      <c r="L19" s="451"/>
      <c r="M19" s="451"/>
      <c r="N19" s="451"/>
      <c r="O19" s="451"/>
      <c r="P19" s="451"/>
      <c r="Q19" s="451"/>
      <c r="R19" s="451"/>
      <c r="S19" s="451"/>
      <c r="T19" s="451"/>
      <c r="U19" s="451"/>
      <c r="V19" s="451"/>
      <c r="W19" s="452"/>
      <c r="Y19" s="437"/>
      <c r="Z19" s="438"/>
      <c r="AA19" s="438"/>
      <c r="AB19" s="438"/>
      <c r="AC19" s="438"/>
      <c r="AD19" s="438"/>
      <c r="AE19" s="438"/>
      <c r="AF19" s="438"/>
      <c r="AG19" s="438"/>
      <c r="AH19" s="438"/>
      <c r="AI19" s="438"/>
      <c r="AJ19" s="438"/>
      <c r="AK19" s="438"/>
      <c r="AL19" s="438"/>
      <c r="AM19" s="438"/>
      <c r="AN19" s="438"/>
      <c r="AO19" s="438"/>
      <c r="AP19" s="438"/>
      <c r="AQ19" s="438"/>
      <c r="AR19" s="438"/>
      <c r="AS19" s="438"/>
      <c r="AT19" s="438"/>
      <c r="AU19" s="439"/>
      <c r="AW19" s="437"/>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9"/>
      <c r="BU19" s="437"/>
      <c r="BV19" s="438"/>
      <c r="BW19" s="438"/>
      <c r="BX19" s="438"/>
      <c r="BY19" s="438"/>
      <c r="BZ19" s="438"/>
      <c r="CA19" s="438"/>
      <c r="CB19" s="438"/>
      <c r="CC19" s="438"/>
      <c r="CD19" s="438"/>
      <c r="CE19" s="438"/>
      <c r="CF19" s="438"/>
      <c r="CG19" s="438"/>
      <c r="CH19" s="438"/>
      <c r="CI19" s="438"/>
      <c r="CJ19" s="438"/>
      <c r="CK19" s="438"/>
      <c r="CL19" s="438"/>
      <c r="CM19" s="438"/>
      <c r="CN19" s="438"/>
      <c r="CO19" s="438"/>
      <c r="CP19" s="438"/>
      <c r="CQ19" s="439"/>
      <c r="CX19" s="217">
        <v>14</v>
      </c>
      <c r="CY19" s="218">
        <v>0</v>
      </c>
      <c r="CZ19" s="218">
        <v>0</v>
      </c>
      <c r="DA19" s="218">
        <v>0</v>
      </c>
      <c r="DB19" s="219">
        <f>IF(LEN('2.回線情報'!O21)&gt;13, LEFT('2.回線情報'!O21, 12) &amp; "...", '2.回線情報'!O21)</f>
        <v>0</v>
      </c>
      <c r="DC19" s="219">
        <f>IF(LEN('2.回線情報'!P21)&gt;18, LEFT('2.回線情報'!P21, 17) &amp; "...", '2.回線情報'!P21)</f>
        <v>0</v>
      </c>
      <c r="DD19" s="218">
        <v>0</v>
      </c>
      <c r="DE19" s="218">
        <v>0</v>
      </c>
      <c r="DF19" s="219">
        <f>IF(LEN('2.回線情報'!AD21)&gt;13, LEFT('2.回線情報'!AD21, 12) &amp; "...", '2.回線情報'!AD21)</f>
        <v>0</v>
      </c>
      <c r="DG19" s="218">
        <v>0</v>
      </c>
      <c r="DH19" s="218">
        <v>0</v>
      </c>
      <c r="DR19" s="200" t="str">
        <f t="shared" si="0"/>
        <v xml:space="preserve">申告回線No.16
</v>
      </c>
      <c r="DT19" s="203" t="str">
        <f>IF(CX21=0,"","申告機器No."&amp;CX21&amp;"A")&amp;CHAR(10)&amp;IF(CY21=0,"",CY21)&amp;CHAR(10)&amp;IF(AND('2.回線情報'!N23="",'2.回線情報'!O23="", '2.回線情報'!P23="", '2.回線情報'!Q23="", '2.回線情報'!T23=""), "機器Aなし", IF(DB21=0,"",DB21)&amp;CHAR(10)&amp;IF(DC21=0,"",DC21)&amp;CHAR(10)&amp;IF(DD21=0,"",DD21))</f>
        <v>申告機器No.16A
機器Aなし</v>
      </c>
      <c r="DV19" s="205" t="str">
        <f>IF(CX21=0,"","申告機器No."&amp;CX21&amp;"B")&amp;CHAR(10)&amp;IF(CY21=0,"",CY21)&amp;CHAR(10)&amp;IF(AND('2.回線情報'!AC23="",'2.回線情報'!AD23="", '2.回線情報'!AE23="", '2.回線情報'!AF23="", '2.回線情報'!AI23=""), "機器Bなし", IF(DF21=0,"",DF21)&amp;CHAR(10)&amp;IF(DG21=0,"",DG21)&amp;CHAR(10)&amp;IF(DH21=0,"",DH21))</f>
        <v>申告機器No.16B
機器Bなし</v>
      </c>
    </row>
    <row r="20" spans="1:126" ht="18" customHeight="1" thickBot="1">
      <c r="A20" s="450"/>
      <c r="B20" s="451"/>
      <c r="C20" s="451"/>
      <c r="D20" s="451"/>
      <c r="E20" s="451"/>
      <c r="F20" s="451"/>
      <c r="G20" s="451"/>
      <c r="H20" s="451"/>
      <c r="I20" s="451"/>
      <c r="J20" s="451"/>
      <c r="K20" s="451"/>
      <c r="L20" s="451"/>
      <c r="M20" s="451"/>
      <c r="N20" s="451"/>
      <c r="O20" s="451"/>
      <c r="P20" s="451"/>
      <c r="Q20" s="451"/>
      <c r="R20" s="451"/>
      <c r="S20" s="451"/>
      <c r="T20" s="451"/>
      <c r="U20" s="451"/>
      <c r="V20" s="451"/>
      <c r="W20" s="452"/>
      <c r="Y20" s="437"/>
      <c r="Z20" s="438"/>
      <c r="AA20" s="438"/>
      <c r="AB20" s="438"/>
      <c r="AC20" s="438"/>
      <c r="AD20" s="438"/>
      <c r="AE20" s="438"/>
      <c r="AF20" s="438"/>
      <c r="AG20" s="438"/>
      <c r="AH20" s="438"/>
      <c r="AI20" s="438"/>
      <c r="AJ20" s="438"/>
      <c r="AK20" s="438"/>
      <c r="AL20" s="438"/>
      <c r="AM20" s="438"/>
      <c r="AN20" s="438"/>
      <c r="AO20" s="438"/>
      <c r="AP20" s="438"/>
      <c r="AQ20" s="438"/>
      <c r="AR20" s="438"/>
      <c r="AS20" s="438"/>
      <c r="AT20" s="438"/>
      <c r="AU20" s="439"/>
      <c r="AW20" s="437"/>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9"/>
      <c r="BU20" s="437"/>
      <c r="BV20" s="438"/>
      <c r="BW20" s="438"/>
      <c r="BX20" s="438"/>
      <c r="BY20" s="438"/>
      <c r="BZ20" s="438"/>
      <c r="CA20" s="438"/>
      <c r="CB20" s="438"/>
      <c r="CC20" s="438"/>
      <c r="CD20" s="438"/>
      <c r="CE20" s="438"/>
      <c r="CF20" s="438"/>
      <c r="CG20" s="438"/>
      <c r="CH20" s="438"/>
      <c r="CI20" s="438"/>
      <c r="CJ20" s="438"/>
      <c r="CK20" s="438"/>
      <c r="CL20" s="438"/>
      <c r="CM20" s="438"/>
      <c r="CN20" s="438"/>
      <c r="CO20" s="438"/>
      <c r="CP20" s="438"/>
      <c r="CQ20" s="439"/>
      <c r="CX20" s="217">
        <v>15</v>
      </c>
      <c r="CY20" s="218">
        <v>0</v>
      </c>
      <c r="CZ20" s="218">
        <v>0</v>
      </c>
      <c r="DA20" s="218">
        <v>0</v>
      </c>
      <c r="DB20" s="219">
        <f>IF(LEN('2.回線情報'!O22)&gt;13, LEFT('2.回線情報'!O22, 12) &amp; "...", '2.回線情報'!O22)</f>
        <v>0</v>
      </c>
      <c r="DC20" s="219">
        <f>IF(LEN('2.回線情報'!P22)&gt;18, LEFT('2.回線情報'!P22, 17) &amp; "...", '2.回線情報'!P22)</f>
        <v>0</v>
      </c>
      <c r="DD20" s="218">
        <v>0</v>
      </c>
      <c r="DE20" s="218">
        <v>0</v>
      </c>
      <c r="DF20" s="219">
        <f>IF(LEN('2.回線情報'!AD22)&gt;13, LEFT('2.回線情報'!AD22, 12) &amp; "...", '2.回線情報'!AD22)</f>
        <v>0</v>
      </c>
      <c r="DG20" s="218">
        <v>0</v>
      </c>
      <c r="DH20" s="218">
        <v>0</v>
      </c>
      <c r="DR20" s="200" t="str">
        <f t="shared" si="0"/>
        <v xml:space="preserve">申告回線No.17
</v>
      </c>
      <c r="DT20" s="203" t="str">
        <f>IF(CX22=0,"","申告機器No."&amp;CX22&amp;"A")&amp;CHAR(10)&amp;IF(CY22=0,"",CY22)&amp;CHAR(10)&amp;IF(AND('2.回線情報'!N24="",'2.回線情報'!O24="", '2.回線情報'!P24="", '2.回線情報'!Q24="", '2.回線情報'!T24=""), "機器Aなし", IF(DB22=0,"",DB22)&amp;CHAR(10)&amp;IF(DC22=0,"",DC22)&amp;CHAR(10)&amp;IF(DD22=0,"",DD22))</f>
        <v>申告機器No.17A
機器Aなし</v>
      </c>
      <c r="DV20" s="205" t="str">
        <f>IF(CX22=0,"","申告機器No."&amp;CX22&amp;"B")&amp;CHAR(10)&amp;IF(CY22=0,"",CY22)&amp;CHAR(10)&amp;IF(AND('2.回線情報'!AC24="",'2.回線情報'!AD24="", '2.回線情報'!AE24="", '2.回線情報'!AF24="", '2.回線情報'!AI24=""), "機器Bなし", IF(DF22=0,"",DF22)&amp;CHAR(10)&amp;IF(DG22=0,"",DG22)&amp;CHAR(10)&amp;IF(DH22=0,"",DH22))</f>
        <v>申告機器No.17B
機器Bなし</v>
      </c>
    </row>
    <row r="21" spans="1:126" ht="18" customHeight="1" thickBot="1">
      <c r="A21" s="450"/>
      <c r="B21" s="451"/>
      <c r="C21" s="451"/>
      <c r="D21" s="451"/>
      <c r="E21" s="451"/>
      <c r="F21" s="451"/>
      <c r="G21" s="451"/>
      <c r="H21" s="451"/>
      <c r="I21" s="451"/>
      <c r="J21" s="451"/>
      <c r="K21" s="451"/>
      <c r="L21" s="451"/>
      <c r="M21" s="451"/>
      <c r="N21" s="451"/>
      <c r="O21" s="451"/>
      <c r="P21" s="451"/>
      <c r="Q21" s="451"/>
      <c r="R21" s="451"/>
      <c r="S21" s="451"/>
      <c r="T21" s="451"/>
      <c r="U21" s="451"/>
      <c r="V21" s="451"/>
      <c r="W21" s="452"/>
      <c r="Y21" s="440"/>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2"/>
      <c r="AW21" s="440"/>
      <c r="AX21" s="441"/>
      <c r="AY21" s="441"/>
      <c r="AZ21" s="441"/>
      <c r="BA21" s="441"/>
      <c r="BB21" s="441"/>
      <c r="BC21" s="441"/>
      <c r="BD21" s="441"/>
      <c r="BE21" s="441"/>
      <c r="BF21" s="441"/>
      <c r="BG21" s="441"/>
      <c r="BH21" s="441"/>
      <c r="BI21" s="441"/>
      <c r="BJ21" s="441"/>
      <c r="BK21" s="441"/>
      <c r="BL21" s="441"/>
      <c r="BM21" s="441"/>
      <c r="BN21" s="441"/>
      <c r="BO21" s="441"/>
      <c r="BP21" s="441"/>
      <c r="BQ21" s="441"/>
      <c r="BR21" s="441"/>
      <c r="BS21" s="442"/>
      <c r="BU21" s="440"/>
      <c r="BV21" s="441"/>
      <c r="BW21" s="441"/>
      <c r="BX21" s="441"/>
      <c r="BY21" s="441"/>
      <c r="BZ21" s="441"/>
      <c r="CA21" s="441"/>
      <c r="CB21" s="441"/>
      <c r="CC21" s="441"/>
      <c r="CD21" s="441"/>
      <c r="CE21" s="441"/>
      <c r="CF21" s="441"/>
      <c r="CG21" s="441"/>
      <c r="CH21" s="441"/>
      <c r="CI21" s="441"/>
      <c r="CJ21" s="441"/>
      <c r="CK21" s="441"/>
      <c r="CL21" s="441"/>
      <c r="CM21" s="441"/>
      <c r="CN21" s="441"/>
      <c r="CO21" s="441"/>
      <c r="CP21" s="441"/>
      <c r="CQ21" s="442"/>
      <c r="CX21" s="217">
        <v>16</v>
      </c>
      <c r="CY21" s="218">
        <v>0</v>
      </c>
      <c r="CZ21" s="218">
        <v>0</v>
      </c>
      <c r="DA21" s="218">
        <v>0</v>
      </c>
      <c r="DB21" s="219">
        <f>IF(LEN('2.回線情報'!O23)&gt;13, LEFT('2.回線情報'!O23, 12) &amp; "...", '2.回線情報'!O23)</f>
        <v>0</v>
      </c>
      <c r="DC21" s="219">
        <f>IF(LEN('2.回線情報'!P23)&gt;18, LEFT('2.回線情報'!P23, 17) &amp; "...", '2.回線情報'!P23)</f>
        <v>0</v>
      </c>
      <c r="DD21" s="218">
        <v>0</v>
      </c>
      <c r="DE21" s="218">
        <v>0</v>
      </c>
      <c r="DF21" s="219">
        <f>IF(LEN('2.回線情報'!AD23)&gt;13, LEFT('2.回線情報'!AD23, 12) &amp; "...", '2.回線情報'!AD23)</f>
        <v>0</v>
      </c>
      <c r="DG21" s="218">
        <v>0</v>
      </c>
      <c r="DH21" s="218">
        <v>0</v>
      </c>
      <c r="DR21" s="200" t="str">
        <f t="shared" si="0"/>
        <v xml:space="preserve">申告回線No.18
</v>
      </c>
      <c r="DT21" s="203" t="str">
        <f>IF(CX23=0,"","申告機器No."&amp;CX23&amp;"A")&amp;CHAR(10)&amp;IF(CY23=0,"",CY23)&amp;CHAR(10)&amp;IF(AND('2.回線情報'!N25="",'2.回線情報'!O25="", '2.回線情報'!P25="", '2.回線情報'!Q25="", '2.回線情報'!T25=""), "機器Aなし", IF(DB23=0,"",DB23)&amp;CHAR(10)&amp;IF(DC23=0,"",DC23)&amp;CHAR(10)&amp;IF(DD23=0,"",DD23))</f>
        <v>申告機器No.18A
機器Aなし</v>
      </c>
      <c r="DV21" s="205" t="str">
        <f>IF(CX23=0,"","申告機器No."&amp;CX23&amp;"B")&amp;CHAR(10)&amp;IF(CY23=0,"",CY23)&amp;CHAR(10)&amp;IF(AND('2.回線情報'!AC25="",'2.回線情報'!AD25="", '2.回線情報'!AE25="", '2.回線情報'!AF25="", '2.回線情報'!AI25=""), "機器Bなし", IF(DF23=0,"",DF23)&amp;CHAR(10)&amp;IF(DG23=0,"",DG23)&amp;CHAR(10)&amp;IF(DH23=0,"",DH23))</f>
        <v>申告機器No.18B
機器Bなし</v>
      </c>
    </row>
    <row r="22" spans="1:126" ht="18" customHeight="1" thickBot="1">
      <c r="A22" s="450"/>
      <c r="B22" s="451"/>
      <c r="C22" s="451"/>
      <c r="D22" s="451"/>
      <c r="E22" s="451"/>
      <c r="F22" s="451"/>
      <c r="G22" s="451"/>
      <c r="H22" s="451"/>
      <c r="I22" s="451"/>
      <c r="J22" s="451"/>
      <c r="K22" s="451"/>
      <c r="L22" s="451"/>
      <c r="M22" s="451"/>
      <c r="N22" s="451"/>
      <c r="O22" s="451"/>
      <c r="P22" s="451"/>
      <c r="Q22" s="451"/>
      <c r="R22" s="451"/>
      <c r="S22" s="451"/>
      <c r="T22" s="451"/>
      <c r="U22" s="451"/>
      <c r="V22" s="451"/>
      <c r="W22" s="452"/>
      <c r="Y22" s="434" t="s">
        <v>394</v>
      </c>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6"/>
      <c r="AW22" s="434" t="s">
        <v>395</v>
      </c>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6"/>
      <c r="BU22" s="434" t="s">
        <v>396</v>
      </c>
      <c r="BV22" s="435"/>
      <c r="BW22" s="435"/>
      <c r="BX22" s="435"/>
      <c r="BY22" s="435"/>
      <c r="BZ22" s="435"/>
      <c r="CA22" s="435"/>
      <c r="CB22" s="435"/>
      <c r="CC22" s="435"/>
      <c r="CD22" s="435"/>
      <c r="CE22" s="435"/>
      <c r="CF22" s="435"/>
      <c r="CG22" s="435"/>
      <c r="CH22" s="435"/>
      <c r="CI22" s="435"/>
      <c r="CJ22" s="435"/>
      <c r="CK22" s="435"/>
      <c r="CL22" s="435"/>
      <c r="CM22" s="435"/>
      <c r="CN22" s="435"/>
      <c r="CO22" s="435"/>
      <c r="CP22" s="435"/>
      <c r="CQ22" s="436"/>
      <c r="CX22" s="217">
        <v>17</v>
      </c>
      <c r="CY22" s="218">
        <v>0</v>
      </c>
      <c r="CZ22" s="218">
        <v>0</v>
      </c>
      <c r="DA22" s="218">
        <v>0</v>
      </c>
      <c r="DB22" s="219">
        <f>IF(LEN('2.回線情報'!O24)&gt;13, LEFT('2.回線情報'!O24, 12) &amp; "...", '2.回線情報'!O24)</f>
        <v>0</v>
      </c>
      <c r="DC22" s="219">
        <f>IF(LEN('2.回線情報'!P24)&gt;18, LEFT('2.回線情報'!P24, 17) &amp; "...", '2.回線情報'!P24)</f>
        <v>0</v>
      </c>
      <c r="DD22" s="218">
        <v>0</v>
      </c>
      <c r="DE22" s="218">
        <v>0</v>
      </c>
      <c r="DF22" s="219">
        <f>IF(LEN('2.回線情報'!AD24)&gt;13, LEFT('2.回線情報'!AD24, 12) &amp; "...", '2.回線情報'!AD24)</f>
        <v>0</v>
      </c>
      <c r="DG22" s="218">
        <v>0</v>
      </c>
      <c r="DH22" s="218">
        <v>0</v>
      </c>
      <c r="DR22" s="200" t="str">
        <f t="shared" si="0"/>
        <v xml:space="preserve">申告回線No.19
</v>
      </c>
      <c r="DT22" s="203" t="str">
        <f>IF(CX24=0,"","申告機器No."&amp;CX24&amp;"A")&amp;CHAR(10)&amp;IF(CY24=0,"",CY24)&amp;CHAR(10)&amp;IF(AND('2.回線情報'!N26="",'2.回線情報'!O26="", '2.回線情報'!P26="", '2.回線情報'!Q26="", '2.回線情報'!T26=""), "機器Aなし", IF(DB24=0,"",DB24)&amp;CHAR(10)&amp;IF(DC24=0,"",DC24)&amp;CHAR(10)&amp;IF(DD24=0,"",DD24))</f>
        <v>申告機器No.19A
機器Aなし</v>
      </c>
      <c r="DV22" s="205" t="str">
        <f>IF(CX24=0,"","申告機器No."&amp;CX24&amp;"B")&amp;CHAR(10)&amp;IF(CY24=0,"",CY24)&amp;CHAR(10)&amp;IF(AND('2.回線情報'!AC26="",'2.回線情報'!AD26="", '2.回線情報'!AE26="", '2.回線情報'!AF26="", '2.回線情報'!AI26=""), "機器Bなし", IF(DF24=0,"",DF24)&amp;CHAR(10)&amp;IF(DG24=0,"",DG24)&amp;CHAR(10)&amp;IF(DH24=0,"",DH24))</f>
        <v>申告機器No.19B
機器Bなし</v>
      </c>
    </row>
    <row r="23" spans="1:126" ht="18" customHeight="1" thickBot="1">
      <c r="A23" s="450"/>
      <c r="B23" s="451"/>
      <c r="C23" s="451"/>
      <c r="D23" s="451"/>
      <c r="E23" s="451"/>
      <c r="F23" s="451"/>
      <c r="G23" s="451"/>
      <c r="H23" s="451"/>
      <c r="I23" s="451"/>
      <c r="J23" s="451"/>
      <c r="K23" s="451"/>
      <c r="L23" s="451"/>
      <c r="M23" s="451"/>
      <c r="N23" s="451"/>
      <c r="O23" s="451"/>
      <c r="P23" s="451"/>
      <c r="Q23" s="451"/>
      <c r="R23" s="451"/>
      <c r="S23" s="451"/>
      <c r="T23" s="451"/>
      <c r="U23" s="451"/>
      <c r="V23" s="451"/>
      <c r="W23" s="452"/>
      <c r="Y23" s="437"/>
      <c r="Z23" s="438"/>
      <c r="AA23" s="438"/>
      <c r="AB23" s="438"/>
      <c r="AC23" s="438"/>
      <c r="AD23" s="438"/>
      <c r="AE23" s="438"/>
      <c r="AF23" s="438"/>
      <c r="AG23" s="438"/>
      <c r="AH23" s="438"/>
      <c r="AI23" s="438"/>
      <c r="AJ23" s="438"/>
      <c r="AK23" s="438"/>
      <c r="AL23" s="438"/>
      <c r="AM23" s="438"/>
      <c r="AN23" s="438"/>
      <c r="AO23" s="438"/>
      <c r="AP23" s="438"/>
      <c r="AQ23" s="438"/>
      <c r="AR23" s="438"/>
      <c r="AS23" s="438"/>
      <c r="AT23" s="438"/>
      <c r="AU23" s="439"/>
      <c r="AW23" s="437"/>
      <c r="AX23" s="438"/>
      <c r="AY23" s="438"/>
      <c r="AZ23" s="438"/>
      <c r="BA23" s="438"/>
      <c r="BB23" s="438"/>
      <c r="BC23" s="438"/>
      <c r="BD23" s="438"/>
      <c r="BE23" s="438"/>
      <c r="BF23" s="438"/>
      <c r="BG23" s="438"/>
      <c r="BH23" s="438"/>
      <c r="BI23" s="438"/>
      <c r="BJ23" s="438"/>
      <c r="BK23" s="438"/>
      <c r="BL23" s="438"/>
      <c r="BM23" s="438"/>
      <c r="BN23" s="438"/>
      <c r="BO23" s="438"/>
      <c r="BP23" s="438"/>
      <c r="BQ23" s="438"/>
      <c r="BR23" s="438"/>
      <c r="BS23" s="439"/>
      <c r="BU23" s="437"/>
      <c r="BV23" s="438"/>
      <c r="BW23" s="438"/>
      <c r="BX23" s="438"/>
      <c r="BY23" s="438"/>
      <c r="BZ23" s="438"/>
      <c r="CA23" s="438"/>
      <c r="CB23" s="438"/>
      <c r="CC23" s="438"/>
      <c r="CD23" s="438"/>
      <c r="CE23" s="438"/>
      <c r="CF23" s="438"/>
      <c r="CG23" s="438"/>
      <c r="CH23" s="438"/>
      <c r="CI23" s="438"/>
      <c r="CJ23" s="438"/>
      <c r="CK23" s="438"/>
      <c r="CL23" s="438"/>
      <c r="CM23" s="438"/>
      <c r="CN23" s="438"/>
      <c r="CO23" s="438"/>
      <c r="CP23" s="438"/>
      <c r="CQ23" s="439"/>
      <c r="CX23" s="217">
        <v>18</v>
      </c>
      <c r="CY23" s="218">
        <v>0</v>
      </c>
      <c r="CZ23" s="218">
        <v>0</v>
      </c>
      <c r="DA23" s="218">
        <v>0</v>
      </c>
      <c r="DB23" s="219">
        <f>IF(LEN('2.回線情報'!O25)&gt;13, LEFT('2.回線情報'!O25, 12) &amp; "...", '2.回線情報'!O25)</f>
        <v>0</v>
      </c>
      <c r="DC23" s="219">
        <f>IF(LEN('2.回線情報'!P25)&gt;18, LEFT('2.回線情報'!P25, 17) &amp; "...", '2.回線情報'!P25)</f>
        <v>0</v>
      </c>
      <c r="DD23" s="218">
        <v>0</v>
      </c>
      <c r="DE23" s="218">
        <v>0</v>
      </c>
      <c r="DF23" s="219">
        <f>IF(LEN('2.回線情報'!AD25)&gt;13, LEFT('2.回線情報'!AD25, 12) &amp; "...", '2.回線情報'!AD25)</f>
        <v>0</v>
      </c>
      <c r="DG23" s="218">
        <v>0</v>
      </c>
      <c r="DH23" s="218">
        <v>0</v>
      </c>
      <c r="DR23" s="200" t="str">
        <f t="shared" si="0"/>
        <v xml:space="preserve">申告回線No.20
</v>
      </c>
      <c r="DT23" s="203" t="str">
        <f>IF(CX25=0,"","申告機器No."&amp;CX25&amp;"A")&amp;CHAR(10)&amp;IF(CY25=0,"",CY25)&amp;CHAR(10)&amp;IF(AND('2.回線情報'!N27="",'2.回線情報'!O28="", '2.回線情報'!P27="", '2.回線情報'!Q27="", '2.回線情報'!T27=""), "機器Aなし", IF(DB25=0,"",DB25)&amp;CHAR(10)&amp;IF(DC25=0,"",DC25)&amp;CHAR(10)&amp;IF(DD25=0,"",DD25))</f>
        <v>申告機器No.20A
機器Aなし</v>
      </c>
      <c r="DV23" s="205" t="str">
        <f>IF(CX25=0,"","申告機器No."&amp;CX25&amp;"B")&amp;CHAR(10)&amp;IF(CY25=0,"",CY25)&amp;CHAR(10)&amp;IF(AND('2.回線情報'!AC27="",'2.回線情報'!AD27="", '2.回線情報'!AE27="", '2.回線情報'!AF27="", '2.回線情報'!AI27=""), "機器Bなし", IF(DF25=0,"",DF25)&amp;CHAR(10)&amp;IF(DG25=0,"",DG25)&amp;CHAR(10)&amp;IF(DH25=0,"",DH25))</f>
        <v>申告機器No.20B
機器Bなし</v>
      </c>
    </row>
    <row r="24" spans="1:126" ht="18" customHeight="1" thickBot="1">
      <c r="A24" s="450"/>
      <c r="B24" s="451"/>
      <c r="C24" s="451"/>
      <c r="D24" s="451"/>
      <c r="E24" s="451"/>
      <c r="F24" s="451"/>
      <c r="G24" s="451"/>
      <c r="H24" s="451"/>
      <c r="I24" s="451"/>
      <c r="J24" s="451"/>
      <c r="K24" s="451"/>
      <c r="L24" s="451"/>
      <c r="M24" s="451"/>
      <c r="N24" s="451"/>
      <c r="O24" s="451"/>
      <c r="P24" s="451"/>
      <c r="Q24" s="451"/>
      <c r="R24" s="451"/>
      <c r="S24" s="451"/>
      <c r="T24" s="451"/>
      <c r="U24" s="451"/>
      <c r="V24" s="451"/>
      <c r="W24" s="452"/>
      <c r="Y24" s="437"/>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9"/>
      <c r="AW24" s="437"/>
      <c r="AX24" s="438"/>
      <c r="AY24" s="438"/>
      <c r="AZ24" s="438"/>
      <c r="BA24" s="438"/>
      <c r="BB24" s="438"/>
      <c r="BC24" s="438"/>
      <c r="BD24" s="438"/>
      <c r="BE24" s="438"/>
      <c r="BF24" s="438"/>
      <c r="BG24" s="438"/>
      <c r="BH24" s="438"/>
      <c r="BI24" s="438"/>
      <c r="BJ24" s="438"/>
      <c r="BK24" s="438"/>
      <c r="BL24" s="438"/>
      <c r="BM24" s="438"/>
      <c r="BN24" s="438"/>
      <c r="BO24" s="438"/>
      <c r="BP24" s="438"/>
      <c r="BQ24" s="438"/>
      <c r="BR24" s="438"/>
      <c r="BS24" s="439"/>
      <c r="BU24" s="437"/>
      <c r="BV24" s="438"/>
      <c r="BW24" s="438"/>
      <c r="BX24" s="438"/>
      <c r="BY24" s="438"/>
      <c r="BZ24" s="438"/>
      <c r="CA24" s="438"/>
      <c r="CB24" s="438"/>
      <c r="CC24" s="438"/>
      <c r="CD24" s="438"/>
      <c r="CE24" s="438"/>
      <c r="CF24" s="438"/>
      <c r="CG24" s="438"/>
      <c r="CH24" s="438"/>
      <c r="CI24" s="438"/>
      <c r="CJ24" s="438"/>
      <c r="CK24" s="438"/>
      <c r="CL24" s="438"/>
      <c r="CM24" s="438"/>
      <c r="CN24" s="438"/>
      <c r="CO24" s="438"/>
      <c r="CP24" s="438"/>
      <c r="CQ24" s="439"/>
      <c r="CX24" s="217">
        <v>19</v>
      </c>
      <c r="CY24" s="218">
        <v>0</v>
      </c>
      <c r="CZ24" s="218">
        <v>0</v>
      </c>
      <c r="DA24" s="218">
        <v>0</v>
      </c>
      <c r="DB24" s="219">
        <f>IF(LEN('2.回線情報'!O26)&gt;13, LEFT('2.回線情報'!O26, 12) &amp; "...", '2.回線情報'!O26)</f>
        <v>0</v>
      </c>
      <c r="DC24" s="219">
        <f>IF(LEN('2.回線情報'!P26)&gt;18, LEFT('2.回線情報'!P26, 17) &amp; "...", '2.回線情報'!P26)</f>
        <v>0</v>
      </c>
      <c r="DD24" s="218">
        <v>0</v>
      </c>
      <c r="DE24" s="218">
        <v>0</v>
      </c>
      <c r="DF24" s="219">
        <f>IF(LEN('2.回線情報'!AD26)&gt;13, LEFT('2.回線情報'!AD26, 12) &amp; "...", '2.回線情報'!AD26)</f>
        <v>0</v>
      </c>
      <c r="DG24" s="218">
        <v>0</v>
      </c>
      <c r="DH24" s="218">
        <v>0</v>
      </c>
      <c r="DR24" s="200" t="str">
        <f t="shared" si="0"/>
        <v xml:space="preserve">申告回線No.21
</v>
      </c>
      <c r="DT24" s="203" t="str">
        <f>IF(CX26=0,"","申告機器No."&amp;CX26&amp;"A")&amp;CHAR(10)&amp;IF(CY26=0,"",CY26)&amp;CHAR(10)&amp;IF(AND('2.回線情報'!N28="",'2.回線情報'!O28="", '2.回線情報'!P28="", '2.回線情報'!Q28="", '2.回線情報'!T28=""), "機器Aなし", IF(DB26=0,"",DB26)&amp;CHAR(10)&amp;IF(DC26=0,"",DC26)&amp;CHAR(10)&amp;IF(DD26=0,"",DD26))</f>
        <v>申告機器No.21A
機器Aなし</v>
      </c>
      <c r="DV24" s="205" t="str">
        <f>IF(CX26=0,"","申告機器No."&amp;CX26&amp;"B")&amp;CHAR(10)&amp;IF(CY26=0,"",CY26)&amp;CHAR(10)&amp;IF(AND('2.回線情報'!AC28="",'2.回線情報'!AD28="", '2.回線情報'!AE28="", '2.回線情報'!AF28="", '2.回線情報'!AI28=""), "機器Bなし", IF(DF26=0,"",DF26)&amp;CHAR(10)&amp;IF(DG26=0,"",DG26)&amp;CHAR(10)&amp;IF(DH26=0,"",DH26))</f>
        <v>申告機器No.21B
機器Bなし</v>
      </c>
    </row>
    <row r="25" spans="1:126" ht="18" customHeight="1" thickBot="1">
      <c r="A25" s="450"/>
      <c r="B25" s="451"/>
      <c r="C25" s="451"/>
      <c r="D25" s="451"/>
      <c r="E25" s="451"/>
      <c r="F25" s="451"/>
      <c r="G25" s="451"/>
      <c r="H25" s="451"/>
      <c r="I25" s="451"/>
      <c r="J25" s="451"/>
      <c r="K25" s="451"/>
      <c r="L25" s="451"/>
      <c r="M25" s="451"/>
      <c r="N25" s="451"/>
      <c r="O25" s="451"/>
      <c r="P25" s="451"/>
      <c r="Q25" s="451"/>
      <c r="R25" s="451"/>
      <c r="S25" s="451"/>
      <c r="T25" s="451"/>
      <c r="U25" s="451"/>
      <c r="V25" s="451"/>
      <c r="W25" s="452"/>
      <c r="Y25" s="437"/>
      <c r="Z25" s="438"/>
      <c r="AA25" s="438"/>
      <c r="AB25" s="438"/>
      <c r="AC25" s="438"/>
      <c r="AD25" s="438"/>
      <c r="AE25" s="438"/>
      <c r="AF25" s="438"/>
      <c r="AG25" s="438"/>
      <c r="AH25" s="438"/>
      <c r="AI25" s="438"/>
      <c r="AJ25" s="438"/>
      <c r="AK25" s="438"/>
      <c r="AL25" s="438"/>
      <c r="AM25" s="438"/>
      <c r="AN25" s="438"/>
      <c r="AO25" s="438"/>
      <c r="AP25" s="438"/>
      <c r="AQ25" s="438"/>
      <c r="AR25" s="438"/>
      <c r="AS25" s="438"/>
      <c r="AT25" s="438"/>
      <c r="AU25" s="439"/>
      <c r="AW25" s="437"/>
      <c r="AX25" s="438"/>
      <c r="AY25" s="438"/>
      <c r="AZ25" s="438"/>
      <c r="BA25" s="438"/>
      <c r="BB25" s="438"/>
      <c r="BC25" s="438"/>
      <c r="BD25" s="438"/>
      <c r="BE25" s="438"/>
      <c r="BF25" s="438"/>
      <c r="BG25" s="438"/>
      <c r="BH25" s="438"/>
      <c r="BI25" s="438"/>
      <c r="BJ25" s="438"/>
      <c r="BK25" s="438"/>
      <c r="BL25" s="438"/>
      <c r="BM25" s="438"/>
      <c r="BN25" s="438"/>
      <c r="BO25" s="438"/>
      <c r="BP25" s="438"/>
      <c r="BQ25" s="438"/>
      <c r="BR25" s="438"/>
      <c r="BS25" s="439"/>
      <c r="BU25" s="437"/>
      <c r="BV25" s="438"/>
      <c r="BW25" s="438"/>
      <c r="BX25" s="438"/>
      <c r="BY25" s="438"/>
      <c r="BZ25" s="438"/>
      <c r="CA25" s="438"/>
      <c r="CB25" s="438"/>
      <c r="CC25" s="438"/>
      <c r="CD25" s="438"/>
      <c r="CE25" s="438"/>
      <c r="CF25" s="438"/>
      <c r="CG25" s="438"/>
      <c r="CH25" s="438"/>
      <c r="CI25" s="438"/>
      <c r="CJ25" s="438"/>
      <c r="CK25" s="438"/>
      <c r="CL25" s="438"/>
      <c r="CM25" s="438"/>
      <c r="CN25" s="438"/>
      <c r="CO25" s="438"/>
      <c r="CP25" s="438"/>
      <c r="CQ25" s="439"/>
      <c r="CS25" s="221"/>
      <c r="CX25" s="217">
        <v>20</v>
      </c>
      <c r="CY25" s="218">
        <v>0</v>
      </c>
      <c r="CZ25" s="218">
        <v>0</v>
      </c>
      <c r="DA25" s="218">
        <v>0</v>
      </c>
      <c r="DB25" s="219">
        <f>IF(LEN('2.回線情報'!O27)&gt;13, LEFT('2.回線情報'!O27, 12) &amp; "...", '2.回線情報'!O27)</f>
        <v>0</v>
      </c>
      <c r="DC25" s="219">
        <f>IF(LEN('2.回線情報'!P27)&gt;18, LEFT('2.回線情報'!P27, 17) &amp; "...", '2.回線情報'!P27)</f>
        <v>0</v>
      </c>
      <c r="DD25" s="218">
        <v>0</v>
      </c>
      <c r="DE25" s="218">
        <v>0</v>
      </c>
      <c r="DF25" s="219">
        <f>IF(LEN('2.回線情報'!AD27)&gt;13, LEFT('2.回線情報'!AD27, 12) &amp; "...", '2.回線情報'!AD27)</f>
        <v>0</v>
      </c>
      <c r="DG25" s="218">
        <v>0</v>
      </c>
      <c r="DH25" s="218">
        <v>0</v>
      </c>
      <c r="DR25" s="200" t="str">
        <f t="shared" si="0"/>
        <v xml:space="preserve">申告回線No.22
</v>
      </c>
      <c r="DT25" s="203" t="str">
        <f>IF(CX27=0,"","申告機器No."&amp;CX27&amp;"A")&amp;CHAR(10)&amp;IF(CY27=0,"",CY27)&amp;CHAR(10)&amp;IF(AND('2.回線情報'!N29="",'2.回線情報'!O29="", '2.回線情報'!P29="", '2.回線情報'!Q29="", '2.回線情報'!T29=""), "機器Aなし", IF(DB27=0,"",DB27)&amp;CHAR(10)&amp;IF(DC27=0,"",DC27)&amp;CHAR(10)&amp;IF(DD27=0,"",DD27))</f>
        <v>申告機器No.22A
機器Aなし</v>
      </c>
      <c r="DV25" s="205" t="str">
        <f>IF(CX27=0,"","申告機器No."&amp;CX27&amp;"B")&amp;CHAR(10)&amp;IF(CY27=0,"",CY27)&amp;CHAR(10)&amp;IF(AND('2.回線情報'!AC29="",'2.回線情報'!AD29="", '2.回線情報'!AE29="", '2.回線情報'!AF29="", '2.回線情報'!AI29=""), "機器Bなし", IF(DF27=0,"",DF27)&amp;CHAR(10)&amp;IF(DG27=0,"",DG27)&amp;CHAR(10)&amp;IF(DH27=0,"",DH27))</f>
        <v>申告機器No.22B
機器Bなし</v>
      </c>
    </row>
    <row r="26" spans="1:126" ht="18" customHeight="1" thickBot="1">
      <c r="A26" s="450"/>
      <c r="B26" s="451"/>
      <c r="C26" s="451"/>
      <c r="D26" s="451"/>
      <c r="E26" s="451"/>
      <c r="F26" s="451"/>
      <c r="G26" s="451"/>
      <c r="H26" s="451"/>
      <c r="I26" s="451"/>
      <c r="J26" s="451"/>
      <c r="K26" s="451"/>
      <c r="L26" s="451"/>
      <c r="M26" s="451"/>
      <c r="N26" s="451"/>
      <c r="O26" s="451"/>
      <c r="P26" s="451"/>
      <c r="Q26" s="451"/>
      <c r="R26" s="451"/>
      <c r="S26" s="451"/>
      <c r="T26" s="451"/>
      <c r="U26" s="451"/>
      <c r="V26" s="451"/>
      <c r="W26" s="452"/>
      <c r="Y26" s="437"/>
      <c r="Z26" s="438"/>
      <c r="AA26" s="438"/>
      <c r="AB26" s="438"/>
      <c r="AC26" s="438"/>
      <c r="AD26" s="438"/>
      <c r="AE26" s="438"/>
      <c r="AF26" s="438"/>
      <c r="AG26" s="438"/>
      <c r="AH26" s="438"/>
      <c r="AI26" s="438"/>
      <c r="AJ26" s="438"/>
      <c r="AK26" s="438"/>
      <c r="AL26" s="438"/>
      <c r="AM26" s="438"/>
      <c r="AN26" s="438"/>
      <c r="AO26" s="438"/>
      <c r="AP26" s="438"/>
      <c r="AQ26" s="438"/>
      <c r="AR26" s="438"/>
      <c r="AS26" s="438"/>
      <c r="AT26" s="438"/>
      <c r="AU26" s="439"/>
      <c r="AW26" s="437"/>
      <c r="AX26" s="438"/>
      <c r="AY26" s="438"/>
      <c r="AZ26" s="438"/>
      <c r="BA26" s="438"/>
      <c r="BB26" s="438"/>
      <c r="BC26" s="438"/>
      <c r="BD26" s="438"/>
      <c r="BE26" s="438"/>
      <c r="BF26" s="438"/>
      <c r="BG26" s="438"/>
      <c r="BH26" s="438"/>
      <c r="BI26" s="438"/>
      <c r="BJ26" s="438"/>
      <c r="BK26" s="438"/>
      <c r="BL26" s="438"/>
      <c r="BM26" s="438"/>
      <c r="BN26" s="438"/>
      <c r="BO26" s="438"/>
      <c r="BP26" s="438"/>
      <c r="BQ26" s="438"/>
      <c r="BR26" s="438"/>
      <c r="BS26" s="439"/>
      <c r="BU26" s="437"/>
      <c r="BV26" s="438"/>
      <c r="BW26" s="438"/>
      <c r="BX26" s="438"/>
      <c r="BY26" s="438"/>
      <c r="BZ26" s="438"/>
      <c r="CA26" s="438"/>
      <c r="CB26" s="438"/>
      <c r="CC26" s="438"/>
      <c r="CD26" s="438"/>
      <c r="CE26" s="438"/>
      <c r="CF26" s="438"/>
      <c r="CG26" s="438"/>
      <c r="CH26" s="438"/>
      <c r="CI26" s="438"/>
      <c r="CJ26" s="438"/>
      <c r="CK26" s="438"/>
      <c r="CL26" s="438"/>
      <c r="CM26" s="438"/>
      <c r="CN26" s="438"/>
      <c r="CO26" s="438"/>
      <c r="CP26" s="438"/>
      <c r="CQ26" s="439"/>
      <c r="CX26" s="217">
        <v>21</v>
      </c>
      <c r="CY26" s="218">
        <v>0</v>
      </c>
      <c r="CZ26" s="218">
        <v>0</v>
      </c>
      <c r="DA26" s="218">
        <v>0</v>
      </c>
      <c r="DB26" s="219">
        <f>IF(LEN('2.回線情報'!O28)&gt;13, LEFT('2.回線情報'!O28, 12) &amp; "...", '2.回線情報'!O28)</f>
        <v>0</v>
      </c>
      <c r="DC26" s="219">
        <f>IF(LEN('2.回線情報'!P28)&gt;18, LEFT('2.回線情報'!P28, 17) &amp; "...", '2.回線情報'!P28)</f>
        <v>0</v>
      </c>
      <c r="DD26" s="218">
        <v>0</v>
      </c>
      <c r="DE26" s="218">
        <v>0</v>
      </c>
      <c r="DF26" s="219">
        <f>IF(LEN('2.回線情報'!AD28)&gt;13, LEFT('2.回線情報'!AD28, 12) &amp; "...", '2.回線情報'!AD28)</f>
        <v>0</v>
      </c>
      <c r="DG26" s="218">
        <v>0</v>
      </c>
      <c r="DH26" s="218">
        <v>0</v>
      </c>
      <c r="DR26" s="200" t="str">
        <f t="shared" si="0"/>
        <v xml:space="preserve">申告回線No.23
</v>
      </c>
      <c r="DT26" s="203" t="str">
        <f>IF(CX28=0,"","申告機器No."&amp;CX28&amp;"A")&amp;CHAR(10)&amp;IF(CY28=0,"",CY28)&amp;CHAR(10)&amp;IF(AND('2.回線情報'!N30="",'2.回線情報'!O30="", '2.回線情報'!P30="", '2.回線情報'!Q30="", '2.回線情報'!T30=""), "機器Aなし", IF(DB28=0,"",DB28)&amp;CHAR(10)&amp;IF(DC28=0,"",DC28)&amp;CHAR(10)&amp;IF(DD28=0,"",DD28))</f>
        <v>申告機器No.23A
機器Aなし</v>
      </c>
      <c r="DV26" s="205" t="str">
        <f>IF(CX28=0,"","申告機器No."&amp;CX28&amp;"B")&amp;CHAR(10)&amp;IF(CY28=0,"",CY28)&amp;CHAR(10)&amp;IF(AND('2.回線情報'!AC30="",'2.回線情報'!AD30="", '2.回線情報'!AE30="", '2.回線情報'!AF30="", '2.回線情報'!AI30=""), "機器Bなし", IF(DF28=0,"",DF28)&amp;CHAR(10)&amp;IF(DG28=0,"",DG28)&amp;CHAR(10)&amp;IF(DH28=0,"",DH28))</f>
        <v>申告機器No.23B
機器Bなし</v>
      </c>
    </row>
    <row r="27" spans="1:126" ht="18" customHeight="1" thickBot="1">
      <c r="A27" s="450"/>
      <c r="B27" s="451"/>
      <c r="C27" s="451"/>
      <c r="D27" s="451"/>
      <c r="E27" s="451"/>
      <c r="F27" s="451"/>
      <c r="G27" s="451"/>
      <c r="H27" s="451"/>
      <c r="I27" s="451"/>
      <c r="J27" s="451"/>
      <c r="K27" s="451"/>
      <c r="L27" s="451"/>
      <c r="M27" s="451"/>
      <c r="N27" s="451"/>
      <c r="O27" s="451"/>
      <c r="P27" s="451"/>
      <c r="Q27" s="451"/>
      <c r="R27" s="451"/>
      <c r="S27" s="451"/>
      <c r="T27" s="451"/>
      <c r="U27" s="451"/>
      <c r="V27" s="451"/>
      <c r="W27" s="452"/>
      <c r="Y27" s="437"/>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9"/>
      <c r="AW27" s="437"/>
      <c r="AX27" s="438"/>
      <c r="AY27" s="438"/>
      <c r="AZ27" s="438"/>
      <c r="BA27" s="438"/>
      <c r="BB27" s="438"/>
      <c r="BC27" s="438"/>
      <c r="BD27" s="438"/>
      <c r="BE27" s="438"/>
      <c r="BF27" s="438"/>
      <c r="BG27" s="438"/>
      <c r="BH27" s="438"/>
      <c r="BI27" s="438"/>
      <c r="BJ27" s="438"/>
      <c r="BK27" s="438"/>
      <c r="BL27" s="438"/>
      <c r="BM27" s="438"/>
      <c r="BN27" s="438"/>
      <c r="BO27" s="438"/>
      <c r="BP27" s="438"/>
      <c r="BQ27" s="438"/>
      <c r="BR27" s="438"/>
      <c r="BS27" s="439"/>
      <c r="BU27" s="437"/>
      <c r="BV27" s="438"/>
      <c r="BW27" s="438"/>
      <c r="BX27" s="438"/>
      <c r="BY27" s="438"/>
      <c r="BZ27" s="438"/>
      <c r="CA27" s="438"/>
      <c r="CB27" s="438"/>
      <c r="CC27" s="438"/>
      <c r="CD27" s="438"/>
      <c r="CE27" s="438"/>
      <c r="CF27" s="438"/>
      <c r="CG27" s="438"/>
      <c r="CH27" s="438"/>
      <c r="CI27" s="438"/>
      <c r="CJ27" s="438"/>
      <c r="CK27" s="438"/>
      <c r="CL27" s="438"/>
      <c r="CM27" s="438"/>
      <c r="CN27" s="438"/>
      <c r="CO27" s="438"/>
      <c r="CP27" s="438"/>
      <c r="CQ27" s="439"/>
      <c r="CX27" s="217">
        <v>22</v>
      </c>
      <c r="CY27" s="218">
        <v>0</v>
      </c>
      <c r="CZ27" s="218">
        <v>0</v>
      </c>
      <c r="DA27" s="218">
        <v>0</v>
      </c>
      <c r="DB27" s="219">
        <f>IF(LEN('2.回線情報'!O29)&gt;13, LEFT('2.回線情報'!O29, 12) &amp; "...", '2.回線情報'!O29)</f>
        <v>0</v>
      </c>
      <c r="DC27" s="219">
        <f>IF(LEN('2.回線情報'!P29)&gt;18, LEFT('2.回線情報'!P29, 17) &amp; "...", '2.回線情報'!P29)</f>
        <v>0</v>
      </c>
      <c r="DD27" s="218">
        <v>0</v>
      </c>
      <c r="DE27" s="218">
        <v>0</v>
      </c>
      <c r="DF27" s="219">
        <f>IF(LEN('2.回線情報'!AD29)&gt;13, LEFT('2.回線情報'!AD29, 12) &amp; "...", '2.回線情報'!AD29)</f>
        <v>0</v>
      </c>
      <c r="DG27" s="218">
        <v>0</v>
      </c>
      <c r="DH27" s="218">
        <v>0</v>
      </c>
      <c r="DR27" s="200" t="str">
        <f t="shared" si="0"/>
        <v xml:space="preserve">申告回線No.24
</v>
      </c>
      <c r="DT27" s="203" t="str">
        <f>IF(CX29=0,"","申告機器No."&amp;CX29&amp;"A")&amp;CHAR(10)&amp;IF(CY29=0,"",CY29)&amp;CHAR(10)&amp;IF(AND('2.回線情報'!N31="",'2.回線情報'!O31="", '2.回線情報'!P31="", '2.回線情報'!Q31="", '2.回線情報'!T31=""), "機器Aなし", IF(DB29=0,"",DB29)&amp;CHAR(10)&amp;IF(DC29=0,"",DC29)&amp;CHAR(10)&amp;IF(DD29=0,"",DD29))</f>
        <v>申告機器No.24A
機器Aなし</v>
      </c>
      <c r="DV27" s="205" t="str">
        <f>IF(CX29=0,"","申告機器No."&amp;CX29&amp;"B")&amp;CHAR(10)&amp;IF(CY29=0,"",CY29)&amp;CHAR(10)&amp;IF(AND('2.回線情報'!AC31="",'2.回線情報'!AD31="", '2.回線情報'!AE31="", '2.回線情報'!AF31="", '2.回線情報'!AI31=""), "機器Bなし", IF(DF29=0,"",DF29)&amp;CHAR(10)&amp;IF(DG29=0,"",DG29)&amp;CHAR(10)&amp;IF(DH29=0,"",DH29))</f>
        <v>申告機器No.24B
機器Bなし</v>
      </c>
    </row>
    <row r="28" spans="1:126" ht="18" customHeight="1" thickBot="1">
      <c r="A28" s="450"/>
      <c r="B28" s="451"/>
      <c r="C28" s="451"/>
      <c r="D28" s="451"/>
      <c r="E28" s="451"/>
      <c r="F28" s="451"/>
      <c r="G28" s="451"/>
      <c r="H28" s="451"/>
      <c r="I28" s="451"/>
      <c r="J28" s="451"/>
      <c r="K28" s="451"/>
      <c r="L28" s="451"/>
      <c r="M28" s="451"/>
      <c r="N28" s="451"/>
      <c r="O28" s="451"/>
      <c r="P28" s="451"/>
      <c r="Q28" s="451"/>
      <c r="R28" s="451"/>
      <c r="S28" s="451"/>
      <c r="T28" s="451"/>
      <c r="U28" s="451"/>
      <c r="V28" s="451"/>
      <c r="W28" s="452"/>
      <c r="Y28" s="437"/>
      <c r="Z28" s="438"/>
      <c r="AA28" s="438"/>
      <c r="AB28" s="438"/>
      <c r="AC28" s="438"/>
      <c r="AD28" s="438"/>
      <c r="AE28" s="438"/>
      <c r="AF28" s="438"/>
      <c r="AG28" s="438"/>
      <c r="AH28" s="438"/>
      <c r="AI28" s="438"/>
      <c r="AJ28" s="438"/>
      <c r="AK28" s="438"/>
      <c r="AL28" s="438"/>
      <c r="AM28" s="438"/>
      <c r="AN28" s="438"/>
      <c r="AO28" s="438"/>
      <c r="AP28" s="438"/>
      <c r="AQ28" s="438"/>
      <c r="AR28" s="438"/>
      <c r="AS28" s="438"/>
      <c r="AT28" s="438"/>
      <c r="AU28" s="439"/>
      <c r="AW28" s="437"/>
      <c r="AX28" s="438"/>
      <c r="AY28" s="438"/>
      <c r="AZ28" s="438"/>
      <c r="BA28" s="438"/>
      <c r="BB28" s="438"/>
      <c r="BC28" s="438"/>
      <c r="BD28" s="438"/>
      <c r="BE28" s="438"/>
      <c r="BF28" s="438"/>
      <c r="BG28" s="438"/>
      <c r="BH28" s="438"/>
      <c r="BI28" s="438"/>
      <c r="BJ28" s="438"/>
      <c r="BK28" s="438"/>
      <c r="BL28" s="438"/>
      <c r="BM28" s="438"/>
      <c r="BN28" s="438"/>
      <c r="BO28" s="438"/>
      <c r="BP28" s="438"/>
      <c r="BQ28" s="438"/>
      <c r="BR28" s="438"/>
      <c r="BS28" s="439"/>
      <c r="BU28" s="437"/>
      <c r="BV28" s="438"/>
      <c r="BW28" s="438"/>
      <c r="BX28" s="438"/>
      <c r="BY28" s="438"/>
      <c r="BZ28" s="438"/>
      <c r="CA28" s="438"/>
      <c r="CB28" s="438"/>
      <c r="CC28" s="438"/>
      <c r="CD28" s="438"/>
      <c r="CE28" s="438"/>
      <c r="CF28" s="438"/>
      <c r="CG28" s="438"/>
      <c r="CH28" s="438"/>
      <c r="CI28" s="438"/>
      <c r="CJ28" s="438"/>
      <c r="CK28" s="438"/>
      <c r="CL28" s="438"/>
      <c r="CM28" s="438"/>
      <c r="CN28" s="438"/>
      <c r="CO28" s="438"/>
      <c r="CP28" s="438"/>
      <c r="CQ28" s="439"/>
      <c r="CS28" s="221"/>
      <c r="CX28" s="217">
        <v>23</v>
      </c>
      <c r="CY28" s="218">
        <v>0</v>
      </c>
      <c r="CZ28" s="218">
        <v>0</v>
      </c>
      <c r="DA28" s="218">
        <v>0</v>
      </c>
      <c r="DB28" s="219">
        <f>IF(LEN('2.回線情報'!O30)&gt;13, LEFT('2.回線情報'!O30, 12) &amp; "...", '2.回線情報'!O30)</f>
        <v>0</v>
      </c>
      <c r="DC28" s="219">
        <f>IF(LEN('2.回線情報'!P30)&gt;18, LEFT('2.回線情報'!P30, 17) &amp; "...", '2.回線情報'!P30)</f>
        <v>0</v>
      </c>
      <c r="DD28" s="218">
        <v>0</v>
      </c>
      <c r="DE28" s="218">
        <v>0</v>
      </c>
      <c r="DF28" s="219">
        <f>IF(LEN('2.回線情報'!AD30)&gt;13, LEFT('2.回線情報'!AD30, 12) &amp; "...", '2.回線情報'!AD30)</f>
        <v>0</v>
      </c>
      <c r="DG28" s="218">
        <v>0</v>
      </c>
      <c r="DH28" s="218">
        <v>0</v>
      </c>
      <c r="DR28" s="200" t="str">
        <f t="shared" si="0"/>
        <v xml:space="preserve">申告回線No.25
</v>
      </c>
      <c r="DT28" s="203" t="str">
        <f>IF(CX30=0,"","申告機器No."&amp;CX30&amp;"A")&amp;CHAR(10)&amp;IF(CY30=0,"",CY30)&amp;CHAR(10)&amp;IF(AND('2.回線情報'!N32="",'2.回線情報'!O32="", '2.回線情報'!P32="", '2.回線情報'!Q32="", '2.回線情報'!T32=""), "機器Aなし", IF(DB30=0,"",DB30)&amp;CHAR(10)&amp;IF(DC30=0,"",DC30)&amp;CHAR(10)&amp;IF(DD30=0,"",DD30))</f>
        <v>申告機器No.25A
機器Aなし</v>
      </c>
      <c r="DV28" s="205" t="str">
        <f>IF(CX30=0,"","申告機器No."&amp;CX30&amp;"B")&amp;CHAR(10)&amp;IF(CY30=0,"",CY30)&amp;CHAR(10)&amp;IF(AND('2.回線情報'!AC32="",'2.回線情報'!AD32="", '2.回線情報'!AE32="", '2.回線情報'!AF32="", '2.回線情報'!AI32=""), "機器Bなし", IF(DF30=0,"",DF30)&amp;CHAR(10)&amp;IF(DG30=0,"",DG30)&amp;CHAR(10)&amp;IF(DH30=0,"",DH30))</f>
        <v>申告機器No.25B
機器Bなし</v>
      </c>
    </row>
    <row r="29" spans="1:126" ht="18" customHeight="1" thickBot="1">
      <c r="A29" s="450"/>
      <c r="B29" s="451"/>
      <c r="C29" s="451"/>
      <c r="D29" s="451"/>
      <c r="E29" s="451"/>
      <c r="F29" s="451"/>
      <c r="G29" s="451"/>
      <c r="H29" s="451"/>
      <c r="I29" s="451"/>
      <c r="J29" s="451"/>
      <c r="K29" s="451"/>
      <c r="L29" s="451"/>
      <c r="M29" s="451"/>
      <c r="N29" s="451"/>
      <c r="O29" s="451"/>
      <c r="P29" s="451"/>
      <c r="Q29" s="451"/>
      <c r="R29" s="451"/>
      <c r="S29" s="451"/>
      <c r="T29" s="451"/>
      <c r="U29" s="451"/>
      <c r="V29" s="451"/>
      <c r="W29" s="452"/>
      <c r="Y29" s="440"/>
      <c r="Z29" s="441"/>
      <c r="AA29" s="441"/>
      <c r="AB29" s="441"/>
      <c r="AC29" s="441"/>
      <c r="AD29" s="441"/>
      <c r="AE29" s="441"/>
      <c r="AF29" s="441"/>
      <c r="AG29" s="441"/>
      <c r="AH29" s="441"/>
      <c r="AI29" s="441"/>
      <c r="AJ29" s="441"/>
      <c r="AK29" s="441"/>
      <c r="AL29" s="441"/>
      <c r="AM29" s="441"/>
      <c r="AN29" s="441"/>
      <c r="AO29" s="441"/>
      <c r="AP29" s="441"/>
      <c r="AQ29" s="441"/>
      <c r="AR29" s="441"/>
      <c r="AS29" s="441"/>
      <c r="AT29" s="441"/>
      <c r="AU29" s="442"/>
      <c r="AW29" s="440"/>
      <c r="AX29" s="441"/>
      <c r="AY29" s="441"/>
      <c r="AZ29" s="441"/>
      <c r="BA29" s="441"/>
      <c r="BB29" s="441"/>
      <c r="BC29" s="441"/>
      <c r="BD29" s="441"/>
      <c r="BE29" s="441"/>
      <c r="BF29" s="441"/>
      <c r="BG29" s="441"/>
      <c r="BH29" s="441"/>
      <c r="BI29" s="441"/>
      <c r="BJ29" s="441"/>
      <c r="BK29" s="441"/>
      <c r="BL29" s="441"/>
      <c r="BM29" s="441"/>
      <c r="BN29" s="441"/>
      <c r="BO29" s="441"/>
      <c r="BP29" s="441"/>
      <c r="BQ29" s="441"/>
      <c r="BR29" s="441"/>
      <c r="BS29" s="442"/>
      <c r="BU29" s="440"/>
      <c r="BV29" s="441"/>
      <c r="BW29" s="441"/>
      <c r="BX29" s="441"/>
      <c r="BY29" s="441"/>
      <c r="BZ29" s="441"/>
      <c r="CA29" s="441"/>
      <c r="CB29" s="441"/>
      <c r="CC29" s="441"/>
      <c r="CD29" s="441"/>
      <c r="CE29" s="441"/>
      <c r="CF29" s="441"/>
      <c r="CG29" s="441"/>
      <c r="CH29" s="441"/>
      <c r="CI29" s="441"/>
      <c r="CJ29" s="441"/>
      <c r="CK29" s="441"/>
      <c r="CL29" s="441"/>
      <c r="CM29" s="441"/>
      <c r="CN29" s="441"/>
      <c r="CO29" s="441"/>
      <c r="CP29" s="441"/>
      <c r="CQ29" s="442"/>
      <c r="CX29" s="217">
        <v>24</v>
      </c>
      <c r="CY29" s="218">
        <v>0</v>
      </c>
      <c r="CZ29" s="218">
        <v>0</v>
      </c>
      <c r="DA29" s="218">
        <v>0</v>
      </c>
      <c r="DB29" s="219">
        <f>IF(LEN('2.回線情報'!O31)&gt;13, LEFT('2.回線情報'!O31, 12) &amp; "...", '2.回線情報'!O31)</f>
        <v>0</v>
      </c>
      <c r="DC29" s="219">
        <f>IF(LEN('2.回線情報'!P31)&gt;18, LEFT('2.回線情報'!P31, 17) &amp; "...", '2.回線情報'!P31)</f>
        <v>0</v>
      </c>
      <c r="DD29" s="218">
        <v>0</v>
      </c>
      <c r="DE29" s="218">
        <v>0</v>
      </c>
      <c r="DF29" s="219">
        <f>IF(LEN('2.回線情報'!AD31)&gt;13, LEFT('2.回線情報'!AD31, 12) &amp; "...", '2.回線情報'!AD31)</f>
        <v>0</v>
      </c>
      <c r="DG29" s="218">
        <v>0</v>
      </c>
      <c r="DH29" s="218">
        <v>0</v>
      </c>
      <c r="DR29" s="200" t="str">
        <f t="shared" si="0"/>
        <v xml:space="preserve">申告回線No.26
</v>
      </c>
      <c r="DT29" s="203" t="str">
        <f>IF(CX31=0,"","申告機器No."&amp;CX31&amp;"A")&amp;CHAR(10)&amp;IF(CY31=0,"",CY31)&amp;CHAR(10)&amp;IF(AND('2.回線情報'!N33="",'2.回線情報'!O33="", '2.回線情報'!P33="", '2.回線情報'!Q33="", '2.回線情報'!T33=""), "機器Aなし", IF(DB31=0,"",DB31)&amp;CHAR(10)&amp;IF(DC31=0,"",DC31)&amp;CHAR(10)&amp;IF(DD31=0,"",DD31))</f>
        <v>申告機器No.26A
機器Aなし</v>
      </c>
      <c r="DV29" s="205" t="str">
        <f>IF(CX31=0,"","申告機器No."&amp;CX31&amp;"B")&amp;CHAR(10)&amp;IF(CY31=0,"",CY31)&amp;CHAR(10)&amp;IF(AND('2.回線情報'!AC33="",'2.回線情報'!AD33="", '2.回線情報'!AE33="", '2.回線情報'!AF33="", '2.回線情報'!AI33=""), "機器Bなし", IF(DF31=0,"",DF31)&amp;CHAR(10)&amp;IF(DG31=0,"",DG31)&amp;CHAR(10)&amp;IF(DH31=0,"",DH31))</f>
        <v>申告機器No.26B
機器Bなし</v>
      </c>
    </row>
    <row r="30" spans="1:126" ht="18" customHeight="1" thickBot="1">
      <c r="A30" s="450"/>
      <c r="B30" s="451"/>
      <c r="C30" s="451"/>
      <c r="D30" s="451"/>
      <c r="E30" s="451"/>
      <c r="F30" s="451"/>
      <c r="G30" s="451"/>
      <c r="H30" s="451"/>
      <c r="I30" s="451"/>
      <c r="J30" s="451"/>
      <c r="K30" s="451"/>
      <c r="L30" s="451"/>
      <c r="M30" s="451"/>
      <c r="N30" s="451"/>
      <c r="O30" s="451"/>
      <c r="P30" s="451"/>
      <c r="Q30" s="451"/>
      <c r="R30" s="451"/>
      <c r="S30" s="451"/>
      <c r="T30" s="451"/>
      <c r="U30" s="451"/>
      <c r="V30" s="451"/>
      <c r="W30" s="452"/>
      <c r="Y30" s="434" t="s">
        <v>397</v>
      </c>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6"/>
      <c r="AW30" s="434" t="s">
        <v>398</v>
      </c>
      <c r="AX30" s="435"/>
      <c r="AY30" s="435"/>
      <c r="AZ30" s="435"/>
      <c r="BA30" s="435"/>
      <c r="BB30" s="435"/>
      <c r="BC30" s="435"/>
      <c r="BD30" s="435"/>
      <c r="BE30" s="435"/>
      <c r="BF30" s="435"/>
      <c r="BG30" s="435"/>
      <c r="BH30" s="435"/>
      <c r="BI30" s="435"/>
      <c r="BJ30" s="435"/>
      <c r="BK30" s="435"/>
      <c r="BL30" s="435"/>
      <c r="BM30" s="435"/>
      <c r="BN30" s="435"/>
      <c r="BO30" s="435"/>
      <c r="BP30" s="435"/>
      <c r="BQ30" s="435"/>
      <c r="BR30" s="435"/>
      <c r="BS30" s="436"/>
      <c r="BU30" s="434" t="s">
        <v>399</v>
      </c>
      <c r="BV30" s="435"/>
      <c r="BW30" s="435"/>
      <c r="BX30" s="435"/>
      <c r="BY30" s="435"/>
      <c r="BZ30" s="435"/>
      <c r="CA30" s="435"/>
      <c r="CB30" s="435"/>
      <c r="CC30" s="435"/>
      <c r="CD30" s="435"/>
      <c r="CE30" s="435"/>
      <c r="CF30" s="435"/>
      <c r="CG30" s="435"/>
      <c r="CH30" s="435"/>
      <c r="CI30" s="435"/>
      <c r="CJ30" s="435"/>
      <c r="CK30" s="435"/>
      <c r="CL30" s="435"/>
      <c r="CM30" s="435"/>
      <c r="CN30" s="435"/>
      <c r="CO30" s="435"/>
      <c r="CP30" s="435"/>
      <c r="CQ30" s="436"/>
      <c r="CX30" s="217">
        <v>25</v>
      </c>
      <c r="CY30" s="218">
        <v>0</v>
      </c>
      <c r="CZ30" s="218">
        <v>0</v>
      </c>
      <c r="DA30" s="218">
        <v>0</v>
      </c>
      <c r="DB30" s="219">
        <f>IF(LEN('2.回線情報'!O32)&gt;13, LEFT('2.回線情報'!O32, 12) &amp; "...", '2.回線情報'!O32)</f>
        <v>0</v>
      </c>
      <c r="DC30" s="219">
        <f>IF(LEN('2.回線情報'!P32)&gt;18, LEFT('2.回線情報'!P32, 17) &amp; "...", '2.回線情報'!P32)</f>
        <v>0</v>
      </c>
      <c r="DD30" s="218">
        <v>0</v>
      </c>
      <c r="DE30" s="218">
        <v>0</v>
      </c>
      <c r="DF30" s="219">
        <f>IF(LEN('2.回線情報'!AD32)&gt;13, LEFT('2.回線情報'!AD32, 12) &amp; "...", '2.回線情報'!AD32)</f>
        <v>0</v>
      </c>
      <c r="DG30" s="218">
        <v>0</v>
      </c>
      <c r="DH30" s="218">
        <v>0</v>
      </c>
      <c r="DR30" s="200" t="str">
        <f t="shared" si="0"/>
        <v xml:space="preserve">申告回線No.27
</v>
      </c>
      <c r="DT30" s="203" t="str">
        <f>IF(CX32=0,"","申告機器No."&amp;CX32&amp;"A")&amp;CHAR(10)&amp;IF(CY32=0,"",CY32)&amp;CHAR(10)&amp;IF(AND('2.回線情報'!N34="",'2.回線情報'!O34="", '2.回線情報'!P34="", '2.回線情報'!Q34="", '2.回線情報'!T34=""), "機器Aなし", IF(DB32=0,"",DB32)&amp;CHAR(10)&amp;IF(DC32=0,"",DC32)&amp;CHAR(10)&amp;IF(DD32=0,"",DD32))</f>
        <v>申告機器No.27A
機器Aなし</v>
      </c>
      <c r="DV30" s="205" t="str">
        <f>IF(CX32=0,"","申告機器No."&amp;CX32&amp;"B")&amp;CHAR(10)&amp;IF(CY32=0,"",CY32)&amp;CHAR(10)&amp;IF(AND('2.回線情報'!AC34="",'2.回線情報'!AD34="", '2.回線情報'!AE34="", '2.回線情報'!AF34="", '2.回線情報'!AI34=""), "機器Bなし", IF(DF32=0,"",DF32)&amp;CHAR(10)&amp;IF(DG32=0,"",DG32)&amp;CHAR(10)&amp;IF(DH32=0,"",DH32))</f>
        <v>申告機器No.27B
機器Bなし</v>
      </c>
    </row>
    <row r="31" spans="1:126" ht="18" customHeight="1" thickBot="1">
      <c r="A31" s="450"/>
      <c r="B31" s="451"/>
      <c r="C31" s="451"/>
      <c r="D31" s="451"/>
      <c r="E31" s="451"/>
      <c r="F31" s="451"/>
      <c r="G31" s="451"/>
      <c r="H31" s="451"/>
      <c r="I31" s="451"/>
      <c r="J31" s="451"/>
      <c r="K31" s="451"/>
      <c r="L31" s="451"/>
      <c r="M31" s="451"/>
      <c r="N31" s="451"/>
      <c r="O31" s="451"/>
      <c r="P31" s="451"/>
      <c r="Q31" s="451"/>
      <c r="R31" s="451"/>
      <c r="S31" s="451"/>
      <c r="T31" s="451"/>
      <c r="U31" s="451"/>
      <c r="V31" s="451"/>
      <c r="W31" s="452"/>
      <c r="Y31" s="437"/>
      <c r="Z31" s="438"/>
      <c r="AA31" s="438"/>
      <c r="AB31" s="438"/>
      <c r="AC31" s="438"/>
      <c r="AD31" s="438"/>
      <c r="AE31" s="438"/>
      <c r="AF31" s="438"/>
      <c r="AG31" s="438"/>
      <c r="AH31" s="438"/>
      <c r="AI31" s="438"/>
      <c r="AJ31" s="438"/>
      <c r="AK31" s="438"/>
      <c r="AL31" s="438"/>
      <c r="AM31" s="438"/>
      <c r="AN31" s="438"/>
      <c r="AO31" s="438"/>
      <c r="AP31" s="438"/>
      <c r="AQ31" s="438"/>
      <c r="AR31" s="438"/>
      <c r="AS31" s="438"/>
      <c r="AT31" s="438"/>
      <c r="AU31" s="439"/>
      <c r="AW31" s="437"/>
      <c r="AX31" s="438"/>
      <c r="AY31" s="438"/>
      <c r="AZ31" s="438"/>
      <c r="BA31" s="438"/>
      <c r="BB31" s="438"/>
      <c r="BC31" s="438"/>
      <c r="BD31" s="438"/>
      <c r="BE31" s="438"/>
      <c r="BF31" s="438"/>
      <c r="BG31" s="438"/>
      <c r="BH31" s="438"/>
      <c r="BI31" s="438"/>
      <c r="BJ31" s="438"/>
      <c r="BK31" s="438"/>
      <c r="BL31" s="438"/>
      <c r="BM31" s="438"/>
      <c r="BN31" s="438"/>
      <c r="BO31" s="438"/>
      <c r="BP31" s="438"/>
      <c r="BQ31" s="438"/>
      <c r="BR31" s="438"/>
      <c r="BS31" s="439"/>
      <c r="BU31" s="437"/>
      <c r="BV31" s="438"/>
      <c r="BW31" s="438"/>
      <c r="BX31" s="438"/>
      <c r="BY31" s="438"/>
      <c r="BZ31" s="438"/>
      <c r="CA31" s="438"/>
      <c r="CB31" s="438"/>
      <c r="CC31" s="438"/>
      <c r="CD31" s="438"/>
      <c r="CE31" s="438"/>
      <c r="CF31" s="438"/>
      <c r="CG31" s="438"/>
      <c r="CH31" s="438"/>
      <c r="CI31" s="438"/>
      <c r="CJ31" s="438"/>
      <c r="CK31" s="438"/>
      <c r="CL31" s="438"/>
      <c r="CM31" s="438"/>
      <c r="CN31" s="438"/>
      <c r="CO31" s="438"/>
      <c r="CP31" s="438"/>
      <c r="CQ31" s="439"/>
      <c r="CX31" s="217">
        <v>26</v>
      </c>
      <c r="CY31" s="218">
        <v>0</v>
      </c>
      <c r="CZ31" s="218">
        <v>0</v>
      </c>
      <c r="DA31" s="218">
        <v>0</v>
      </c>
      <c r="DB31" s="219">
        <f>IF(LEN('2.回線情報'!O33)&gt;13, LEFT('2.回線情報'!O33, 12) &amp; "...", '2.回線情報'!O33)</f>
        <v>0</v>
      </c>
      <c r="DC31" s="219">
        <f>IF(LEN('2.回線情報'!P33)&gt;18, LEFT('2.回線情報'!P33, 17) &amp; "...", '2.回線情報'!P33)</f>
        <v>0</v>
      </c>
      <c r="DD31" s="218">
        <v>0</v>
      </c>
      <c r="DE31" s="218">
        <v>0</v>
      </c>
      <c r="DF31" s="219">
        <f>IF(LEN('2.回線情報'!AD33)&gt;13, LEFT('2.回線情報'!AD33, 12) &amp; "...", '2.回線情報'!AD33)</f>
        <v>0</v>
      </c>
      <c r="DG31" s="218">
        <v>0</v>
      </c>
      <c r="DH31" s="218">
        <v>0</v>
      </c>
      <c r="DR31" s="200" t="str">
        <f t="shared" si="0"/>
        <v xml:space="preserve">申告回線No.28
</v>
      </c>
      <c r="DT31" s="203" t="str">
        <f>IF(CX33=0,"","申告機器No."&amp;CX33&amp;"A")&amp;CHAR(10)&amp;IF(CY33=0,"",CY33)&amp;CHAR(10)&amp;IF(AND('2.回線情報'!N35="",'2.回線情報'!O35="", '2.回線情報'!P35="", '2.回線情報'!Q35="", '2.回線情報'!T35=""), "機器Aなし", IF(DB33=0,"",DB33)&amp;CHAR(10)&amp;IF(DC33=0,"",DC33)&amp;CHAR(10)&amp;IF(DD33=0,"",DD33))</f>
        <v>申告機器No.28A
機器Aなし</v>
      </c>
      <c r="DV31" s="205" t="str">
        <f>IF(CX33=0,"","申告機器No."&amp;CX33&amp;"B")&amp;CHAR(10)&amp;IF(CY33=0,"",CY33)&amp;CHAR(10)&amp;IF(AND('2.回線情報'!AC35="",'2.回線情報'!AD35="", '2.回線情報'!AE35="", '2.回線情報'!AF35="", '2.回線情報'!AI35=""), "機器Bなし", IF(DF33=0,"",DF33)&amp;CHAR(10)&amp;IF(DG33=0,"",DG33)&amp;CHAR(10)&amp;IF(DH33=0,"",DH33))</f>
        <v>申告機器No.28B
機器Bなし</v>
      </c>
    </row>
    <row r="32" spans="1:126" ht="18" customHeight="1" thickBot="1">
      <c r="A32" s="450"/>
      <c r="B32" s="451"/>
      <c r="C32" s="451"/>
      <c r="D32" s="451"/>
      <c r="E32" s="451"/>
      <c r="F32" s="451"/>
      <c r="G32" s="451"/>
      <c r="H32" s="451"/>
      <c r="I32" s="451"/>
      <c r="J32" s="451"/>
      <c r="K32" s="451"/>
      <c r="L32" s="451"/>
      <c r="M32" s="451"/>
      <c r="N32" s="451"/>
      <c r="O32" s="451"/>
      <c r="P32" s="451"/>
      <c r="Q32" s="451"/>
      <c r="R32" s="451"/>
      <c r="S32" s="451"/>
      <c r="T32" s="451"/>
      <c r="U32" s="451"/>
      <c r="V32" s="451"/>
      <c r="W32" s="452"/>
      <c r="Y32" s="437"/>
      <c r="Z32" s="438"/>
      <c r="AA32" s="438"/>
      <c r="AB32" s="438"/>
      <c r="AC32" s="438"/>
      <c r="AD32" s="438"/>
      <c r="AE32" s="438"/>
      <c r="AF32" s="438"/>
      <c r="AG32" s="438"/>
      <c r="AH32" s="438"/>
      <c r="AI32" s="438"/>
      <c r="AJ32" s="438"/>
      <c r="AK32" s="438"/>
      <c r="AL32" s="438"/>
      <c r="AM32" s="438"/>
      <c r="AN32" s="438"/>
      <c r="AO32" s="438"/>
      <c r="AP32" s="438"/>
      <c r="AQ32" s="438"/>
      <c r="AR32" s="438"/>
      <c r="AS32" s="438"/>
      <c r="AT32" s="438"/>
      <c r="AU32" s="439"/>
      <c r="AW32" s="437"/>
      <c r="AX32" s="438"/>
      <c r="AY32" s="438"/>
      <c r="AZ32" s="438"/>
      <c r="BA32" s="438"/>
      <c r="BB32" s="438"/>
      <c r="BC32" s="438"/>
      <c r="BD32" s="438"/>
      <c r="BE32" s="438"/>
      <c r="BF32" s="438"/>
      <c r="BG32" s="438"/>
      <c r="BH32" s="438"/>
      <c r="BI32" s="438"/>
      <c r="BJ32" s="438"/>
      <c r="BK32" s="438"/>
      <c r="BL32" s="438"/>
      <c r="BM32" s="438"/>
      <c r="BN32" s="438"/>
      <c r="BO32" s="438"/>
      <c r="BP32" s="438"/>
      <c r="BQ32" s="438"/>
      <c r="BR32" s="438"/>
      <c r="BS32" s="439"/>
      <c r="BU32" s="437"/>
      <c r="BV32" s="438"/>
      <c r="BW32" s="438"/>
      <c r="BX32" s="438"/>
      <c r="BY32" s="438"/>
      <c r="BZ32" s="438"/>
      <c r="CA32" s="438"/>
      <c r="CB32" s="438"/>
      <c r="CC32" s="438"/>
      <c r="CD32" s="438"/>
      <c r="CE32" s="438"/>
      <c r="CF32" s="438"/>
      <c r="CG32" s="438"/>
      <c r="CH32" s="438"/>
      <c r="CI32" s="438"/>
      <c r="CJ32" s="438"/>
      <c r="CK32" s="438"/>
      <c r="CL32" s="438"/>
      <c r="CM32" s="438"/>
      <c r="CN32" s="438"/>
      <c r="CO32" s="438"/>
      <c r="CP32" s="438"/>
      <c r="CQ32" s="439"/>
      <c r="CX32" s="217">
        <v>27</v>
      </c>
      <c r="CY32" s="218">
        <v>0</v>
      </c>
      <c r="CZ32" s="218">
        <v>0</v>
      </c>
      <c r="DA32" s="218">
        <v>0</v>
      </c>
      <c r="DB32" s="219">
        <f>IF(LEN('2.回線情報'!O34)&gt;13, LEFT('2.回線情報'!O34, 12) &amp; "...", '2.回線情報'!O34)</f>
        <v>0</v>
      </c>
      <c r="DC32" s="219">
        <f>IF(LEN('2.回線情報'!P34)&gt;18, LEFT('2.回線情報'!P34, 17) &amp; "...", '2.回線情報'!P34)</f>
        <v>0</v>
      </c>
      <c r="DD32" s="218">
        <v>0</v>
      </c>
      <c r="DE32" s="218">
        <v>0</v>
      </c>
      <c r="DF32" s="219">
        <f>IF(LEN('2.回線情報'!AD34)&gt;13, LEFT('2.回線情報'!AD34, 12) &amp; "...", '2.回線情報'!AD34)</f>
        <v>0</v>
      </c>
      <c r="DG32" s="218">
        <v>0</v>
      </c>
      <c r="DH32" s="218">
        <v>0</v>
      </c>
      <c r="DR32" s="200" t="str">
        <f t="shared" si="0"/>
        <v xml:space="preserve">申告回線No.29
</v>
      </c>
      <c r="DT32" s="203" t="str">
        <f>IF(CX34=0,"","申告機器No."&amp;CX34&amp;"A")&amp;CHAR(10)&amp;IF(CY34=0,"",CY34)&amp;CHAR(10)&amp;IF(AND('2.回線情報'!N36="",'2.回線情報'!O36="", '2.回線情報'!P36="", '2.回線情報'!Q36="", '2.回線情報'!T36=""), "機器Aなし", IF(DB34=0,"",DB34)&amp;CHAR(10)&amp;IF(DC34=0,"",DC34)&amp;CHAR(10)&amp;IF(DD34=0,"",DD34))</f>
        <v>申告機器No.29A
機器Aなし</v>
      </c>
      <c r="DV32" s="205" t="str">
        <f>IF(CX34=0,"","申告機器No."&amp;CX34&amp;"B")&amp;CHAR(10)&amp;IF(CY34=0,"",CY34)&amp;CHAR(10)&amp;IF(AND('2.回線情報'!AC36="",'2.回線情報'!AD36="", '2.回線情報'!AE36="", '2.回線情報'!AF36="", '2.回線情報'!AI36=""), "機器Bなし", IF(DF34=0,"",DF34)&amp;CHAR(10)&amp;IF(DG34=0,"",DG34)&amp;CHAR(10)&amp;IF(DH34=0,"",DH34))</f>
        <v>申告機器No.29B
機器Bなし</v>
      </c>
    </row>
    <row r="33" spans="1:126" ht="18" customHeight="1" thickBot="1">
      <c r="A33" s="450"/>
      <c r="B33" s="451"/>
      <c r="C33" s="451"/>
      <c r="D33" s="451"/>
      <c r="E33" s="451"/>
      <c r="F33" s="451"/>
      <c r="G33" s="451"/>
      <c r="H33" s="451"/>
      <c r="I33" s="451"/>
      <c r="J33" s="451"/>
      <c r="K33" s="451"/>
      <c r="L33" s="451"/>
      <c r="M33" s="451"/>
      <c r="N33" s="451"/>
      <c r="O33" s="451"/>
      <c r="P33" s="451"/>
      <c r="Q33" s="451"/>
      <c r="R33" s="451"/>
      <c r="S33" s="451"/>
      <c r="T33" s="451"/>
      <c r="U33" s="451"/>
      <c r="V33" s="451"/>
      <c r="W33" s="452"/>
      <c r="Y33" s="437"/>
      <c r="Z33" s="438"/>
      <c r="AA33" s="438"/>
      <c r="AB33" s="438"/>
      <c r="AC33" s="438"/>
      <c r="AD33" s="438"/>
      <c r="AE33" s="438"/>
      <c r="AF33" s="438"/>
      <c r="AG33" s="438"/>
      <c r="AH33" s="438"/>
      <c r="AI33" s="438"/>
      <c r="AJ33" s="438"/>
      <c r="AK33" s="438"/>
      <c r="AL33" s="438"/>
      <c r="AM33" s="438"/>
      <c r="AN33" s="438"/>
      <c r="AO33" s="438"/>
      <c r="AP33" s="438"/>
      <c r="AQ33" s="438"/>
      <c r="AR33" s="438"/>
      <c r="AS33" s="438"/>
      <c r="AT33" s="438"/>
      <c r="AU33" s="439"/>
      <c r="AW33" s="437"/>
      <c r="AX33" s="438"/>
      <c r="AY33" s="438"/>
      <c r="AZ33" s="438"/>
      <c r="BA33" s="438"/>
      <c r="BB33" s="438"/>
      <c r="BC33" s="438"/>
      <c r="BD33" s="438"/>
      <c r="BE33" s="438"/>
      <c r="BF33" s="438"/>
      <c r="BG33" s="438"/>
      <c r="BH33" s="438"/>
      <c r="BI33" s="438"/>
      <c r="BJ33" s="438"/>
      <c r="BK33" s="438"/>
      <c r="BL33" s="438"/>
      <c r="BM33" s="438"/>
      <c r="BN33" s="438"/>
      <c r="BO33" s="438"/>
      <c r="BP33" s="438"/>
      <c r="BQ33" s="438"/>
      <c r="BR33" s="438"/>
      <c r="BS33" s="439"/>
      <c r="BU33" s="437"/>
      <c r="BV33" s="438"/>
      <c r="BW33" s="438"/>
      <c r="BX33" s="438"/>
      <c r="BY33" s="438"/>
      <c r="BZ33" s="438"/>
      <c r="CA33" s="438"/>
      <c r="CB33" s="438"/>
      <c r="CC33" s="438"/>
      <c r="CD33" s="438"/>
      <c r="CE33" s="438"/>
      <c r="CF33" s="438"/>
      <c r="CG33" s="438"/>
      <c r="CH33" s="438"/>
      <c r="CI33" s="438"/>
      <c r="CJ33" s="438"/>
      <c r="CK33" s="438"/>
      <c r="CL33" s="438"/>
      <c r="CM33" s="438"/>
      <c r="CN33" s="438"/>
      <c r="CO33" s="438"/>
      <c r="CP33" s="438"/>
      <c r="CQ33" s="439"/>
      <c r="CX33" s="217">
        <v>28</v>
      </c>
      <c r="CY33" s="218">
        <v>0</v>
      </c>
      <c r="CZ33" s="218">
        <v>0</v>
      </c>
      <c r="DA33" s="218">
        <v>0</v>
      </c>
      <c r="DB33" s="219">
        <f>IF(LEN('2.回線情報'!O35)&gt;13, LEFT('2.回線情報'!O35, 12) &amp; "...", '2.回線情報'!O35)</f>
        <v>0</v>
      </c>
      <c r="DC33" s="219">
        <f>IF(LEN('2.回線情報'!P35)&gt;18, LEFT('2.回線情報'!P35, 17) &amp; "...", '2.回線情報'!P35)</f>
        <v>0</v>
      </c>
      <c r="DD33" s="218">
        <v>0</v>
      </c>
      <c r="DE33" s="218">
        <v>0</v>
      </c>
      <c r="DF33" s="219">
        <f>IF(LEN('2.回線情報'!AD35)&gt;13, LEFT('2.回線情報'!AD35, 12) &amp; "...", '2.回線情報'!AD35)</f>
        <v>0</v>
      </c>
      <c r="DG33" s="218">
        <v>0</v>
      </c>
      <c r="DH33" s="218">
        <v>0</v>
      </c>
      <c r="DR33" s="200" t="str">
        <f t="shared" si="0"/>
        <v xml:space="preserve">申告回線No.30
</v>
      </c>
      <c r="DT33" s="203" t="str">
        <f>IF(CX35=0,"","申告機器No."&amp;CX35&amp;"A")&amp;CHAR(10)&amp;IF(CY35=0,"",CY35)&amp;CHAR(10)&amp;IF(AND('2.回線情報'!N37="",'2.回線情報'!O37="", '2.回線情報'!P37="", '2.回線情報'!Q37="", '2.回線情報'!T37=""), "機器Aなし", IF(DB35=0,"",DB35)&amp;CHAR(10)&amp;IF(DC35=0,"",DC35)&amp;CHAR(10)&amp;IF(DD35=0,"",DD35))</f>
        <v>申告機器No.30A
機器Aなし</v>
      </c>
      <c r="DV33" s="205" t="str">
        <f>IF(CX35=0,"","申告機器No."&amp;CX35&amp;"B")&amp;CHAR(10)&amp;IF(CY35=0,"",CY35)&amp;CHAR(10)&amp;IF(AND('2.回線情報'!AC37="",'2.回線情報'!AD37="", '2.回線情報'!AE37="", '2.回線情報'!AF37="", '2.回線情報'!AI37=""), "機器Bなし", IF(DF35=0,"",DF35)&amp;CHAR(10)&amp;IF(DG35=0,"",DG35)&amp;CHAR(10)&amp;IF(DH35=0,"",DH35))</f>
        <v>申告機器No.30B
機器Bなし</v>
      </c>
    </row>
    <row r="34" spans="1:126" ht="18" customHeight="1" thickBot="1">
      <c r="A34" s="450"/>
      <c r="B34" s="451"/>
      <c r="C34" s="451"/>
      <c r="D34" s="451"/>
      <c r="E34" s="451"/>
      <c r="F34" s="451"/>
      <c r="G34" s="451"/>
      <c r="H34" s="451"/>
      <c r="I34" s="451"/>
      <c r="J34" s="451"/>
      <c r="K34" s="451"/>
      <c r="L34" s="451"/>
      <c r="M34" s="451"/>
      <c r="N34" s="451"/>
      <c r="O34" s="451"/>
      <c r="P34" s="451"/>
      <c r="Q34" s="451"/>
      <c r="R34" s="451"/>
      <c r="S34" s="451"/>
      <c r="T34" s="451"/>
      <c r="U34" s="451"/>
      <c r="V34" s="451"/>
      <c r="W34" s="452"/>
      <c r="Y34" s="437"/>
      <c r="Z34" s="438"/>
      <c r="AA34" s="438"/>
      <c r="AB34" s="438"/>
      <c r="AC34" s="438"/>
      <c r="AD34" s="438"/>
      <c r="AE34" s="438"/>
      <c r="AF34" s="438"/>
      <c r="AG34" s="438"/>
      <c r="AH34" s="438"/>
      <c r="AI34" s="438"/>
      <c r="AJ34" s="438"/>
      <c r="AK34" s="438"/>
      <c r="AL34" s="438"/>
      <c r="AM34" s="438"/>
      <c r="AN34" s="438"/>
      <c r="AO34" s="438"/>
      <c r="AP34" s="438"/>
      <c r="AQ34" s="438"/>
      <c r="AR34" s="438"/>
      <c r="AS34" s="438"/>
      <c r="AT34" s="438"/>
      <c r="AU34" s="439"/>
      <c r="AW34" s="437"/>
      <c r="AX34" s="438"/>
      <c r="AY34" s="438"/>
      <c r="AZ34" s="438"/>
      <c r="BA34" s="438"/>
      <c r="BB34" s="438"/>
      <c r="BC34" s="438"/>
      <c r="BD34" s="438"/>
      <c r="BE34" s="438"/>
      <c r="BF34" s="438"/>
      <c r="BG34" s="438"/>
      <c r="BH34" s="438"/>
      <c r="BI34" s="438"/>
      <c r="BJ34" s="438"/>
      <c r="BK34" s="438"/>
      <c r="BL34" s="438"/>
      <c r="BM34" s="438"/>
      <c r="BN34" s="438"/>
      <c r="BO34" s="438"/>
      <c r="BP34" s="438"/>
      <c r="BQ34" s="438"/>
      <c r="BR34" s="438"/>
      <c r="BS34" s="439"/>
      <c r="BU34" s="437"/>
      <c r="BV34" s="438"/>
      <c r="BW34" s="438"/>
      <c r="BX34" s="438"/>
      <c r="BY34" s="438"/>
      <c r="BZ34" s="438"/>
      <c r="CA34" s="438"/>
      <c r="CB34" s="438"/>
      <c r="CC34" s="438"/>
      <c r="CD34" s="438"/>
      <c r="CE34" s="438"/>
      <c r="CF34" s="438"/>
      <c r="CG34" s="438"/>
      <c r="CH34" s="438"/>
      <c r="CI34" s="438"/>
      <c r="CJ34" s="438"/>
      <c r="CK34" s="438"/>
      <c r="CL34" s="438"/>
      <c r="CM34" s="438"/>
      <c r="CN34" s="438"/>
      <c r="CO34" s="438"/>
      <c r="CP34" s="438"/>
      <c r="CQ34" s="439"/>
      <c r="CX34" s="217">
        <v>29</v>
      </c>
      <c r="CY34" s="218">
        <v>0</v>
      </c>
      <c r="CZ34" s="218">
        <v>0</v>
      </c>
      <c r="DA34" s="218">
        <v>0</v>
      </c>
      <c r="DB34" s="219">
        <f>IF(LEN('2.回線情報'!O36)&gt;13, LEFT('2.回線情報'!O36, 12) &amp; "...", '2.回線情報'!O36)</f>
        <v>0</v>
      </c>
      <c r="DC34" s="219">
        <f>IF(LEN('2.回線情報'!P36)&gt;18, LEFT('2.回線情報'!P36, 17) &amp; "...", '2.回線情報'!P36)</f>
        <v>0</v>
      </c>
      <c r="DD34" s="218">
        <v>0</v>
      </c>
      <c r="DE34" s="218">
        <v>0</v>
      </c>
      <c r="DF34" s="219">
        <f>IF(LEN('2.回線情報'!AD36)&gt;13, LEFT('2.回線情報'!AD36, 12) &amp; "...", '2.回線情報'!AD36)</f>
        <v>0</v>
      </c>
      <c r="DG34" s="218">
        <v>0</v>
      </c>
      <c r="DH34" s="218">
        <v>0</v>
      </c>
      <c r="DR34" s="200" t="str">
        <f t="shared" si="0"/>
        <v xml:space="preserve">申告回線No.31
</v>
      </c>
      <c r="DT34" s="203" t="str">
        <f>IF(CX36=0,"","申告機器No."&amp;CX36&amp;"A")&amp;CHAR(10)&amp;IF(CY36=0,"",CY36)&amp;CHAR(10)&amp;IF(AND('2.回線情報'!N38="",'2.回線情報'!O38="", '2.回線情報'!P38="", '2.回線情報'!Q38="", '2.回線情報'!T38=""), "機器Aなし", IF(DB36=0,"",DB36)&amp;CHAR(10)&amp;IF(DC36=0,"",DC36)&amp;CHAR(10)&amp;IF(DD36=0,"",DD36))</f>
        <v>申告機器No.31A
機器Aなし</v>
      </c>
      <c r="DV34" s="205" t="str">
        <f>IF(CX36=0,"","申告機器No."&amp;CX36&amp;"B")&amp;CHAR(10)&amp;IF(CY36=0,"",CY36)&amp;CHAR(10)&amp;IF(AND('2.回線情報'!AC38="",'2.回線情報'!AD38="", '2.回線情報'!AE38="", '2.回線情報'!AF38="", '2.回線情報'!AI38=""), "機器Bなし", IF(DF36=0,"",DF36)&amp;CHAR(10)&amp;IF(DG36=0,"",DG36)&amp;CHAR(10)&amp;IF(DH36=0,"",DH36))</f>
        <v>申告機器No.31B
機器Bなし</v>
      </c>
    </row>
    <row r="35" spans="1:126" ht="18" customHeight="1" thickBot="1">
      <c r="A35" s="450"/>
      <c r="B35" s="451"/>
      <c r="C35" s="451"/>
      <c r="D35" s="451"/>
      <c r="E35" s="451"/>
      <c r="F35" s="451"/>
      <c r="G35" s="451"/>
      <c r="H35" s="451"/>
      <c r="I35" s="451"/>
      <c r="J35" s="451"/>
      <c r="K35" s="451"/>
      <c r="L35" s="451"/>
      <c r="M35" s="451"/>
      <c r="N35" s="451"/>
      <c r="O35" s="451"/>
      <c r="P35" s="451"/>
      <c r="Q35" s="451"/>
      <c r="R35" s="451"/>
      <c r="S35" s="451"/>
      <c r="T35" s="451"/>
      <c r="U35" s="451"/>
      <c r="V35" s="451"/>
      <c r="W35" s="452"/>
      <c r="Y35" s="437"/>
      <c r="Z35" s="438"/>
      <c r="AA35" s="438"/>
      <c r="AB35" s="438"/>
      <c r="AC35" s="438"/>
      <c r="AD35" s="438"/>
      <c r="AE35" s="438"/>
      <c r="AF35" s="438"/>
      <c r="AG35" s="438"/>
      <c r="AH35" s="438"/>
      <c r="AI35" s="438"/>
      <c r="AJ35" s="438"/>
      <c r="AK35" s="438"/>
      <c r="AL35" s="438"/>
      <c r="AM35" s="438"/>
      <c r="AN35" s="438"/>
      <c r="AO35" s="438"/>
      <c r="AP35" s="438"/>
      <c r="AQ35" s="438"/>
      <c r="AR35" s="438"/>
      <c r="AS35" s="438"/>
      <c r="AT35" s="438"/>
      <c r="AU35" s="439"/>
      <c r="AW35" s="437"/>
      <c r="AX35" s="438"/>
      <c r="AY35" s="438"/>
      <c r="AZ35" s="438"/>
      <c r="BA35" s="438"/>
      <c r="BB35" s="438"/>
      <c r="BC35" s="438"/>
      <c r="BD35" s="438"/>
      <c r="BE35" s="438"/>
      <c r="BF35" s="438"/>
      <c r="BG35" s="438"/>
      <c r="BH35" s="438"/>
      <c r="BI35" s="438"/>
      <c r="BJ35" s="438"/>
      <c r="BK35" s="438"/>
      <c r="BL35" s="438"/>
      <c r="BM35" s="438"/>
      <c r="BN35" s="438"/>
      <c r="BO35" s="438"/>
      <c r="BP35" s="438"/>
      <c r="BQ35" s="438"/>
      <c r="BR35" s="438"/>
      <c r="BS35" s="439"/>
      <c r="BU35" s="437"/>
      <c r="BV35" s="438"/>
      <c r="BW35" s="438"/>
      <c r="BX35" s="438"/>
      <c r="BY35" s="438"/>
      <c r="BZ35" s="438"/>
      <c r="CA35" s="438"/>
      <c r="CB35" s="438"/>
      <c r="CC35" s="438"/>
      <c r="CD35" s="438"/>
      <c r="CE35" s="438"/>
      <c r="CF35" s="438"/>
      <c r="CG35" s="438"/>
      <c r="CH35" s="438"/>
      <c r="CI35" s="438"/>
      <c r="CJ35" s="438"/>
      <c r="CK35" s="438"/>
      <c r="CL35" s="438"/>
      <c r="CM35" s="438"/>
      <c r="CN35" s="438"/>
      <c r="CO35" s="438"/>
      <c r="CP35" s="438"/>
      <c r="CQ35" s="439"/>
      <c r="CX35" s="217">
        <v>30</v>
      </c>
      <c r="CY35" s="218">
        <v>0</v>
      </c>
      <c r="CZ35" s="218">
        <v>0</v>
      </c>
      <c r="DA35" s="218">
        <v>0</v>
      </c>
      <c r="DB35" s="219">
        <f>IF(LEN('2.回線情報'!O37)&gt;13, LEFT('2.回線情報'!O37, 12) &amp; "...", '2.回線情報'!O37)</f>
        <v>0</v>
      </c>
      <c r="DC35" s="219">
        <f>IF(LEN('2.回線情報'!P37)&gt;18, LEFT('2.回線情報'!P37, 17) &amp; "...", '2.回線情報'!P37)</f>
        <v>0</v>
      </c>
      <c r="DD35" s="218">
        <v>0</v>
      </c>
      <c r="DE35" s="218">
        <v>0</v>
      </c>
      <c r="DF35" s="219">
        <f>IF(LEN('2.回線情報'!AD37)&gt;13, LEFT('2.回線情報'!AD37, 12) &amp; "...", '2.回線情報'!AD37)</f>
        <v>0</v>
      </c>
      <c r="DG35" s="218">
        <v>0</v>
      </c>
      <c r="DH35" s="218">
        <v>0</v>
      </c>
      <c r="DR35" s="200" t="str">
        <f t="shared" si="0"/>
        <v xml:space="preserve">申告回線No.32
</v>
      </c>
      <c r="DT35" s="203" t="str">
        <f>IF(CX37=0,"","申告機器No."&amp;CX37&amp;"A")&amp;CHAR(10)&amp;IF(CY37=0,"",CY37)&amp;CHAR(10)&amp;IF(AND('2.回線情報'!N39="",'2.回線情報'!O39="", '2.回線情報'!P39="", '2.回線情報'!Q39="", '2.回線情報'!T39=""), "機器Aなし", IF(DB37=0,"",DB37)&amp;CHAR(10)&amp;IF(DC37=0,"",DC37)&amp;CHAR(10)&amp;IF(DD37=0,"",DD37))</f>
        <v>申告機器No.32A
機器Aなし</v>
      </c>
      <c r="DV35" s="205" t="str">
        <f>IF(CX37=0,"","申告機器No."&amp;CX37&amp;"B")&amp;CHAR(10)&amp;IF(CY37=0,"",CY37)&amp;CHAR(10)&amp;IF(AND('2.回線情報'!AC39="",'2.回線情報'!AD39="", '2.回線情報'!AE39="", '2.回線情報'!AF39="", '2.回線情報'!AI39=""), "機器Bなし", IF(DF37=0,"",DF37)&amp;CHAR(10)&amp;IF(DG37=0,"",DG37)&amp;CHAR(10)&amp;IF(DH37=0,"",DH37))</f>
        <v>申告機器No.32B
機器Bなし</v>
      </c>
    </row>
    <row r="36" spans="1:126" ht="18" customHeight="1" thickBot="1">
      <c r="A36" s="450"/>
      <c r="B36" s="451"/>
      <c r="C36" s="451"/>
      <c r="D36" s="451"/>
      <c r="E36" s="451"/>
      <c r="F36" s="451"/>
      <c r="G36" s="451"/>
      <c r="H36" s="451"/>
      <c r="I36" s="451"/>
      <c r="J36" s="451"/>
      <c r="K36" s="451"/>
      <c r="L36" s="451"/>
      <c r="M36" s="451"/>
      <c r="N36" s="451"/>
      <c r="O36" s="451"/>
      <c r="P36" s="451"/>
      <c r="Q36" s="451"/>
      <c r="R36" s="451"/>
      <c r="S36" s="451"/>
      <c r="T36" s="451"/>
      <c r="U36" s="451"/>
      <c r="V36" s="451"/>
      <c r="W36" s="452"/>
      <c r="Y36" s="437"/>
      <c r="Z36" s="438"/>
      <c r="AA36" s="438"/>
      <c r="AB36" s="438"/>
      <c r="AC36" s="438"/>
      <c r="AD36" s="438"/>
      <c r="AE36" s="438"/>
      <c r="AF36" s="438"/>
      <c r="AG36" s="438"/>
      <c r="AH36" s="438"/>
      <c r="AI36" s="438"/>
      <c r="AJ36" s="438"/>
      <c r="AK36" s="438"/>
      <c r="AL36" s="438"/>
      <c r="AM36" s="438"/>
      <c r="AN36" s="438"/>
      <c r="AO36" s="438"/>
      <c r="AP36" s="438"/>
      <c r="AQ36" s="438"/>
      <c r="AR36" s="438"/>
      <c r="AS36" s="438"/>
      <c r="AT36" s="438"/>
      <c r="AU36" s="439"/>
      <c r="AW36" s="437"/>
      <c r="AX36" s="438"/>
      <c r="AY36" s="438"/>
      <c r="AZ36" s="438"/>
      <c r="BA36" s="438"/>
      <c r="BB36" s="438"/>
      <c r="BC36" s="438"/>
      <c r="BD36" s="438"/>
      <c r="BE36" s="438"/>
      <c r="BF36" s="438"/>
      <c r="BG36" s="438"/>
      <c r="BH36" s="438"/>
      <c r="BI36" s="438"/>
      <c r="BJ36" s="438"/>
      <c r="BK36" s="438"/>
      <c r="BL36" s="438"/>
      <c r="BM36" s="438"/>
      <c r="BN36" s="438"/>
      <c r="BO36" s="438"/>
      <c r="BP36" s="438"/>
      <c r="BQ36" s="438"/>
      <c r="BR36" s="438"/>
      <c r="BS36" s="439"/>
      <c r="BU36" s="437"/>
      <c r="BV36" s="438"/>
      <c r="BW36" s="438"/>
      <c r="BX36" s="438"/>
      <c r="BY36" s="438"/>
      <c r="BZ36" s="438"/>
      <c r="CA36" s="438"/>
      <c r="CB36" s="438"/>
      <c r="CC36" s="438"/>
      <c r="CD36" s="438"/>
      <c r="CE36" s="438"/>
      <c r="CF36" s="438"/>
      <c r="CG36" s="438"/>
      <c r="CH36" s="438"/>
      <c r="CI36" s="438"/>
      <c r="CJ36" s="438"/>
      <c r="CK36" s="438"/>
      <c r="CL36" s="438"/>
      <c r="CM36" s="438"/>
      <c r="CN36" s="438"/>
      <c r="CO36" s="438"/>
      <c r="CP36" s="438"/>
      <c r="CQ36" s="439"/>
      <c r="CS36" s="221"/>
      <c r="CX36" s="217">
        <v>31</v>
      </c>
      <c r="CY36" s="218">
        <v>0</v>
      </c>
      <c r="CZ36" s="218">
        <v>0</v>
      </c>
      <c r="DA36" s="218">
        <v>0</v>
      </c>
      <c r="DB36" s="219">
        <f>IF(LEN('2.回線情報'!O38)&gt;13, LEFT('2.回線情報'!O38, 12) &amp; "...", '2.回線情報'!O38)</f>
        <v>0</v>
      </c>
      <c r="DC36" s="219">
        <f>IF(LEN('2.回線情報'!P38)&gt;18, LEFT('2.回線情報'!P38, 17) &amp; "...", '2.回線情報'!P38)</f>
        <v>0</v>
      </c>
      <c r="DD36" s="218">
        <v>0</v>
      </c>
      <c r="DE36" s="218">
        <v>0</v>
      </c>
      <c r="DF36" s="219">
        <f>IF(LEN('2.回線情報'!AD38)&gt;13, LEFT('2.回線情報'!AD38, 12) &amp; "...", '2.回線情報'!AD38)</f>
        <v>0</v>
      </c>
      <c r="DG36" s="218">
        <v>0</v>
      </c>
      <c r="DH36" s="218">
        <v>0</v>
      </c>
      <c r="DR36" s="200" t="str">
        <f t="shared" ref="DR36:DR67" si="1">IF(CX38=0,"","申告回線No."&amp;CX38)&amp;CHAR(10)&amp;IF(CY38=0,"",CY38)&amp;CHAR(10)&amp;IF(CZ38=0,"",CZ38)&amp;CHAR(10)&amp;IF(DA38=0,"",DA38)</f>
        <v xml:space="preserve">申告回線No.33
</v>
      </c>
      <c r="DT36" s="203" t="str">
        <f>IF(CX38=0,"","申告機器No."&amp;CX38&amp;"A")&amp;CHAR(10)&amp;IF(CY38=0,"",CY38)&amp;CHAR(10)&amp;IF(AND('2.回線情報'!N40="",'2.回線情報'!O40="", '2.回線情報'!P40="", '2.回線情報'!Q40="", '2.回線情報'!T40=""), "機器Aなし", IF(DB38=0,"",DB38)&amp;CHAR(10)&amp;IF(DC38=0,"",DC38)&amp;CHAR(10)&amp;IF(DD38=0,"",DD38))</f>
        <v>申告機器No.33A
機器Aなし</v>
      </c>
      <c r="DV36" s="205" t="str">
        <f>IF(CX38=0,"","申告機器No."&amp;CX38&amp;"B")&amp;CHAR(10)&amp;IF(CY38=0,"",CY38)&amp;CHAR(10)&amp;IF(AND('2.回線情報'!AC40="",'2.回線情報'!AD40="", '2.回線情報'!AE40="", '2.回線情報'!AF40="", '2.回線情報'!AI40=""), "機器Bなし", IF(DF38=0,"",DF38)&amp;CHAR(10)&amp;IF(DG38=0,"",DG38)&amp;CHAR(10)&amp;IF(DH38=0,"",DH38))</f>
        <v>申告機器No.33B
機器Bなし</v>
      </c>
    </row>
    <row r="37" spans="1:126" ht="18" customHeight="1" thickBot="1">
      <c r="A37" s="450"/>
      <c r="B37" s="451"/>
      <c r="C37" s="451"/>
      <c r="D37" s="451"/>
      <c r="E37" s="451"/>
      <c r="F37" s="451"/>
      <c r="G37" s="451"/>
      <c r="H37" s="451"/>
      <c r="I37" s="451"/>
      <c r="J37" s="451"/>
      <c r="K37" s="451"/>
      <c r="L37" s="451"/>
      <c r="M37" s="451"/>
      <c r="N37" s="451"/>
      <c r="O37" s="451"/>
      <c r="P37" s="451"/>
      <c r="Q37" s="451"/>
      <c r="R37" s="451"/>
      <c r="S37" s="451"/>
      <c r="T37" s="451"/>
      <c r="U37" s="451"/>
      <c r="V37" s="451"/>
      <c r="W37" s="452"/>
      <c r="Y37" s="440"/>
      <c r="Z37" s="441"/>
      <c r="AA37" s="441"/>
      <c r="AB37" s="441"/>
      <c r="AC37" s="441"/>
      <c r="AD37" s="441"/>
      <c r="AE37" s="441"/>
      <c r="AF37" s="441"/>
      <c r="AG37" s="441"/>
      <c r="AH37" s="441"/>
      <c r="AI37" s="441"/>
      <c r="AJ37" s="441"/>
      <c r="AK37" s="441"/>
      <c r="AL37" s="441"/>
      <c r="AM37" s="441"/>
      <c r="AN37" s="441"/>
      <c r="AO37" s="441"/>
      <c r="AP37" s="441"/>
      <c r="AQ37" s="441"/>
      <c r="AR37" s="441"/>
      <c r="AS37" s="441"/>
      <c r="AT37" s="441"/>
      <c r="AU37" s="442"/>
      <c r="AW37" s="440"/>
      <c r="AX37" s="441"/>
      <c r="AY37" s="441"/>
      <c r="AZ37" s="441"/>
      <c r="BA37" s="441"/>
      <c r="BB37" s="441"/>
      <c r="BC37" s="441"/>
      <c r="BD37" s="441"/>
      <c r="BE37" s="441"/>
      <c r="BF37" s="441"/>
      <c r="BG37" s="441"/>
      <c r="BH37" s="441"/>
      <c r="BI37" s="441"/>
      <c r="BJ37" s="441"/>
      <c r="BK37" s="441"/>
      <c r="BL37" s="441"/>
      <c r="BM37" s="441"/>
      <c r="BN37" s="441"/>
      <c r="BO37" s="441"/>
      <c r="BP37" s="441"/>
      <c r="BQ37" s="441"/>
      <c r="BR37" s="441"/>
      <c r="BS37" s="442"/>
      <c r="BU37" s="440"/>
      <c r="BV37" s="441"/>
      <c r="BW37" s="441"/>
      <c r="BX37" s="441"/>
      <c r="BY37" s="441"/>
      <c r="BZ37" s="441"/>
      <c r="CA37" s="441"/>
      <c r="CB37" s="441"/>
      <c r="CC37" s="441"/>
      <c r="CD37" s="441"/>
      <c r="CE37" s="441"/>
      <c r="CF37" s="441"/>
      <c r="CG37" s="441"/>
      <c r="CH37" s="441"/>
      <c r="CI37" s="441"/>
      <c r="CJ37" s="441"/>
      <c r="CK37" s="441"/>
      <c r="CL37" s="441"/>
      <c r="CM37" s="441"/>
      <c r="CN37" s="441"/>
      <c r="CO37" s="441"/>
      <c r="CP37" s="441"/>
      <c r="CQ37" s="442"/>
      <c r="CX37" s="217">
        <v>32</v>
      </c>
      <c r="CY37" s="218">
        <v>0</v>
      </c>
      <c r="CZ37" s="218">
        <v>0</v>
      </c>
      <c r="DA37" s="218">
        <v>0</v>
      </c>
      <c r="DB37" s="219">
        <f>IF(LEN('2.回線情報'!O39)&gt;13, LEFT('2.回線情報'!O39, 12) &amp; "...", '2.回線情報'!O39)</f>
        <v>0</v>
      </c>
      <c r="DC37" s="219">
        <f>IF(LEN('2.回線情報'!P39)&gt;18, LEFT('2.回線情報'!P39, 17) &amp; "...", '2.回線情報'!P39)</f>
        <v>0</v>
      </c>
      <c r="DD37" s="218">
        <v>0</v>
      </c>
      <c r="DE37" s="218">
        <v>0</v>
      </c>
      <c r="DF37" s="219">
        <f>IF(LEN('2.回線情報'!AD39)&gt;13, LEFT('2.回線情報'!AD39, 12) &amp; "...", '2.回線情報'!AD39)</f>
        <v>0</v>
      </c>
      <c r="DG37" s="218">
        <v>0</v>
      </c>
      <c r="DH37" s="218">
        <v>0</v>
      </c>
      <c r="DR37" s="200" t="str">
        <f t="shared" si="1"/>
        <v xml:space="preserve">申告回線No.34
</v>
      </c>
      <c r="DT37" s="203" t="str">
        <f>IF(CX39=0,"","申告機器No."&amp;CX39&amp;"A")&amp;CHAR(10)&amp;IF(CY39=0,"",CY39)&amp;CHAR(10)&amp;IF(AND('2.回線情報'!N41="",'2.回線情報'!O41="", '2.回線情報'!P41="", '2.回線情報'!Q41="", '2.回線情報'!T41=""), "機器Aなし", IF(DB39=0,"",DB39)&amp;CHAR(10)&amp;IF(DC39=0,"",DC39)&amp;CHAR(10)&amp;IF(DD39=0,"",DD39))</f>
        <v>申告機器No.34A
機器Aなし</v>
      </c>
      <c r="DV37" s="205" t="str">
        <f>IF(CX39=0,"","申告機器No."&amp;CX39&amp;"B")&amp;CHAR(10)&amp;IF(CY39=0,"",CY39)&amp;CHAR(10)&amp;IF(AND('2.回線情報'!AC41="",'2.回線情報'!AD41="", '2.回線情報'!AE41="", '2.回線情報'!AF41="", '2.回線情報'!AI41=""), "機器Bなし", IF(DF39=0,"",DF39)&amp;CHAR(10)&amp;IF(DG39=0,"",DG39)&amp;CHAR(10)&amp;IF(DH39=0,"",DH39))</f>
        <v>申告機器No.34B
機器Bなし</v>
      </c>
    </row>
    <row r="38" spans="1:126" ht="18" customHeight="1" thickBot="1">
      <c r="A38" s="450"/>
      <c r="B38" s="451"/>
      <c r="C38" s="451"/>
      <c r="D38" s="451"/>
      <c r="E38" s="451"/>
      <c r="F38" s="451"/>
      <c r="G38" s="451"/>
      <c r="H38" s="451"/>
      <c r="I38" s="451"/>
      <c r="J38" s="451"/>
      <c r="K38" s="451"/>
      <c r="L38" s="451"/>
      <c r="M38" s="451"/>
      <c r="N38" s="451"/>
      <c r="O38" s="451"/>
      <c r="P38" s="451"/>
      <c r="Q38" s="451"/>
      <c r="R38" s="451"/>
      <c r="S38" s="451"/>
      <c r="T38" s="451"/>
      <c r="U38" s="451"/>
      <c r="V38" s="451"/>
      <c r="W38" s="452"/>
      <c r="Y38" s="434" t="s">
        <v>400</v>
      </c>
      <c r="Z38" s="435"/>
      <c r="AA38" s="435"/>
      <c r="AB38" s="435"/>
      <c r="AC38" s="435"/>
      <c r="AD38" s="435"/>
      <c r="AE38" s="435"/>
      <c r="AF38" s="435"/>
      <c r="AG38" s="435"/>
      <c r="AH38" s="435"/>
      <c r="AI38" s="435"/>
      <c r="AJ38" s="435"/>
      <c r="AK38" s="435"/>
      <c r="AL38" s="435"/>
      <c r="AM38" s="435"/>
      <c r="AN38" s="435"/>
      <c r="AO38" s="435"/>
      <c r="AP38" s="435"/>
      <c r="AQ38" s="435"/>
      <c r="AR38" s="435"/>
      <c r="AS38" s="435"/>
      <c r="AT38" s="435"/>
      <c r="AU38" s="436"/>
      <c r="AW38" s="434" t="s">
        <v>401</v>
      </c>
      <c r="AX38" s="435"/>
      <c r="AY38" s="435"/>
      <c r="AZ38" s="435"/>
      <c r="BA38" s="435"/>
      <c r="BB38" s="435"/>
      <c r="BC38" s="435"/>
      <c r="BD38" s="435"/>
      <c r="BE38" s="435"/>
      <c r="BF38" s="435"/>
      <c r="BG38" s="435"/>
      <c r="BH38" s="435"/>
      <c r="BI38" s="435"/>
      <c r="BJ38" s="435"/>
      <c r="BK38" s="435"/>
      <c r="BL38" s="435"/>
      <c r="BM38" s="435"/>
      <c r="BN38" s="435"/>
      <c r="BO38" s="435"/>
      <c r="BP38" s="435"/>
      <c r="BQ38" s="435"/>
      <c r="BR38" s="435"/>
      <c r="BS38" s="436"/>
      <c r="BU38" s="434" t="s">
        <v>402</v>
      </c>
      <c r="BV38" s="435"/>
      <c r="BW38" s="435"/>
      <c r="BX38" s="435"/>
      <c r="BY38" s="435"/>
      <c r="BZ38" s="435"/>
      <c r="CA38" s="435"/>
      <c r="CB38" s="435"/>
      <c r="CC38" s="435"/>
      <c r="CD38" s="435"/>
      <c r="CE38" s="435"/>
      <c r="CF38" s="435"/>
      <c r="CG38" s="435"/>
      <c r="CH38" s="435"/>
      <c r="CI38" s="435"/>
      <c r="CJ38" s="435"/>
      <c r="CK38" s="435"/>
      <c r="CL38" s="435"/>
      <c r="CM38" s="435"/>
      <c r="CN38" s="435"/>
      <c r="CO38" s="435"/>
      <c r="CP38" s="435"/>
      <c r="CQ38" s="436"/>
      <c r="CX38" s="217">
        <v>33</v>
      </c>
      <c r="CY38" s="218">
        <v>0</v>
      </c>
      <c r="CZ38" s="218">
        <v>0</v>
      </c>
      <c r="DA38" s="218">
        <v>0</v>
      </c>
      <c r="DB38" s="219">
        <f>IF(LEN('2.回線情報'!O40)&gt;13, LEFT('2.回線情報'!O40, 12) &amp; "...", '2.回線情報'!O40)</f>
        <v>0</v>
      </c>
      <c r="DC38" s="219">
        <f>IF(LEN('2.回線情報'!P40)&gt;18, LEFT('2.回線情報'!P40, 17) &amp; "...", '2.回線情報'!P40)</f>
        <v>0</v>
      </c>
      <c r="DD38" s="218">
        <v>0</v>
      </c>
      <c r="DE38" s="218">
        <v>0</v>
      </c>
      <c r="DF38" s="219">
        <f>IF(LEN('2.回線情報'!AD40)&gt;13, LEFT('2.回線情報'!AD40, 12) &amp; "...", '2.回線情報'!AD40)</f>
        <v>0</v>
      </c>
      <c r="DG38" s="218">
        <v>0</v>
      </c>
      <c r="DH38" s="218">
        <v>0</v>
      </c>
      <c r="DR38" s="200" t="str">
        <f t="shared" si="1"/>
        <v xml:space="preserve">申告回線No.35
</v>
      </c>
      <c r="DT38" s="203" t="str">
        <f>IF(CX40=0,"","申告機器No."&amp;CX40&amp;"A")&amp;CHAR(10)&amp;IF(CY40=0,"",CY40)&amp;CHAR(10)&amp;IF(AND('2.回線情報'!N42="",'2.回線情報'!O42="", '2.回線情報'!P42="", '2.回線情報'!Q42="", '2.回線情報'!T42=""), "機器Aなし", IF(DB40=0,"",DB40)&amp;CHAR(10)&amp;IF(DC40=0,"",DC40)&amp;CHAR(10)&amp;IF(DD40=0,"",DD40))</f>
        <v>申告機器No.35A
機器Aなし</v>
      </c>
      <c r="DV38" s="205" t="str">
        <f>IF(CX40=0,"","申告機器No."&amp;CX40&amp;"B")&amp;CHAR(10)&amp;IF(CY40=0,"",CY40)&amp;CHAR(10)&amp;IF(AND('2.回線情報'!AC42="",'2.回線情報'!AD42="", '2.回線情報'!AE42="", '2.回線情報'!AF42="", '2.回線情報'!AI42=""), "機器Bなし", IF(DF40=0,"",DF40)&amp;CHAR(10)&amp;IF(DG40=0,"",DG40)&amp;CHAR(10)&amp;IF(DH40=0,"",DH40))</f>
        <v>申告機器No.35B
機器Bなし</v>
      </c>
    </row>
    <row r="39" spans="1:126" ht="18" customHeight="1" thickBot="1">
      <c r="A39" s="450"/>
      <c r="B39" s="451"/>
      <c r="C39" s="451"/>
      <c r="D39" s="451"/>
      <c r="E39" s="451"/>
      <c r="F39" s="451"/>
      <c r="G39" s="451"/>
      <c r="H39" s="451"/>
      <c r="I39" s="451"/>
      <c r="J39" s="451"/>
      <c r="K39" s="451"/>
      <c r="L39" s="451"/>
      <c r="M39" s="451"/>
      <c r="N39" s="451"/>
      <c r="O39" s="451"/>
      <c r="P39" s="451"/>
      <c r="Q39" s="451"/>
      <c r="R39" s="451"/>
      <c r="S39" s="451"/>
      <c r="T39" s="451"/>
      <c r="U39" s="451"/>
      <c r="V39" s="451"/>
      <c r="W39" s="452"/>
      <c r="Y39" s="437"/>
      <c r="Z39" s="438"/>
      <c r="AA39" s="438"/>
      <c r="AB39" s="438"/>
      <c r="AC39" s="438"/>
      <c r="AD39" s="438"/>
      <c r="AE39" s="438"/>
      <c r="AF39" s="438"/>
      <c r="AG39" s="438"/>
      <c r="AH39" s="438"/>
      <c r="AI39" s="438"/>
      <c r="AJ39" s="438"/>
      <c r="AK39" s="438"/>
      <c r="AL39" s="438"/>
      <c r="AM39" s="438"/>
      <c r="AN39" s="438"/>
      <c r="AO39" s="438"/>
      <c r="AP39" s="438"/>
      <c r="AQ39" s="438"/>
      <c r="AR39" s="438"/>
      <c r="AS39" s="438"/>
      <c r="AT39" s="438"/>
      <c r="AU39" s="439"/>
      <c r="AW39" s="437"/>
      <c r="AX39" s="438"/>
      <c r="AY39" s="438"/>
      <c r="AZ39" s="438"/>
      <c r="BA39" s="438"/>
      <c r="BB39" s="438"/>
      <c r="BC39" s="438"/>
      <c r="BD39" s="438"/>
      <c r="BE39" s="438"/>
      <c r="BF39" s="438"/>
      <c r="BG39" s="438"/>
      <c r="BH39" s="438"/>
      <c r="BI39" s="438"/>
      <c r="BJ39" s="438"/>
      <c r="BK39" s="438"/>
      <c r="BL39" s="438"/>
      <c r="BM39" s="438"/>
      <c r="BN39" s="438"/>
      <c r="BO39" s="438"/>
      <c r="BP39" s="438"/>
      <c r="BQ39" s="438"/>
      <c r="BR39" s="438"/>
      <c r="BS39" s="439"/>
      <c r="BU39" s="437"/>
      <c r="BV39" s="438"/>
      <c r="BW39" s="438"/>
      <c r="BX39" s="438"/>
      <c r="BY39" s="438"/>
      <c r="BZ39" s="438"/>
      <c r="CA39" s="438"/>
      <c r="CB39" s="438"/>
      <c r="CC39" s="438"/>
      <c r="CD39" s="438"/>
      <c r="CE39" s="438"/>
      <c r="CF39" s="438"/>
      <c r="CG39" s="438"/>
      <c r="CH39" s="438"/>
      <c r="CI39" s="438"/>
      <c r="CJ39" s="438"/>
      <c r="CK39" s="438"/>
      <c r="CL39" s="438"/>
      <c r="CM39" s="438"/>
      <c r="CN39" s="438"/>
      <c r="CO39" s="438"/>
      <c r="CP39" s="438"/>
      <c r="CQ39" s="439"/>
      <c r="CX39" s="217">
        <v>34</v>
      </c>
      <c r="CY39" s="218">
        <v>0</v>
      </c>
      <c r="CZ39" s="218">
        <v>0</v>
      </c>
      <c r="DA39" s="218">
        <v>0</v>
      </c>
      <c r="DB39" s="219">
        <f>IF(LEN('2.回線情報'!O41)&gt;13, LEFT('2.回線情報'!O41, 12) &amp; "...", '2.回線情報'!O41)</f>
        <v>0</v>
      </c>
      <c r="DC39" s="219">
        <f>IF(LEN('2.回線情報'!P41)&gt;18, LEFT('2.回線情報'!P41, 17) &amp; "...", '2.回線情報'!P41)</f>
        <v>0</v>
      </c>
      <c r="DD39" s="218">
        <v>0</v>
      </c>
      <c r="DE39" s="218">
        <v>0</v>
      </c>
      <c r="DF39" s="219">
        <f>IF(LEN('2.回線情報'!AD41)&gt;13, LEFT('2.回線情報'!AD41, 12) &amp; "...", '2.回線情報'!AD41)</f>
        <v>0</v>
      </c>
      <c r="DG39" s="218">
        <v>0</v>
      </c>
      <c r="DH39" s="218">
        <v>0</v>
      </c>
      <c r="DR39" s="200" t="str">
        <f t="shared" si="1"/>
        <v xml:space="preserve">申告回線No.36
</v>
      </c>
      <c r="DT39" s="203" t="str">
        <f>IF(CX41=0,"","申告機器No."&amp;CX41&amp;"A")&amp;CHAR(10)&amp;IF(CY41=0,"",CY41)&amp;CHAR(10)&amp;IF(AND('2.回線情報'!N43="",'2.回線情報'!O43="", '2.回線情報'!P43="", '2.回線情報'!Q43="", '2.回線情報'!T43=""), "機器Aなし", IF(DB41=0,"",DB41)&amp;CHAR(10)&amp;IF(DC41=0,"",DC41)&amp;CHAR(10)&amp;IF(DD41=0,"",DD41))</f>
        <v>申告機器No.36A
機器Aなし</v>
      </c>
      <c r="DV39" s="205" t="str">
        <f>IF(CX41=0,"","申告機器No."&amp;CX41&amp;"B")&amp;CHAR(10)&amp;IF(CY41=0,"",CY41)&amp;CHAR(10)&amp;IF(AND('2.回線情報'!AC43="",'2.回線情報'!AD43="", '2.回線情報'!AE43="", '2.回線情報'!AF43="", '2.回線情報'!AI43=""), "機器Bなし", IF(DF41=0,"",DF41)&amp;CHAR(10)&amp;IF(DG41=0,"",DG41)&amp;CHAR(10)&amp;IF(DH41=0,"",DH41))</f>
        <v>申告機器No.36B
機器Bなし</v>
      </c>
    </row>
    <row r="40" spans="1:126" ht="18" customHeight="1" thickBot="1">
      <c r="A40" s="450"/>
      <c r="B40" s="451"/>
      <c r="C40" s="451"/>
      <c r="D40" s="451"/>
      <c r="E40" s="451"/>
      <c r="F40" s="451"/>
      <c r="G40" s="451"/>
      <c r="H40" s="451"/>
      <c r="I40" s="451"/>
      <c r="J40" s="451"/>
      <c r="K40" s="451"/>
      <c r="L40" s="451"/>
      <c r="M40" s="451"/>
      <c r="N40" s="451"/>
      <c r="O40" s="451"/>
      <c r="P40" s="451"/>
      <c r="Q40" s="451"/>
      <c r="R40" s="451"/>
      <c r="S40" s="451"/>
      <c r="T40" s="451"/>
      <c r="U40" s="451"/>
      <c r="V40" s="451"/>
      <c r="W40" s="452"/>
      <c r="Y40" s="437"/>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9"/>
      <c r="AW40" s="437"/>
      <c r="AX40" s="438"/>
      <c r="AY40" s="438"/>
      <c r="AZ40" s="438"/>
      <c r="BA40" s="438"/>
      <c r="BB40" s="438"/>
      <c r="BC40" s="438"/>
      <c r="BD40" s="438"/>
      <c r="BE40" s="438"/>
      <c r="BF40" s="438"/>
      <c r="BG40" s="438"/>
      <c r="BH40" s="438"/>
      <c r="BI40" s="438"/>
      <c r="BJ40" s="438"/>
      <c r="BK40" s="438"/>
      <c r="BL40" s="438"/>
      <c r="BM40" s="438"/>
      <c r="BN40" s="438"/>
      <c r="BO40" s="438"/>
      <c r="BP40" s="438"/>
      <c r="BQ40" s="438"/>
      <c r="BR40" s="438"/>
      <c r="BS40" s="439"/>
      <c r="BU40" s="437"/>
      <c r="BV40" s="438"/>
      <c r="BW40" s="438"/>
      <c r="BX40" s="438"/>
      <c r="BY40" s="438"/>
      <c r="BZ40" s="438"/>
      <c r="CA40" s="438"/>
      <c r="CB40" s="438"/>
      <c r="CC40" s="438"/>
      <c r="CD40" s="438"/>
      <c r="CE40" s="438"/>
      <c r="CF40" s="438"/>
      <c r="CG40" s="438"/>
      <c r="CH40" s="438"/>
      <c r="CI40" s="438"/>
      <c r="CJ40" s="438"/>
      <c r="CK40" s="438"/>
      <c r="CL40" s="438"/>
      <c r="CM40" s="438"/>
      <c r="CN40" s="438"/>
      <c r="CO40" s="438"/>
      <c r="CP40" s="438"/>
      <c r="CQ40" s="439"/>
      <c r="CX40" s="217">
        <v>35</v>
      </c>
      <c r="CY40" s="218">
        <v>0</v>
      </c>
      <c r="CZ40" s="218">
        <v>0</v>
      </c>
      <c r="DA40" s="218">
        <v>0</v>
      </c>
      <c r="DB40" s="219">
        <f>IF(LEN('2.回線情報'!O42)&gt;13, LEFT('2.回線情報'!O42, 12) &amp; "...", '2.回線情報'!O42)</f>
        <v>0</v>
      </c>
      <c r="DC40" s="219">
        <f>IF(LEN('2.回線情報'!P42)&gt;18, LEFT('2.回線情報'!P42, 17) &amp; "...", '2.回線情報'!P42)</f>
        <v>0</v>
      </c>
      <c r="DD40" s="218">
        <v>0</v>
      </c>
      <c r="DE40" s="218">
        <v>0</v>
      </c>
      <c r="DF40" s="219">
        <f>IF(LEN('2.回線情報'!AD42)&gt;13, LEFT('2.回線情報'!AD42, 12) &amp; "...", '2.回線情報'!AD42)</f>
        <v>0</v>
      </c>
      <c r="DG40" s="218">
        <v>0</v>
      </c>
      <c r="DH40" s="218">
        <v>0</v>
      </c>
      <c r="DR40" s="200" t="str">
        <f t="shared" si="1"/>
        <v xml:space="preserve">申告回線No.37
</v>
      </c>
      <c r="DT40" s="203" t="str">
        <f>IF(CX42=0,"","申告機器No."&amp;CX42&amp;"A")&amp;CHAR(10)&amp;IF(CY42=0,"",CY42)&amp;CHAR(10)&amp;IF(AND('2.回線情報'!N44="",'2.回線情報'!O44="", '2.回線情報'!P44="", '2.回線情報'!Q44="", '2.回線情報'!T44=""), "機器Aなし", IF(DB42=0,"",DB42)&amp;CHAR(10)&amp;IF(DC42=0,"",DC42)&amp;CHAR(10)&amp;IF(DD42=0,"",DD42))</f>
        <v>申告機器No.37A
機器Aなし</v>
      </c>
      <c r="DV40" s="205" t="str">
        <f>IF(CX42=0,"","申告機器No."&amp;CX42&amp;"B")&amp;CHAR(10)&amp;IF(CY42=0,"",CY42)&amp;CHAR(10)&amp;IF(AND('2.回線情報'!AC44="",'2.回線情報'!AD44="", '2.回線情報'!AE44="", '2.回線情報'!AF44="", '2.回線情報'!AI44=""), "機器Bなし", IF(DF42=0,"",DF42)&amp;CHAR(10)&amp;IF(DG42=0,"",DG42)&amp;CHAR(10)&amp;IF(DH42=0,"",DH42))</f>
        <v>申告機器No.37B
機器Bなし</v>
      </c>
    </row>
    <row r="41" spans="1:126" ht="18" customHeight="1" thickBot="1">
      <c r="A41" s="450"/>
      <c r="B41" s="451"/>
      <c r="C41" s="451"/>
      <c r="D41" s="451"/>
      <c r="E41" s="451"/>
      <c r="F41" s="451"/>
      <c r="G41" s="451"/>
      <c r="H41" s="451"/>
      <c r="I41" s="451"/>
      <c r="J41" s="451"/>
      <c r="K41" s="451"/>
      <c r="L41" s="451"/>
      <c r="M41" s="451"/>
      <c r="N41" s="451"/>
      <c r="O41" s="451"/>
      <c r="P41" s="451"/>
      <c r="Q41" s="451"/>
      <c r="R41" s="451"/>
      <c r="S41" s="451"/>
      <c r="T41" s="451"/>
      <c r="U41" s="451"/>
      <c r="V41" s="451"/>
      <c r="W41" s="452"/>
      <c r="Y41" s="437"/>
      <c r="Z41" s="438"/>
      <c r="AA41" s="438"/>
      <c r="AB41" s="438"/>
      <c r="AC41" s="438"/>
      <c r="AD41" s="438"/>
      <c r="AE41" s="438"/>
      <c r="AF41" s="438"/>
      <c r="AG41" s="438"/>
      <c r="AH41" s="438"/>
      <c r="AI41" s="438"/>
      <c r="AJ41" s="438"/>
      <c r="AK41" s="438"/>
      <c r="AL41" s="438"/>
      <c r="AM41" s="438"/>
      <c r="AN41" s="438"/>
      <c r="AO41" s="438"/>
      <c r="AP41" s="438"/>
      <c r="AQ41" s="438"/>
      <c r="AR41" s="438"/>
      <c r="AS41" s="438"/>
      <c r="AT41" s="438"/>
      <c r="AU41" s="439"/>
      <c r="AW41" s="437"/>
      <c r="AX41" s="438"/>
      <c r="AY41" s="438"/>
      <c r="AZ41" s="438"/>
      <c r="BA41" s="438"/>
      <c r="BB41" s="438"/>
      <c r="BC41" s="438"/>
      <c r="BD41" s="438"/>
      <c r="BE41" s="438"/>
      <c r="BF41" s="438"/>
      <c r="BG41" s="438"/>
      <c r="BH41" s="438"/>
      <c r="BI41" s="438"/>
      <c r="BJ41" s="438"/>
      <c r="BK41" s="438"/>
      <c r="BL41" s="438"/>
      <c r="BM41" s="438"/>
      <c r="BN41" s="438"/>
      <c r="BO41" s="438"/>
      <c r="BP41" s="438"/>
      <c r="BQ41" s="438"/>
      <c r="BR41" s="438"/>
      <c r="BS41" s="439"/>
      <c r="BU41" s="437"/>
      <c r="BV41" s="438"/>
      <c r="BW41" s="438"/>
      <c r="BX41" s="438"/>
      <c r="BY41" s="438"/>
      <c r="BZ41" s="438"/>
      <c r="CA41" s="438"/>
      <c r="CB41" s="438"/>
      <c r="CC41" s="438"/>
      <c r="CD41" s="438"/>
      <c r="CE41" s="438"/>
      <c r="CF41" s="438"/>
      <c r="CG41" s="438"/>
      <c r="CH41" s="438"/>
      <c r="CI41" s="438"/>
      <c r="CJ41" s="438"/>
      <c r="CK41" s="438"/>
      <c r="CL41" s="438"/>
      <c r="CM41" s="438"/>
      <c r="CN41" s="438"/>
      <c r="CO41" s="438"/>
      <c r="CP41" s="438"/>
      <c r="CQ41" s="439"/>
      <c r="CX41" s="217">
        <v>36</v>
      </c>
      <c r="CY41" s="218">
        <v>0</v>
      </c>
      <c r="CZ41" s="218">
        <v>0</v>
      </c>
      <c r="DA41" s="218">
        <v>0</v>
      </c>
      <c r="DB41" s="219">
        <f>IF(LEN('2.回線情報'!O43)&gt;13, LEFT('2.回線情報'!O43, 12) &amp; "...", '2.回線情報'!O43)</f>
        <v>0</v>
      </c>
      <c r="DC41" s="219">
        <f>IF(LEN('2.回線情報'!P43)&gt;18, LEFT('2.回線情報'!P43, 17) &amp; "...", '2.回線情報'!P43)</f>
        <v>0</v>
      </c>
      <c r="DD41" s="218">
        <v>0</v>
      </c>
      <c r="DE41" s="218">
        <v>0</v>
      </c>
      <c r="DF41" s="219">
        <f>IF(LEN('2.回線情報'!AD43)&gt;13, LEFT('2.回線情報'!AD43, 12) &amp; "...", '2.回線情報'!AD43)</f>
        <v>0</v>
      </c>
      <c r="DG41" s="218">
        <v>0</v>
      </c>
      <c r="DH41" s="218">
        <v>0</v>
      </c>
      <c r="DR41" s="200" t="str">
        <f t="shared" si="1"/>
        <v xml:space="preserve">申告回線No.38
</v>
      </c>
      <c r="DT41" s="203" t="str">
        <f>IF(CX43=0,"","申告機器No."&amp;CX43&amp;"A")&amp;CHAR(10)&amp;IF(CY43=0,"",CY43)&amp;CHAR(10)&amp;IF(AND('2.回線情報'!N45="",'2.回線情報'!O45="", '2.回線情報'!P45="", '2.回線情報'!Q45="", '2.回線情報'!T45=""), "機器Aなし", IF(DB43=0,"",DB43)&amp;CHAR(10)&amp;IF(DC43=0,"",DC43)&amp;CHAR(10)&amp;IF(DD43=0,"",DD43))</f>
        <v>申告機器No.38A
機器Aなし</v>
      </c>
      <c r="DV41" s="205" t="str">
        <f>IF(CX43=0,"","申告機器No."&amp;CX43&amp;"B")&amp;CHAR(10)&amp;IF(CY43=0,"",CY43)&amp;CHAR(10)&amp;IF(AND('2.回線情報'!AC45="",'2.回線情報'!AD45="", '2.回線情報'!AE45="", '2.回線情報'!AF45="", '2.回線情報'!AI45=""), "機器Bなし", IF(DF43=0,"",DF43)&amp;CHAR(10)&amp;IF(DG43=0,"",DG43)&amp;CHAR(10)&amp;IF(DH43=0,"",DH43))</f>
        <v>申告機器No.38B
機器Bなし</v>
      </c>
    </row>
    <row r="42" spans="1:126" ht="18" customHeight="1" thickBot="1">
      <c r="A42" s="453"/>
      <c r="B42" s="454"/>
      <c r="C42" s="454"/>
      <c r="D42" s="454"/>
      <c r="E42" s="454"/>
      <c r="F42" s="454"/>
      <c r="G42" s="454"/>
      <c r="H42" s="454"/>
      <c r="I42" s="454"/>
      <c r="J42" s="454"/>
      <c r="K42" s="454"/>
      <c r="L42" s="454"/>
      <c r="M42" s="454"/>
      <c r="N42" s="454"/>
      <c r="O42" s="454"/>
      <c r="P42" s="454"/>
      <c r="Q42" s="454"/>
      <c r="R42" s="454"/>
      <c r="S42" s="454"/>
      <c r="T42" s="454"/>
      <c r="U42" s="454"/>
      <c r="V42" s="454"/>
      <c r="W42" s="455"/>
      <c r="Y42" s="437"/>
      <c r="Z42" s="438"/>
      <c r="AA42" s="438"/>
      <c r="AB42" s="438"/>
      <c r="AC42" s="438"/>
      <c r="AD42" s="438"/>
      <c r="AE42" s="438"/>
      <c r="AF42" s="438"/>
      <c r="AG42" s="438"/>
      <c r="AH42" s="438"/>
      <c r="AI42" s="438"/>
      <c r="AJ42" s="438"/>
      <c r="AK42" s="438"/>
      <c r="AL42" s="438"/>
      <c r="AM42" s="438"/>
      <c r="AN42" s="438"/>
      <c r="AO42" s="438"/>
      <c r="AP42" s="438"/>
      <c r="AQ42" s="438"/>
      <c r="AR42" s="438"/>
      <c r="AS42" s="438"/>
      <c r="AT42" s="438"/>
      <c r="AU42" s="439"/>
      <c r="AW42" s="437"/>
      <c r="AX42" s="438"/>
      <c r="AY42" s="438"/>
      <c r="AZ42" s="438"/>
      <c r="BA42" s="438"/>
      <c r="BB42" s="438"/>
      <c r="BC42" s="438"/>
      <c r="BD42" s="438"/>
      <c r="BE42" s="438"/>
      <c r="BF42" s="438"/>
      <c r="BG42" s="438"/>
      <c r="BH42" s="438"/>
      <c r="BI42" s="438"/>
      <c r="BJ42" s="438"/>
      <c r="BK42" s="438"/>
      <c r="BL42" s="438"/>
      <c r="BM42" s="438"/>
      <c r="BN42" s="438"/>
      <c r="BO42" s="438"/>
      <c r="BP42" s="438"/>
      <c r="BQ42" s="438"/>
      <c r="BR42" s="438"/>
      <c r="BS42" s="439"/>
      <c r="BU42" s="437"/>
      <c r="BV42" s="438"/>
      <c r="BW42" s="438"/>
      <c r="BX42" s="438"/>
      <c r="BY42" s="438"/>
      <c r="BZ42" s="438"/>
      <c r="CA42" s="438"/>
      <c r="CB42" s="438"/>
      <c r="CC42" s="438"/>
      <c r="CD42" s="438"/>
      <c r="CE42" s="438"/>
      <c r="CF42" s="438"/>
      <c r="CG42" s="438"/>
      <c r="CH42" s="438"/>
      <c r="CI42" s="438"/>
      <c r="CJ42" s="438"/>
      <c r="CK42" s="438"/>
      <c r="CL42" s="438"/>
      <c r="CM42" s="438"/>
      <c r="CN42" s="438"/>
      <c r="CO42" s="438"/>
      <c r="CP42" s="438"/>
      <c r="CQ42" s="439"/>
      <c r="CX42" s="217">
        <v>37</v>
      </c>
      <c r="CY42" s="218">
        <v>0</v>
      </c>
      <c r="CZ42" s="218">
        <v>0</v>
      </c>
      <c r="DA42" s="218">
        <v>0</v>
      </c>
      <c r="DB42" s="219">
        <f>IF(LEN('2.回線情報'!O44)&gt;13, LEFT('2.回線情報'!O44, 12) &amp; "...", '2.回線情報'!O44)</f>
        <v>0</v>
      </c>
      <c r="DC42" s="219">
        <f>IF(LEN('2.回線情報'!P44)&gt;18, LEFT('2.回線情報'!P44, 17) &amp; "...", '2.回線情報'!P44)</f>
        <v>0</v>
      </c>
      <c r="DD42" s="218">
        <v>0</v>
      </c>
      <c r="DE42" s="218">
        <v>0</v>
      </c>
      <c r="DF42" s="219">
        <f>IF(LEN('2.回線情報'!AD44)&gt;13, LEFT('2.回線情報'!AD44, 12) &amp; "...", '2.回線情報'!AD44)</f>
        <v>0</v>
      </c>
      <c r="DG42" s="218">
        <v>0</v>
      </c>
      <c r="DH42" s="218">
        <v>0</v>
      </c>
      <c r="DR42" s="200" t="str">
        <f t="shared" si="1"/>
        <v xml:space="preserve">申告回線No.39
</v>
      </c>
      <c r="DT42" s="203" t="str">
        <f>IF(CX44=0,"","申告機器No."&amp;CX44&amp;"A")&amp;CHAR(10)&amp;IF(CY44=0,"",CY44)&amp;CHAR(10)&amp;IF(AND('2.回線情報'!N46="",'2.回線情報'!O46="", '2.回線情報'!P46="", '2.回線情報'!Q46="", '2.回線情報'!T46=""), "機器Aなし", IF(DB44=0,"",DB44)&amp;CHAR(10)&amp;IF(DC44=0,"",DC44)&amp;CHAR(10)&amp;IF(DD44=0,"",DD44))</f>
        <v>申告機器No.39A
機器Aなし</v>
      </c>
      <c r="DV42" s="205" t="str">
        <f>IF(CX44=0,"","申告機器No."&amp;CX44&amp;"B")&amp;CHAR(10)&amp;IF(CY44=0,"",CY44)&amp;CHAR(10)&amp;IF(AND('2.回線情報'!AC46="",'2.回線情報'!AD46="", '2.回線情報'!AE46="", '2.回線情報'!AF46="", '2.回線情報'!AI46=""), "機器Bなし", IF(DF44=0,"",DF44)&amp;CHAR(10)&amp;IF(DG44=0,"",DG44)&amp;CHAR(10)&amp;IF(DH44=0,"",DH44))</f>
        <v>申告機器No.39B
機器Bなし</v>
      </c>
    </row>
    <row r="43" spans="1:126" ht="18" customHeight="1" thickBot="1">
      <c r="A43" s="428"/>
      <c r="B43" s="429"/>
      <c r="C43" s="429"/>
      <c r="D43" s="429"/>
      <c r="E43" s="429"/>
      <c r="F43" s="429"/>
      <c r="G43" s="429"/>
      <c r="H43" s="429"/>
      <c r="I43" s="429"/>
      <c r="J43" s="429"/>
      <c r="K43" s="429"/>
      <c r="L43" s="429"/>
      <c r="M43" s="432" t="s">
        <v>366</v>
      </c>
      <c r="N43" s="433"/>
      <c r="O43" s="433"/>
      <c r="P43" s="433"/>
      <c r="Q43" s="433"/>
      <c r="R43" s="433"/>
      <c r="S43" s="433"/>
      <c r="T43" s="432" t="s">
        <v>367</v>
      </c>
      <c r="U43" s="433"/>
      <c r="V43" s="433"/>
      <c r="W43" s="433"/>
      <c r="Y43" s="437"/>
      <c r="Z43" s="438"/>
      <c r="AA43" s="438"/>
      <c r="AB43" s="438"/>
      <c r="AC43" s="438"/>
      <c r="AD43" s="438"/>
      <c r="AE43" s="438"/>
      <c r="AF43" s="438"/>
      <c r="AG43" s="438"/>
      <c r="AH43" s="438"/>
      <c r="AI43" s="438"/>
      <c r="AJ43" s="438"/>
      <c r="AK43" s="438"/>
      <c r="AL43" s="438"/>
      <c r="AM43" s="438"/>
      <c r="AN43" s="438"/>
      <c r="AO43" s="438"/>
      <c r="AP43" s="438"/>
      <c r="AQ43" s="438"/>
      <c r="AR43" s="438"/>
      <c r="AS43" s="438"/>
      <c r="AT43" s="438"/>
      <c r="AU43" s="439"/>
      <c r="AW43" s="437"/>
      <c r="AX43" s="438"/>
      <c r="AY43" s="438"/>
      <c r="AZ43" s="438"/>
      <c r="BA43" s="438"/>
      <c r="BB43" s="438"/>
      <c r="BC43" s="438"/>
      <c r="BD43" s="438"/>
      <c r="BE43" s="438"/>
      <c r="BF43" s="438"/>
      <c r="BG43" s="438"/>
      <c r="BH43" s="438"/>
      <c r="BI43" s="438"/>
      <c r="BJ43" s="438"/>
      <c r="BK43" s="438"/>
      <c r="BL43" s="438"/>
      <c r="BM43" s="438"/>
      <c r="BN43" s="438"/>
      <c r="BO43" s="438"/>
      <c r="BP43" s="438"/>
      <c r="BQ43" s="438"/>
      <c r="BR43" s="438"/>
      <c r="BS43" s="439"/>
      <c r="BU43" s="437"/>
      <c r="BV43" s="438"/>
      <c r="BW43" s="438"/>
      <c r="BX43" s="438"/>
      <c r="BY43" s="438"/>
      <c r="BZ43" s="438"/>
      <c r="CA43" s="438"/>
      <c r="CB43" s="438"/>
      <c r="CC43" s="438"/>
      <c r="CD43" s="438"/>
      <c r="CE43" s="438"/>
      <c r="CF43" s="438"/>
      <c r="CG43" s="438"/>
      <c r="CH43" s="438"/>
      <c r="CI43" s="438"/>
      <c r="CJ43" s="438"/>
      <c r="CK43" s="438"/>
      <c r="CL43" s="438"/>
      <c r="CM43" s="438"/>
      <c r="CN43" s="438"/>
      <c r="CO43" s="438"/>
      <c r="CP43" s="438"/>
      <c r="CQ43" s="439"/>
      <c r="CX43" s="217">
        <v>38</v>
      </c>
      <c r="CY43" s="218">
        <v>0</v>
      </c>
      <c r="CZ43" s="218">
        <v>0</v>
      </c>
      <c r="DA43" s="218">
        <v>0</v>
      </c>
      <c r="DB43" s="219">
        <f>IF(LEN('2.回線情報'!O45)&gt;13, LEFT('2.回線情報'!O45, 12) &amp; "...", '2.回線情報'!O45)</f>
        <v>0</v>
      </c>
      <c r="DC43" s="219">
        <f>IF(LEN('2.回線情報'!P45)&gt;18, LEFT('2.回線情報'!P45, 17) &amp; "...", '2.回線情報'!P45)</f>
        <v>0</v>
      </c>
      <c r="DD43" s="218">
        <v>0</v>
      </c>
      <c r="DE43" s="218">
        <v>0</v>
      </c>
      <c r="DF43" s="219">
        <f>IF(LEN('2.回線情報'!AD45)&gt;13, LEFT('2.回線情報'!AD45, 12) &amp; "...", '2.回線情報'!AD45)</f>
        <v>0</v>
      </c>
      <c r="DG43" s="218">
        <v>0</v>
      </c>
      <c r="DH43" s="218">
        <v>0</v>
      </c>
      <c r="DR43" s="200" t="str">
        <f t="shared" si="1"/>
        <v xml:space="preserve">申告回線No.40
</v>
      </c>
      <c r="DT43" s="203" t="str">
        <f>IF(CX45=0,"","申告機器No."&amp;CX45&amp;"A")&amp;CHAR(10)&amp;IF(CY45=0,"",CY45)&amp;CHAR(10)&amp;IF(AND('2.回線情報'!N47="",'2.回線情報'!O47="", '2.回線情報'!P47="", '2.回線情報'!Q47="", '2.回線情報'!T47=""), "機器Aなし", IF(DB45=0,"",DB45)&amp;CHAR(10)&amp;IF(DC45=0,"",DC45)&amp;CHAR(10)&amp;IF(DD45=0,"",DD45))</f>
        <v>申告機器No.40A
機器Aなし</v>
      </c>
      <c r="DV43" s="205" t="str">
        <f>IF(CX45=0,"","申告機器No."&amp;CX45&amp;"B")&amp;CHAR(10)&amp;IF(CY45=0,"",CY45)&amp;CHAR(10)&amp;IF(AND('2.回線情報'!AC47="",'2.回線情報'!AD47="", '2.回線情報'!AE47="", '2.回線情報'!AF47="", '2.回線情報'!AI47=""), "機器Bなし", IF(DF45=0,"",DF45)&amp;CHAR(10)&amp;IF(DG45=0,"",DG45)&amp;CHAR(10)&amp;IF(DH45=0,"",DH45))</f>
        <v>申告機器No.40B
機器Bなし</v>
      </c>
    </row>
    <row r="44" spans="1:126" ht="18" customHeight="1" thickBot="1">
      <c r="A44" s="430"/>
      <c r="B44" s="431"/>
      <c r="C44" s="431"/>
      <c r="D44" s="431"/>
      <c r="E44" s="431"/>
      <c r="F44" s="431"/>
      <c r="G44" s="431"/>
      <c r="H44" s="431"/>
      <c r="I44" s="431"/>
      <c r="J44" s="431"/>
      <c r="K44" s="431"/>
      <c r="L44" s="431"/>
      <c r="M44" s="432"/>
      <c r="N44" s="433"/>
      <c r="O44" s="433"/>
      <c r="P44" s="433"/>
      <c r="Q44" s="433"/>
      <c r="R44" s="433"/>
      <c r="S44" s="433"/>
      <c r="T44" s="432"/>
      <c r="U44" s="433"/>
      <c r="V44" s="433"/>
      <c r="W44" s="433"/>
      <c r="Y44" s="437"/>
      <c r="Z44" s="438"/>
      <c r="AA44" s="438"/>
      <c r="AB44" s="438"/>
      <c r="AC44" s="438"/>
      <c r="AD44" s="438"/>
      <c r="AE44" s="438"/>
      <c r="AF44" s="438"/>
      <c r="AG44" s="438"/>
      <c r="AH44" s="438"/>
      <c r="AI44" s="438"/>
      <c r="AJ44" s="438"/>
      <c r="AK44" s="438"/>
      <c r="AL44" s="438"/>
      <c r="AM44" s="438"/>
      <c r="AN44" s="438"/>
      <c r="AO44" s="438"/>
      <c r="AP44" s="438"/>
      <c r="AQ44" s="438"/>
      <c r="AR44" s="438"/>
      <c r="AS44" s="438"/>
      <c r="AT44" s="438"/>
      <c r="AU44" s="439"/>
      <c r="AW44" s="437"/>
      <c r="AX44" s="438"/>
      <c r="AY44" s="438"/>
      <c r="AZ44" s="438"/>
      <c r="BA44" s="438"/>
      <c r="BB44" s="438"/>
      <c r="BC44" s="438"/>
      <c r="BD44" s="438"/>
      <c r="BE44" s="438"/>
      <c r="BF44" s="438"/>
      <c r="BG44" s="438"/>
      <c r="BH44" s="438"/>
      <c r="BI44" s="438"/>
      <c r="BJ44" s="438"/>
      <c r="BK44" s="438"/>
      <c r="BL44" s="438"/>
      <c r="BM44" s="438"/>
      <c r="BN44" s="438"/>
      <c r="BO44" s="438"/>
      <c r="BP44" s="438"/>
      <c r="BQ44" s="438"/>
      <c r="BR44" s="438"/>
      <c r="BS44" s="439"/>
      <c r="BU44" s="437"/>
      <c r="BV44" s="438"/>
      <c r="BW44" s="438"/>
      <c r="BX44" s="438"/>
      <c r="BY44" s="438"/>
      <c r="BZ44" s="438"/>
      <c r="CA44" s="438"/>
      <c r="CB44" s="438"/>
      <c r="CC44" s="438"/>
      <c r="CD44" s="438"/>
      <c r="CE44" s="438"/>
      <c r="CF44" s="438"/>
      <c r="CG44" s="438"/>
      <c r="CH44" s="438"/>
      <c r="CI44" s="438"/>
      <c r="CJ44" s="438"/>
      <c r="CK44" s="438"/>
      <c r="CL44" s="438"/>
      <c r="CM44" s="438"/>
      <c r="CN44" s="438"/>
      <c r="CO44" s="438"/>
      <c r="CP44" s="438"/>
      <c r="CQ44" s="439"/>
      <c r="CX44" s="217">
        <v>39</v>
      </c>
      <c r="CY44" s="218">
        <v>0</v>
      </c>
      <c r="CZ44" s="218">
        <v>0</v>
      </c>
      <c r="DA44" s="218">
        <v>0</v>
      </c>
      <c r="DB44" s="219">
        <f>IF(LEN('2.回線情報'!O46)&gt;13, LEFT('2.回線情報'!O46, 12) &amp; "...", '2.回線情報'!O46)</f>
        <v>0</v>
      </c>
      <c r="DC44" s="219">
        <f>IF(LEN('2.回線情報'!P46)&gt;18, LEFT('2.回線情報'!P46, 17) &amp; "...", '2.回線情報'!P46)</f>
        <v>0</v>
      </c>
      <c r="DD44" s="218">
        <v>0</v>
      </c>
      <c r="DE44" s="218">
        <v>0</v>
      </c>
      <c r="DF44" s="219">
        <f>IF(LEN('2.回線情報'!AD46)&gt;13, LEFT('2.回線情報'!AD46, 12) &amp; "...", '2.回線情報'!AD46)</f>
        <v>0</v>
      </c>
      <c r="DG44" s="218">
        <v>0</v>
      </c>
      <c r="DH44" s="218">
        <v>0</v>
      </c>
      <c r="DR44" s="200" t="str">
        <f t="shared" si="1"/>
        <v xml:space="preserve">申告回線No.41
</v>
      </c>
      <c r="DT44" s="203" t="str">
        <f>IF(CX46=0,"","申告機器No."&amp;CX46&amp;"A")&amp;CHAR(10)&amp;IF(CY46=0,"",CY46)&amp;CHAR(10)&amp;IF(AND('2.回線情報'!N48="",'2.回線情報'!O48="", '2.回線情報'!P48="", '2.回線情報'!Q48="", '2.回線情報'!T48=""), "機器Aなし", IF(DB46=0,"",DB46)&amp;CHAR(10)&amp;IF(DC46=0,"",DC46)&amp;CHAR(10)&amp;IF(DD46=0,"",DD46))</f>
        <v>申告機器No.41A
機器Aなし</v>
      </c>
      <c r="DV44" s="205" t="str">
        <f>IF(CX46=0,"","申告機器No."&amp;CX46&amp;"B")&amp;CHAR(10)&amp;IF(CY46=0,"",CY46)&amp;CHAR(10)&amp;IF(AND('2.回線情報'!AC48="",'2.回線情報'!AD48="", '2.回線情報'!AE48="", '2.回線情報'!AF48="", '2.回線情報'!AI48=""), "機器Bなし", IF(DF46=0,"",DF46)&amp;CHAR(10)&amp;IF(DG46=0,"",DG46)&amp;CHAR(10)&amp;IF(DH46=0,"",DH46))</f>
        <v>申告機器No.41B
機器Bなし</v>
      </c>
    </row>
    <row r="45" spans="1:126" ht="18" customHeight="1" thickBot="1">
      <c r="A45" s="422" t="s">
        <v>389</v>
      </c>
      <c r="B45" s="423"/>
      <c r="C45" s="423"/>
      <c r="D45" s="423"/>
      <c r="E45" s="423"/>
      <c r="F45" s="423"/>
      <c r="G45" s="423"/>
      <c r="H45" s="423"/>
      <c r="I45" s="423"/>
      <c r="J45" s="423"/>
      <c r="K45" s="423"/>
      <c r="L45" s="423"/>
      <c r="M45" s="423"/>
      <c r="N45" s="423"/>
      <c r="O45" s="423"/>
      <c r="P45" s="423"/>
      <c r="Q45" s="423"/>
      <c r="R45" s="423"/>
      <c r="S45" s="423"/>
      <c r="T45" s="423"/>
      <c r="U45" s="423"/>
      <c r="V45" s="423"/>
      <c r="W45" s="424"/>
      <c r="Y45" s="440"/>
      <c r="Z45" s="441"/>
      <c r="AA45" s="441"/>
      <c r="AB45" s="441"/>
      <c r="AC45" s="441"/>
      <c r="AD45" s="441"/>
      <c r="AE45" s="441"/>
      <c r="AF45" s="441"/>
      <c r="AG45" s="441"/>
      <c r="AH45" s="441"/>
      <c r="AI45" s="441"/>
      <c r="AJ45" s="441"/>
      <c r="AK45" s="441"/>
      <c r="AL45" s="441"/>
      <c r="AM45" s="441"/>
      <c r="AN45" s="441"/>
      <c r="AO45" s="441"/>
      <c r="AP45" s="441"/>
      <c r="AQ45" s="441"/>
      <c r="AR45" s="441"/>
      <c r="AS45" s="441"/>
      <c r="AT45" s="441"/>
      <c r="AU45" s="442"/>
      <c r="AW45" s="440"/>
      <c r="AX45" s="441"/>
      <c r="AY45" s="441"/>
      <c r="AZ45" s="441"/>
      <c r="BA45" s="441"/>
      <c r="BB45" s="441"/>
      <c r="BC45" s="441"/>
      <c r="BD45" s="441"/>
      <c r="BE45" s="441"/>
      <c r="BF45" s="441"/>
      <c r="BG45" s="441"/>
      <c r="BH45" s="441"/>
      <c r="BI45" s="441"/>
      <c r="BJ45" s="441"/>
      <c r="BK45" s="441"/>
      <c r="BL45" s="441"/>
      <c r="BM45" s="441"/>
      <c r="BN45" s="441"/>
      <c r="BO45" s="441"/>
      <c r="BP45" s="441"/>
      <c r="BQ45" s="441"/>
      <c r="BR45" s="441"/>
      <c r="BS45" s="442"/>
      <c r="BU45" s="440"/>
      <c r="BV45" s="441"/>
      <c r="BW45" s="441"/>
      <c r="BX45" s="441"/>
      <c r="BY45" s="441"/>
      <c r="BZ45" s="441"/>
      <c r="CA45" s="441"/>
      <c r="CB45" s="441"/>
      <c r="CC45" s="441"/>
      <c r="CD45" s="441"/>
      <c r="CE45" s="441"/>
      <c r="CF45" s="441"/>
      <c r="CG45" s="441"/>
      <c r="CH45" s="441"/>
      <c r="CI45" s="441"/>
      <c r="CJ45" s="441"/>
      <c r="CK45" s="441"/>
      <c r="CL45" s="441"/>
      <c r="CM45" s="441"/>
      <c r="CN45" s="441"/>
      <c r="CO45" s="441"/>
      <c r="CP45" s="441"/>
      <c r="CQ45" s="442"/>
      <c r="CX45" s="217">
        <v>40</v>
      </c>
      <c r="CY45" s="218">
        <v>0</v>
      </c>
      <c r="CZ45" s="218">
        <v>0</v>
      </c>
      <c r="DA45" s="218">
        <v>0</v>
      </c>
      <c r="DB45" s="219">
        <f>IF(LEN('2.回線情報'!O47)&gt;13, LEFT('2.回線情報'!O47, 12) &amp; "...", '2.回線情報'!O47)</f>
        <v>0</v>
      </c>
      <c r="DC45" s="219">
        <f>IF(LEN('2.回線情報'!P47)&gt;18, LEFT('2.回線情報'!P47, 17) &amp; "...", '2.回線情報'!P47)</f>
        <v>0</v>
      </c>
      <c r="DD45" s="218">
        <v>0</v>
      </c>
      <c r="DE45" s="218">
        <v>0</v>
      </c>
      <c r="DF45" s="219">
        <f>IF(LEN('2.回線情報'!AD47)&gt;13, LEFT('2.回線情報'!AD47, 12) &amp; "...", '2.回線情報'!AD47)</f>
        <v>0</v>
      </c>
      <c r="DG45" s="218">
        <v>0</v>
      </c>
      <c r="DH45" s="218">
        <v>0</v>
      </c>
      <c r="DR45" s="200" t="str">
        <f t="shared" si="1"/>
        <v xml:space="preserve">申告回線No.42
</v>
      </c>
      <c r="DT45" s="203" t="str">
        <f>IF(CX47=0,"","申告機器No."&amp;CX47&amp;"A")&amp;CHAR(10)&amp;IF(CY47=0,"",CY47)&amp;CHAR(10)&amp;IF(AND('2.回線情報'!N49="",'2.回線情報'!O49="", '2.回線情報'!P49="", '2.回線情報'!Q49="", '2.回線情報'!T49=""), "機器Aなし", IF(DB47=0,"",DB47)&amp;CHAR(10)&amp;IF(DC47=0,"",DC47)&amp;CHAR(10)&amp;IF(DD47=0,"",DD47))</f>
        <v>申告機器No.42A
機器Aなし</v>
      </c>
      <c r="DV45" s="205" t="str">
        <f>IF(CX47=0,"","申告機器No."&amp;CX47&amp;"B")&amp;CHAR(10)&amp;IF(CY47=0,"",CY47)&amp;CHAR(10)&amp;IF(AND('2.回線情報'!AC49="",'2.回線情報'!AD49="", '2.回線情報'!AE49="", '2.回線情報'!AF49="", '2.回線情報'!AI49=""), "機器Bなし", IF(DF47=0,"",DF47)&amp;CHAR(10)&amp;IF(DG47=0,"",DG47)&amp;CHAR(10)&amp;IF(DH47=0,"",DH47))</f>
        <v>申告機器No.42B
機器Bなし</v>
      </c>
    </row>
    <row r="46" spans="1:126" ht="18" customHeight="1" thickBot="1">
      <c r="A46" s="422"/>
      <c r="B46" s="423"/>
      <c r="C46" s="423"/>
      <c r="D46" s="423"/>
      <c r="E46" s="423"/>
      <c r="F46" s="423"/>
      <c r="G46" s="423"/>
      <c r="H46" s="423"/>
      <c r="I46" s="423"/>
      <c r="J46" s="423"/>
      <c r="K46" s="423"/>
      <c r="L46" s="423"/>
      <c r="M46" s="423"/>
      <c r="N46" s="423"/>
      <c r="O46" s="423"/>
      <c r="P46" s="423"/>
      <c r="Q46" s="423"/>
      <c r="R46" s="423"/>
      <c r="S46" s="423"/>
      <c r="T46" s="423"/>
      <c r="U46" s="423"/>
      <c r="V46" s="423"/>
      <c r="W46" s="424"/>
      <c r="Y46" s="434" t="s">
        <v>403</v>
      </c>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6"/>
      <c r="AW46" s="434" t="s">
        <v>404</v>
      </c>
      <c r="AX46" s="435"/>
      <c r="AY46" s="435"/>
      <c r="AZ46" s="435"/>
      <c r="BA46" s="435"/>
      <c r="BB46" s="435"/>
      <c r="BC46" s="435"/>
      <c r="BD46" s="435"/>
      <c r="BE46" s="435"/>
      <c r="BF46" s="435"/>
      <c r="BG46" s="435"/>
      <c r="BH46" s="435"/>
      <c r="BI46" s="435"/>
      <c r="BJ46" s="435"/>
      <c r="BK46" s="435"/>
      <c r="BL46" s="435"/>
      <c r="BM46" s="435"/>
      <c r="BN46" s="435"/>
      <c r="BO46" s="435"/>
      <c r="BP46" s="435"/>
      <c r="BQ46" s="435"/>
      <c r="BR46" s="435"/>
      <c r="BS46" s="436"/>
      <c r="BU46" s="434" t="s">
        <v>405</v>
      </c>
      <c r="BV46" s="435"/>
      <c r="BW46" s="435"/>
      <c r="BX46" s="435"/>
      <c r="BY46" s="435"/>
      <c r="BZ46" s="435"/>
      <c r="CA46" s="435"/>
      <c r="CB46" s="435"/>
      <c r="CC46" s="435"/>
      <c r="CD46" s="435"/>
      <c r="CE46" s="435"/>
      <c r="CF46" s="435"/>
      <c r="CG46" s="435"/>
      <c r="CH46" s="435"/>
      <c r="CI46" s="435"/>
      <c r="CJ46" s="435"/>
      <c r="CK46" s="435"/>
      <c r="CL46" s="435"/>
      <c r="CM46" s="435"/>
      <c r="CN46" s="435"/>
      <c r="CO46" s="435"/>
      <c r="CP46" s="435"/>
      <c r="CQ46" s="436"/>
      <c r="CX46" s="217">
        <v>41</v>
      </c>
      <c r="CY46" s="218">
        <v>0</v>
      </c>
      <c r="CZ46" s="218">
        <v>0</v>
      </c>
      <c r="DA46" s="218">
        <v>0</v>
      </c>
      <c r="DB46" s="219">
        <f>IF(LEN('2.回線情報'!O48)&gt;13, LEFT('2.回線情報'!O48, 12) &amp; "...", '2.回線情報'!O48)</f>
        <v>0</v>
      </c>
      <c r="DC46" s="219">
        <f>IF(LEN('2.回線情報'!P48)&gt;18, LEFT('2.回線情報'!P48, 17) &amp; "...", '2.回線情報'!P48)</f>
        <v>0</v>
      </c>
      <c r="DD46" s="218">
        <v>0</v>
      </c>
      <c r="DE46" s="218">
        <v>0</v>
      </c>
      <c r="DF46" s="219">
        <f>IF(LEN('2.回線情報'!AD48)&gt;13, LEFT('2.回線情報'!AD48, 12) &amp; "...", '2.回線情報'!AD48)</f>
        <v>0</v>
      </c>
      <c r="DG46" s="218">
        <v>0</v>
      </c>
      <c r="DH46" s="218">
        <v>0</v>
      </c>
      <c r="DR46" s="200" t="str">
        <f t="shared" si="1"/>
        <v xml:space="preserve">申告回線No.43
</v>
      </c>
      <c r="DT46" s="203" t="str">
        <f>IF(CX48=0,"","申告機器No."&amp;CX48&amp;"A")&amp;CHAR(10)&amp;IF(CY48=0,"",CY48)&amp;CHAR(10)&amp;IF(AND('2.回線情報'!N50="",'2.回線情報'!O50="", '2.回線情報'!P50="", '2.回線情報'!Q50="", '2.回線情報'!T50=""), "機器Aなし", IF(DB48=0,"",DB48)&amp;CHAR(10)&amp;IF(DC48=0,"",DC48)&amp;CHAR(10)&amp;IF(DD48=0,"",DD48))</f>
        <v>申告機器No.43A
機器Aなし</v>
      </c>
      <c r="DV46" s="205" t="str">
        <f>IF(CX48=0,"","申告機器No."&amp;CX48&amp;"B")&amp;CHAR(10)&amp;IF(CY48=0,"",CY48)&amp;CHAR(10)&amp;IF(AND('2.回線情報'!AC50="",'2.回線情報'!AD50="", '2.回線情報'!AE50="", '2.回線情報'!AF50="", '2.回線情報'!AI50=""), "機器Bなし", IF(DF48=0,"",DF48)&amp;CHAR(10)&amp;IF(DG48=0,"",DG48)&amp;CHAR(10)&amp;IF(DH48=0,"",DH48))</f>
        <v>申告機器No.43B
機器Bなし</v>
      </c>
    </row>
    <row r="47" spans="1:126" ht="18" customHeight="1" thickBot="1">
      <c r="A47" s="422"/>
      <c r="B47" s="423"/>
      <c r="C47" s="423"/>
      <c r="D47" s="423"/>
      <c r="E47" s="423"/>
      <c r="F47" s="423"/>
      <c r="G47" s="423"/>
      <c r="H47" s="423"/>
      <c r="I47" s="423"/>
      <c r="J47" s="423"/>
      <c r="K47" s="423"/>
      <c r="L47" s="423"/>
      <c r="M47" s="423"/>
      <c r="N47" s="423"/>
      <c r="O47" s="423"/>
      <c r="P47" s="423"/>
      <c r="Q47" s="423"/>
      <c r="R47" s="423"/>
      <c r="S47" s="423"/>
      <c r="T47" s="423"/>
      <c r="U47" s="423"/>
      <c r="V47" s="423"/>
      <c r="W47" s="424"/>
      <c r="Y47" s="437"/>
      <c r="Z47" s="438"/>
      <c r="AA47" s="438"/>
      <c r="AB47" s="438"/>
      <c r="AC47" s="438"/>
      <c r="AD47" s="438"/>
      <c r="AE47" s="438"/>
      <c r="AF47" s="438"/>
      <c r="AG47" s="438"/>
      <c r="AH47" s="438"/>
      <c r="AI47" s="438"/>
      <c r="AJ47" s="438"/>
      <c r="AK47" s="438"/>
      <c r="AL47" s="438"/>
      <c r="AM47" s="438"/>
      <c r="AN47" s="438"/>
      <c r="AO47" s="438"/>
      <c r="AP47" s="438"/>
      <c r="AQ47" s="438"/>
      <c r="AR47" s="438"/>
      <c r="AS47" s="438"/>
      <c r="AT47" s="438"/>
      <c r="AU47" s="439"/>
      <c r="AW47" s="437"/>
      <c r="AX47" s="438"/>
      <c r="AY47" s="438"/>
      <c r="AZ47" s="438"/>
      <c r="BA47" s="438"/>
      <c r="BB47" s="438"/>
      <c r="BC47" s="438"/>
      <c r="BD47" s="438"/>
      <c r="BE47" s="438"/>
      <c r="BF47" s="438"/>
      <c r="BG47" s="438"/>
      <c r="BH47" s="438"/>
      <c r="BI47" s="438"/>
      <c r="BJ47" s="438"/>
      <c r="BK47" s="438"/>
      <c r="BL47" s="438"/>
      <c r="BM47" s="438"/>
      <c r="BN47" s="438"/>
      <c r="BO47" s="438"/>
      <c r="BP47" s="438"/>
      <c r="BQ47" s="438"/>
      <c r="BR47" s="438"/>
      <c r="BS47" s="439"/>
      <c r="BU47" s="437"/>
      <c r="BV47" s="438"/>
      <c r="BW47" s="438"/>
      <c r="BX47" s="438"/>
      <c r="BY47" s="438"/>
      <c r="BZ47" s="438"/>
      <c r="CA47" s="438"/>
      <c r="CB47" s="438"/>
      <c r="CC47" s="438"/>
      <c r="CD47" s="438"/>
      <c r="CE47" s="438"/>
      <c r="CF47" s="438"/>
      <c r="CG47" s="438"/>
      <c r="CH47" s="438"/>
      <c r="CI47" s="438"/>
      <c r="CJ47" s="438"/>
      <c r="CK47" s="438"/>
      <c r="CL47" s="438"/>
      <c r="CM47" s="438"/>
      <c r="CN47" s="438"/>
      <c r="CO47" s="438"/>
      <c r="CP47" s="438"/>
      <c r="CQ47" s="439"/>
      <c r="CX47" s="217">
        <v>42</v>
      </c>
      <c r="CY47" s="218">
        <v>0</v>
      </c>
      <c r="CZ47" s="218">
        <v>0</v>
      </c>
      <c r="DA47" s="218">
        <v>0</v>
      </c>
      <c r="DB47" s="219">
        <f>IF(LEN('2.回線情報'!O49)&gt;13, LEFT('2.回線情報'!O49, 12) &amp; "...", '2.回線情報'!O49)</f>
        <v>0</v>
      </c>
      <c r="DC47" s="219">
        <f>IF(LEN('2.回線情報'!P49)&gt;18, LEFT('2.回線情報'!P49, 17) &amp; "...", '2.回線情報'!P49)</f>
        <v>0</v>
      </c>
      <c r="DD47" s="218">
        <v>0</v>
      </c>
      <c r="DE47" s="218">
        <v>0</v>
      </c>
      <c r="DF47" s="219">
        <f>IF(LEN('2.回線情報'!AD49)&gt;13, LEFT('2.回線情報'!AD49, 12) &amp; "...", '2.回線情報'!AD49)</f>
        <v>0</v>
      </c>
      <c r="DG47" s="218">
        <v>0</v>
      </c>
      <c r="DH47" s="218">
        <v>0</v>
      </c>
      <c r="DR47" s="200" t="str">
        <f t="shared" si="1"/>
        <v xml:space="preserve">申告回線No.44
</v>
      </c>
      <c r="DT47" s="203" t="str">
        <f>IF(CX49=0,"","申告機器No."&amp;CX49&amp;"A")&amp;CHAR(10)&amp;IF(CY49=0,"",CY49)&amp;CHAR(10)&amp;IF(AND('2.回線情報'!N51="",'2.回線情報'!O51="", '2.回線情報'!P51="", '2.回線情報'!Q51="", '2.回線情報'!T51=""), "機器Aなし", IF(DB49=0,"",DB49)&amp;CHAR(10)&amp;IF(DC49=0,"",DC49)&amp;CHAR(10)&amp;IF(DD49=0,"",DD49))</f>
        <v>申告機器No.44A
機器Aなし</v>
      </c>
      <c r="DV47" s="205" t="str">
        <f>IF(CX49=0,"","申告機器No."&amp;CX49&amp;"B")&amp;CHAR(10)&amp;IF(CY49=0,"",CY49)&amp;CHAR(10)&amp;IF(AND('2.回線情報'!AC51="",'2.回線情報'!AD51="", '2.回線情報'!AE51="", '2.回線情報'!AF51="", '2.回線情報'!AI51=""), "機器Bなし", IF(DF49=0,"",DF49)&amp;CHAR(10)&amp;IF(DG49=0,"",DG49)&amp;CHAR(10)&amp;IF(DH49=0,"",DH49))</f>
        <v>申告機器No.44B
機器Bなし</v>
      </c>
    </row>
    <row r="48" spans="1:126" ht="18" customHeight="1" thickBot="1">
      <c r="A48" s="422"/>
      <c r="B48" s="423"/>
      <c r="C48" s="423"/>
      <c r="D48" s="423"/>
      <c r="E48" s="423"/>
      <c r="F48" s="423"/>
      <c r="G48" s="423"/>
      <c r="H48" s="423"/>
      <c r="I48" s="423"/>
      <c r="J48" s="423"/>
      <c r="K48" s="423"/>
      <c r="L48" s="423"/>
      <c r="M48" s="423"/>
      <c r="N48" s="423"/>
      <c r="O48" s="423"/>
      <c r="P48" s="423"/>
      <c r="Q48" s="423"/>
      <c r="R48" s="423"/>
      <c r="S48" s="423"/>
      <c r="T48" s="423"/>
      <c r="U48" s="423"/>
      <c r="V48" s="423"/>
      <c r="W48" s="424"/>
      <c r="Y48" s="437"/>
      <c r="Z48" s="438"/>
      <c r="AA48" s="438"/>
      <c r="AB48" s="438"/>
      <c r="AC48" s="438"/>
      <c r="AD48" s="438"/>
      <c r="AE48" s="438"/>
      <c r="AF48" s="438"/>
      <c r="AG48" s="438"/>
      <c r="AH48" s="438"/>
      <c r="AI48" s="438"/>
      <c r="AJ48" s="438"/>
      <c r="AK48" s="438"/>
      <c r="AL48" s="438"/>
      <c r="AM48" s="438"/>
      <c r="AN48" s="438"/>
      <c r="AO48" s="438"/>
      <c r="AP48" s="438"/>
      <c r="AQ48" s="438"/>
      <c r="AR48" s="438"/>
      <c r="AS48" s="438"/>
      <c r="AT48" s="438"/>
      <c r="AU48" s="439"/>
      <c r="AW48" s="437"/>
      <c r="AX48" s="438"/>
      <c r="AY48" s="438"/>
      <c r="AZ48" s="438"/>
      <c r="BA48" s="438"/>
      <c r="BB48" s="438"/>
      <c r="BC48" s="438"/>
      <c r="BD48" s="438"/>
      <c r="BE48" s="438"/>
      <c r="BF48" s="438"/>
      <c r="BG48" s="438"/>
      <c r="BH48" s="438"/>
      <c r="BI48" s="438"/>
      <c r="BJ48" s="438"/>
      <c r="BK48" s="438"/>
      <c r="BL48" s="438"/>
      <c r="BM48" s="438"/>
      <c r="BN48" s="438"/>
      <c r="BO48" s="438"/>
      <c r="BP48" s="438"/>
      <c r="BQ48" s="438"/>
      <c r="BR48" s="438"/>
      <c r="BS48" s="439"/>
      <c r="BU48" s="437"/>
      <c r="BV48" s="438"/>
      <c r="BW48" s="438"/>
      <c r="BX48" s="438"/>
      <c r="BY48" s="438"/>
      <c r="BZ48" s="438"/>
      <c r="CA48" s="438"/>
      <c r="CB48" s="438"/>
      <c r="CC48" s="438"/>
      <c r="CD48" s="438"/>
      <c r="CE48" s="438"/>
      <c r="CF48" s="438"/>
      <c r="CG48" s="438"/>
      <c r="CH48" s="438"/>
      <c r="CI48" s="438"/>
      <c r="CJ48" s="438"/>
      <c r="CK48" s="438"/>
      <c r="CL48" s="438"/>
      <c r="CM48" s="438"/>
      <c r="CN48" s="438"/>
      <c r="CO48" s="438"/>
      <c r="CP48" s="438"/>
      <c r="CQ48" s="439"/>
      <c r="CX48" s="217">
        <v>43</v>
      </c>
      <c r="CY48" s="218">
        <v>0</v>
      </c>
      <c r="CZ48" s="218">
        <v>0</v>
      </c>
      <c r="DA48" s="218">
        <v>0</v>
      </c>
      <c r="DB48" s="219">
        <f>IF(LEN('2.回線情報'!O50)&gt;13, LEFT('2.回線情報'!O50, 12) &amp; "...", '2.回線情報'!O50)</f>
        <v>0</v>
      </c>
      <c r="DC48" s="219">
        <f>IF(LEN('2.回線情報'!P50)&gt;18, LEFT('2.回線情報'!P50, 17) &amp; "...", '2.回線情報'!P50)</f>
        <v>0</v>
      </c>
      <c r="DD48" s="218">
        <v>0</v>
      </c>
      <c r="DE48" s="218">
        <v>0</v>
      </c>
      <c r="DF48" s="219">
        <f>IF(LEN('2.回線情報'!AD50)&gt;13, LEFT('2.回線情報'!AD50, 12) &amp; "...", '2.回線情報'!AD50)</f>
        <v>0</v>
      </c>
      <c r="DG48" s="218">
        <v>0</v>
      </c>
      <c r="DH48" s="218">
        <v>0</v>
      </c>
      <c r="DR48" s="200" t="str">
        <f t="shared" si="1"/>
        <v xml:space="preserve">申告回線No.45
</v>
      </c>
      <c r="DT48" s="203" t="str">
        <f>IF(CX50=0,"","申告機器No."&amp;CX50&amp;"A")&amp;CHAR(10)&amp;IF(CY50=0,"",CY50)&amp;CHAR(10)&amp;IF(AND('2.回線情報'!N52="",'2.回線情報'!O52="", '2.回線情報'!P52="", '2.回線情報'!Q52="", '2.回線情報'!T52=""), "機器Aなし", IF(DB50=0,"",DB50)&amp;CHAR(10)&amp;IF(DC50=0,"",DC50)&amp;CHAR(10)&amp;IF(DD50=0,"",DD50))</f>
        <v>申告機器No.45A
機器Aなし</v>
      </c>
      <c r="DV48" s="205" t="str">
        <f>IF(CX50=0,"","申告機器No."&amp;CX50&amp;"B")&amp;CHAR(10)&amp;IF(CY50=0,"",CY50)&amp;CHAR(10)&amp;IF(AND('2.回線情報'!AC52="",'2.回線情報'!AD52="", '2.回線情報'!AE52="", '2.回線情報'!AF52="", '2.回線情報'!AI52=""), "機器Bなし", IF(DF50=0,"",DF50)&amp;CHAR(10)&amp;IF(DG50=0,"",DG50)&amp;CHAR(10)&amp;IF(DH50=0,"",DH50))</f>
        <v>申告機器No.45B
機器Bなし</v>
      </c>
    </row>
    <row r="49" spans="1:126" ht="18" customHeight="1" thickBot="1">
      <c r="A49" s="422"/>
      <c r="B49" s="423"/>
      <c r="C49" s="423"/>
      <c r="D49" s="423"/>
      <c r="E49" s="423"/>
      <c r="F49" s="423"/>
      <c r="G49" s="423"/>
      <c r="H49" s="423"/>
      <c r="I49" s="423"/>
      <c r="J49" s="423"/>
      <c r="K49" s="423"/>
      <c r="L49" s="423"/>
      <c r="M49" s="423"/>
      <c r="N49" s="423"/>
      <c r="O49" s="423"/>
      <c r="P49" s="423"/>
      <c r="Q49" s="423"/>
      <c r="R49" s="423"/>
      <c r="S49" s="423"/>
      <c r="T49" s="423"/>
      <c r="U49" s="423"/>
      <c r="V49" s="423"/>
      <c r="W49" s="424"/>
      <c r="Y49" s="437"/>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9"/>
      <c r="AW49" s="437"/>
      <c r="AX49" s="438"/>
      <c r="AY49" s="438"/>
      <c r="AZ49" s="438"/>
      <c r="BA49" s="438"/>
      <c r="BB49" s="438"/>
      <c r="BC49" s="438"/>
      <c r="BD49" s="438"/>
      <c r="BE49" s="438"/>
      <c r="BF49" s="438"/>
      <c r="BG49" s="438"/>
      <c r="BH49" s="438"/>
      <c r="BI49" s="438"/>
      <c r="BJ49" s="438"/>
      <c r="BK49" s="438"/>
      <c r="BL49" s="438"/>
      <c r="BM49" s="438"/>
      <c r="BN49" s="438"/>
      <c r="BO49" s="438"/>
      <c r="BP49" s="438"/>
      <c r="BQ49" s="438"/>
      <c r="BR49" s="438"/>
      <c r="BS49" s="439"/>
      <c r="BU49" s="437"/>
      <c r="BV49" s="438"/>
      <c r="BW49" s="438"/>
      <c r="BX49" s="438"/>
      <c r="BY49" s="438"/>
      <c r="BZ49" s="438"/>
      <c r="CA49" s="438"/>
      <c r="CB49" s="438"/>
      <c r="CC49" s="438"/>
      <c r="CD49" s="438"/>
      <c r="CE49" s="438"/>
      <c r="CF49" s="438"/>
      <c r="CG49" s="438"/>
      <c r="CH49" s="438"/>
      <c r="CI49" s="438"/>
      <c r="CJ49" s="438"/>
      <c r="CK49" s="438"/>
      <c r="CL49" s="438"/>
      <c r="CM49" s="438"/>
      <c r="CN49" s="438"/>
      <c r="CO49" s="438"/>
      <c r="CP49" s="438"/>
      <c r="CQ49" s="439"/>
      <c r="CX49" s="217">
        <v>44</v>
      </c>
      <c r="CY49" s="218">
        <v>0</v>
      </c>
      <c r="CZ49" s="218">
        <v>0</v>
      </c>
      <c r="DA49" s="218">
        <v>0</v>
      </c>
      <c r="DB49" s="219">
        <f>IF(LEN('2.回線情報'!O51)&gt;13, LEFT('2.回線情報'!O51, 12) &amp; "...", '2.回線情報'!O51)</f>
        <v>0</v>
      </c>
      <c r="DC49" s="219">
        <f>IF(LEN('2.回線情報'!P51)&gt;18, LEFT('2.回線情報'!P51, 17) &amp; "...", '2.回線情報'!P51)</f>
        <v>0</v>
      </c>
      <c r="DD49" s="218">
        <v>0</v>
      </c>
      <c r="DE49" s="218">
        <v>0</v>
      </c>
      <c r="DF49" s="219">
        <f>IF(LEN('2.回線情報'!AD51)&gt;13, LEFT('2.回線情報'!AD51, 12) &amp; "...", '2.回線情報'!AD51)</f>
        <v>0</v>
      </c>
      <c r="DG49" s="218">
        <v>0</v>
      </c>
      <c r="DH49" s="218">
        <v>0</v>
      </c>
      <c r="DR49" s="200" t="str">
        <f t="shared" si="1"/>
        <v xml:space="preserve">申告回線No.46
</v>
      </c>
      <c r="DT49" s="203" t="str">
        <f>IF(CX51=0,"","申告機器No."&amp;CX51&amp;"A")&amp;CHAR(10)&amp;IF(CY51=0,"",CY51)&amp;CHAR(10)&amp;IF(AND('2.回線情報'!N53="",'2.回線情報'!O53="", '2.回線情報'!P53="", '2.回線情報'!Q53="", '2.回線情報'!T53=""), "機器Aなし", IF(DB51=0,"",DB51)&amp;CHAR(10)&amp;IF(DC51=0,"",DC51)&amp;CHAR(10)&amp;IF(DD51=0,"",DD51))</f>
        <v>申告機器No.46A
機器Aなし</v>
      </c>
      <c r="DV49" s="205" t="str">
        <f>IF(CX51=0,"","申告機器No."&amp;CX51&amp;"B")&amp;CHAR(10)&amp;IF(CY51=0,"",CY51)&amp;CHAR(10)&amp;IF(AND('2.回線情報'!AC53="",'2.回線情報'!AD53="", '2.回線情報'!AE53="", '2.回線情報'!AF53="", '2.回線情報'!AI53=""), "機器Bなし", IF(DF51=0,"",DF51)&amp;CHAR(10)&amp;IF(DG51=0,"",DG51)&amp;CHAR(10)&amp;IF(DH51=0,"",DH51))</f>
        <v>申告機器No.46B
機器Bなし</v>
      </c>
    </row>
    <row r="50" spans="1:126" ht="18" customHeight="1" thickBot="1">
      <c r="A50" s="422"/>
      <c r="B50" s="423"/>
      <c r="C50" s="423"/>
      <c r="D50" s="423"/>
      <c r="E50" s="423"/>
      <c r="F50" s="423"/>
      <c r="G50" s="423"/>
      <c r="H50" s="423"/>
      <c r="I50" s="423"/>
      <c r="J50" s="423"/>
      <c r="K50" s="423"/>
      <c r="L50" s="423"/>
      <c r="M50" s="423"/>
      <c r="N50" s="423"/>
      <c r="O50" s="423"/>
      <c r="P50" s="423"/>
      <c r="Q50" s="423"/>
      <c r="R50" s="423"/>
      <c r="S50" s="423"/>
      <c r="T50" s="423"/>
      <c r="U50" s="423"/>
      <c r="V50" s="423"/>
      <c r="W50" s="424"/>
      <c r="Y50" s="437"/>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9"/>
      <c r="AW50" s="437"/>
      <c r="AX50" s="438"/>
      <c r="AY50" s="438"/>
      <c r="AZ50" s="438"/>
      <c r="BA50" s="438"/>
      <c r="BB50" s="438"/>
      <c r="BC50" s="438"/>
      <c r="BD50" s="438"/>
      <c r="BE50" s="438"/>
      <c r="BF50" s="438"/>
      <c r="BG50" s="438"/>
      <c r="BH50" s="438"/>
      <c r="BI50" s="438"/>
      <c r="BJ50" s="438"/>
      <c r="BK50" s="438"/>
      <c r="BL50" s="438"/>
      <c r="BM50" s="438"/>
      <c r="BN50" s="438"/>
      <c r="BO50" s="438"/>
      <c r="BP50" s="438"/>
      <c r="BQ50" s="438"/>
      <c r="BR50" s="438"/>
      <c r="BS50" s="439"/>
      <c r="BU50" s="437"/>
      <c r="BV50" s="438"/>
      <c r="BW50" s="438"/>
      <c r="BX50" s="438"/>
      <c r="BY50" s="438"/>
      <c r="BZ50" s="438"/>
      <c r="CA50" s="438"/>
      <c r="CB50" s="438"/>
      <c r="CC50" s="438"/>
      <c r="CD50" s="438"/>
      <c r="CE50" s="438"/>
      <c r="CF50" s="438"/>
      <c r="CG50" s="438"/>
      <c r="CH50" s="438"/>
      <c r="CI50" s="438"/>
      <c r="CJ50" s="438"/>
      <c r="CK50" s="438"/>
      <c r="CL50" s="438"/>
      <c r="CM50" s="438"/>
      <c r="CN50" s="438"/>
      <c r="CO50" s="438"/>
      <c r="CP50" s="438"/>
      <c r="CQ50" s="439"/>
      <c r="CX50" s="217">
        <v>45</v>
      </c>
      <c r="CY50" s="218">
        <v>0</v>
      </c>
      <c r="CZ50" s="218">
        <v>0</v>
      </c>
      <c r="DA50" s="218">
        <v>0</v>
      </c>
      <c r="DB50" s="219">
        <f>IF(LEN('2.回線情報'!O52)&gt;13, LEFT('2.回線情報'!O52, 12) &amp; "...", '2.回線情報'!O52)</f>
        <v>0</v>
      </c>
      <c r="DC50" s="219">
        <f>IF(LEN('2.回線情報'!P52)&gt;18, LEFT('2.回線情報'!P52, 17) &amp; "...", '2.回線情報'!P52)</f>
        <v>0</v>
      </c>
      <c r="DD50" s="218">
        <v>0</v>
      </c>
      <c r="DE50" s="218">
        <v>0</v>
      </c>
      <c r="DF50" s="219">
        <f>IF(LEN('2.回線情報'!AD52)&gt;13, LEFT('2.回線情報'!AD52, 12) &amp; "...", '2.回線情報'!AD52)</f>
        <v>0</v>
      </c>
      <c r="DG50" s="218">
        <v>0</v>
      </c>
      <c r="DH50" s="218">
        <v>0</v>
      </c>
      <c r="DR50" s="200" t="str">
        <f t="shared" si="1"/>
        <v xml:space="preserve">申告回線No.47
</v>
      </c>
      <c r="DT50" s="203" t="str">
        <f>IF(CX52=0,"","申告機器No."&amp;CX52&amp;"A")&amp;CHAR(10)&amp;IF(CY52=0,"",CY52)&amp;CHAR(10)&amp;IF(AND('2.回線情報'!N54="",'2.回線情報'!O54="", '2.回線情報'!P54="", '2.回線情報'!Q54="", '2.回線情報'!T54=""), "機器Aなし", IF(DB52=0,"",DB52)&amp;CHAR(10)&amp;IF(DC52=0,"",DC52)&amp;CHAR(10)&amp;IF(DD52=0,"",DD52))</f>
        <v>申告機器No.47A
機器Aなし</v>
      </c>
      <c r="DV50" s="205" t="str">
        <f>IF(CX52=0,"","申告機器No."&amp;CX52&amp;"B")&amp;CHAR(10)&amp;IF(CY52=0,"",CY52)&amp;CHAR(10)&amp;IF(AND('2.回線情報'!AC54="",'2.回線情報'!AD54="", '2.回線情報'!AE54="", '2.回線情報'!AF54="", '2.回線情報'!AI54=""), "機器Bなし", IF(DF52=0,"",DF52)&amp;CHAR(10)&amp;IF(DG52=0,"",DG52)&amp;CHAR(10)&amp;IF(DH52=0,"",DH52))</f>
        <v>申告機器No.47B
機器Bなし</v>
      </c>
    </row>
    <row r="51" spans="1:126" ht="18" customHeight="1" thickBot="1">
      <c r="A51" s="422"/>
      <c r="B51" s="423"/>
      <c r="C51" s="423"/>
      <c r="D51" s="423"/>
      <c r="E51" s="423"/>
      <c r="F51" s="423"/>
      <c r="G51" s="423"/>
      <c r="H51" s="423"/>
      <c r="I51" s="423"/>
      <c r="J51" s="423"/>
      <c r="K51" s="423"/>
      <c r="L51" s="423"/>
      <c r="M51" s="423"/>
      <c r="N51" s="423"/>
      <c r="O51" s="423"/>
      <c r="P51" s="423"/>
      <c r="Q51" s="423"/>
      <c r="R51" s="423"/>
      <c r="S51" s="423"/>
      <c r="T51" s="423"/>
      <c r="U51" s="423"/>
      <c r="V51" s="423"/>
      <c r="W51" s="424"/>
      <c r="Y51" s="437"/>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9"/>
      <c r="AW51" s="437"/>
      <c r="AX51" s="438"/>
      <c r="AY51" s="438"/>
      <c r="AZ51" s="438"/>
      <c r="BA51" s="438"/>
      <c r="BB51" s="438"/>
      <c r="BC51" s="438"/>
      <c r="BD51" s="438"/>
      <c r="BE51" s="438"/>
      <c r="BF51" s="438"/>
      <c r="BG51" s="438"/>
      <c r="BH51" s="438"/>
      <c r="BI51" s="438"/>
      <c r="BJ51" s="438"/>
      <c r="BK51" s="438"/>
      <c r="BL51" s="438"/>
      <c r="BM51" s="438"/>
      <c r="BN51" s="438"/>
      <c r="BO51" s="438"/>
      <c r="BP51" s="438"/>
      <c r="BQ51" s="438"/>
      <c r="BR51" s="438"/>
      <c r="BS51" s="439"/>
      <c r="BU51" s="437"/>
      <c r="BV51" s="438"/>
      <c r="BW51" s="438"/>
      <c r="BX51" s="438"/>
      <c r="BY51" s="438"/>
      <c r="BZ51" s="438"/>
      <c r="CA51" s="438"/>
      <c r="CB51" s="438"/>
      <c r="CC51" s="438"/>
      <c r="CD51" s="438"/>
      <c r="CE51" s="438"/>
      <c r="CF51" s="438"/>
      <c r="CG51" s="438"/>
      <c r="CH51" s="438"/>
      <c r="CI51" s="438"/>
      <c r="CJ51" s="438"/>
      <c r="CK51" s="438"/>
      <c r="CL51" s="438"/>
      <c r="CM51" s="438"/>
      <c r="CN51" s="438"/>
      <c r="CO51" s="438"/>
      <c r="CP51" s="438"/>
      <c r="CQ51" s="439"/>
      <c r="CX51" s="217">
        <v>46</v>
      </c>
      <c r="CY51" s="218">
        <v>0</v>
      </c>
      <c r="CZ51" s="218">
        <v>0</v>
      </c>
      <c r="DA51" s="218">
        <v>0</v>
      </c>
      <c r="DB51" s="219">
        <f>IF(LEN('2.回線情報'!O53)&gt;13, LEFT('2.回線情報'!O53, 12) &amp; "...", '2.回線情報'!O53)</f>
        <v>0</v>
      </c>
      <c r="DC51" s="219">
        <f>IF(LEN('2.回線情報'!P53)&gt;18, LEFT('2.回線情報'!P53, 17) &amp; "...", '2.回線情報'!P53)</f>
        <v>0</v>
      </c>
      <c r="DD51" s="218">
        <v>0</v>
      </c>
      <c r="DE51" s="218">
        <v>0</v>
      </c>
      <c r="DF51" s="219">
        <f>IF(LEN('2.回線情報'!AD53)&gt;13, LEFT('2.回線情報'!AD53, 12) &amp; "...", '2.回線情報'!AD53)</f>
        <v>0</v>
      </c>
      <c r="DG51" s="218">
        <v>0</v>
      </c>
      <c r="DH51" s="218">
        <v>0</v>
      </c>
      <c r="DR51" s="200" t="str">
        <f t="shared" si="1"/>
        <v xml:space="preserve">申告回線No.48
</v>
      </c>
      <c r="DT51" s="203" t="str">
        <f>IF(CX53=0,"","申告機器No."&amp;CX53&amp;"A")&amp;CHAR(10)&amp;IF(CY53=0,"",CY53)&amp;CHAR(10)&amp;IF(AND('2.回線情報'!N55="",'2.回線情報'!O55="", '2.回線情報'!P55="", '2.回線情報'!Q55="", '2.回線情報'!T55=""), "機器Aなし", IF(DB53=0,"",DB53)&amp;CHAR(10)&amp;IF(DC53=0,"",DC53)&amp;CHAR(10)&amp;IF(DD53=0,"",DD53))</f>
        <v>申告機器No.48A
機器Aなし</v>
      </c>
      <c r="DV51" s="205" t="str">
        <f>IF(CX53=0,"","申告機器No."&amp;CX53&amp;"B")&amp;CHAR(10)&amp;IF(CY53=0,"",CY53)&amp;CHAR(10)&amp;IF(AND('2.回線情報'!AC55="",'2.回線情報'!AD55="", '2.回線情報'!AE55="", '2.回線情報'!AF55="", '2.回線情報'!AI55=""), "機器Bなし", IF(DF53=0,"",DF53)&amp;CHAR(10)&amp;IF(DG53=0,"",DG53)&amp;CHAR(10)&amp;IF(DH53=0,"",DH53))</f>
        <v>申告機器No.48B
機器Bなし</v>
      </c>
    </row>
    <row r="52" spans="1:126" ht="18" customHeight="1" thickBot="1">
      <c r="A52" s="422"/>
      <c r="B52" s="423"/>
      <c r="C52" s="423"/>
      <c r="D52" s="423"/>
      <c r="E52" s="423"/>
      <c r="F52" s="423"/>
      <c r="G52" s="423"/>
      <c r="H52" s="423"/>
      <c r="I52" s="423"/>
      <c r="J52" s="423"/>
      <c r="K52" s="423"/>
      <c r="L52" s="423"/>
      <c r="M52" s="423"/>
      <c r="N52" s="423"/>
      <c r="O52" s="423"/>
      <c r="P52" s="423"/>
      <c r="Q52" s="423"/>
      <c r="R52" s="423"/>
      <c r="S52" s="423"/>
      <c r="T52" s="423"/>
      <c r="U52" s="423"/>
      <c r="V52" s="423"/>
      <c r="W52" s="424"/>
      <c r="Y52" s="437"/>
      <c r="Z52" s="438"/>
      <c r="AA52" s="438"/>
      <c r="AB52" s="438"/>
      <c r="AC52" s="438"/>
      <c r="AD52" s="438"/>
      <c r="AE52" s="438"/>
      <c r="AF52" s="438"/>
      <c r="AG52" s="438"/>
      <c r="AH52" s="438"/>
      <c r="AI52" s="438"/>
      <c r="AJ52" s="438"/>
      <c r="AK52" s="438"/>
      <c r="AL52" s="438"/>
      <c r="AM52" s="438"/>
      <c r="AN52" s="438"/>
      <c r="AO52" s="438"/>
      <c r="AP52" s="438"/>
      <c r="AQ52" s="438"/>
      <c r="AR52" s="438"/>
      <c r="AS52" s="438"/>
      <c r="AT52" s="438"/>
      <c r="AU52" s="439"/>
      <c r="AW52" s="437"/>
      <c r="AX52" s="438"/>
      <c r="AY52" s="438"/>
      <c r="AZ52" s="438"/>
      <c r="BA52" s="438"/>
      <c r="BB52" s="438"/>
      <c r="BC52" s="438"/>
      <c r="BD52" s="438"/>
      <c r="BE52" s="438"/>
      <c r="BF52" s="438"/>
      <c r="BG52" s="438"/>
      <c r="BH52" s="438"/>
      <c r="BI52" s="438"/>
      <c r="BJ52" s="438"/>
      <c r="BK52" s="438"/>
      <c r="BL52" s="438"/>
      <c r="BM52" s="438"/>
      <c r="BN52" s="438"/>
      <c r="BO52" s="438"/>
      <c r="BP52" s="438"/>
      <c r="BQ52" s="438"/>
      <c r="BR52" s="438"/>
      <c r="BS52" s="439"/>
      <c r="BU52" s="437"/>
      <c r="BV52" s="438"/>
      <c r="BW52" s="438"/>
      <c r="BX52" s="438"/>
      <c r="BY52" s="438"/>
      <c r="BZ52" s="438"/>
      <c r="CA52" s="438"/>
      <c r="CB52" s="438"/>
      <c r="CC52" s="438"/>
      <c r="CD52" s="438"/>
      <c r="CE52" s="438"/>
      <c r="CF52" s="438"/>
      <c r="CG52" s="438"/>
      <c r="CH52" s="438"/>
      <c r="CI52" s="438"/>
      <c r="CJ52" s="438"/>
      <c r="CK52" s="438"/>
      <c r="CL52" s="438"/>
      <c r="CM52" s="438"/>
      <c r="CN52" s="438"/>
      <c r="CO52" s="438"/>
      <c r="CP52" s="438"/>
      <c r="CQ52" s="439"/>
      <c r="CX52" s="217">
        <v>47</v>
      </c>
      <c r="CY52" s="218">
        <v>0</v>
      </c>
      <c r="CZ52" s="218">
        <v>0</v>
      </c>
      <c r="DA52" s="218">
        <v>0</v>
      </c>
      <c r="DB52" s="219">
        <f>IF(LEN('2.回線情報'!O54)&gt;13, LEFT('2.回線情報'!O54, 12) &amp; "...", '2.回線情報'!O54)</f>
        <v>0</v>
      </c>
      <c r="DC52" s="219">
        <f>IF(LEN('2.回線情報'!P54)&gt;18, LEFT('2.回線情報'!P54, 17) &amp; "...", '2.回線情報'!P54)</f>
        <v>0</v>
      </c>
      <c r="DD52" s="218">
        <v>0</v>
      </c>
      <c r="DE52" s="218">
        <v>0</v>
      </c>
      <c r="DF52" s="219">
        <f>IF(LEN('2.回線情報'!AD54)&gt;13, LEFT('2.回線情報'!AD54, 12) &amp; "...", '2.回線情報'!AD54)</f>
        <v>0</v>
      </c>
      <c r="DG52" s="218">
        <v>0</v>
      </c>
      <c r="DH52" s="218">
        <v>0</v>
      </c>
      <c r="DR52" s="200" t="str">
        <f t="shared" si="1"/>
        <v xml:space="preserve">申告回線No.49
</v>
      </c>
      <c r="DT52" s="203" t="str">
        <f>IF(CX54=0,"","申告機器No."&amp;CX54&amp;"A")&amp;CHAR(10)&amp;IF(CY54=0,"",CY54)&amp;CHAR(10)&amp;IF(AND('2.回線情報'!N56="",'2.回線情報'!O56="", '2.回線情報'!P56="", '2.回線情報'!Q56="", '2.回線情報'!T56=""), "機器Aなし", IF(DB54=0,"",DB54)&amp;CHAR(10)&amp;IF(DC54=0,"",DC54)&amp;CHAR(10)&amp;IF(DD54=0,"",DD54))</f>
        <v>申告機器No.49A
機器Aなし</v>
      </c>
      <c r="DV52" s="205" t="str">
        <f>IF(CX54=0,"","申告機器No."&amp;CX54&amp;"B")&amp;CHAR(10)&amp;IF(CY54=0,"",CY54)&amp;CHAR(10)&amp;IF(AND('2.回線情報'!AC56="",'2.回線情報'!AD56="", '2.回線情報'!AE56="", '2.回線情報'!AF56="", '2.回線情報'!AI56=""), "機器Bなし", IF(DF54=0,"",DF54)&amp;CHAR(10)&amp;IF(DG54=0,"",DG54)&amp;CHAR(10)&amp;IF(DH54=0,"",DH54))</f>
        <v>申告機器No.49B
機器Bなし</v>
      </c>
    </row>
    <row r="53" spans="1:126" ht="18" customHeight="1" thickBot="1">
      <c r="A53" s="422"/>
      <c r="B53" s="423"/>
      <c r="C53" s="423"/>
      <c r="D53" s="423"/>
      <c r="E53" s="423"/>
      <c r="F53" s="423"/>
      <c r="G53" s="423"/>
      <c r="H53" s="423"/>
      <c r="I53" s="423"/>
      <c r="J53" s="423"/>
      <c r="K53" s="423"/>
      <c r="L53" s="423"/>
      <c r="M53" s="423"/>
      <c r="N53" s="423"/>
      <c r="O53" s="423"/>
      <c r="P53" s="423"/>
      <c r="Q53" s="423"/>
      <c r="R53" s="423"/>
      <c r="S53" s="423"/>
      <c r="T53" s="423"/>
      <c r="U53" s="423"/>
      <c r="V53" s="423"/>
      <c r="W53" s="424"/>
      <c r="Y53" s="440"/>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2"/>
      <c r="AW53" s="440"/>
      <c r="AX53" s="441"/>
      <c r="AY53" s="441"/>
      <c r="AZ53" s="441"/>
      <c r="BA53" s="441"/>
      <c r="BB53" s="441"/>
      <c r="BC53" s="441"/>
      <c r="BD53" s="441"/>
      <c r="BE53" s="441"/>
      <c r="BF53" s="441"/>
      <c r="BG53" s="441"/>
      <c r="BH53" s="441"/>
      <c r="BI53" s="441"/>
      <c r="BJ53" s="441"/>
      <c r="BK53" s="441"/>
      <c r="BL53" s="441"/>
      <c r="BM53" s="441"/>
      <c r="BN53" s="441"/>
      <c r="BO53" s="441"/>
      <c r="BP53" s="441"/>
      <c r="BQ53" s="441"/>
      <c r="BR53" s="441"/>
      <c r="BS53" s="442"/>
      <c r="BU53" s="440"/>
      <c r="BV53" s="441"/>
      <c r="BW53" s="441"/>
      <c r="BX53" s="441"/>
      <c r="BY53" s="441"/>
      <c r="BZ53" s="441"/>
      <c r="CA53" s="441"/>
      <c r="CB53" s="441"/>
      <c r="CC53" s="441"/>
      <c r="CD53" s="441"/>
      <c r="CE53" s="441"/>
      <c r="CF53" s="441"/>
      <c r="CG53" s="441"/>
      <c r="CH53" s="441"/>
      <c r="CI53" s="441"/>
      <c r="CJ53" s="441"/>
      <c r="CK53" s="441"/>
      <c r="CL53" s="441"/>
      <c r="CM53" s="441"/>
      <c r="CN53" s="441"/>
      <c r="CO53" s="441"/>
      <c r="CP53" s="441"/>
      <c r="CQ53" s="442"/>
      <c r="CX53" s="217">
        <v>48</v>
      </c>
      <c r="CY53" s="218">
        <v>0</v>
      </c>
      <c r="CZ53" s="218">
        <v>0</v>
      </c>
      <c r="DA53" s="218">
        <v>0</v>
      </c>
      <c r="DB53" s="219">
        <f>IF(LEN('2.回線情報'!O55)&gt;13, LEFT('2.回線情報'!O55, 12) &amp; "...", '2.回線情報'!O55)</f>
        <v>0</v>
      </c>
      <c r="DC53" s="219">
        <f>IF(LEN('2.回線情報'!P55)&gt;18, LEFT('2.回線情報'!P55, 17) &amp; "...", '2.回線情報'!P55)</f>
        <v>0</v>
      </c>
      <c r="DD53" s="218">
        <v>0</v>
      </c>
      <c r="DE53" s="218">
        <v>0</v>
      </c>
      <c r="DF53" s="219">
        <f>IF(LEN('2.回線情報'!AD55)&gt;13, LEFT('2.回線情報'!AD55, 12) &amp; "...", '2.回線情報'!AD55)</f>
        <v>0</v>
      </c>
      <c r="DG53" s="218">
        <v>0</v>
      </c>
      <c r="DH53" s="218">
        <v>0</v>
      </c>
      <c r="DR53" s="200" t="str">
        <f t="shared" si="1"/>
        <v xml:space="preserve">申告回線No.50
</v>
      </c>
      <c r="DT53" s="203" t="str">
        <f>IF(CX55=0,"","申告機器No."&amp;CX55&amp;"A")&amp;CHAR(10)&amp;IF(CY55=0,"",CY55)&amp;CHAR(10)&amp;IF(AND('2.回線情報'!N57="",'2.回線情報'!O57="", '2.回線情報'!P57="", '2.回線情報'!Q57="", '2.回線情報'!T57=""), "機器Aなし", IF(DB55=0,"",DB55)&amp;CHAR(10)&amp;IF(DC55=0,"",DC55)&amp;CHAR(10)&amp;IF(DD55=0,"",DD55))</f>
        <v>申告機器No.50A
機器Aなし</v>
      </c>
      <c r="DV53" s="205" t="str">
        <f>IF(CX55=0,"","申告機器No."&amp;CX55&amp;"B")&amp;CHAR(10)&amp;IF(CY55=0,"",CY55)&amp;CHAR(10)&amp;IF(AND('2.回線情報'!AC57="",'2.回線情報'!AD57="", '2.回線情報'!AE57="", '2.回線情報'!AF57="", '2.回線情報'!AI57=""), "機器Bなし", IF(DF55=0,"",DF55)&amp;CHAR(10)&amp;IF(DG55=0,"",DG55)&amp;CHAR(10)&amp;IF(DH55=0,"",DH55))</f>
        <v>申告機器No.50B
機器Bなし</v>
      </c>
    </row>
    <row r="54" spans="1:126" ht="18" customHeight="1" thickBot="1">
      <c r="A54" s="422"/>
      <c r="B54" s="423"/>
      <c r="C54" s="423"/>
      <c r="D54" s="423"/>
      <c r="E54" s="423"/>
      <c r="F54" s="423"/>
      <c r="G54" s="423"/>
      <c r="H54" s="423"/>
      <c r="I54" s="423"/>
      <c r="J54" s="423"/>
      <c r="K54" s="423"/>
      <c r="L54" s="423"/>
      <c r="M54" s="423"/>
      <c r="N54" s="423"/>
      <c r="O54" s="423"/>
      <c r="P54" s="423"/>
      <c r="Q54" s="423"/>
      <c r="R54" s="423"/>
      <c r="S54" s="423"/>
      <c r="T54" s="423"/>
      <c r="U54" s="423"/>
      <c r="V54" s="423"/>
      <c r="W54" s="424"/>
      <c r="Y54" s="434" t="s">
        <v>406</v>
      </c>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6"/>
      <c r="AW54" s="434" t="s">
        <v>407</v>
      </c>
      <c r="AX54" s="435"/>
      <c r="AY54" s="435"/>
      <c r="AZ54" s="435"/>
      <c r="BA54" s="435"/>
      <c r="BB54" s="435"/>
      <c r="BC54" s="435"/>
      <c r="BD54" s="435"/>
      <c r="BE54" s="435"/>
      <c r="BF54" s="435"/>
      <c r="BG54" s="435"/>
      <c r="BH54" s="435"/>
      <c r="BI54" s="435"/>
      <c r="BJ54" s="435"/>
      <c r="BK54" s="435"/>
      <c r="BL54" s="435"/>
      <c r="BM54" s="435"/>
      <c r="BN54" s="435"/>
      <c r="BO54" s="435"/>
      <c r="BP54" s="435"/>
      <c r="BQ54" s="435"/>
      <c r="BR54" s="435"/>
      <c r="BS54" s="436"/>
      <c r="BU54" s="434" t="s">
        <v>408</v>
      </c>
      <c r="BV54" s="435"/>
      <c r="BW54" s="435"/>
      <c r="BX54" s="435"/>
      <c r="BY54" s="435"/>
      <c r="BZ54" s="435"/>
      <c r="CA54" s="435"/>
      <c r="CB54" s="435"/>
      <c r="CC54" s="435"/>
      <c r="CD54" s="435"/>
      <c r="CE54" s="435"/>
      <c r="CF54" s="435"/>
      <c r="CG54" s="435"/>
      <c r="CH54" s="435"/>
      <c r="CI54" s="435"/>
      <c r="CJ54" s="435"/>
      <c r="CK54" s="435"/>
      <c r="CL54" s="435"/>
      <c r="CM54" s="435"/>
      <c r="CN54" s="435"/>
      <c r="CO54" s="435"/>
      <c r="CP54" s="435"/>
      <c r="CQ54" s="436"/>
      <c r="CX54" s="217">
        <v>49</v>
      </c>
      <c r="CY54" s="218">
        <v>0</v>
      </c>
      <c r="CZ54" s="218">
        <v>0</v>
      </c>
      <c r="DA54" s="218">
        <v>0</v>
      </c>
      <c r="DB54" s="219">
        <f>IF(LEN('2.回線情報'!O56)&gt;13, LEFT('2.回線情報'!O56, 12) &amp; "...", '2.回線情報'!O56)</f>
        <v>0</v>
      </c>
      <c r="DC54" s="219">
        <f>IF(LEN('2.回線情報'!P56)&gt;18, LEFT('2.回線情報'!P56, 17) &amp; "...", '2.回線情報'!P56)</f>
        <v>0</v>
      </c>
      <c r="DD54" s="218">
        <v>0</v>
      </c>
      <c r="DE54" s="218">
        <v>0</v>
      </c>
      <c r="DF54" s="219">
        <f>IF(LEN('2.回線情報'!AD56)&gt;13, LEFT('2.回線情報'!AD56, 12) &amp; "...", '2.回線情報'!AD56)</f>
        <v>0</v>
      </c>
      <c r="DG54" s="218">
        <v>0</v>
      </c>
      <c r="DH54" s="218">
        <v>0</v>
      </c>
      <c r="DR54" s="200" t="str">
        <f t="shared" si="1"/>
        <v xml:space="preserve">申告回線No.51
</v>
      </c>
      <c r="DT54" s="203" t="str">
        <f>IF(CX56=0,"","申告機器No."&amp;CX56&amp;"A")&amp;CHAR(10)&amp;IF(CY56=0,"",CY56)&amp;CHAR(10)&amp;IF(AND('2.回線情報'!N58="",'2.回線情報'!O58="", '2.回線情報'!P58="", '2.回線情報'!Q58="", '2.回線情報'!T58=""), "機器Aなし", IF(DB56=0,"",DB56)&amp;CHAR(10)&amp;IF(DC56=0,"",DC56)&amp;CHAR(10)&amp;IF(DD56=0,"",DD56))</f>
        <v>申告機器No.51A
機器Aなし</v>
      </c>
      <c r="DV54" s="205" t="str">
        <f>IF(CX56=0,"","申告機器No."&amp;CX56&amp;"B")&amp;CHAR(10)&amp;IF(CY56=0,"",CY56)&amp;CHAR(10)&amp;IF(AND('2.回線情報'!AC58="",'2.回線情報'!AD58="", '2.回線情報'!AE58="", '2.回線情報'!AF58="", '2.回線情報'!AI58=""), "機器Bなし", IF(DF56=0,"",DF56)&amp;CHAR(10)&amp;IF(DG56=0,"",DG56)&amp;CHAR(10)&amp;IF(DH56=0,"",DH56))</f>
        <v>申告機器No.51B
機器Bなし</v>
      </c>
    </row>
    <row r="55" spans="1:126" ht="18" customHeight="1" thickBot="1">
      <c r="A55" s="422"/>
      <c r="B55" s="423"/>
      <c r="C55" s="423"/>
      <c r="D55" s="423"/>
      <c r="E55" s="423"/>
      <c r="F55" s="423"/>
      <c r="G55" s="423"/>
      <c r="H55" s="423"/>
      <c r="I55" s="423"/>
      <c r="J55" s="423"/>
      <c r="K55" s="423"/>
      <c r="L55" s="423"/>
      <c r="M55" s="423"/>
      <c r="N55" s="423"/>
      <c r="O55" s="423"/>
      <c r="P55" s="423"/>
      <c r="Q55" s="423"/>
      <c r="R55" s="423"/>
      <c r="S55" s="423"/>
      <c r="T55" s="423"/>
      <c r="U55" s="423"/>
      <c r="V55" s="423"/>
      <c r="W55" s="424"/>
      <c r="Y55" s="437"/>
      <c r="Z55" s="438"/>
      <c r="AA55" s="438"/>
      <c r="AB55" s="438"/>
      <c r="AC55" s="438"/>
      <c r="AD55" s="438"/>
      <c r="AE55" s="438"/>
      <c r="AF55" s="438"/>
      <c r="AG55" s="438"/>
      <c r="AH55" s="438"/>
      <c r="AI55" s="438"/>
      <c r="AJ55" s="438"/>
      <c r="AK55" s="438"/>
      <c r="AL55" s="438"/>
      <c r="AM55" s="438"/>
      <c r="AN55" s="438"/>
      <c r="AO55" s="438"/>
      <c r="AP55" s="438"/>
      <c r="AQ55" s="438"/>
      <c r="AR55" s="438"/>
      <c r="AS55" s="438"/>
      <c r="AT55" s="438"/>
      <c r="AU55" s="439"/>
      <c r="AW55" s="437"/>
      <c r="AX55" s="438"/>
      <c r="AY55" s="438"/>
      <c r="AZ55" s="438"/>
      <c r="BA55" s="438"/>
      <c r="BB55" s="438"/>
      <c r="BC55" s="438"/>
      <c r="BD55" s="438"/>
      <c r="BE55" s="438"/>
      <c r="BF55" s="438"/>
      <c r="BG55" s="438"/>
      <c r="BH55" s="438"/>
      <c r="BI55" s="438"/>
      <c r="BJ55" s="438"/>
      <c r="BK55" s="438"/>
      <c r="BL55" s="438"/>
      <c r="BM55" s="438"/>
      <c r="BN55" s="438"/>
      <c r="BO55" s="438"/>
      <c r="BP55" s="438"/>
      <c r="BQ55" s="438"/>
      <c r="BR55" s="438"/>
      <c r="BS55" s="439"/>
      <c r="BU55" s="437"/>
      <c r="BV55" s="438"/>
      <c r="BW55" s="438"/>
      <c r="BX55" s="438"/>
      <c r="BY55" s="438"/>
      <c r="BZ55" s="438"/>
      <c r="CA55" s="438"/>
      <c r="CB55" s="438"/>
      <c r="CC55" s="438"/>
      <c r="CD55" s="438"/>
      <c r="CE55" s="438"/>
      <c r="CF55" s="438"/>
      <c r="CG55" s="438"/>
      <c r="CH55" s="438"/>
      <c r="CI55" s="438"/>
      <c r="CJ55" s="438"/>
      <c r="CK55" s="438"/>
      <c r="CL55" s="438"/>
      <c r="CM55" s="438"/>
      <c r="CN55" s="438"/>
      <c r="CO55" s="438"/>
      <c r="CP55" s="438"/>
      <c r="CQ55" s="439"/>
      <c r="CX55" s="217">
        <v>50</v>
      </c>
      <c r="CY55" s="218">
        <v>0</v>
      </c>
      <c r="CZ55" s="218">
        <v>0</v>
      </c>
      <c r="DA55" s="218">
        <v>0</v>
      </c>
      <c r="DB55" s="219">
        <f>IF(LEN('2.回線情報'!O57)&gt;13, LEFT('2.回線情報'!O57, 12) &amp; "...", '2.回線情報'!O57)</f>
        <v>0</v>
      </c>
      <c r="DC55" s="219">
        <f>IF(LEN('2.回線情報'!P57)&gt;18, LEFT('2.回線情報'!P57, 17) &amp; "...", '2.回線情報'!P57)</f>
        <v>0</v>
      </c>
      <c r="DD55" s="218">
        <v>0</v>
      </c>
      <c r="DE55" s="218">
        <v>0</v>
      </c>
      <c r="DF55" s="219">
        <f>IF(LEN('2.回線情報'!AD57)&gt;13, LEFT('2.回線情報'!AD57, 12) &amp; "...", '2.回線情報'!AD57)</f>
        <v>0</v>
      </c>
      <c r="DG55" s="218">
        <v>0</v>
      </c>
      <c r="DH55" s="218">
        <v>0</v>
      </c>
      <c r="DR55" s="200" t="str">
        <f t="shared" si="1"/>
        <v xml:space="preserve">申告回線No.52
</v>
      </c>
      <c r="DT55" s="203" t="str">
        <f>IF(CX57=0,"","申告機器No."&amp;CX57&amp;"A")&amp;CHAR(10)&amp;IF(CY57=0,"",CY57)&amp;CHAR(10)&amp;IF(AND('2.回線情報'!N59="",'2.回線情報'!O59="", '2.回線情報'!P59="", '2.回線情報'!Q59="", '2.回線情報'!T59=""), "機器Aなし", IF(DB57=0,"",DB57)&amp;CHAR(10)&amp;IF(DC57=0,"",DC57)&amp;CHAR(10)&amp;IF(DD57=0,"",DD57))</f>
        <v>申告機器No.52A
機器Aなし</v>
      </c>
      <c r="DV55" s="205" t="str">
        <f>IF(CX57=0,"","申告機器No."&amp;CX57&amp;"B")&amp;CHAR(10)&amp;IF(CY57=0,"",CY57)&amp;CHAR(10)&amp;IF(AND('2.回線情報'!AC59="",'2.回線情報'!AD59="", '2.回線情報'!AE59="", '2.回線情報'!AF59="", '2.回線情報'!AI59=""), "機器Bなし", IF(DF57=0,"",DF57)&amp;CHAR(10)&amp;IF(DG57=0,"",DG57)&amp;CHAR(10)&amp;IF(DH57=0,"",DH57))</f>
        <v>申告機器No.52B
機器Bなし</v>
      </c>
    </row>
    <row r="56" spans="1:126" ht="18" customHeight="1" thickBot="1">
      <c r="A56" s="422"/>
      <c r="B56" s="423"/>
      <c r="C56" s="423"/>
      <c r="D56" s="423"/>
      <c r="E56" s="423"/>
      <c r="F56" s="423"/>
      <c r="G56" s="423"/>
      <c r="H56" s="423"/>
      <c r="I56" s="423"/>
      <c r="J56" s="423"/>
      <c r="K56" s="423"/>
      <c r="L56" s="423"/>
      <c r="M56" s="423"/>
      <c r="N56" s="423"/>
      <c r="O56" s="423"/>
      <c r="P56" s="423"/>
      <c r="Q56" s="423"/>
      <c r="R56" s="423"/>
      <c r="S56" s="423"/>
      <c r="T56" s="423"/>
      <c r="U56" s="423"/>
      <c r="V56" s="423"/>
      <c r="W56" s="424"/>
      <c r="Y56" s="437"/>
      <c r="Z56" s="438"/>
      <c r="AA56" s="438"/>
      <c r="AB56" s="438"/>
      <c r="AC56" s="438"/>
      <c r="AD56" s="438"/>
      <c r="AE56" s="438"/>
      <c r="AF56" s="438"/>
      <c r="AG56" s="438"/>
      <c r="AH56" s="438"/>
      <c r="AI56" s="438"/>
      <c r="AJ56" s="438"/>
      <c r="AK56" s="438"/>
      <c r="AL56" s="438"/>
      <c r="AM56" s="438"/>
      <c r="AN56" s="438"/>
      <c r="AO56" s="438"/>
      <c r="AP56" s="438"/>
      <c r="AQ56" s="438"/>
      <c r="AR56" s="438"/>
      <c r="AS56" s="438"/>
      <c r="AT56" s="438"/>
      <c r="AU56" s="439"/>
      <c r="AW56" s="437"/>
      <c r="AX56" s="438"/>
      <c r="AY56" s="438"/>
      <c r="AZ56" s="438"/>
      <c r="BA56" s="438"/>
      <c r="BB56" s="438"/>
      <c r="BC56" s="438"/>
      <c r="BD56" s="438"/>
      <c r="BE56" s="438"/>
      <c r="BF56" s="438"/>
      <c r="BG56" s="438"/>
      <c r="BH56" s="438"/>
      <c r="BI56" s="438"/>
      <c r="BJ56" s="438"/>
      <c r="BK56" s="438"/>
      <c r="BL56" s="438"/>
      <c r="BM56" s="438"/>
      <c r="BN56" s="438"/>
      <c r="BO56" s="438"/>
      <c r="BP56" s="438"/>
      <c r="BQ56" s="438"/>
      <c r="BR56" s="438"/>
      <c r="BS56" s="439"/>
      <c r="BU56" s="437"/>
      <c r="BV56" s="438"/>
      <c r="BW56" s="438"/>
      <c r="BX56" s="438"/>
      <c r="BY56" s="438"/>
      <c r="BZ56" s="438"/>
      <c r="CA56" s="438"/>
      <c r="CB56" s="438"/>
      <c r="CC56" s="438"/>
      <c r="CD56" s="438"/>
      <c r="CE56" s="438"/>
      <c r="CF56" s="438"/>
      <c r="CG56" s="438"/>
      <c r="CH56" s="438"/>
      <c r="CI56" s="438"/>
      <c r="CJ56" s="438"/>
      <c r="CK56" s="438"/>
      <c r="CL56" s="438"/>
      <c r="CM56" s="438"/>
      <c r="CN56" s="438"/>
      <c r="CO56" s="438"/>
      <c r="CP56" s="438"/>
      <c r="CQ56" s="439"/>
      <c r="CX56" s="217">
        <v>51</v>
      </c>
      <c r="CY56" s="218">
        <v>0</v>
      </c>
      <c r="CZ56" s="218">
        <v>0</v>
      </c>
      <c r="DA56" s="218">
        <v>0</v>
      </c>
      <c r="DB56" s="219">
        <f>IF(LEN('2.回線情報'!O58)&gt;13, LEFT('2.回線情報'!O58, 12) &amp; "...", '2.回線情報'!O58)</f>
        <v>0</v>
      </c>
      <c r="DC56" s="219">
        <f>IF(LEN('2.回線情報'!P58)&gt;18, LEFT('2.回線情報'!P58, 17) &amp; "...", '2.回線情報'!P58)</f>
        <v>0</v>
      </c>
      <c r="DD56" s="218">
        <v>0</v>
      </c>
      <c r="DE56" s="218">
        <v>0</v>
      </c>
      <c r="DF56" s="219">
        <f>IF(LEN('2.回線情報'!AD58)&gt;13, LEFT('2.回線情報'!AD58, 12) &amp; "...", '2.回線情報'!AD58)</f>
        <v>0</v>
      </c>
      <c r="DG56" s="218">
        <v>0</v>
      </c>
      <c r="DH56" s="218">
        <v>0</v>
      </c>
      <c r="DR56" s="200" t="str">
        <f t="shared" si="1"/>
        <v xml:space="preserve">申告回線No.53
</v>
      </c>
      <c r="DT56" s="203" t="str">
        <f>IF(CX58=0,"","申告機器No."&amp;CX58&amp;"A")&amp;CHAR(10)&amp;IF(CY58=0,"",CY58)&amp;CHAR(10)&amp;IF(AND('2.回線情報'!N60="",'2.回線情報'!O60="", '2.回線情報'!P60="", '2.回線情報'!Q60="", '2.回線情報'!T60=""), "機器Aなし", IF(DB58=0,"",DB58)&amp;CHAR(10)&amp;IF(DC58=0,"",DC58)&amp;CHAR(10)&amp;IF(DD58=0,"",DD58))</f>
        <v>申告機器No.53A
機器Aなし</v>
      </c>
      <c r="DV56" s="205" t="str">
        <f>IF(CX58=0,"","申告機器No."&amp;CX58&amp;"B")&amp;CHAR(10)&amp;IF(CY58=0,"",CY58)&amp;CHAR(10)&amp;IF(AND('2.回線情報'!AC60="",'2.回線情報'!AD60="", '2.回線情報'!AE60="", '2.回線情報'!AF60="", '2.回線情報'!AI60=""), "機器Bなし", IF(DF58=0,"",DF58)&amp;CHAR(10)&amp;IF(DG58=0,"",DG58)&amp;CHAR(10)&amp;IF(DH58=0,"",DH58))</f>
        <v>申告機器No.53B
機器Bなし</v>
      </c>
    </row>
    <row r="57" spans="1:126" ht="18" customHeight="1" thickBot="1">
      <c r="A57" s="422"/>
      <c r="B57" s="423"/>
      <c r="C57" s="423"/>
      <c r="D57" s="423"/>
      <c r="E57" s="423"/>
      <c r="F57" s="423"/>
      <c r="G57" s="423"/>
      <c r="H57" s="423"/>
      <c r="I57" s="423"/>
      <c r="J57" s="423"/>
      <c r="K57" s="423"/>
      <c r="L57" s="423"/>
      <c r="M57" s="423"/>
      <c r="N57" s="423"/>
      <c r="O57" s="423"/>
      <c r="P57" s="423"/>
      <c r="Q57" s="423"/>
      <c r="R57" s="423"/>
      <c r="S57" s="423"/>
      <c r="T57" s="423"/>
      <c r="U57" s="423"/>
      <c r="V57" s="423"/>
      <c r="W57" s="424"/>
      <c r="Y57" s="437"/>
      <c r="Z57" s="438"/>
      <c r="AA57" s="438"/>
      <c r="AB57" s="438"/>
      <c r="AC57" s="438"/>
      <c r="AD57" s="438"/>
      <c r="AE57" s="438"/>
      <c r="AF57" s="438"/>
      <c r="AG57" s="438"/>
      <c r="AH57" s="438"/>
      <c r="AI57" s="438"/>
      <c r="AJ57" s="438"/>
      <c r="AK57" s="438"/>
      <c r="AL57" s="438"/>
      <c r="AM57" s="438"/>
      <c r="AN57" s="438"/>
      <c r="AO57" s="438"/>
      <c r="AP57" s="438"/>
      <c r="AQ57" s="438"/>
      <c r="AR57" s="438"/>
      <c r="AS57" s="438"/>
      <c r="AT57" s="438"/>
      <c r="AU57" s="439"/>
      <c r="AW57" s="437"/>
      <c r="AX57" s="438"/>
      <c r="AY57" s="438"/>
      <c r="AZ57" s="438"/>
      <c r="BA57" s="438"/>
      <c r="BB57" s="438"/>
      <c r="BC57" s="438"/>
      <c r="BD57" s="438"/>
      <c r="BE57" s="438"/>
      <c r="BF57" s="438"/>
      <c r="BG57" s="438"/>
      <c r="BH57" s="438"/>
      <c r="BI57" s="438"/>
      <c r="BJ57" s="438"/>
      <c r="BK57" s="438"/>
      <c r="BL57" s="438"/>
      <c r="BM57" s="438"/>
      <c r="BN57" s="438"/>
      <c r="BO57" s="438"/>
      <c r="BP57" s="438"/>
      <c r="BQ57" s="438"/>
      <c r="BR57" s="438"/>
      <c r="BS57" s="439"/>
      <c r="BU57" s="437"/>
      <c r="BV57" s="438"/>
      <c r="BW57" s="438"/>
      <c r="BX57" s="438"/>
      <c r="BY57" s="438"/>
      <c r="BZ57" s="438"/>
      <c r="CA57" s="438"/>
      <c r="CB57" s="438"/>
      <c r="CC57" s="438"/>
      <c r="CD57" s="438"/>
      <c r="CE57" s="438"/>
      <c r="CF57" s="438"/>
      <c r="CG57" s="438"/>
      <c r="CH57" s="438"/>
      <c r="CI57" s="438"/>
      <c r="CJ57" s="438"/>
      <c r="CK57" s="438"/>
      <c r="CL57" s="438"/>
      <c r="CM57" s="438"/>
      <c r="CN57" s="438"/>
      <c r="CO57" s="438"/>
      <c r="CP57" s="438"/>
      <c r="CQ57" s="439"/>
      <c r="CX57" s="217">
        <v>52</v>
      </c>
      <c r="CY57" s="218">
        <v>0</v>
      </c>
      <c r="CZ57" s="218">
        <v>0</v>
      </c>
      <c r="DA57" s="218">
        <v>0</v>
      </c>
      <c r="DB57" s="219">
        <f>IF(LEN('2.回線情報'!O59)&gt;13, LEFT('2.回線情報'!O59, 12) &amp; "...", '2.回線情報'!O59)</f>
        <v>0</v>
      </c>
      <c r="DC57" s="219">
        <f>IF(LEN('2.回線情報'!P59)&gt;18, LEFT('2.回線情報'!P59, 17) &amp; "...", '2.回線情報'!P59)</f>
        <v>0</v>
      </c>
      <c r="DD57" s="218">
        <v>0</v>
      </c>
      <c r="DE57" s="218">
        <v>0</v>
      </c>
      <c r="DF57" s="219">
        <f>IF(LEN('2.回線情報'!AD59)&gt;13, LEFT('2.回線情報'!AD59, 12) &amp; "...", '2.回線情報'!AD59)</f>
        <v>0</v>
      </c>
      <c r="DG57" s="218">
        <v>0</v>
      </c>
      <c r="DH57" s="218">
        <v>0</v>
      </c>
      <c r="DR57" s="200" t="str">
        <f t="shared" si="1"/>
        <v xml:space="preserve">申告回線No.54
</v>
      </c>
      <c r="DT57" s="203" t="str">
        <f>IF(CX59=0,"","申告機器No."&amp;CX59&amp;"A")&amp;CHAR(10)&amp;IF(CY59=0,"",CY59)&amp;CHAR(10)&amp;IF(AND('2.回線情報'!N61="",'2.回線情報'!O61="", '2.回線情報'!P61="", '2.回線情報'!Q61="", '2.回線情報'!T61=""), "機器Aなし", IF(DB59=0,"",DB59)&amp;CHAR(10)&amp;IF(DC59=0,"",DC59)&amp;CHAR(10)&amp;IF(DD59=0,"",DD59))</f>
        <v>申告機器No.54A
機器Aなし</v>
      </c>
      <c r="DV57" s="205" t="str">
        <f>IF(CX59=0,"","申告機器No."&amp;CX59&amp;"B")&amp;CHAR(10)&amp;IF(CY59=0,"",CY59)&amp;CHAR(10)&amp;IF(AND('2.回線情報'!AC61="",'2.回線情報'!AD61="", '2.回線情報'!AE61="", '2.回線情報'!AF61="", '2.回線情報'!AI61=""), "機器Bなし", IF(DF59=0,"",DF59)&amp;CHAR(10)&amp;IF(DG59=0,"",DG59)&amp;CHAR(10)&amp;IF(DH59=0,"",DH59))</f>
        <v>申告機器No.54B
機器Bなし</v>
      </c>
    </row>
    <row r="58" spans="1:126" ht="18" customHeight="1" thickBot="1">
      <c r="A58" s="422"/>
      <c r="B58" s="423"/>
      <c r="C58" s="423"/>
      <c r="D58" s="423"/>
      <c r="E58" s="423"/>
      <c r="F58" s="423"/>
      <c r="G58" s="423"/>
      <c r="H58" s="423"/>
      <c r="I58" s="423"/>
      <c r="J58" s="423"/>
      <c r="K58" s="423"/>
      <c r="L58" s="423"/>
      <c r="M58" s="423"/>
      <c r="N58" s="423"/>
      <c r="O58" s="423"/>
      <c r="P58" s="423"/>
      <c r="Q58" s="423"/>
      <c r="R58" s="423"/>
      <c r="S58" s="423"/>
      <c r="T58" s="423"/>
      <c r="U58" s="423"/>
      <c r="V58" s="423"/>
      <c r="W58" s="424"/>
      <c r="Y58" s="437"/>
      <c r="Z58" s="438"/>
      <c r="AA58" s="438"/>
      <c r="AB58" s="438"/>
      <c r="AC58" s="438"/>
      <c r="AD58" s="438"/>
      <c r="AE58" s="438"/>
      <c r="AF58" s="438"/>
      <c r="AG58" s="438"/>
      <c r="AH58" s="438"/>
      <c r="AI58" s="438"/>
      <c r="AJ58" s="438"/>
      <c r="AK58" s="438"/>
      <c r="AL58" s="438"/>
      <c r="AM58" s="438"/>
      <c r="AN58" s="438"/>
      <c r="AO58" s="438"/>
      <c r="AP58" s="438"/>
      <c r="AQ58" s="438"/>
      <c r="AR58" s="438"/>
      <c r="AS58" s="438"/>
      <c r="AT58" s="438"/>
      <c r="AU58" s="439"/>
      <c r="AW58" s="437"/>
      <c r="AX58" s="438"/>
      <c r="AY58" s="438"/>
      <c r="AZ58" s="438"/>
      <c r="BA58" s="438"/>
      <c r="BB58" s="438"/>
      <c r="BC58" s="438"/>
      <c r="BD58" s="438"/>
      <c r="BE58" s="438"/>
      <c r="BF58" s="438"/>
      <c r="BG58" s="438"/>
      <c r="BH58" s="438"/>
      <c r="BI58" s="438"/>
      <c r="BJ58" s="438"/>
      <c r="BK58" s="438"/>
      <c r="BL58" s="438"/>
      <c r="BM58" s="438"/>
      <c r="BN58" s="438"/>
      <c r="BO58" s="438"/>
      <c r="BP58" s="438"/>
      <c r="BQ58" s="438"/>
      <c r="BR58" s="438"/>
      <c r="BS58" s="439"/>
      <c r="BU58" s="437"/>
      <c r="BV58" s="438"/>
      <c r="BW58" s="438"/>
      <c r="BX58" s="438"/>
      <c r="BY58" s="438"/>
      <c r="BZ58" s="438"/>
      <c r="CA58" s="438"/>
      <c r="CB58" s="438"/>
      <c r="CC58" s="438"/>
      <c r="CD58" s="438"/>
      <c r="CE58" s="438"/>
      <c r="CF58" s="438"/>
      <c r="CG58" s="438"/>
      <c r="CH58" s="438"/>
      <c r="CI58" s="438"/>
      <c r="CJ58" s="438"/>
      <c r="CK58" s="438"/>
      <c r="CL58" s="438"/>
      <c r="CM58" s="438"/>
      <c r="CN58" s="438"/>
      <c r="CO58" s="438"/>
      <c r="CP58" s="438"/>
      <c r="CQ58" s="439"/>
      <c r="CX58" s="217">
        <v>53</v>
      </c>
      <c r="CY58" s="218">
        <v>0</v>
      </c>
      <c r="CZ58" s="218">
        <v>0</v>
      </c>
      <c r="DA58" s="218">
        <v>0</v>
      </c>
      <c r="DB58" s="219">
        <f>IF(LEN('2.回線情報'!O60)&gt;13, LEFT('2.回線情報'!O60, 12) &amp; "...", '2.回線情報'!O60)</f>
        <v>0</v>
      </c>
      <c r="DC58" s="219">
        <f>IF(LEN('2.回線情報'!P60)&gt;18, LEFT('2.回線情報'!P60, 17) &amp; "...", '2.回線情報'!P60)</f>
        <v>0</v>
      </c>
      <c r="DD58" s="218">
        <v>0</v>
      </c>
      <c r="DE58" s="218">
        <v>0</v>
      </c>
      <c r="DF58" s="219">
        <f>IF(LEN('2.回線情報'!AD60)&gt;13, LEFT('2.回線情報'!AD60, 12) &amp; "...", '2.回線情報'!AD60)</f>
        <v>0</v>
      </c>
      <c r="DG58" s="218">
        <v>0</v>
      </c>
      <c r="DH58" s="218">
        <v>0</v>
      </c>
      <c r="DR58" s="200" t="str">
        <f t="shared" si="1"/>
        <v xml:space="preserve">申告回線No.55
</v>
      </c>
      <c r="DT58" s="203" t="str">
        <f>IF(CX60=0,"","申告機器No."&amp;CX60&amp;"A")&amp;CHAR(10)&amp;IF(CY60=0,"",CY60)&amp;CHAR(10)&amp;IF(AND('2.回線情報'!N62="",'2.回線情報'!O62="", '2.回線情報'!P62="", '2.回線情報'!Q62="", '2.回線情報'!T62=""), "機器Aなし", IF(DB60=0,"",DB60)&amp;CHAR(10)&amp;IF(DC60=0,"",DC60)&amp;CHAR(10)&amp;IF(DD60=0,"",DD60))</f>
        <v>申告機器No.55A
機器Aなし</v>
      </c>
      <c r="DV58" s="205" t="str">
        <f>IF(CX60=0,"","申告機器No."&amp;CX60&amp;"B")&amp;CHAR(10)&amp;IF(CY60=0,"",CY60)&amp;CHAR(10)&amp;IF(AND('2.回線情報'!AC62="",'2.回線情報'!AD62="", '2.回線情報'!AE62="", '2.回線情報'!AF62="", '2.回線情報'!AI62=""), "機器Bなし", IF(DF60=0,"",DF60)&amp;CHAR(10)&amp;IF(DG60=0,"",DG60)&amp;CHAR(10)&amp;IF(DH60=0,"",DH60))</f>
        <v>申告機器No.55B
機器Bなし</v>
      </c>
    </row>
    <row r="59" spans="1:126" ht="18" customHeight="1" thickBot="1">
      <c r="A59" s="422"/>
      <c r="B59" s="423"/>
      <c r="C59" s="423"/>
      <c r="D59" s="423"/>
      <c r="E59" s="423"/>
      <c r="F59" s="423"/>
      <c r="G59" s="423"/>
      <c r="H59" s="423"/>
      <c r="I59" s="423"/>
      <c r="J59" s="423"/>
      <c r="K59" s="423"/>
      <c r="L59" s="423"/>
      <c r="M59" s="423"/>
      <c r="N59" s="423"/>
      <c r="O59" s="423"/>
      <c r="P59" s="423"/>
      <c r="Q59" s="423"/>
      <c r="R59" s="423"/>
      <c r="S59" s="423"/>
      <c r="T59" s="423"/>
      <c r="U59" s="423"/>
      <c r="V59" s="423"/>
      <c r="W59" s="424"/>
      <c r="Y59" s="437"/>
      <c r="Z59" s="438"/>
      <c r="AA59" s="438"/>
      <c r="AB59" s="438"/>
      <c r="AC59" s="438"/>
      <c r="AD59" s="438"/>
      <c r="AE59" s="438"/>
      <c r="AF59" s="438"/>
      <c r="AG59" s="438"/>
      <c r="AH59" s="438"/>
      <c r="AI59" s="438"/>
      <c r="AJ59" s="438"/>
      <c r="AK59" s="438"/>
      <c r="AL59" s="438"/>
      <c r="AM59" s="438"/>
      <c r="AN59" s="438"/>
      <c r="AO59" s="438"/>
      <c r="AP59" s="438"/>
      <c r="AQ59" s="438"/>
      <c r="AR59" s="438"/>
      <c r="AS59" s="438"/>
      <c r="AT59" s="438"/>
      <c r="AU59" s="439"/>
      <c r="AW59" s="437"/>
      <c r="AX59" s="438"/>
      <c r="AY59" s="438"/>
      <c r="AZ59" s="438"/>
      <c r="BA59" s="438"/>
      <c r="BB59" s="438"/>
      <c r="BC59" s="438"/>
      <c r="BD59" s="438"/>
      <c r="BE59" s="438"/>
      <c r="BF59" s="438"/>
      <c r="BG59" s="438"/>
      <c r="BH59" s="438"/>
      <c r="BI59" s="438"/>
      <c r="BJ59" s="438"/>
      <c r="BK59" s="438"/>
      <c r="BL59" s="438"/>
      <c r="BM59" s="438"/>
      <c r="BN59" s="438"/>
      <c r="BO59" s="438"/>
      <c r="BP59" s="438"/>
      <c r="BQ59" s="438"/>
      <c r="BR59" s="438"/>
      <c r="BS59" s="439"/>
      <c r="BU59" s="437"/>
      <c r="BV59" s="438"/>
      <c r="BW59" s="438"/>
      <c r="BX59" s="438"/>
      <c r="BY59" s="438"/>
      <c r="BZ59" s="438"/>
      <c r="CA59" s="438"/>
      <c r="CB59" s="438"/>
      <c r="CC59" s="438"/>
      <c r="CD59" s="438"/>
      <c r="CE59" s="438"/>
      <c r="CF59" s="438"/>
      <c r="CG59" s="438"/>
      <c r="CH59" s="438"/>
      <c r="CI59" s="438"/>
      <c r="CJ59" s="438"/>
      <c r="CK59" s="438"/>
      <c r="CL59" s="438"/>
      <c r="CM59" s="438"/>
      <c r="CN59" s="438"/>
      <c r="CO59" s="438"/>
      <c r="CP59" s="438"/>
      <c r="CQ59" s="439"/>
      <c r="CX59" s="217">
        <v>54</v>
      </c>
      <c r="CY59" s="218">
        <v>0</v>
      </c>
      <c r="CZ59" s="218">
        <v>0</v>
      </c>
      <c r="DA59" s="218">
        <v>0</v>
      </c>
      <c r="DB59" s="219">
        <f>IF(LEN('2.回線情報'!O61)&gt;13, LEFT('2.回線情報'!O61, 12) &amp; "...", '2.回線情報'!O61)</f>
        <v>0</v>
      </c>
      <c r="DC59" s="219">
        <f>IF(LEN('2.回線情報'!P61)&gt;18, LEFT('2.回線情報'!P61, 17) &amp; "...", '2.回線情報'!P61)</f>
        <v>0</v>
      </c>
      <c r="DD59" s="218">
        <v>0</v>
      </c>
      <c r="DE59" s="218">
        <v>0</v>
      </c>
      <c r="DF59" s="219">
        <f>IF(LEN('2.回線情報'!AD61)&gt;13, LEFT('2.回線情報'!AD61, 12) &amp; "...", '2.回線情報'!AD61)</f>
        <v>0</v>
      </c>
      <c r="DG59" s="218">
        <v>0</v>
      </c>
      <c r="DH59" s="218">
        <v>0</v>
      </c>
      <c r="DR59" s="200" t="str">
        <f t="shared" si="1"/>
        <v xml:space="preserve">申告回線No.56
</v>
      </c>
      <c r="DT59" s="203" t="str">
        <f>IF(CX61=0,"","申告機器No."&amp;CX61&amp;"A")&amp;CHAR(10)&amp;IF(CY61=0,"",CY61)&amp;CHAR(10)&amp;IF(AND('2.回線情報'!N63="",'2.回線情報'!O63="", '2.回線情報'!P63="", '2.回線情報'!Q63="", '2.回線情報'!T63=""), "機器Aなし", IF(DB61=0,"",DB61)&amp;CHAR(10)&amp;IF(DC61=0,"",DC61)&amp;CHAR(10)&amp;IF(DD61=0,"",DD61))</f>
        <v>申告機器No.56A
機器Aなし</v>
      </c>
      <c r="DV59" s="205" t="str">
        <f>IF(CX61=0,"","申告機器No."&amp;CX61&amp;"B")&amp;CHAR(10)&amp;IF(CY61=0,"",CY61)&amp;CHAR(10)&amp;IF(AND('2.回線情報'!AC63="",'2.回線情報'!AD63="", '2.回線情報'!AE63="", '2.回線情報'!AF63="", '2.回線情報'!AI63=""), "機器Bなし", IF(DF61=0,"",DF61)&amp;CHAR(10)&amp;IF(DG61=0,"",DG61)&amp;CHAR(10)&amp;IF(DH61=0,"",DH61))</f>
        <v>申告機器No.56B
機器Bなし</v>
      </c>
    </row>
    <row r="60" spans="1:126" ht="18" customHeight="1" thickBot="1">
      <c r="A60" s="422"/>
      <c r="B60" s="423"/>
      <c r="C60" s="423"/>
      <c r="D60" s="423"/>
      <c r="E60" s="423"/>
      <c r="F60" s="423"/>
      <c r="G60" s="423"/>
      <c r="H60" s="423"/>
      <c r="I60" s="423"/>
      <c r="J60" s="423"/>
      <c r="K60" s="423"/>
      <c r="L60" s="423"/>
      <c r="M60" s="423"/>
      <c r="N60" s="423"/>
      <c r="O60" s="423"/>
      <c r="P60" s="423"/>
      <c r="Q60" s="423"/>
      <c r="R60" s="423"/>
      <c r="S60" s="423"/>
      <c r="T60" s="423"/>
      <c r="U60" s="423"/>
      <c r="V60" s="423"/>
      <c r="W60" s="424"/>
      <c r="Y60" s="437"/>
      <c r="Z60" s="438"/>
      <c r="AA60" s="438"/>
      <c r="AB60" s="438"/>
      <c r="AC60" s="438"/>
      <c r="AD60" s="438"/>
      <c r="AE60" s="438"/>
      <c r="AF60" s="438"/>
      <c r="AG60" s="438"/>
      <c r="AH60" s="438"/>
      <c r="AI60" s="438"/>
      <c r="AJ60" s="438"/>
      <c r="AK60" s="438"/>
      <c r="AL60" s="438"/>
      <c r="AM60" s="438"/>
      <c r="AN60" s="438"/>
      <c r="AO60" s="438"/>
      <c r="AP60" s="438"/>
      <c r="AQ60" s="438"/>
      <c r="AR60" s="438"/>
      <c r="AS60" s="438"/>
      <c r="AT60" s="438"/>
      <c r="AU60" s="439"/>
      <c r="AW60" s="437"/>
      <c r="AX60" s="438"/>
      <c r="AY60" s="438"/>
      <c r="AZ60" s="438"/>
      <c r="BA60" s="438"/>
      <c r="BB60" s="438"/>
      <c r="BC60" s="438"/>
      <c r="BD60" s="438"/>
      <c r="BE60" s="438"/>
      <c r="BF60" s="438"/>
      <c r="BG60" s="438"/>
      <c r="BH60" s="438"/>
      <c r="BI60" s="438"/>
      <c r="BJ60" s="438"/>
      <c r="BK60" s="438"/>
      <c r="BL60" s="438"/>
      <c r="BM60" s="438"/>
      <c r="BN60" s="438"/>
      <c r="BO60" s="438"/>
      <c r="BP60" s="438"/>
      <c r="BQ60" s="438"/>
      <c r="BR60" s="438"/>
      <c r="BS60" s="439"/>
      <c r="BU60" s="437"/>
      <c r="BV60" s="438"/>
      <c r="BW60" s="438"/>
      <c r="BX60" s="438"/>
      <c r="BY60" s="438"/>
      <c r="BZ60" s="438"/>
      <c r="CA60" s="438"/>
      <c r="CB60" s="438"/>
      <c r="CC60" s="438"/>
      <c r="CD60" s="438"/>
      <c r="CE60" s="438"/>
      <c r="CF60" s="438"/>
      <c r="CG60" s="438"/>
      <c r="CH60" s="438"/>
      <c r="CI60" s="438"/>
      <c r="CJ60" s="438"/>
      <c r="CK60" s="438"/>
      <c r="CL60" s="438"/>
      <c r="CM60" s="438"/>
      <c r="CN60" s="438"/>
      <c r="CO60" s="438"/>
      <c r="CP60" s="438"/>
      <c r="CQ60" s="439"/>
      <c r="CX60" s="217">
        <v>55</v>
      </c>
      <c r="CY60" s="218">
        <v>0</v>
      </c>
      <c r="CZ60" s="218">
        <v>0</v>
      </c>
      <c r="DA60" s="218">
        <v>0</v>
      </c>
      <c r="DB60" s="219">
        <f>IF(LEN('2.回線情報'!O62)&gt;13, LEFT('2.回線情報'!O62, 12) &amp; "...", '2.回線情報'!O62)</f>
        <v>0</v>
      </c>
      <c r="DC60" s="219">
        <f>IF(LEN('2.回線情報'!P62)&gt;18, LEFT('2.回線情報'!P62, 17) &amp; "...", '2.回線情報'!P62)</f>
        <v>0</v>
      </c>
      <c r="DD60" s="218">
        <v>0</v>
      </c>
      <c r="DE60" s="218">
        <v>0</v>
      </c>
      <c r="DF60" s="219">
        <f>IF(LEN('2.回線情報'!AD62)&gt;13, LEFT('2.回線情報'!AD62, 12) &amp; "...", '2.回線情報'!AD62)</f>
        <v>0</v>
      </c>
      <c r="DG60" s="218">
        <v>0</v>
      </c>
      <c r="DH60" s="218">
        <v>0</v>
      </c>
      <c r="DR60" s="200" t="str">
        <f t="shared" si="1"/>
        <v xml:space="preserve">申告回線No.57
</v>
      </c>
      <c r="DT60" s="203" t="str">
        <f>IF(CX62=0,"","申告機器No."&amp;CX62&amp;"A")&amp;CHAR(10)&amp;IF(CY62=0,"",CY62)&amp;CHAR(10)&amp;IF(AND('2.回線情報'!N64="",'2.回線情報'!O64="", '2.回線情報'!P64="", '2.回線情報'!Q64="", '2.回線情報'!T64=""), "機器Aなし", IF(DB62=0,"",DB62)&amp;CHAR(10)&amp;IF(DC62=0,"",DC62)&amp;CHAR(10)&amp;IF(DD62=0,"",DD62))</f>
        <v>申告機器No.57A
機器Aなし</v>
      </c>
      <c r="DV60" s="205" t="str">
        <f>IF(CX62=0,"","申告機器No."&amp;CX62&amp;"B")&amp;CHAR(10)&amp;IF(CY62=0,"",CY62)&amp;CHAR(10)&amp;IF(AND('2.回線情報'!AC64="",'2.回線情報'!AD64="", '2.回線情報'!AE64="", '2.回線情報'!AF64="", '2.回線情報'!AI64=""), "機器Bなし", IF(DF62=0,"",DF62)&amp;CHAR(10)&amp;IF(DG62=0,"",DG62)&amp;CHAR(10)&amp;IF(DH62=0,"",DH62))</f>
        <v>申告機器No.57B
機器Bなし</v>
      </c>
    </row>
    <row r="61" spans="1:126" ht="18" customHeight="1" thickBot="1">
      <c r="A61" s="422"/>
      <c r="B61" s="423"/>
      <c r="C61" s="423"/>
      <c r="D61" s="423"/>
      <c r="E61" s="423"/>
      <c r="F61" s="423"/>
      <c r="G61" s="423"/>
      <c r="H61" s="423"/>
      <c r="I61" s="423"/>
      <c r="J61" s="423"/>
      <c r="K61" s="423"/>
      <c r="L61" s="423"/>
      <c r="M61" s="423"/>
      <c r="N61" s="423"/>
      <c r="O61" s="423"/>
      <c r="P61" s="423"/>
      <c r="Q61" s="423"/>
      <c r="R61" s="423"/>
      <c r="S61" s="423"/>
      <c r="T61" s="423"/>
      <c r="U61" s="423"/>
      <c r="V61" s="423"/>
      <c r="W61" s="424"/>
      <c r="Y61" s="440"/>
      <c r="Z61" s="441"/>
      <c r="AA61" s="441"/>
      <c r="AB61" s="441"/>
      <c r="AC61" s="441"/>
      <c r="AD61" s="441"/>
      <c r="AE61" s="441"/>
      <c r="AF61" s="441"/>
      <c r="AG61" s="441"/>
      <c r="AH61" s="441"/>
      <c r="AI61" s="441"/>
      <c r="AJ61" s="441"/>
      <c r="AK61" s="441"/>
      <c r="AL61" s="441"/>
      <c r="AM61" s="441"/>
      <c r="AN61" s="441"/>
      <c r="AO61" s="441"/>
      <c r="AP61" s="441"/>
      <c r="AQ61" s="441"/>
      <c r="AR61" s="441"/>
      <c r="AS61" s="441"/>
      <c r="AT61" s="441"/>
      <c r="AU61" s="442"/>
      <c r="AW61" s="440"/>
      <c r="AX61" s="441"/>
      <c r="AY61" s="441"/>
      <c r="AZ61" s="441"/>
      <c r="BA61" s="441"/>
      <c r="BB61" s="441"/>
      <c r="BC61" s="441"/>
      <c r="BD61" s="441"/>
      <c r="BE61" s="441"/>
      <c r="BF61" s="441"/>
      <c r="BG61" s="441"/>
      <c r="BH61" s="441"/>
      <c r="BI61" s="441"/>
      <c r="BJ61" s="441"/>
      <c r="BK61" s="441"/>
      <c r="BL61" s="441"/>
      <c r="BM61" s="441"/>
      <c r="BN61" s="441"/>
      <c r="BO61" s="441"/>
      <c r="BP61" s="441"/>
      <c r="BQ61" s="441"/>
      <c r="BR61" s="441"/>
      <c r="BS61" s="442"/>
      <c r="BU61" s="440"/>
      <c r="BV61" s="441"/>
      <c r="BW61" s="441"/>
      <c r="BX61" s="441"/>
      <c r="BY61" s="441"/>
      <c r="BZ61" s="441"/>
      <c r="CA61" s="441"/>
      <c r="CB61" s="441"/>
      <c r="CC61" s="441"/>
      <c r="CD61" s="441"/>
      <c r="CE61" s="441"/>
      <c r="CF61" s="441"/>
      <c r="CG61" s="441"/>
      <c r="CH61" s="441"/>
      <c r="CI61" s="441"/>
      <c r="CJ61" s="441"/>
      <c r="CK61" s="441"/>
      <c r="CL61" s="441"/>
      <c r="CM61" s="441"/>
      <c r="CN61" s="441"/>
      <c r="CO61" s="441"/>
      <c r="CP61" s="441"/>
      <c r="CQ61" s="442"/>
      <c r="CX61" s="217">
        <v>56</v>
      </c>
      <c r="CY61" s="218">
        <v>0</v>
      </c>
      <c r="CZ61" s="218">
        <v>0</v>
      </c>
      <c r="DA61" s="218">
        <v>0</v>
      </c>
      <c r="DB61" s="219">
        <f>IF(LEN('2.回線情報'!O63)&gt;13, LEFT('2.回線情報'!O63, 12) &amp; "...", '2.回線情報'!O63)</f>
        <v>0</v>
      </c>
      <c r="DC61" s="219">
        <f>IF(LEN('2.回線情報'!P63)&gt;18, LEFT('2.回線情報'!P63, 17) &amp; "...", '2.回線情報'!P63)</f>
        <v>0</v>
      </c>
      <c r="DD61" s="218">
        <v>0</v>
      </c>
      <c r="DE61" s="218">
        <v>0</v>
      </c>
      <c r="DF61" s="219">
        <f>IF(LEN('2.回線情報'!AD63)&gt;13, LEFT('2.回線情報'!AD63, 12) &amp; "...", '2.回線情報'!AD63)</f>
        <v>0</v>
      </c>
      <c r="DG61" s="218">
        <v>0</v>
      </c>
      <c r="DH61" s="218">
        <v>0</v>
      </c>
      <c r="DR61" s="200" t="str">
        <f t="shared" si="1"/>
        <v xml:space="preserve">申告回線No.58
</v>
      </c>
      <c r="DT61" s="203" t="str">
        <f>IF(CX63=0,"","申告機器No."&amp;CX63&amp;"A")&amp;CHAR(10)&amp;IF(CY63=0,"",CY63)&amp;CHAR(10)&amp;IF(AND('2.回線情報'!N65="",'2.回線情報'!O65="", '2.回線情報'!P65="", '2.回線情報'!Q65="", '2.回線情報'!T65=""), "機器Aなし", IF(DB63=0,"",DB63)&amp;CHAR(10)&amp;IF(DC63=0,"",DC63)&amp;CHAR(10)&amp;IF(DD63=0,"",DD63))</f>
        <v>申告機器No.58A
機器Aなし</v>
      </c>
      <c r="DV61" s="205" t="str">
        <f>IF(CX63=0,"","申告機器No."&amp;CX63&amp;"B")&amp;CHAR(10)&amp;IF(CY63=0,"",CY63)&amp;CHAR(10)&amp;IF(AND('2.回線情報'!AC65="",'2.回線情報'!AD65="", '2.回線情報'!AE65="", '2.回線情報'!AF65="", '2.回線情報'!AI65=""), "機器Bなし", IF(DF63=0,"",DF63)&amp;CHAR(10)&amp;IF(DG63=0,"",DG63)&amp;CHAR(10)&amp;IF(DH63=0,"",DH63))</f>
        <v>申告機器No.58B
機器Bなし</v>
      </c>
    </row>
    <row r="62" spans="1:126" ht="18" customHeight="1" thickBot="1">
      <c r="A62" s="422"/>
      <c r="B62" s="423"/>
      <c r="C62" s="423"/>
      <c r="D62" s="423"/>
      <c r="E62" s="423"/>
      <c r="F62" s="423"/>
      <c r="G62" s="423"/>
      <c r="H62" s="423"/>
      <c r="I62" s="423"/>
      <c r="J62" s="423"/>
      <c r="K62" s="423"/>
      <c r="L62" s="423"/>
      <c r="M62" s="423"/>
      <c r="N62" s="423"/>
      <c r="O62" s="423"/>
      <c r="P62" s="423"/>
      <c r="Q62" s="423"/>
      <c r="R62" s="423"/>
      <c r="S62" s="423"/>
      <c r="T62" s="423"/>
      <c r="U62" s="423"/>
      <c r="V62" s="423"/>
      <c r="W62" s="424"/>
      <c r="Y62" s="434" t="s">
        <v>409</v>
      </c>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6"/>
      <c r="AW62" s="434" t="s">
        <v>410</v>
      </c>
      <c r="AX62" s="435"/>
      <c r="AY62" s="435"/>
      <c r="AZ62" s="435"/>
      <c r="BA62" s="435"/>
      <c r="BB62" s="435"/>
      <c r="BC62" s="435"/>
      <c r="BD62" s="435"/>
      <c r="BE62" s="435"/>
      <c r="BF62" s="435"/>
      <c r="BG62" s="435"/>
      <c r="BH62" s="435"/>
      <c r="BI62" s="435"/>
      <c r="BJ62" s="435"/>
      <c r="BK62" s="435"/>
      <c r="BL62" s="435"/>
      <c r="BM62" s="435"/>
      <c r="BN62" s="435"/>
      <c r="BO62" s="435"/>
      <c r="BP62" s="435"/>
      <c r="BQ62" s="435"/>
      <c r="BR62" s="435"/>
      <c r="BS62" s="436"/>
      <c r="BU62" s="434" t="s">
        <v>411</v>
      </c>
      <c r="BV62" s="435"/>
      <c r="BW62" s="435"/>
      <c r="BX62" s="435"/>
      <c r="BY62" s="435"/>
      <c r="BZ62" s="435"/>
      <c r="CA62" s="435"/>
      <c r="CB62" s="435"/>
      <c r="CC62" s="435"/>
      <c r="CD62" s="435"/>
      <c r="CE62" s="435"/>
      <c r="CF62" s="435"/>
      <c r="CG62" s="435"/>
      <c r="CH62" s="435"/>
      <c r="CI62" s="435"/>
      <c r="CJ62" s="435"/>
      <c r="CK62" s="435"/>
      <c r="CL62" s="435"/>
      <c r="CM62" s="435"/>
      <c r="CN62" s="435"/>
      <c r="CO62" s="435"/>
      <c r="CP62" s="435"/>
      <c r="CQ62" s="436"/>
      <c r="CX62" s="217">
        <v>57</v>
      </c>
      <c r="CY62" s="218">
        <v>0</v>
      </c>
      <c r="CZ62" s="218">
        <v>0</v>
      </c>
      <c r="DA62" s="218">
        <v>0</v>
      </c>
      <c r="DB62" s="219">
        <f>IF(LEN('2.回線情報'!O64)&gt;13, LEFT('2.回線情報'!O64, 12) &amp; "...", '2.回線情報'!O64)</f>
        <v>0</v>
      </c>
      <c r="DC62" s="219">
        <f>IF(LEN('2.回線情報'!P64)&gt;18, LEFT('2.回線情報'!P64, 17) &amp; "...", '2.回線情報'!P64)</f>
        <v>0</v>
      </c>
      <c r="DD62" s="218">
        <v>0</v>
      </c>
      <c r="DE62" s="218">
        <v>0</v>
      </c>
      <c r="DF62" s="219">
        <f>IF(LEN('2.回線情報'!AD64)&gt;13, LEFT('2.回線情報'!AD64, 12) &amp; "...", '2.回線情報'!AD64)</f>
        <v>0</v>
      </c>
      <c r="DG62" s="218">
        <v>0</v>
      </c>
      <c r="DH62" s="218">
        <v>0</v>
      </c>
      <c r="DR62" s="200" t="str">
        <f t="shared" si="1"/>
        <v xml:space="preserve">申告回線No.59
</v>
      </c>
      <c r="DT62" s="203" t="str">
        <f>IF(CX64=0,"","申告機器No."&amp;CX64&amp;"A")&amp;CHAR(10)&amp;IF(CY64=0,"",CY64)&amp;CHAR(10)&amp;IF(AND('2.回線情報'!N66="",'2.回線情報'!O66="", '2.回線情報'!P66="", '2.回線情報'!Q66="", '2.回線情報'!T66=""), "機器Aなし", IF(DB64=0,"",DB64)&amp;CHAR(10)&amp;IF(DC64=0,"",DC64)&amp;CHAR(10)&amp;IF(DD64=0,"",DD64))</f>
        <v>申告機器No.59A
機器Aなし</v>
      </c>
      <c r="DV62" s="205" t="str">
        <f>IF(CX64=0,"","申告機器No."&amp;CX64&amp;"B")&amp;CHAR(10)&amp;IF(CY64=0,"",CY64)&amp;CHAR(10)&amp;IF(AND('2.回線情報'!AC66="",'2.回線情報'!AD66="", '2.回線情報'!AE66="", '2.回線情報'!AF66="", '2.回線情報'!AI66=""), "機器Bなし", IF(DF64=0,"",DF64)&amp;CHAR(10)&amp;IF(DG64=0,"",DG64)&amp;CHAR(10)&amp;IF(DH64=0,"",DH64))</f>
        <v>申告機器No.59B
機器Bなし</v>
      </c>
    </row>
    <row r="63" spans="1:126" ht="18" customHeight="1" thickBot="1">
      <c r="A63" s="422"/>
      <c r="B63" s="423"/>
      <c r="C63" s="423"/>
      <c r="D63" s="423"/>
      <c r="E63" s="423"/>
      <c r="F63" s="423"/>
      <c r="G63" s="423"/>
      <c r="H63" s="423"/>
      <c r="I63" s="423"/>
      <c r="J63" s="423"/>
      <c r="K63" s="423"/>
      <c r="L63" s="423"/>
      <c r="M63" s="423"/>
      <c r="N63" s="423"/>
      <c r="O63" s="423"/>
      <c r="P63" s="423"/>
      <c r="Q63" s="423"/>
      <c r="R63" s="423"/>
      <c r="S63" s="423"/>
      <c r="T63" s="423"/>
      <c r="U63" s="423"/>
      <c r="V63" s="423"/>
      <c r="W63" s="424"/>
      <c r="Y63" s="437"/>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9"/>
      <c r="AW63" s="437"/>
      <c r="AX63" s="438"/>
      <c r="AY63" s="438"/>
      <c r="AZ63" s="438"/>
      <c r="BA63" s="438"/>
      <c r="BB63" s="438"/>
      <c r="BC63" s="438"/>
      <c r="BD63" s="438"/>
      <c r="BE63" s="438"/>
      <c r="BF63" s="438"/>
      <c r="BG63" s="438"/>
      <c r="BH63" s="438"/>
      <c r="BI63" s="438"/>
      <c r="BJ63" s="438"/>
      <c r="BK63" s="438"/>
      <c r="BL63" s="438"/>
      <c r="BM63" s="438"/>
      <c r="BN63" s="438"/>
      <c r="BO63" s="438"/>
      <c r="BP63" s="438"/>
      <c r="BQ63" s="438"/>
      <c r="BR63" s="438"/>
      <c r="BS63" s="439"/>
      <c r="BU63" s="437"/>
      <c r="BV63" s="438"/>
      <c r="BW63" s="438"/>
      <c r="BX63" s="438"/>
      <c r="BY63" s="438"/>
      <c r="BZ63" s="438"/>
      <c r="CA63" s="438"/>
      <c r="CB63" s="438"/>
      <c r="CC63" s="438"/>
      <c r="CD63" s="438"/>
      <c r="CE63" s="438"/>
      <c r="CF63" s="438"/>
      <c r="CG63" s="438"/>
      <c r="CH63" s="438"/>
      <c r="CI63" s="438"/>
      <c r="CJ63" s="438"/>
      <c r="CK63" s="438"/>
      <c r="CL63" s="438"/>
      <c r="CM63" s="438"/>
      <c r="CN63" s="438"/>
      <c r="CO63" s="438"/>
      <c r="CP63" s="438"/>
      <c r="CQ63" s="439"/>
      <c r="CX63" s="217">
        <v>58</v>
      </c>
      <c r="CY63" s="218">
        <v>0</v>
      </c>
      <c r="CZ63" s="218">
        <v>0</v>
      </c>
      <c r="DA63" s="218">
        <v>0</v>
      </c>
      <c r="DB63" s="219">
        <f>IF(LEN('2.回線情報'!O65)&gt;13, LEFT('2.回線情報'!O65, 12) &amp; "...", '2.回線情報'!O65)</f>
        <v>0</v>
      </c>
      <c r="DC63" s="219">
        <f>IF(LEN('2.回線情報'!P65)&gt;18, LEFT('2.回線情報'!P65, 17) &amp; "...", '2.回線情報'!P65)</f>
        <v>0</v>
      </c>
      <c r="DD63" s="218">
        <v>0</v>
      </c>
      <c r="DE63" s="218">
        <v>0</v>
      </c>
      <c r="DF63" s="219">
        <f>IF(LEN('2.回線情報'!AD65)&gt;13, LEFT('2.回線情報'!AD65, 12) &amp; "...", '2.回線情報'!AD65)</f>
        <v>0</v>
      </c>
      <c r="DG63" s="218">
        <v>0</v>
      </c>
      <c r="DH63" s="218">
        <v>0</v>
      </c>
      <c r="DR63" s="200" t="str">
        <f t="shared" si="1"/>
        <v xml:space="preserve">申告回線No.60
</v>
      </c>
      <c r="DT63" s="203" t="str">
        <f>IF(CX65=0,"","申告機器No."&amp;CX65&amp;"A")&amp;CHAR(10)&amp;IF(CY65=0,"",CY65)&amp;CHAR(10)&amp;IF(AND('2.回線情報'!N67="",'2.回線情報'!O67="", '2.回線情報'!P67="", '2.回線情報'!Q67="", '2.回線情報'!T67=""), "機器Aなし", IF(DB65=0,"",DB65)&amp;CHAR(10)&amp;IF(DC65=0,"",DC65)&amp;CHAR(10)&amp;IF(DD65=0,"",DD65))</f>
        <v>申告機器No.60A
機器Aなし</v>
      </c>
      <c r="DV63" s="205" t="str">
        <f>IF(CX65=0,"","申告機器No."&amp;CX65&amp;"B")&amp;CHAR(10)&amp;IF(CY65=0,"",CY65)&amp;CHAR(10)&amp;IF(AND('2.回線情報'!AC67="",'2.回線情報'!AD67="", '2.回線情報'!AE67="", '2.回線情報'!AF67="", '2.回線情報'!AI67=""), "機器Bなし", IF(DF65=0,"",DF65)&amp;CHAR(10)&amp;IF(DG65=0,"",DG65)&amp;CHAR(10)&amp;IF(DH65=0,"",DH65))</f>
        <v>申告機器No.60B
機器Bなし</v>
      </c>
    </row>
    <row r="64" spans="1:126" ht="18" customHeight="1" thickBot="1">
      <c r="A64" s="422"/>
      <c r="B64" s="423"/>
      <c r="C64" s="423"/>
      <c r="D64" s="423"/>
      <c r="E64" s="423"/>
      <c r="F64" s="423"/>
      <c r="G64" s="423"/>
      <c r="H64" s="423"/>
      <c r="I64" s="423"/>
      <c r="J64" s="423"/>
      <c r="K64" s="423"/>
      <c r="L64" s="423"/>
      <c r="M64" s="423"/>
      <c r="N64" s="423"/>
      <c r="O64" s="423"/>
      <c r="P64" s="423"/>
      <c r="Q64" s="423"/>
      <c r="R64" s="423"/>
      <c r="S64" s="423"/>
      <c r="T64" s="423"/>
      <c r="U64" s="423"/>
      <c r="V64" s="423"/>
      <c r="W64" s="424"/>
      <c r="Y64" s="437"/>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9"/>
      <c r="AW64" s="437"/>
      <c r="AX64" s="438"/>
      <c r="AY64" s="438"/>
      <c r="AZ64" s="438"/>
      <c r="BA64" s="438"/>
      <c r="BB64" s="438"/>
      <c r="BC64" s="438"/>
      <c r="BD64" s="438"/>
      <c r="BE64" s="438"/>
      <c r="BF64" s="438"/>
      <c r="BG64" s="438"/>
      <c r="BH64" s="438"/>
      <c r="BI64" s="438"/>
      <c r="BJ64" s="438"/>
      <c r="BK64" s="438"/>
      <c r="BL64" s="438"/>
      <c r="BM64" s="438"/>
      <c r="BN64" s="438"/>
      <c r="BO64" s="438"/>
      <c r="BP64" s="438"/>
      <c r="BQ64" s="438"/>
      <c r="BR64" s="438"/>
      <c r="BS64" s="439"/>
      <c r="BU64" s="437"/>
      <c r="BV64" s="438"/>
      <c r="BW64" s="438"/>
      <c r="BX64" s="438"/>
      <c r="BY64" s="438"/>
      <c r="BZ64" s="438"/>
      <c r="CA64" s="438"/>
      <c r="CB64" s="438"/>
      <c r="CC64" s="438"/>
      <c r="CD64" s="438"/>
      <c r="CE64" s="438"/>
      <c r="CF64" s="438"/>
      <c r="CG64" s="438"/>
      <c r="CH64" s="438"/>
      <c r="CI64" s="438"/>
      <c r="CJ64" s="438"/>
      <c r="CK64" s="438"/>
      <c r="CL64" s="438"/>
      <c r="CM64" s="438"/>
      <c r="CN64" s="438"/>
      <c r="CO64" s="438"/>
      <c r="CP64" s="438"/>
      <c r="CQ64" s="439"/>
      <c r="CX64" s="217">
        <v>59</v>
      </c>
      <c r="CY64" s="218">
        <v>0</v>
      </c>
      <c r="CZ64" s="218">
        <v>0</v>
      </c>
      <c r="DA64" s="218">
        <v>0</v>
      </c>
      <c r="DB64" s="219">
        <f>IF(LEN('2.回線情報'!O66)&gt;13, LEFT('2.回線情報'!O66, 12) &amp; "...", '2.回線情報'!O66)</f>
        <v>0</v>
      </c>
      <c r="DC64" s="219">
        <f>IF(LEN('2.回線情報'!P66)&gt;18, LEFT('2.回線情報'!P66, 17) &amp; "...", '2.回線情報'!P66)</f>
        <v>0</v>
      </c>
      <c r="DD64" s="218">
        <v>0</v>
      </c>
      <c r="DE64" s="218">
        <v>0</v>
      </c>
      <c r="DF64" s="219">
        <f>IF(LEN('2.回線情報'!AD66)&gt;13, LEFT('2.回線情報'!AD66, 12) &amp; "...", '2.回線情報'!AD66)</f>
        <v>0</v>
      </c>
      <c r="DG64" s="218">
        <v>0</v>
      </c>
      <c r="DH64" s="218">
        <v>0</v>
      </c>
      <c r="DR64" s="200" t="str">
        <f t="shared" si="1"/>
        <v xml:space="preserve">申告回線No.61
</v>
      </c>
      <c r="DT64" s="203" t="str">
        <f>IF(CX66=0,"","申告機器No."&amp;CX66&amp;"A")&amp;CHAR(10)&amp;IF(CY66=0,"",CY66)&amp;CHAR(10)&amp;IF(AND('2.回線情報'!N68="",'2.回線情報'!O68="", '2.回線情報'!P68="", '2.回線情報'!Q68="", '2.回線情報'!T68=""), "機器Aなし", IF(DB66=0,"",DB66)&amp;CHAR(10)&amp;IF(DC66=0,"",DC66)&amp;CHAR(10)&amp;IF(DD66=0,"",DD66))</f>
        <v>申告機器No.61A
機器Aなし</v>
      </c>
      <c r="DV64" s="205" t="str">
        <f>IF(CX66=0,"","申告機器No."&amp;CX66&amp;"B")&amp;CHAR(10)&amp;IF(CY66=0,"",CY66)&amp;CHAR(10)&amp;IF(AND('2.回線情報'!AC68="",'2.回線情報'!AD68="", '2.回線情報'!AE68="", '2.回線情報'!AF68="", '2.回線情報'!AI68=""), "機器Bなし", IF(DF66=0,"",DF66)&amp;CHAR(10)&amp;IF(DG66=0,"",DG66)&amp;CHAR(10)&amp;IF(DH66=0,"",DH66))</f>
        <v>申告機器No.61B
機器Bなし</v>
      </c>
    </row>
    <row r="65" spans="1:126" ht="18" customHeight="1" thickBot="1">
      <c r="A65" s="422"/>
      <c r="B65" s="423"/>
      <c r="C65" s="423"/>
      <c r="D65" s="423"/>
      <c r="E65" s="423"/>
      <c r="F65" s="423"/>
      <c r="G65" s="423"/>
      <c r="H65" s="423"/>
      <c r="I65" s="423"/>
      <c r="J65" s="423"/>
      <c r="K65" s="423"/>
      <c r="L65" s="423"/>
      <c r="M65" s="423"/>
      <c r="N65" s="423"/>
      <c r="O65" s="423"/>
      <c r="P65" s="423"/>
      <c r="Q65" s="423"/>
      <c r="R65" s="423"/>
      <c r="S65" s="423"/>
      <c r="T65" s="423"/>
      <c r="U65" s="423"/>
      <c r="V65" s="423"/>
      <c r="W65" s="424"/>
      <c r="Y65" s="437"/>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9"/>
      <c r="AW65" s="437"/>
      <c r="AX65" s="438"/>
      <c r="AY65" s="438"/>
      <c r="AZ65" s="438"/>
      <c r="BA65" s="438"/>
      <c r="BB65" s="438"/>
      <c r="BC65" s="438"/>
      <c r="BD65" s="438"/>
      <c r="BE65" s="438"/>
      <c r="BF65" s="438"/>
      <c r="BG65" s="438"/>
      <c r="BH65" s="438"/>
      <c r="BI65" s="438"/>
      <c r="BJ65" s="438"/>
      <c r="BK65" s="438"/>
      <c r="BL65" s="438"/>
      <c r="BM65" s="438"/>
      <c r="BN65" s="438"/>
      <c r="BO65" s="438"/>
      <c r="BP65" s="438"/>
      <c r="BQ65" s="438"/>
      <c r="BR65" s="438"/>
      <c r="BS65" s="439"/>
      <c r="BU65" s="437"/>
      <c r="BV65" s="438"/>
      <c r="BW65" s="438"/>
      <c r="BX65" s="438"/>
      <c r="BY65" s="438"/>
      <c r="BZ65" s="438"/>
      <c r="CA65" s="438"/>
      <c r="CB65" s="438"/>
      <c r="CC65" s="438"/>
      <c r="CD65" s="438"/>
      <c r="CE65" s="438"/>
      <c r="CF65" s="438"/>
      <c r="CG65" s="438"/>
      <c r="CH65" s="438"/>
      <c r="CI65" s="438"/>
      <c r="CJ65" s="438"/>
      <c r="CK65" s="438"/>
      <c r="CL65" s="438"/>
      <c r="CM65" s="438"/>
      <c r="CN65" s="438"/>
      <c r="CO65" s="438"/>
      <c r="CP65" s="438"/>
      <c r="CQ65" s="439"/>
      <c r="CX65" s="223">
        <v>60</v>
      </c>
      <c r="CY65" s="218">
        <v>0</v>
      </c>
      <c r="CZ65" s="218">
        <v>0</v>
      </c>
      <c r="DA65" s="218">
        <v>0</v>
      </c>
      <c r="DB65" s="219">
        <f>IF(LEN('2.回線情報'!O67)&gt;13, LEFT('2.回線情報'!O67, 12) &amp; "...", '2.回線情報'!O67)</f>
        <v>0</v>
      </c>
      <c r="DC65" s="219">
        <f>IF(LEN('2.回線情報'!P67)&gt;18, LEFT('2.回線情報'!P67, 17) &amp; "...", '2.回線情報'!P67)</f>
        <v>0</v>
      </c>
      <c r="DD65" s="218">
        <v>0</v>
      </c>
      <c r="DE65" s="218">
        <v>0</v>
      </c>
      <c r="DF65" s="219">
        <f>IF(LEN('2.回線情報'!AD67)&gt;13, LEFT('2.回線情報'!AD67, 12) &amp; "...", '2.回線情報'!AD67)</f>
        <v>0</v>
      </c>
      <c r="DG65" s="218">
        <v>0</v>
      </c>
      <c r="DH65" s="218">
        <v>0</v>
      </c>
      <c r="DR65" s="200" t="str">
        <f t="shared" si="1"/>
        <v xml:space="preserve">申告回線No.62
</v>
      </c>
      <c r="DT65" s="203" t="str">
        <f>IF(CX67=0,"","申告機器No."&amp;CX67&amp;"A")&amp;CHAR(10)&amp;IF(CY67=0,"",CY67)&amp;CHAR(10)&amp;IF(AND('2.回線情報'!N69="",'2.回線情報'!O69="", '2.回線情報'!P69="", '2.回線情報'!Q69="", '2.回線情報'!T69=""), "機器Aなし", IF(DB67=0,"",DB67)&amp;CHAR(10)&amp;IF(DC67=0,"",DC67)&amp;CHAR(10)&amp;IF(DD67=0,"",DD67))</f>
        <v>申告機器No.62A
機器Aなし</v>
      </c>
      <c r="DV65" s="205" t="str">
        <f>IF(CX67=0,"","申告機器No."&amp;CX67&amp;"B")&amp;CHAR(10)&amp;IF(CY67=0,"",CY67)&amp;CHAR(10)&amp;IF(AND('2.回線情報'!AC69="",'2.回線情報'!AD69="", '2.回線情報'!AE69="", '2.回線情報'!AF69="", '2.回線情報'!AI69=""), "機器Bなし", IF(DF67=0,"",DF67)&amp;CHAR(10)&amp;IF(DG67=0,"",DG67)&amp;CHAR(10)&amp;IF(DH67=0,"",DH67))</f>
        <v>申告機器No.62B
機器Bなし</v>
      </c>
    </row>
    <row r="66" spans="1:126" ht="18" customHeight="1" thickBot="1">
      <c r="A66" s="422"/>
      <c r="B66" s="423"/>
      <c r="C66" s="423"/>
      <c r="D66" s="423"/>
      <c r="E66" s="423"/>
      <c r="F66" s="423"/>
      <c r="G66" s="423"/>
      <c r="H66" s="423"/>
      <c r="I66" s="423"/>
      <c r="J66" s="423"/>
      <c r="K66" s="423"/>
      <c r="L66" s="423"/>
      <c r="M66" s="423"/>
      <c r="N66" s="423"/>
      <c r="O66" s="423"/>
      <c r="P66" s="423"/>
      <c r="Q66" s="423"/>
      <c r="R66" s="423"/>
      <c r="S66" s="423"/>
      <c r="T66" s="423"/>
      <c r="U66" s="423"/>
      <c r="V66" s="423"/>
      <c r="W66" s="424"/>
      <c r="Y66" s="437"/>
      <c r="Z66" s="438"/>
      <c r="AA66" s="438"/>
      <c r="AB66" s="438"/>
      <c r="AC66" s="438"/>
      <c r="AD66" s="438"/>
      <c r="AE66" s="438"/>
      <c r="AF66" s="438"/>
      <c r="AG66" s="438"/>
      <c r="AH66" s="438"/>
      <c r="AI66" s="438"/>
      <c r="AJ66" s="438"/>
      <c r="AK66" s="438"/>
      <c r="AL66" s="438"/>
      <c r="AM66" s="438"/>
      <c r="AN66" s="438"/>
      <c r="AO66" s="438"/>
      <c r="AP66" s="438"/>
      <c r="AQ66" s="438"/>
      <c r="AR66" s="438"/>
      <c r="AS66" s="438"/>
      <c r="AT66" s="438"/>
      <c r="AU66" s="439"/>
      <c r="AW66" s="437"/>
      <c r="AX66" s="438"/>
      <c r="AY66" s="438"/>
      <c r="AZ66" s="438"/>
      <c r="BA66" s="438"/>
      <c r="BB66" s="438"/>
      <c r="BC66" s="438"/>
      <c r="BD66" s="438"/>
      <c r="BE66" s="438"/>
      <c r="BF66" s="438"/>
      <c r="BG66" s="438"/>
      <c r="BH66" s="438"/>
      <c r="BI66" s="438"/>
      <c r="BJ66" s="438"/>
      <c r="BK66" s="438"/>
      <c r="BL66" s="438"/>
      <c r="BM66" s="438"/>
      <c r="BN66" s="438"/>
      <c r="BO66" s="438"/>
      <c r="BP66" s="438"/>
      <c r="BQ66" s="438"/>
      <c r="BR66" s="438"/>
      <c r="BS66" s="439"/>
      <c r="BU66" s="437"/>
      <c r="BV66" s="438"/>
      <c r="BW66" s="438"/>
      <c r="BX66" s="438"/>
      <c r="BY66" s="438"/>
      <c r="BZ66" s="438"/>
      <c r="CA66" s="438"/>
      <c r="CB66" s="438"/>
      <c r="CC66" s="438"/>
      <c r="CD66" s="438"/>
      <c r="CE66" s="438"/>
      <c r="CF66" s="438"/>
      <c r="CG66" s="438"/>
      <c r="CH66" s="438"/>
      <c r="CI66" s="438"/>
      <c r="CJ66" s="438"/>
      <c r="CK66" s="438"/>
      <c r="CL66" s="438"/>
      <c r="CM66" s="438"/>
      <c r="CN66" s="438"/>
      <c r="CO66" s="438"/>
      <c r="CP66" s="438"/>
      <c r="CQ66" s="439"/>
      <c r="CX66" s="223">
        <v>61</v>
      </c>
      <c r="CY66" s="218">
        <v>0</v>
      </c>
      <c r="CZ66" s="218">
        <v>0</v>
      </c>
      <c r="DA66" s="218">
        <v>0</v>
      </c>
      <c r="DB66" s="219">
        <f>IF(LEN('2.回線情報'!O68)&gt;13, LEFT('2.回線情報'!O68, 12) &amp; "...", '2.回線情報'!O68)</f>
        <v>0</v>
      </c>
      <c r="DC66" s="219">
        <f>IF(LEN('2.回線情報'!P68)&gt;18, LEFT('2.回線情報'!P68, 17) &amp; "...", '2.回線情報'!P68)</f>
        <v>0</v>
      </c>
      <c r="DD66" s="218">
        <v>0</v>
      </c>
      <c r="DE66" s="218">
        <v>0</v>
      </c>
      <c r="DF66" s="219">
        <f>IF(LEN('2.回線情報'!AD68)&gt;13, LEFT('2.回線情報'!AD68, 12) &amp; "...", '2.回線情報'!AD68)</f>
        <v>0</v>
      </c>
      <c r="DG66" s="218">
        <v>0</v>
      </c>
      <c r="DH66" s="218">
        <v>0</v>
      </c>
      <c r="DR66" s="200" t="str">
        <f t="shared" si="1"/>
        <v xml:space="preserve">申告回線No.63
</v>
      </c>
      <c r="DT66" s="203" t="str">
        <f>IF(CX68=0,"","申告機器No."&amp;CX68&amp;"A")&amp;CHAR(10)&amp;IF(CY68=0,"",CY68)&amp;CHAR(10)&amp;IF(AND('2.回線情報'!N70="",'2.回線情報'!O70="", '2.回線情報'!P70="", '2.回線情報'!Q70="", '2.回線情報'!T70=""), "機器Aなし", IF(DB68=0,"",DB68)&amp;CHAR(10)&amp;IF(DC68=0,"",DC68)&amp;CHAR(10)&amp;IF(DD68=0,"",DD68))</f>
        <v>申告機器No.63A
機器Aなし</v>
      </c>
      <c r="DV66" s="205" t="str">
        <f>IF(CX68=0,"","申告機器No."&amp;CX68&amp;"B")&amp;CHAR(10)&amp;IF(CY68=0,"",CY68)&amp;CHAR(10)&amp;IF(AND('2.回線情報'!AC70="",'2.回線情報'!AD70="", '2.回線情報'!AE70="", '2.回線情報'!AF70="", '2.回線情報'!AI70=""), "機器Bなし", IF(DF68=0,"",DF68)&amp;CHAR(10)&amp;IF(DG68=0,"",DG68)&amp;CHAR(10)&amp;IF(DH68=0,"",DH68))</f>
        <v>申告機器No.63B
機器Bなし</v>
      </c>
    </row>
    <row r="67" spans="1:126" ht="18" customHeight="1" thickBot="1">
      <c r="A67" s="422"/>
      <c r="B67" s="423"/>
      <c r="C67" s="423"/>
      <c r="D67" s="423"/>
      <c r="E67" s="423"/>
      <c r="F67" s="423"/>
      <c r="G67" s="423"/>
      <c r="H67" s="423"/>
      <c r="I67" s="423"/>
      <c r="J67" s="423"/>
      <c r="K67" s="423"/>
      <c r="L67" s="423"/>
      <c r="M67" s="423"/>
      <c r="N67" s="423"/>
      <c r="O67" s="423"/>
      <c r="P67" s="423"/>
      <c r="Q67" s="423"/>
      <c r="R67" s="423"/>
      <c r="S67" s="423"/>
      <c r="T67" s="423"/>
      <c r="U67" s="423"/>
      <c r="V67" s="423"/>
      <c r="W67" s="424"/>
      <c r="Y67" s="437"/>
      <c r="Z67" s="438"/>
      <c r="AA67" s="438"/>
      <c r="AB67" s="438"/>
      <c r="AC67" s="438"/>
      <c r="AD67" s="438"/>
      <c r="AE67" s="438"/>
      <c r="AF67" s="438"/>
      <c r="AG67" s="438"/>
      <c r="AH67" s="438"/>
      <c r="AI67" s="438"/>
      <c r="AJ67" s="438"/>
      <c r="AK67" s="438"/>
      <c r="AL67" s="438"/>
      <c r="AM67" s="438"/>
      <c r="AN67" s="438"/>
      <c r="AO67" s="438"/>
      <c r="AP67" s="438"/>
      <c r="AQ67" s="438"/>
      <c r="AR67" s="438"/>
      <c r="AS67" s="438"/>
      <c r="AT67" s="438"/>
      <c r="AU67" s="439"/>
      <c r="AW67" s="437"/>
      <c r="AX67" s="438"/>
      <c r="AY67" s="438"/>
      <c r="AZ67" s="438"/>
      <c r="BA67" s="438"/>
      <c r="BB67" s="438"/>
      <c r="BC67" s="438"/>
      <c r="BD67" s="438"/>
      <c r="BE67" s="438"/>
      <c r="BF67" s="438"/>
      <c r="BG67" s="438"/>
      <c r="BH67" s="438"/>
      <c r="BI67" s="438"/>
      <c r="BJ67" s="438"/>
      <c r="BK67" s="438"/>
      <c r="BL67" s="438"/>
      <c r="BM67" s="438"/>
      <c r="BN67" s="438"/>
      <c r="BO67" s="438"/>
      <c r="BP67" s="438"/>
      <c r="BQ67" s="438"/>
      <c r="BR67" s="438"/>
      <c r="BS67" s="439"/>
      <c r="BU67" s="437"/>
      <c r="BV67" s="438"/>
      <c r="BW67" s="438"/>
      <c r="BX67" s="438"/>
      <c r="BY67" s="438"/>
      <c r="BZ67" s="438"/>
      <c r="CA67" s="438"/>
      <c r="CB67" s="438"/>
      <c r="CC67" s="438"/>
      <c r="CD67" s="438"/>
      <c r="CE67" s="438"/>
      <c r="CF67" s="438"/>
      <c r="CG67" s="438"/>
      <c r="CH67" s="438"/>
      <c r="CI67" s="438"/>
      <c r="CJ67" s="438"/>
      <c r="CK67" s="438"/>
      <c r="CL67" s="438"/>
      <c r="CM67" s="438"/>
      <c r="CN67" s="438"/>
      <c r="CO67" s="438"/>
      <c r="CP67" s="438"/>
      <c r="CQ67" s="439"/>
      <c r="CX67" s="223">
        <v>62</v>
      </c>
      <c r="CY67" s="218">
        <v>0</v>
      </c>
      <c r="CZ67" s="218">
        <v>0</v>
      </c>
      <c r="DA67" s="218">
        <v>0</v>
      </c>
      <c r="DB67" s="219">
        <f>IF(LEN('2.回線情報'!O69)&gt;13, LEFT('2.回線情報'!O69, 12) &amp; "...", '2.回線情報'!O69)</f>
        <v>0</v>
      </c>
      <c r="DC67" s="219">
        <f>IF(LEN('2.回線情報'!P69)&gt;18, LEFT('2.回線情報'!P69, 17) &amp; "...", '2.回線情報'!P69)</f>
        <v>0</v>
      </c>
      <c r="DD67" s="218">
        <v>0</v>
      </c>
      <c r="DE67" s="218">
        <v>0</v>
      </c>
      <c r="DF67" s="219">
        <f>IF(LEN('2.回線情報'!AD69)&gt;13, LEFT('2.回線情報'!AD69, 12) &amp; "...", '2.回線情報'!AD69)</f>
        <v>0</v>
      </c>
      <c r="DG67" s="218">
        <v>0</v>
      </c>
      <c r="DH67" s="218">
        <v>0</v>
      </c>
      <c r="DR67" s="200" t="str">
        <f t="shared" si="1"/>
        <v xml:space="preserve">申告回線No.64
</v>
      </c>
      <c r="DT67" s="203" t="str">
        <f>IF(CX69=0,"","申告機器No."&amp;CX69&amp;"A")&amp;CHAR(10)&amp;IF(CY69=0,"",CY69)&amp;CHAR(10)&amp;IF(AND('2.回線情報'!N71="",'2.回線情報'!O71="", '2.回線情報'!P71="", '2.回線情報'!Q71="", '2.回線情報'!T71=""), "機器Aなし", IF(DB69=0,"",DB69)&amp;CHAR(10)&amp;IF(DC69=0,"",DC69)&amp;CHAR(10)&amp;IF(DD69=0,"",DD69))</f>
        <v>申告機器No.64A
機器Aなし</v>
      </c>
      <c r="DV67" s="205" t="str">
        <f>IF(CX69=0,"","申告機器No."&amp;CX69&amp;"B")&amp;CHAR(10)&amp;IF(CY69=0,"",CY69)&amp;CHAR(10)&amp;IF(AND('2.回線情報'!AC71="",'2.回線情報'!AD71="", '2.回線情報'!AE71="", '2.回線情報'!AF71="", '2.回線情報'!AI71=""), "機器Bなし", IF(DF69=0,"",DF69)&amp;CHAR(10)&amp;IF(DG69=0,"",DG69)&amp;CHAR(10)&amp;IF(DH69=0,"",DH69))</f>
        <v>申告機器No.64B
機器Bなし</v>
      </c>
    </row>
    <row r="68" spans="1:126" ht="18" customHeight="1" thickBot="1">
      <c r="A68" s="422"/>
      <c r="B68" s="423"/>
      <c r="C68" s="423"/>
      <c r="D68" s="423"/>
      <c r="E68" s="423"/>
      <c r="F68" s="423"/>
      <c r="G68" s="423"/>
      <c r="H68" s="423"/>
      <c r="I68" s="423"/>
      <c r="J68" s="423"/>
      <c r="K68" s="423"/>
      <c r="L68" s="423"/>
      <c r="M68" s="423"/>
      <c r="N68" s="423"/>
      <c r="O68" s="423"/>
      <c r="P68" s="423"/>
      <c r="Q68" s="423"/>
      <c r="R68" s="423"/>
      <c r="S68" s="423"/>
      <c r="T68" s="423"/>
      <c r="U68" s="423"/>
      <c r="V68" s="423"/>
      <c r="W68" s="424"/>
      <c r="Y68" s="437"/>
      <c r="Z68" s="438"/>
      <c r="AA68" s="438"/>
      <c r="AB68" s="438"/>
      <c r="AC68" s="438"/>
      <c r="AD68" s="438"/>
      <c r="AE68" s="438"/>
      <c r="AF68" s="438"/>
      <c r="AG68" s="438"/>
      <c r="AH68" s="438"/>
      <c r="AI68" s="438"/>
      <c r="AJ68" s="438"/>
      <c r="AK68" s="438"/>
      <c r="AL68" s="438"/>
      <c r="AM68" s="438"/>
      <c r="AN68" s="438"/>
      <c r="AO68" s="438"/>
      <c r="AP68" s="438"/>
      <c r="AQ68" s="438"/>
      <c r="AR68" s="438"/>
      <c r="AS68" s="438"/>
      <c r="AT68" s="438"/>
      <c r="AU68" s="439"/>
      <c r="AW68" s="437"/>
      <c r="AX68" s="438"/>
      <c r="AY68" s="438"/>
      <c r="AZ68" s="438"/>
      <c r="BA68" s="438"/>
      <c r="BB68" s="438"/>
      <c r="BC68" s="438"/>
      <c r="BD68" s="438"/>
      <c r="BE68" s="438"/>
      <c r="BF68" s="438"/>
      <c r="BG68" s="438"/>
      <c r="BH68" s="438"/>
      <c r="BI68" s="438"/>
      <c r="BJ68" s="438"/>
      <c r="BK68" s="438"/>
      <c r="BL68" s="438"/>
      <c r="BM68" s="438"/>
      <c r="BN68" s="438"/>
      <c r="BO68" s="438"/>
      <c r="BP68" s="438"/>
      <c r="BQ68" s="438"/>
      <c r="BR68" s="438"/>
      <c r="BS68" s="439"/>
      <c r="BU68" s="437"/>
      <c r="BV68" s="438"/>
      <c r="BW68" s="438"/>
      <c r="BX68" s="438"/>
      <c r="BY68" s="438"/>
      <c r="BZ68" s="438"/>
      <c r="CA68" s="438"/>
      <c r="CB68" s="438"/>
      <c r="CC68" s="438"/>
      <c r="CD68" s="438"/>
      <c r="CE68" s="438"/>
      <c r="CF68" s="438"/>
      <c r="CG68" s="438"/>
      <c r="CH68" s="438"/>
      <c r="CI68" s="438"/>
      <c r="CJ68" s="438"/>
      <c r="CK68" s="438"/>
      <c r="CL68" s="438"/>
      <c r="CM68" s="438"/>
      <c r="CN68" s="438"/>
      <c r="CO68" s="438"/>
      <c r="CP68" s="438"/>
      <c r="CQ68" s="439"/>
      <c r="CX68" s="223">
        <v>63</v>
      </c>
      <c r="CY68" s="218">
        <v>0</v>
      </c>
      <c r="CZ68" s="218">
        <v>0</v>
      </c>
      <c r="DA68" s="218">
        <v>0</v>
      </c>
      <c r="DB68" s="219">
        <f>IF(LEN('2.回線情報'!O70)&gt;13, LEFT('2.回線情報'!O70, 12) &amp; "...", '2.回線情報'!O70)</f>
        <v>0</v>
      </c>
      <c r="DC68" s="219">
        <f>IF(LEN('2.回線情報'!P70)&gt;18, LEFT('2.回線情報'!P70, 17) &amp; "...", '2.回線情報'!P70)</f>
        <v>0</v>
      </c>
      <c r="DD68" s="218">
        <v>0</v>
      </c>
      <c r="DE68" s="218">
        <v>0</v>
      </c>
      <c r="DF68" s="219">
        <f>IF(LEN('2.回線情報'!AD70)&gt;13, LEFT('2.回線情報'!AD70, 12) &amp; "...", '2.回線情報'!AD70)</f>
        <v>0</v>
      </c>
      <c r="DG68" s="218">
        <v>0</v>
      </c>
      <c r="DH68" s="218">
        <v>0</v>
      </c>
      <c r="DR68" s="200" t="str">
        <f t="shared" ref="DR68:DR99" si="2">IF(CX70=0,"","申告回線No."&amp;CX70)&amp;CHAR(10)&amp;IF(CY70=0,"",CY70)&amp;CHAR(10)&amp;IF(CZ70=0,"",CZ70)&amp;CHAR(10)&amp;IF(DA70=0,"",DA70)</f>
        <v xml:space="preserve">申告回線No.65
</v>
      </c>
      <c r="DT68" s="203" t="str">
        <f>IF(CX70=0,"","申告機器No."&amp;CX70&amp;"A")&amp;CHAR(10)&amp;IF(CY70=0,"",CY70)&amp;CHAR(10)&amp;IF(AND('2.回線情報'!N72="",'2.回線情報'!O72="", '2.回線情報'!P72="", '2.回線情報'!Q72="", '2.回線情報'!T72=""), "機器Aなし", IF(DB70=0,"",DB70)&amp;CHAR(10)&amp;IF(DC70=0,"",DC70)&amp;CHAR(10)&amp;IF(DD70=0,"",DD70))</f>
        <v>申告機器No.65A
機器Aなし</v>
      </c>
      <c r="DV68" s="205" t="str">
        <f>IF(CX70=0,"","申告機器No."&amp;CX70&amp;"B")&amp;CHAR(10)&amp;IF(CY70=0,"",CY70)&amp;CHAR(10)&amp;IF(AND('2.回線情報'!AC72="",'2.回線情報'!AD72="", '2.回線情報'!AE72="", '2.回線情報'!AF72="", '2.回線情報'!AI72=""), "機器Bなし", IF(DF70=0,"",DF70)&amp;CHAR(10)&amp;IF(DG70=0,"",DG70)&amp;CHAR(10)&amp;IF(DH70=0,"",DH70))</f>
        <v>申告機器No.65B
機器Bなし</v>
      </c>
    </row>
    <row r="69" spans="1:126" ht="18" customHeight="1" thickBot="1">
      <c r="A69" s="422"/>
      <c r="B69" s="423"/>
      <c r="C69" s="423"/>
      <c r="D69" s="423"/>
      <c r="E69" s="423"/>
      <c r="F69" s="423"/>
      <c r="G69" s="423"/>
      <c r="H69" s="423"/>
      <c r="I69" s="423"/>
      <c r="J69" s="423"/>
      <c r="K69" s="423"/>
      <c r="L69" s="423"/>
      <c r="M69" s="423"/>
      <c r="N69" s="423"/>
      <c r="O69" s="423"/>
      <c r="P69" s="423"/>
      <c r="Q69" s="423"/>
      <c r="R69" s="423"/>
      <c r="S69" s="423"/>
      <c r="T69" s="423"/>
      <c r="U69" s="423"/>
      <c r="V69" s="423"/>
      <c r="W69" s="424"/>
      <c r="Y69" s="440"/>
      <c r="Z69" s="441"/>
      <c r="AA69" s="441"/>
      <c r="AB69" s="441"/>
      <c r="AC69" s="441"/>
      <c r="AD69" s="441"/>
      <c r="AE69" s="441"/>
      <c r="AF69" s="441"/>
      <c r="AG69" s="441"/>
      <c r="AH69" s="441"/>
      <c r="AI69" s="441"/>
      <c r="AJ69" s="441"/>
      <c r="AK69" s="441"/>
      <c r="AL69" s="441"/>
      <c r="AM69" s="441"/>
      <c r="AN69" s="441"/>
      <c r="AO69" s="441"/>
      <c r="AP69" s="441"/>
      <c r="AQ69" s="441"/>
      <c r="AR69" s="441"/>
      <c r="AS69" s="441"/>
      <c r="AT69" s="441"/>
      <c r="AU69" s="442"/>
      <c r="AW69" s="440"/>
      <c r="AX69" s="441"/>
      <c r="AY69" s="441"/>
      <c r="AZ69" s="441"/>
      <c r="BA69" s="441"/>
      <c r="BB69" s="441"/>
      <c r="BC69" s="441"/>
      <c r="BD69" s="441"/>
      <c r="BE69" s="441"/>
      <c r="BF69" s="441"/>
      <c r="BG69" s="441"/>
      <c r="BH69" s="441"/>
      <c r="BI69" s="441"/>
      <c r="BJ69" s="441"/>
      <c r="BK69" s="441"/>
      <c r="BL69" s="441"/>
      <c r="BM69" s="441"/>
      <c r="BN69" s="441"/>
      <c r="BO69" s="441"/>
      <c r="BP69" s="441"/>
      <c r="BQ69" s="441"/>
      <c r="BR69" s="441"/>
      <c r="BS69" s="442"/>
      <c r="BU69" s="440"/>
      <c r="BV69" s="441"/>
      <c r="BW69" s="441"/>
      <c r="BX69" s="441"/>
      <c r="BY69" s="441"/>
      <c r="BZ69" s="441"/>
      <c r="CA69" s="441"/>
      <c r="CB69" s="441"/>
      <c r="CC69" s="441"/>
      <c r="CD69" s="441"/>
      <c r="CE69" s="441"/>
      <c r="CF69" s="441"/>
      <c r="CG69" s="441"/>
      <c r="CH69" s="441"/>
      <c r="CI69" s="441"/>
      <c r="CJ69" s="441"/>
      <c r="CK69" s="441"/>
      <c r="CL69" s="441"/>
      <c r="CM69" s="441"/>
      <c r="CN69" s="441"/>
      <c r="CO69" s="441"/>
      <c r="CP69" s="441"/>
      <c r="CQ69" s="442"/>
      <c r="CX69" s="223">
        <v>64</v>
      </c>
      <c r="CY69" s="218">
        <v>0</v>
      </c>
      <c r="CZ69" s="218">
        <v>0</v>
      </c>
      <c r="DA69" s="218">
        <v>0</v>
      </c>
      <c r="DB69" s="219">
        <f>IF(LEN('2.回線情報'!O71)&gt;13, LEFT('2.回線情報'!O71, 12) &amp; "...", '2.回線情報'!O71)</f>
        <v>0</v>
      </c>
      <c r="DC69" s="219">
        <f>IF(LEN('2.回線情報'!P71)&gt;18, LEFT('2.回線情報'!P71, 17) &amp; "...", '2.回線情報'!P71)</f>
        <v>0</v>
      </c>
      <c r="DD69" s="218">
        <v>0</v>
      </c>
      <c r="DE69" s="218">
        <v>0</v>
      </c>
      <c r="DF69" s="219">
        <f>IF(LEN('2.回線情報'!AD71)&gt;13, LEFT('2.回線情報'!AD71, 12) &amp; "...", '2.回線情報'!AD71)</f>
        <v>0</v>
      </c>
      <c r="DG69" s="218">
        <v>0</v>
      </c>
      <c r="DH69" s="218">
        <v>0</v>
      </c>
      <c r="DR69" s="200" t="str">
        <f t="shared" si="2"/>
        <v xml:space="preserve">申告回線No.66
</v>
      </c>
      <c r="DT69" s="203" t="str">
        <f>IF(CX71=0,"","申告機器No."&amp;CX71&amp;"A")&amp;CHAR(10)&amp;IF(CY71=0,"",CY71)&amp;CHAR(10)&amp;IF(AND('2.回線情報'!N73="",'2.回線情報'!O73="", '2.回線情報'!P73="", '2.回線情報'!Q73="", '2.回線情報'!T73=""), "機器Aなし", IF(DB71=0,"",DB71)&amp;CHAR(10)&amp;IF(DC71=0,"",DC71)&amp;CHAR(10)&amp;IF(DD71=0,"",DD71))</f>
        <v>申告機器No.66A
機器Aなし</v>
      </c>
      <c r="DV69" s="205" t="str">
        <f>IF(CX71=0,"","申告機器No."&amp;CX71&amp;"B")&amp;CHAR(10)&amp;IF(CY71=0,"",CY71)&amp;CHAR(10)&amp;IF(AND('2.回線情報'!AC73="",'2.回線情報'!AD73="", '2.回線情報'!AE73="", '2.回線情報'!AF73="", '2.回線情報'!AI73=""), "機器Bなし", IF(DF71=0,"",DF71)&amp;CHAR(10)&amp;IF(DG71=0,"",DG71)&amp;CHAR(10)&amp;IF(DH71=0,"",DH71))</f>
        <v>申告機器No.66B
機器Bなし</v>
      </c>
    </row>
    <row r="70" spans="1:126" ht="18" customHeight="1" thickBot="1">
      <c r="A70" s="422"/>
      <c r="B70" s="423"/>
      <c r="C70" s="423"/>
      <c r="D70" s="423"/>
      <c r="E70" s="423"/>
      <c r="F70" s="423"/>
      <c r="G70" s="423"/>
      <c r="H70" s="423"/>
      <c r="I70" s="423"/>
      <c r="J70" s="423"/>
      <c r="K70" s="423"/>
      <c r="L70" s="423"/>
      <c r="M70" s="423"/>
      <c r="N70" s="423"/>
      <c r="O70" s="423"/>
      <c r="P70" s="423"/>
      <c r="Q70" s="423"/>
      <c r="R70" s="423"/>
      <c r="S70" s="423"/>
      <c r="T70" s="423"/>
      <c r="U70" s="423"/>
      <c r="V70" s="423"/>
      <c r="W70" s="424"/>
      <c r="Y70" s="434" t="s">
        <v>412</v>
      </c>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6"/>
      <c r="AW70" s="434" t="s">
        <v>413</v>
      </c>
      <c r="AX70" s="435"/>
      <c r="AY70" s="435"/>
      <c r="AZ70" s="435"/>
      <c r="BA70" s="435"/>
      <c r="BB70" s="435"/>
      <c r="BC70" s="435"/>
      <c r="BD70" s="435"/>
      <c r="BE70" s="435"/>
      <c r="BF70" s="435"/>
      <c r="BG70" s="435"/>
      <c r="BH70" s="435"/>
      <c r="BI70" s="435"/>
      <c r="BJ70" s="435"/>
      <c r="BK70" s="435"/>
      <c r="BL70" s="435"/>
      <c r="BM70" s="435"/>
      <c r="BN70" s="435"/>
      <c r="BO70" s="435"/>
      <c r="BP70" s="435"/>
      <c r="BQ70" s="435"/>
      <c r="BR70" s="435"/>
      <c r="BS70" s="436"/>
      <c r="BU70" s="434" t="s">
        <v>414</v>
      </c>
      <c r="BV70" s="435"/>
      <c r="BW70" s="435"/>
      <c r="BX70" s="435"/>
      <c r="BY70" s="435"/>
      <c r="BZ70" s="435"/>
      <c r="CA70" s="435"/>
      <c r="CB70" s="435"/>
      <c r="CC70" s="435"/>
      <c r="CD70" s="435"/>
      <c r="CE70" s="435"/>
      <c r="CF70" s="435"/>
      <c r="CG70" s="435"/>
      <c r="CH70" s="435"/>
      <c r="CI70" s="435"/>
      <c r="CJ70" s="435"/>
      <c r="CK70" s="435"/>
      <c r="CL70" s="435"/>
      <c r="CM70" s="435"/>
      <c r="CN70" s="435"/>
      <c r="CO70" s="435"/>
      <c r="CP70" s="435"/>
      <c r="CQ70" s="436"/>
      <c r="CX70" s="223">
        <v>65</v>
      </c>
      <c r="CY70" s="218">
        <v>0</v>
      </c>
      <c r="CZ70" s="218">
        <v>0</v>
      </c>
      <c r="DA70" s="218">
        <v>0</v>
      </c>
      <c r="DB70" s="219">
        <f>IF(LEN('2.回線情報'!O72)&gt;13, LEFT('2.回線情報'!O72, 12) &amp; "...", '2.回線情報'!O72)</f>
        <v>0</v>
      </c>
      <c r="DC70" s="219">
        <f>IF(LEN('2.回線情報'!P72)&gt;18, LEFT('2.回線情報'!P72, 17) &amp; "...", '2.回線情報'!P72)</f>
        <v>0</v>
      </c>
      <c r="DD70" s="218">
        <v>0</v>
      </c>
      <c r="DE70" s="218">
        <v>0</v>
      </c>
      <c r="DF70" s="219">
        <f>IF(LEN('2.回線情報'!AD72)&gt;13, LEFT('2.回線情報'!AD72, 12) &amp; "...", '2.回線情報'!AD72)</f>
        <v>0</v>
      </c>
      <c r="DG70" s="218">
        <v>0</v>
      </c>
      <c r="DH70" s="218">
        <v>0</v>
      </c>
      <c r="DR70" s="200" t="str">
        <f t="shared" si="2"/>
        <v xml:space="preserve">申告回線No.67
</v>
      </c>
      <c r="DT70" s="203" t="str">
        <f>IF(CX72=0,"","申告機器No."&amp;CX72&amp;"A")&amp;CHAR(10)&amp;IF(CY72=0,"",CY72)&amp;CHAR(10)&amp;IF(AND('2.回線情報'!N74="",'2.回線情報'!O74="", '2.回線情報'!P74="", '2.回線情報'!Q74="", '2.回線情報'!T74=""), "機器Aなし", IF(DB72=0,"",DB72)&amp;CHAR(10)&amp;IF(DC72=0,"",DC72)&amp;CHAR(10)&amp;IF(DD72=0,"",DD72))</f>
        <v>申告機器No.67A
機器Aなし</v>
      </c>
      <c r="DV70" s="205" t="str">
        <f>IF(CX72=0,"","申告機器No."&amp;CX72&amp;"B")&amp;CHAR(10)&amp;IF(CY72=0,"",CY72)&amp;CHAR(10)&amp;IF(AND('2.回線情報'!AC74="",'2.回線情報'!AD74="", '2.回線情報'!AE74="", '2.回線情報'!AF74="", '2.回線情報'!AI74=""), "機器Bなし", IF(DF72=0,"",DF72)&amp;CHAR(10)&amp;IF(DG72=0,"",DG72)&amp;CHAR(10)&amp;IF(DH72=0,"",DH72))</f>
        <v>申告機器No.67B
機器Bなし</v>
      </c>
    </row>
    <row r="71" spans="1:126" ht="18" customHeight="1" thickBot="1">
      <c r="A71" s="422"/>
      <c r="B71" s="423"/>
      <c r="C71" s="423"/>
      <c r="D71" s="423"/>
      <c r="E71" s="423"/>
      <c r="F71" s="423"/>
      <c r="G71" s="423"/>
      <c r="H71" s="423"/>
      <c r="I71" s="423"/>
      <c r="J71" s="423"/>
      <c r="K71" s="423"/>
      <c r="L71" s="423"/>
      <c r="M71" s="423"/>
      <c r="N71" s="423"/>
      <c r="O71" s="423"/>
      <c r="P71" s="423"/>
      <c r="Q71" s="423"/>
      <c r="R71" s="423"/>
      <c r="S71" s="423"/>
      <c r="T71" s="423"/>
      <c r="U71" s="423"/>
      <c r="V71" s="423"/>
      <c r="W71" s="424"/>
      <c r="Y71" s="437"/>
      <c r="Z71" s="438"/>
      <c r="AA71" s="438"/>
      <c r="AB71" s="438"/>
      <c r="AC71" s="438"/>
      <c r="AD71" s="438"/>
      <c r="AE71" s="438"/>
      <c r="AF71" s="438"/>
      <c r="AG71" s="438"/>
      <c r="AH71" s="438"/>
      <c r="AI71" s="438"/>
      <c r="AJ71" s="438"/>
      <c r="AK71" s="438"/>
      <c r="AL71" s="438"/>
      <c r="AM71" s="438"/>
      <c r="AN71" s="438"/>
      <c r="AO71" s="438"/>
      <c r="AP71" s="438"/>
      <c r="AQ71" s="438"/>
      <c r="AR71" s="438"/>
      <c r="AS71" s="438"/>
      <c r="AT71" s="438"/>
      <c r="AU71" s="439"/>
      <c r="AW71" s="437"/>
      <c r="AX71" s="438"/>
      <c r="AY71" s="438"/>
      <c r="AZ71" s="438"/>
      <c r="BA71" s="438"/>
      <c r="BB71" s="438"/>
      <c r="BC71" s="438"/>
      <c r="BD71" s="438"/>
      <c r="BE71" s="438"/>
      <c r="BF71" s="438"/>
      <c r="BG71" s="438"/>
      <c r="BH71" s="438"/>
      <c r="BI71" s="438"/>
      <c r="BJ71" s="438"/>
      <c r="BK71" s="438"/>
      <c r="BL71" s="438"/>
      <c r="BM71" s="438"/>
      <c r="BN71" s="438"/>
      <c r="BO71" s="438"/>
      <c r="BP71" s="438"/>
      <c r="BQ71" s="438"/>
      <c r="BR71" s="438"/>
      <c r="BS71" s="439"/>
      <c r="BU71" s="437"/>
      <c r="BV71" s="438"/>
      <c r="BW71" s="438"/>
      <c r="BX71" s="438"/>
      <c r="BY71" s="438"/>
      <c r="BZ71" s="438"/>
      <c r="CA71" s="438"/>
      <c r="CB71" s="438"/>
      <c r="CC71" s="438"/>
      <c r="CD71" s="438"/>
      <c r="CE71" s="438"/>
      <c r="CF71" s="438"/>
      <c r="CG71" s="438"/>
      <c r="CH71" s="438"/>
      <c r="CI71" s="438"/>
      <c r="CJ71" s="438"/>
      <c r="CK71" s="438"/>
      <c r="CL71" s="438"/>
      <c r="CM71" s="438"/>
      <c r="CN71" s="438"/>
      <c r="CO71" s="438"/>
      <c r="CP71" s="438"/>
      <c r="CQ71" s="439"/>
      <c r="CX71" s="223">
        <v>66</v>
      </c>
      <c r="CY71" s="218">
        <v>0</v>
      </c>
      <c r="CZ71" s="218">
        <v>0</v>
      </c>
      <c r="DA71" s="218">
        <v>0</v>
      </c>
      <c r="DB71" s="219">
        <f>IF(LEN('2.回線情報'!O73)&gt;13, LEFT('2.回線情報'!O73, 12) &amp; "...", '2.回線情報'!O73)</f>
        <v>0</v>
      </c>
      <c r="DC71" s="219">
        <f>IF(LEN('2.回線情報'!P73)&gt;18, LEFT('2.回線情報'!P73, 17) &amp; "...", '2.回線情報'!P73)</f>
        <v>0</v>
      </c>
      <c r="DD71" s="218">
        <v>0</v>
      </c>
      <c r="DE71" s="218">
        <v>0</v>
      </c>
      <c r="DF71" s="219">
        <f>IF(LEN('2.回線情報'!AD73)&gt;13, LEFT('2.回線情報'!AD73, 12) &amp; "...", '2.回線情報'!AD73)</f>
        <v>0</v>
      </c>
      <c r="DG71" s="218">
        <v>0</v>
      </c>
      <c r="DH71" s="218">
        <v>0</v>
      </c>
      <c r="DR71" s="200" t="str">
        <f t="shared" si="2"/>
        <v xml:space="preserve">申告回線No.68
</v>
      </c>
      <c r="DT71" s="203" t="str">
        <f>IF(CX73=0,"","申告機器No."&amp;CX73&amp;"A")&amp;CHAR(10)&amp;IF(CY73=0,"",CY73)&amp;CHAR(10)&amp;IF(AND('2.回線情報'!N75="",'2.回線情報'!O75="", '2.回線情報'!P75="", '2.回線情報'!Q75="", '2.回線情報'!T75=""), "機器Aなし", IF(DB73=0,"",DB73)&amp;CHAR(10)&amp;IF(DC73=0,"",DC73)&amp;CHAR(10)&amp;IF(DD73=0,"",DD73))</f>
        <v>申告機器No.68A
機器Aなし</v>
      </c>
      <c r="DV71" s="205" t="str">
        <f>IF(CX73=0,"","申告機器No."&amp;CX73&amp;"B")&amp;CHAR(10)&amp;IF(CY73=0,"",CY73)&amp;CHAR(10)&amp;IF(AND('2.回線情報'!AC75="",'2.回線情報'!AD75="", '2.回線情報'!AE75="", '2.回線情報'!AF75="", '2.回線情報'!AI75=""), "機器Bなし", IF(DF73=0,"",DF73)&amp;CHAR(10)&amp;IF(DG73=0,"",DG73)&amp;CHAR(10)&amp;IF(DH73=0,"",DH73))</f>
        <v>申告機器No.68B
機器Bなし</v>
      </c>
    </row>
    <row r="72" spans="1:126" ht="18" customHeight="1" thickBot="1">
      <c r="A72" s="422"/>
      <c r="B72" s="423"/>
      <c r="C72" s="423"/>
      <c r="D72" s="423"/>
      <c r="E72" s="423"/>
      <c r="F72" s="423"/>
      <c r="G72" s="423"/>
      <c r="H72" s="423"/>
      <c r="I72" s="423"/>
      <c r="J72" s="423"/>
      <c r="K72" s="423"/>
      <c r="L72" s="423"/>
      <c r="M72" s="423"/>
      <c r="N72" s="423"/>
      <c r="O72" s="423"/>
      <c r="P72" s="423"/>
      <c r="Q72" s="423"/>
      <c r="R72" s="423"/>
      <c r="S72" s="423"/>
      <c r="T72" s="423"/>
      <c r="U72" s="423"/>
      <c r="V72" s="423"/>
      <c r="W72" s="424"/>
      <c r="Y72" s="437"/>
      <c r="Z72" s="438"/>
      <c r="AA72" s="438"/>
      <c r="AB72" s="438"/>
      <c r="AC72" s="438"/>
      <c r="AD72" s="438"/>
      <c r="AE72" s="438"/>
      <c r="AF72" s="438"/>
      <c r="AG72" s="438"/>
      <c r="AH72" s="438"/>
      <c r="AI72" s="438"/>
      <c r="AJ72" s="438"/>
      <c r="AK72" s="438"/>
      <c r="AL72" s="438"/>
      <c r="AM72" s="438"/>
      <c r="AN72" s="438"/>
      <c r="AO72" s="438"/>
      <c r="AP72" s="438"/>
      <c r="AQ72" s="438"/>
      <c r="AR72" s="438"/>
      <c r="AS72" s="438"/>
      <c r="AT72" s="438"/>
      <c r="AU72" s="439"/>
      <c r="AW72" s="437"/>
      <c r="AX72" s="438"/>
      <c r="AY72" s="438"/>
      <c r="AZ72" s="438"/>
      <c r="BA72" s="438"/>
      <c r="BB72" s="438"/>
      <c r="BC72" s="438"/>
      <c r="BD72" s="438"/>
      <c r="BE72" s="438"/>
      <c r="BF72" s="438"/>
      <c r="BG72" s="438"/>
      <c r="BH72" s="438"/>
      <c r="BI72" s="438"/>
      <c r="BJ72" s="438"/>
      <c r="BK72" s="438"/>
      <c r="BL72" s="438"/>
      <c r="BM72" s="438"/>
      <c r="BN72" s="438"/>
      <c r="BO72" s="438"/>
      <c r="BP72" s="438"/>
      <c r="BQ72" s="438"/>
      <c r="BR72" s="438"/>
      <c r="BS72" s="439"/>
      <c r="BU72" s="437"/>
      <c r="BV72" s="438"/>
      <c r="BW72" s="438"/>
      <c r="BX72" s="438"/>
      <c r="BY72" s="438"/>
      <c r="BZ72" s="438"/>
      <c r="CA72" s="438"/>
      <c r="CB72" s="438"/>
      <c r="CC72" s="438"/>
      <c r="CD72" s="438"/>
      <c r="CE72" s="438"/>
      <c r="CF72" s="438"/>
      <c r="CG72" s="438"/>
      <c r="CH72" s="438"/>
      <c r="CI72" s="438"/>
      <c r="CJ72" s="438"/>
      <c r="CK72" s="438"/>
      <c r="CL72" s="438"/>
      <c r="CM72" s="438"/>
      <c r="CN72" s="438"/>
      <c r="CO72" s="438"/>
      <c r="CP72" s="438"/>
      <c r="CQ72" s="439"/>
      <c r="CX72" s="223">
        <v>67</v>
      </c>
      <c r="CY72" s="218">
        <v>0</v>
      </c>
      <c r="CZ72" s="218">
        <v>0</v>
      </c>
      <c r="DA72" s="218">
        <v>0</v>
      </c>
      <c r="DB72" s="219">
        <f>IF(LEN('2.回線情報'!O74)&gt;13, LEFT('2.回線情報'!O74, 12) &amp; "...", '2.回線情報'!O74)</f>
        <v>0</v>
      </c>
      <c r="DC72" s="219">
        <f>IF(LEN('2.回線情報'!P74)&gt;18, LEFT('2.回線情報'!P74, 17) &amp; "...", '2.回線情報'!P74)</f>
        <v>0</v>
      </c>
      <c r="DD72" s="218">
        <v>0</v>
      </c>
      <c r="DE72" s="218">
        <v>0</v>
      </c>
      <c r="DF72" s="219">
        <f>IF(LEN('2.回線情報'!AD74)&gt;13, LEFT('2.回線情報'!AD74, 12) &amp; "...", '2.回線情報'!AD74)</f>
        <v>0</v>
      </c>
      <c r="DG72" s="218">
        <v>0</v>
      </c>
      <c r="DH72" s="218">
        <v>0</v>
      </c>
      <c r="DR72" s="200" t="str">
        <f t="shared" si="2"/>
        <v xml:space="preserve">申告回線No.69
</v>
      </c>
      <c r="DT72" s="203" t="str">
        <f>IF(CX74=0,"","申告機器No."&amp;CX74&amp;"A")&amp;CHAR(10)&amp;IF(CY74=0,"",CY74)&amp;CHAR(10)&amp;IF(AND('2.回線情報'!N76="",'2.回線情報'!O76="", '2.回線情報'!P76="", '2.回線情報'!Q76="", '2.回線情報'!T76=""), "機器Aなし", IF(DB74=0,"",DB74)&amp;CHAR(10)&amp;IF(DC74=0,"",DC74)&amp;CHAR(10)&amp;IF(DD74=0,"",DD74))</f>
        <v>申告機器No.69A
機器Aなし</v>
      </c>
      <c r="DV72" s="205" t="str">
        <f>IF(CX74=0,"","申告機器No."&amp;CX74&amp;"B")&amp;CHAR(10)&amp;IF(CY74=0,"",CY74)&amp;CHAR(10)&amp;IF(AND('2.回線情報'!AC76="",'2.回線情報'!AD76="", '2.回線情報'!AE76="", '2.回線情報'!AF76="", '2.回線情報'!AI76=""), "機器Bなし", IF(DF74=0,"",DF74)&amp;CHAR(10)&amp;IF(DG74=0,"",DG74)&amp;CHAR(10)&amp;IF(DH74=0,"",DH74))</f>
        <v>申告機器No.69B
機器Bなし</v>
      </c>
    </row>
    <row r="73" spans="1:126" ht="18" customHeight="1" thickBot="1">
      <c r="A73" s="422"/>
      <c r="B73" s="423"/>
      <c r="C73" s="423"/>
      <c r="D73" s="423"/>
      <c r="E73" s="423"/>
      <c r="F73" s="423"/>
      <c r="G73" s="423"/>
      <c r="H73" s="423"/>
      <c r="I73" s="423"/>
      <c r="J73" s="423"/>
      <c r="K73" s="423"/>
      <c r="L73" s="423"/>
      <c r="M73" s="423"/>
      <c r="N73" s="423"/>
      <c r="O73" s="423"/>
      <c r="P73" s="423"/>
      <c r="Q73" s="423"/>
      <c r="R73" s="423"/>
      <c r="S73" s="423"/>
      <c r="T73" s="423"/>
      <c r="U73" s="423"/>
      <c r="V73" s="423"/>
      <c r="W73" s="424"/>
      <c r="Y73" s="437"/>
      <c r="Z73" s="438"/>
      <c r="AA73" s="438"/>
      <c r="AB73" s="438"/>
      <c r="AC73" s="438"/>
      <c r="AD73" s="438"/>
      <c r="AE73" s="438"/>
      <c r="AF73" s="438"/>
      <c r="AG73" s="438"/>
      <c r="AH73" s="438"/>
      <c r="AI73" s="438"/>
      <c r="AJ73" s="438"/>
      <c r="AK73" s="438"/>
      <c r="AL73" s="438"/>
      <c r="AM73" s="438"/>
      <c r="AN73" s="438"/>
      <c r="AO73" s="438"/>
      <c r="AP73" s="438"/>
      <c r="AQ73" s="438"/>
      <c r="AR73" s="438"/>
      <c r="AS73" s="438"/>
      <c r="AT73" s="438"/>
      <c r="AU73" s="439"/>
      <c r="AW73" s="437"/>
      <c r="AX73" s="438"/>
      <c r="AY73" s="438"/>
      <c r="AZ73" s="438"/>
      <c r="BA73" s="438"/>
      <c r="BB73" s="438"/>
      <c r="BC73" s="438"/>
      <c r="BD73" s="438"/>
      <c r="BE73" s="438"/>
      <c r="BF73" s="438"/>
      <c r="BG73" s="438"/>
      <c r="BH73" s="438"/>
      <c r="BI73" s="438"/>
      <c r="BJ73" s="438"/>
      <c r="BK73" s="438"/>
      <c r="BL73" s="438"/>
      <c r="BM73" s="438"/>
      <c r="BN73" s="438"/>
      <c r="BO73" s="438"/>
      <c r="BP73" s="438"/>
      <c r="BQ73" s="438"/>
      <c r="BR73" s="438"/>
      <c r="BS73" s="439"/>
      <c r="BU73" s="437"/>
      <c r="BV73" s="438"/>
      <c r="BW73" s="438"/>
      <c r="BX73" s="438"/>
      <c r="BY73" s="438"/>
      <c r="BZ73" s="438"/>
      <c r="CA73" s="438"/>
      <c r="CB73" s="438"/>
      <c r="CC73" s="438"/>
      <c r="CD73" s="438"/>
      <c r="CE73" s="438"/>
      <c r="CF73" s="438"/>
      <c r="CG73" s="438"/>
      <c r="CH73" s="438"/>
      <c r="CI73" s="438"/>
      <c r="CJ73" s="438"/>
      <c r="CK73" s="438"/>
      <c r="CL73" s="438"/>
      <c r="CM73" s="438"/>
      <c r="CN73" s="438"/>
      <c r="CO73" s="438"/>
      <c r="CP73" s="438"/>
      <c r="CQ73" s="439"/>
      <c r="CX73" s="223">
        <v>68</v>
      </c>
      <c r="CY73" s="218">
        <v>0</v>
      </c>
      <c r="CZ73" s="218">
        <v>0</v>
      </c>
      <c r="DA73" s="218">
        <v>0</v>
      </c>
      <c r="DB73" s="219">
        <f>IF(LEN('2.回線情報'!O75)&gt;13, LEFT('2.回線情報'!O75, 12) &amp; "...", '2.回線情報'!O75)</f>
        <v>0</v>
      </c>
      <c r="DC73" s="219">
        <f>IF(LEN('2.回線情報'!P75)&gt;18, LEFT('2.回線情報'!P75, 17) &amp; "...", '2.回線情報'!P75)</f>
        <v>0</v>
      </c>
      <c r="DD73" s="218">
        <v>0</v>
      </c>
      <c r="DE73" s="218">
        <v>0</v>
      </c>
      <c r="DF73" s="219">
        <f>IF(LEN('2.回線情報'!AD75)&gt;13, LEFT('2.回線情報'!AD75, 12) &amp; "...", '2.回線情報'!AD75)</f>
        <v>0</v>
      </c>
      <c r="DG73" s="218">
        <v>0</v>
      </c>
      <c r="DH73" s="218">
        <v>0</v>
      </c>
      <c r="DR73" s="200" t="str">
        <f t="shared" si="2"/>
        <v xml:space="preserve">申告回線No.70
</v>
      </c>
      <c r="DT73" s="203" t="str">
        <f>IF(CX75=0,"","申告機器No."&amp;CX75&amp;"A")&amp;CHAR(10)&amp;IF(CY75=0,"",CY75)&amp;CHAR(10)&amp;IF(AND('2.回線情報'!N77="",'2.回線情報'!O77="", '2.回線情報'!P77="", '2.回線情報'!Q77="", '2.回線情報'!T77=""), "機器Aなし", IF(DB75=0,"",DB75)&amp;CHAR(10)&amp;IF(DC75=0,"",DC75)&amp;CHAR(10)&amp;IF(DD75=0,"",DD75))</f>
        <v>申告機器No.70A
機器Aなし</v>
      </c>
      <c r="DV73" s="205" t="str">
        <f>IF(CX75=0,"","申告機器No."&amp;CX75&amp;"B")&amp;CHAR(10)&amp;IF(CY75=0,"",CY75)&amp;CHAR(10)&amp;IF(AND('2.回線情報'!AC77="",'2.回線情報'!AD77="", '2.回線情報'!AE77="", '2.回線情報'!AF77="", '2.回線情報'!AI77=""), "機器Bなし", IF(DF75=0,"",DF75)&amp;CHAR(10)&amp;IF(DG75=0,"",DG75)&amp;CHAR(10)&amp;IF(DH75=0,"",DH75))</f>
        <v>申告機器No.70B
機器Bなし</v>
      </c>
    </row>
    <row r="74" spans="1:126" ht="18" customHeight="1" thickBot="1">
      <c r="A74" s="422"/>
      <c r="B74" s="423"/>
      <c r="C74" s="423"/>
      <c r="D74" s="423"/>
      <c r="E74" s="423"/>
      <c r="F74" s="423"/>
      <c r="G74" s="423"/>
      <c r="H74" s="423"/>
      <c r="I74" s="423"/>
      <c r="J74" s="423"/>
      <c r="K74" s="423"/>
      <c r="L74" s="423"/>
      <c r="M74" s="423"/>
      <c r="N74" s="423"/>
      <c r="O74" s="423"/>
      <c r="P74" s="423"/>
      <c r="Q74" s="423"/>
      <c r="R74" s="423"/>
      <c r="S74" s="423"/>
      <c r="T74" s="423"/>
      <c r="U74" s="423"/>
      <c r="V74" s="423"/>
      <c r="W74" s="424"/>
      <c r="Y74" s="437"/>
      <c r="Z74" s="438"/>
      <c r="AA74" s="438"/>
      <c r="AB74" s="438"/>
      <c r="AC74" s="438"/>
      <c r="AD74" s="438"/>
      <c r="AE74" s="438"/>
      <c r="AF74" s="438"/>
      <c r="AG74" s="438"/>
      <c r="AH74" s="438"/>
      <c r="AI74" s="438"/>
      <c r="AJ74" s="438"/>
      <c r="AK74" s="438"/>
      <c r="AL74" s="438"/>
      <c r="AM74" s="438"/>
      <c r="AN74" s="438"/>
      <c r="AO74" s="438"/>
      <c r="AP74" s="438"/>
      <c r="AQ74" s="438"/>
      <c r="AR74" s="438"/>
      <c r="AS74" s="438"/>
      <c r="AT74" s="438"/>
      <c r="AU74" s="439"/>
      <c r="AW74" s="437"/>
      <c r="AX74" s="438"/>
      <c r="AY74" s="438"/>
      <c r="AZ74" s="438"/>
      <c r="BA74" s="438"/>
      <c r="BB74" s="438"/>
      <c r="BC74" s="438"/>
      <c r="BD74" s="438"/>
      <c r="BE74" s="438"/>
      <c r="BF74" s="438"/>
      <c r="BG74" s="438"/>
      <c r="BH74" s="438"/>
      <c r="BI74" s="438"/>
      <c r="BJ74" s="438"/>
      <c r="BK74" s="438"/>
      <c r="BL74" s="438"/>
      <c r="BM74" s="438"/>
      <c r="BN74" s="438"/>
      <c r="BO74" s="438"/>
      <c r="BP74" s="438"/>
      <c r="BQ74" s="438"/>
      <c r="BR74" s="438"/>
      <c r="BS74" s="439"/>
      <c r="BU74" s="437"/>
      <c r="BV74" s="438"/>
      <c r="BW74" s="438"/>
      <c r="BX74" s="438"/>
      <c r="BY74" s="438"/>
      <c r="BZ74" s="438"/>
      <c r="CA74" s="438"/>
      <c r="CB74" s="438"/>
      <c r="CC74" s="438"/>
      <c r="CD74" s="438"/>
      <c r="CE74" s="438"/>
      <c r="CF74" s="438"/>
      <c r="CG74" s="438"/>
      <c r="CH74" s="438"/>
      <c r="CI74" s="438"/>
      <c r="CJ74" s="438"/>
      <c r="CK74" s="438"/>
      <c r="CL74" s="438"/>
      <c r="CM74" s="438"/>
      <c r="CN74" s="438"/>
      <c r="CO74" s="438"/>
      <c r="CP74" s="438"/>
      <c r="CQ74" s="439"/>
      <c r="CX74" s="223">
        <v>69</v>
      </c>
      <c r="CY74" s="218">
        <v>0</v>
      </c>
      <c r="CZ74" s="218">
        <v>0</v>
      </c>
      <c r="DA74" s="218">
        <v>0</v>
      </c>
      <c r="DB74" s="219">
        <f>IF(LEN('2.回線情報'!O76)&gt;13, LEFT('2.回線情報'!O76, 12) &amp; "...", '2.回線情報'!O76)</f>
        <v>0</v>
      </c>
      <c r="DC74" s="219">
        <f>IF(LEN('2.回線情報'!P76)&gt;18, LEFT('2.回線情報'!P76, 17) &amp; "...", '2.回線情報'!P76)</f>
        <v>0</v>
      </c>
      <c r="DD74" s="218">
        <v>0</v>
      </c>
      <c r="DE74" s="218">
        <v>0</v>
      </c>
      <c r="DF74" s="219">
        <f>IF(LEN('2.回線情報'!AD76)&gt;13, LEFT('2.回線情報'!AD76, 12) &amp; "...", '2.回線情報'!AD76)</f>
        <v>0</v>
      </c>
      <c r="DG74" s="218">
        <v>0</v>
      </c>
      <c r="DH74" s="218">
        <v>0</v>
      </c>
      <c r="DR74" s="200" t="str">
        <f t="shared" si="2"/>
        <v xml:space="preserve">申告回線No.71
</v>
      </c>
      <c r="DT74" s="203" t="str">
        <f>IF(CX76=0,"","申告機器No."&amp;CX76&amp;"A")&amp;CHAR(10)&amp;IF(CY76=0,"",CY76)&amp;CHAR(10)&amp;IF(AND('2.回線情報'!N78="",'2.回線情報'!O78="", '2.回線情報'!P78="", '2.回線情報'!Q78="", '2.回線情報'!T78=""), "機器Aなし", IF(DB76=0,"",DB76)&amp;CHAR(10)&amp;IF(DC76=0,"",DC76)&amp;CHAR(10)&amp;IF(DD76=0,"",DD76))</f>
        <v>申告機器No.71A
機器Aなし</v>
      </c>
      <c r="DV74" s="205" t="str">
        <f>IF(CX76=0,"","申告機器No."&amp;CX76&amp;"B")&amp;CHAR(10)&amp;IF(CY76=0,"",CY76)&amp;CHAR(10)&amp;IF(AND('2.回線情報'!AC78="",'2.回線情報'!AD78="", '2.回線情報'!AE78="", '2.回線情報'!AF78="", '2.回線情報'!AI78=""), "機器Bなし", IF(DF76=0,"",DF76)&amp;CHAR(10)&amp;IF(DG76=0,"",DG76)&amp;CHAR(10)&amp;IF(DH76=0,"",DH76))</f>
        <v>申告機器No.71B
機器Bなし</v>
      </c>
    </row>
    <row r="75" spans="1:126" ht="18" customHeight="1" thickBot="1">
      <c r="A75" s="422"/>
      <c r="B75" s="423"/>
      <c r="C75" s="423"/>
      <c r="D75" s="423"/>
      <c r="E75" s="423"/>
      <c r="F75" s="423"/>
      <c r="G75" s="423"/>
      <c r="H75" s="423"/>
      <c r="I75" s="423"/>
      <c r="J75" s="423"/>
      <c r="K75" s="423"/>
      <c r="L75" s="423"/>
      <c r="M75" s="423"/>
      <c r="N75" s="423"/>
      <c r="O75" s="423"/>
      <c r="P75" s="423"/>
      <c r="Q75" s="423"/>
      <c r="R75" s="423"/>
      <c r="S75" s="423"/>
      <c r="T75" s="423"/>
      <c r="U75" s="423"/>
      <c r="V75" s="423"/>
      <c r="W75" s="424"/>
      <c r="Y75" s="437"/>
      <c r="Z75" s="438"/>
      <c r="AA75" s="438"/>
      <c r="AB75" s="438"/>
      <c r="AC75" s="438"/>
      <c r="AD75" s="438"/>
      <c r="AE75" s="438"/>
      <c r="AF75" s="438"/>
      <c r="AG75" s="438"/>
      <c r="AH75" s="438"/>
      <c r="AI75" s="438"/>
      <c r="AJ75" s="438"/>
      <c r="AK75" s="438"/>
      <c r="AL75" s="438"/>
      <c r="AM75" s="438"/>
      <c r="AN75" s="438"/>
      <c r="AO75" s="438"/>
      <c r="AP75" s="438"/>
      <c r="AQ75" s="438"/>
      <c r="AR75" s="438"/>
      <c r="AS75" s="438"/>
      <c r="AT75" s="438"/>
      <c r="AU75" s="439"/>
      <c r="AW75" s="437"/>
      <c r="AX75" s="438"/>
      <c r="AY75" s="438"/>
      <c r="AZ75" s="438"/>
      <c r="BA75" s="438"/>
      <c r="BB75" s="438"/>
      <c r="BC75" s="438"/>
      <c r="BD75" s="438"/>
      <c r="BE75" s="438"/>
      <c r="BF75" s="438"/>
      <c r="BG75" s="438"/>
      <c r="BH75" s="438"/>
      <c r="BI75" s="438"/>
      <c r="BJ75" s="438"/>
      <c r="BK75" s="438"/>
      <c r="BL75" s="438"/>
      <c r="BM75" s="438"/>
      <c r="BN75" s="438"/>
      <c r="BO75" s="438"/>
      <c r="BP75" s="438"/>
      <c r="BQ75" s="438"/>
      <c r="BR75" s="438"/>
      <c r="BS75" s="439"/>
      <c r="BU75" s="437"/>
      <c r="BV75" s="438"/>
      <c r="BW75" s="438"/>
      <c r="BX75" s="438"/>
      <c r="BY75" s="438"/>
      <c r="BZ75" s="438"/>
      <c r="CA75" s="438"/>
      <c r="CB75" s="438"/>
      <c r="CC75" s="438"/>
      <c r="CD75" s="438"/>
      <c r="CE75" s="438"/>
      <c r="CF75" s="438"/>
      <c r="CG75" s="438"/>
      <c r="CH75" s="438"/>
      <c r="CI75" s="438"/>
      <c r="CJ75" s="438"/>
      <c r="CK75" s="438"/>
      <c r="CL75" s="438"/>
      <c r="CM75" s="438"/>
      <c r="CN75" s="438"/>
      <c r="CO75" s="438"/>
      <c r="CP75" s="438"/>
      <c r="CQ75" s="439"/>
      <c r="CX75" s="223">
        <v>70</v>
      </c>
      <c r="CY75" s="218">
        <v>0</v>
      </c>
      <c r="CZ75" s="218">
        <v>0</v>
      </c>
      <c r="DA75" s="218">
        <v>0</v>
      </c>
      <c r="DB75" s="219">
        <f>IF(LEN('2.回線情報'!O77)&gt;13, LEFT('2.回線情報'!O77, 12) &amp; "...", '2.回線情報'!O77)</f>
        <v>0</v>
      </c>
      <c r="DC75" s="219">
        <f>IF(LEN('2.回線情報'!P77)&gt;18, LEFT('2.回線情報'!P77, 17) &amp; "...", '2.回線情報'!P77)</f>
        <v>0</v>
      </c>
      <c r="DD75" s="218">
        <v>0</v>
      </c>
      <c r="DE75" s="218">
        <v>0</v>
      </c>
      <c r="DF75" s="219">
        <f>IF(LEN('2.回線情報'!AD77)&gt;13, LEFT('2.回線情報'!AD77, 12) &amp; "...", '2.回線情報'!AD77)</f>
        <v>0</v>
      </c>
      <c r="DG75" s="218">
        <v>0</v>
      </c>
      <c r="DH75" s="218">
        <v>0</v>
      </c>
      <c r="DR75" s="200" t="str">
        <f t="shared" si="2"/>
        <v xml:space="preserve">申告回線No.72
</v>
      </c>
      <c r="DT75" s="203" t="str">
        <f>IF(CX77=0,"","申告機器No."&amp;CX77&amp;"A")&amp;CHAR(10)&amp;IF(CY77=0,"",CY77)&amp;CHAR(10)&amp;IF(AND('2.回線情報'!N79="",'2.回線情報'!O79="", '2.回線情報'!P79="", '2.回線情報'!Q79="", '2.回線情報'!T79=""), "機器Aなし", IF(DB77=0,"",DB77)&amp;CHAR(10)&amp;IF(DC77=0,"",DC77)&amp;CHAR(10)&amp;IF(DD77=0,"",DD77))</f>
        <v>申告機器No.72A
機器Aなし</v>
      </c>
      <c r="DV75" s="205" t="str">
        <f>IF(CX77=0,"","申告機器No."&amp;CX77&amp;"B")&amp;CHAR(10)&amp;IF(CY77=0,"",CY77)&amp;CHAR(10)&amp;IF(AND('2.回線情報'!AC79="",'2.回線情報'!AD79="", '2.回線情報'!AE79="", '2.回線情報'!AF79="", '2.回線情報'!AI79=""), "機器Bなし", IF(DF77=0,"",DF77)&amp;CHAR(10)&amp;IF(DG77=0,"",DG77)&amp;CHAR(10)&amp;IF(DH77=0,"",DH77))</f>
        <v>申告機器No.72B
機器Bなし</v>
      </c>
    </row>
    <row r="76" spans="1:126" ht="18" customHeight="1" thickBot="1">
      <c r="A76" s="422"/>
      <c r="B76" s="423"/>
      <c r="C76" s="423"/>
      <c r="D76" s="423"/>
      <c r="E76" s="423"/>
      <c r="F76" s="423"/>
      <c r="G76" s="423"/>
      <c r="H76" s="423"/>
      <c r="I76" s="423"/>
      <c r="J76" s="423"/>
      <c r="K76" s="423"/>
      <c r="L76" s="423"/>
      <c r="M76" s="423"/>
      <c r="N76" s="423"/>
      <c r="O76" s="423"/>
      <c r="P76" s="423"/>
      <c r="Q76" s="423"/>
      <c r="R76" s="423"/>
      <c r="S76" s="423"/>
      <c r="T76" s="423"/>
      <c r="U76" s="423"/>
      <c r="V76" s="423"/>
      <c r="W76" s="424"/>
      <c r="Y76" s="437"/>
      <c r="Z76" s="438"/>
      <c r="AA76" s="438"/>
      <c r="AB76" s="438"/>
      <c r="AC76" s="438"/>
      <c r="AD76" s="438"/>
      <c r="AE76" s="438"/>
      <c r="AF76" s="438"/>
      <c r="AG76" s="438"/>
      <c r="AH76" s="438"/>
      <c r="AI76" s="438"/>
      <c r="AJ76" s="438"/>
      <c r="AK76" s="438"/>
      <c r="AL76" s="438"/>
      <c r="AM76" s="438"/>
      <c r="AN76" s="438"/>
      <c r="AO76" s="438"/>
      <c r="AP76" s="438"/>
      <c r="AQ76" s="438"/>
      <c r="AR76" s="438"/>
      <c r="AS76" s="438"/>
      <c r="AT76" s="438"/>
      <c r="AU76" s="439"/>
      <c r="AW76" s="437"/>
      <c r="AX76" s="438"/>
      <c r="AY76" s="438"/>
      <c r="AZ76" s="438"/>
      <c r="BA76" s="438"/>
      <c r="BB76" s="438"/>
      <c r="BC76" s="438"/>
      <c r="BD76" s="438"/>
      <c r="BE76" s="438"/>
      <c r="BF76" s="438"/>
      <c r="BG76" s="438"/>
      <c r="BH76" s="438"/>
      <c r="BI76" s="438"/>
      <c r="BJ76" s="438"/>
      <c r="BK76" s="438"/>
      <c r="BL76" s="438"/>
      <c r="BM76" s="438"/>
      <c r="BN76" s="438"/>
      <c r="BO76" s="438"/>
      <c r="BP76" s="438"/>
      <c r="BQ76" s="438"/>
      <c r="BR76" s="438"/>
      <c r="BS76" s="439"/>
      <c r="BU76" s="437"/>
      <c r="BV76" s="438"/>
      <c r="BW76" s="438"/>
      <c r="BX76" s="438"/>
      <c r="BY76" s="438"/>
      <c r="BZ76" s="438"/>
      <c r="CA76" s="438"/>
      <c r="CB76" s="438"/>
      <c r="CC76" s="438"/>
      <c r="CD76" s="438"/>
      <c r="CE76" s="438"/>
      <c r="CF76" s="438"/>
      <c r="CG76" s="438"/>
      <c r="CH76" s="438"/>
      <c r="CI76" s="438"/>
      <c r="CJ76" s="438"/>
      <c r="CK76" s="438"/>
      <c r="CL76" s="438"/>
      <c r="CM76" s="438"/>
      <c r="CN76" s="438"/>
      <c r="CO76" s="438"/>
      <c r="CP76" s="438"/>
      <c r="CQ76" s="439"/>
      <c r="CX76" s="223">
        <v>71</v>
      </c>
      <c r="CY76" s="218">
        <v>0</v>
      </c>
      <c r="CZ76" s="218">
        <v>0</v>
      </c>
      <c r="DA76" s="218">
        <v>0</v>
      </c>
      <c r="DB76" s="219">
        <f>IF(LEN('2.回線情報'!O78)&gt;13, LEFT('2.回線情報'!O78, 12) &amp; "...", '2.回線情報'!O78)</f>
        <v>0</v>
      </c>
      <c r="DC76" s="219">
        <f>IF(LEN('2.回線情報'!P78)&gt;18, LEFT('2.回線情報'!P78, 17) &amp; "...", '2.回線情報'!P78)</f>
        <v>0</v>
      </c>
      <c r="DD76" s="218">
        <v>0</v>
      </c>
      <c r="DE76" s="218">
        <v>0</v>
      </c>
      <c r="DF76" s="219">
        <f>IF(LEN('2.回線情報'!AD78)&gt;13, LEFT('2.回線情報'!AD78, 12) &amp; "...", '2.回線情報'!AD78)</f>
        <v>0</v>
      </c>
      <c r="DG76" s="218">
        <v>0</v>
      </c>
      <c r="DH76" s="218">
        <v>0</v>
      </c>
      <c r="DR76" s="200" t="str">
        <f t="shared" si="2"/>
        <v xml:space="preserve">申告回線No.73
</v>
      </c>
      <c r="DT76" s="203" t="str">
        <f>IF(CX78=0,"","申告機器No."&amp;CX78&amp;"A")&amp;CHAR(10)&amp;IF(CY78=0,"",CY78)&amp;CHAR(10)&amp;IF(AND('2.回線情報'!N80="",'2.回線情報'!O80="", '2.回線情報'!P80="", '2.回線情報'!Q80="", '2.回線情報'!T80=""), "機器Aなし", IF(DB78=0,"",DB78)&amp;CHAR(10)&amp;IF(DC78=0,"",DC78)&amp;CHAR(10)&amp;IF(DD78=0,"",DD78))</f>
        <v>申告機器No.73A
機器Aなし</v>
      </c>
      <c r="DV76" s="205" t="str">
        <f>IF(CX78=0,"","申告機器No."&amp;CX78&amp;"B")&amp;CHAR(10)&amp;IF(CY78=0,"",CY78)&amp;CHAR(10)&amp;IF(AND('2.回線情報'!AC80="",'2.回線情報'!AD80="", '2.回線情報'!AE80="", '2.回線情報'!AF80="", '2.回線情報'!AI80=""), "機器Bなし", IF(DF78=0,"",DF78)&amp;CHAR(10)&amp;IF(DG78=0,"",DG78)&amp;CHAR(10)&amp;IF(DH78=0,"",DH78))</f>
        <v>申告機器No.73B
機器Bなし</v>
      </c>
    </row>
    <row r="77" spans="1:126" ht="18" customHeight="1" thickBot="1">
      <c r="A77" s="422"/>
      <c r="B77" s="423"/>
      <c r="C77" s="423"/>
      <c r="D77" s="423"/>
      <c r="E77" s="423"/>
      <c r="F77" s="423"/>
      <c r="G77" s="423"/>
      <c r="H77" s="423"/>
      <c r="I77" s="423"/>
      <c r="J77" s="423"/>
      <c r="K77" s="423"/>
      <c r="L77" s="423"/>
      <c r="M77" s="423"/>
      <c r="N77" s="423"/>
      <c r="O77" s="423"/>
      <c r="P77" s="423"/>
      <c r="Q77" s="423"/>
      <c r="R77" s="423"/>
      <c r="S77" s="423"/>
      <c r="T77" s="423"/>
      <c r="U77" s="423"/>
      <c r="V77" s="423"/>
      <c r="W77" s="424"/>
      <c r="Y77" s="440"/>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2"/>
      <c r="AW77" s="440"/>
      <c r="AX77" s="441"/>
      <c r="AY77" s="441"/>
      <c r="AZ77" s="441"/>
      <c r="BA77" s="441"/>
      <c r="BB77" s="441"/>
      <c r="BC77" s="441"/>
      <c r="BD77" s="441"/>
      <c r="BE77" s="441"/>
      <c r="BF77" s="441"/>
      <c r="BG77" s="441"/>
      <c r="BH77" s="441"/>
      <c r="BI77" s="441"/>
      <c r="BJ77" s="441"/>
      <c r="BK77" s="441"/>
      <c r="BL77" s="441"/>
      <c r="BM77" s="441"/>
      <c r="BN77" s="441"/>
      <c r="BO77" s="441"/>
      <c r="BP77" s="441"/>
      <c r="BQ77" s="441"/>
      <c r="BR77" s="441"/>
      <c r="BS77" s="442"/>
      <c r="BU77" s="440"/>
      <c r="BV77" s="441"/>
      <c r="BW77" s="441"/>
      <c r="BX77" s="441"/>
      <c r="BY77" s="441"/>
      <c r="BZ77" s="441"/>
      <c r="CA77" s="441"/>
      <c r="CB77" s="441"/>
      <c r="CC77" s="441"/>
      <c r="CD77" s="441"/>
      <c r="CE77" s="441"/>
      <c r="CF77" s="441"/>
      <c r="CG77" s="441"/>
      <c r="CH77" s="441"/>
      <c r="CI77" s="441"/>
      <c r="CJ77" s="441"/>
      <c r="CK77" s="441"/>
      <c r="CL77" s="441"/>
      <c r="CM77" s="441"/>
      <c r="CN77" s="441"/>
      <c r="CO77" s="441"/>
      <c r="CP77" s="441"/>
      <c r="CQ77" s="442"/>
      <c r="CX77" s="223">
        <v>72</v>
      </c>
      <c r="CY77" s="218">
        <v>0</v>
      </c>
      <c r="CZ77" s="218">
        <v>0</v>
      </c>
      <c r="DA77" s="218">
        <v>0</v>
      </c>
      <c r="DB77" s="219">
        <f>IF(LEN('2.回線情報'!O79)&gt;13, LEFT('2.回線情報'!O79, 12) &amp; "...", '2.回線情報'!O79)</f>
        <v>0</v>
      </c>
      <c r="DC77" s="219">
        <f>IF(LEN('2.回線情報'!P79)&gt;18, LEFT('2.回線情報'!P79, 17) &amp; "...", '2.回線情報'!P79)</f>
        <v>0</v>
      </c>
      <c r="DD77" s="218">
        <v>0</v>
      </c>
      <c r="DE77" s="218">
        <v>0</v>
      </c>
      <c r="DF77" s="219">
        <f>IF(LEN('2.回線情報'!AD79)&gt;13, LEFT('2.回線情報'!AD79, 12) &amp; "...", '2.回線情報'!AD79)</f>
        <v>0</v>
      </c>
      <c r="DG77" s="218">
        <v>0</v>
      </c>
      <c r="DH77" s="218">
        <v>0</v>
      </c>
      <c r="DR77" s="200" t="str">
        <f t="shared" si="2"/>
        <v xml:space="preserve">申告回線No.74
</v>
      </c>
      <c r="DT77" s="203" t="str">
        <f>IF(CX79=0,"","申告機器No."&amp;CX79&amp;"A")&amp;CHAR(10)&amp;IF(CY79=0,"",CY79)&amp;CHAR(10)&amp;IF(AND('2.回線情報'!N81="",'2.回線情報'!O81="", '2.回線情報'!P81="", '2.回線情報'!Q81="", '2.回線情報'!T81=""), "機器Aなし", IF(DB79=0,"",DB79)&amp;CHAR(10)&amp;IF(DC79=0,"",DC79)&amp;CHAR(10)&amp;IF(DD79=0,"",DD79))</f>
        <v>申告機器No.74A
機器Aなし</v>
      </c>
      <c r="DV77" s="205" t="str">
        <f>IF(CX79=0,"","申告機器No."&amp;CX79&amp;"B")&amp;CHAR(10)&amp;IF(CY79=0,"",CY79)&amp;CHAR(10)&amp;IF(AND('2.回線情報'!AC81="",'2.回線情報'!AD81="", '2.回線情報'!AE81="", '2.回線情報'!AF81="", '2.回線情報'!AI81=""), "機器Bなし", IF(DF79=0,"",DF79)&amp;CHAR(10)&amp;IF(DG79=0,"",DG79)&amp;CHAR(10)&amp;IF(DH79=0,"",DH79))</f>
        <v>申告機器No.74B
機器Bなし</v>
      </c>
    </row>
    <row r="78" spans="1:126" ht="18" customHeight="1" thickBot="1">
      <c r="A78" s="422"/>
      <c r="B78" s="423"/>
      <c r="C78" s="423"/>
      <c r="D78" s="423"/>
      <c r="E78" s="423"/>
      <c r="F78" s="423"/>
      <c r="G78" s="423"/>
      <c r="H78" s="423"/>
      <c r="I78" s="423"/>
      <c r="J78" s="423"/>
      <c r="K78" s="423"/>
      <c r="L78" s="423"/>
      <c r="M78" s="423"/>
      <c r="N78" s="423"/>
      <c r="O78" s="423"/>
      <c r="P78" s="423"/>
      <c r="Q78" s="423"/>
      <c r="R78" s="423"/>
      <c r="S78" s="423"/>
      <c r="T78" s="423"/>
      <c r="U78" s="423"/>
      <c r="V78" s="423"/>
      <c r="W78" s="424"/>
      <c r="Y78" s="434" t="s">
        <v>415</v>
      </c>
      <c r="Z78" s="435"/>
      <c r="AA78" s="435"/>
      <c r="AB78" s="435"/>
      <c r="AC78" s="435"/>
      <c r="AD78" s="435"/>
      <c r="AE78" s="435"/>
      <c r="AF78" s="435"/>
      <c r="AG78" s="435"/>
      <c r="AH78" s="435"/>
      <c r="AI78" s="435"/>
      <c r="AJ78" s="435"/>
      <c r="AK78" s="435"/>
      <c r="AL78" s="435"/>
      <c r="AM78" s="435"/>
      <c r="AN78" s="435"/>
      <c r="AO78" s="435"/>
      <c r="AP78" s="435"/>
      <c r="AQ78" s="435"/>
      <c r="AR78" s="435"/>
      <c r="AS78" s="435"/>
      <c r="AT78" s="435"/>
      <c r="AU78" s="436"/>
      <c r="AW78" s="434" t="s">
        <v>416</v>
      </c>
      <c r="AX78" s="435"/>
      <c r="AY78" s="435"/>
      <c r="AZ78" s="435"/>
      <c r="BA78" s="435"/>
      <c r="BB78" s="435"/>
      <c r="BC78" s="435"/>
      <c r="BD78" s="435"/>
      <c r="BE78" s="435"/>
      <c r="BF78" s="435"/>
      <c r="BG78" s="435"/>
      <c r="BH78" s="435"/>
      <c r="BI78" s="435"/>
      <c r="BJ78" s="435"/>
      <c r="BK78" s="435"/>
      <c r="BL78" s="435"/>
      <c r="BM78" s="435"/>
      <c r="BN78" s="435"/>
      <c r="BO78" s="435"/>
      <c r="BP78" s="435"/>
      <c r="BQ78" s="435"/>
      <c r="BR78" s="435"/>
      <c r="BS78" s="436"/>
      <c r="BU78" s="434" t="s">
        <v>417</v>
      </c>
      <c r="BV78" s="435"/>
      <c r="BW78" s="435"/>
      <c r="BX78" s="435"/>
      <c r="BY78" s="435"/>
      <c r="BZ78" s="435"/>
      <c r="CA78" s="435"/>
      <c r="CB78" s="435"/>
      <c r="CC78" s="435"/>
      <c r="CD78" s="435"/>
      <c r="CE78" s="435"/>
      <c r="CF78" s="435"/>
      <c r="CG78" s="435"/>
      <c r="CH78" s="435"/>
      <c r="CI78" s="435"/>
      <c r="CJ78" s="435"/>
      <c r="CK78" s="435"/>
      <c r="CL78" s="435"/>
      <c r="CM78" s="435"/>
      <c r="CN78" s="435"/>
      <c r="CO78" s="435"/>
      <c r="CP78" s="435"/>
      <c r="CQ78" s="436"/>
      <c r="CX78" s="223">
        <v>73</v>
      </c>
      <c r="CY78" s="218">
        <v>0</v>
      </c>
      <c r="CZ78" s="218">
        <v>0</v>
      </c>
      <c r="DA78" s="218">
        <v>0</v>
      </c>
      <c r="DB78" s="219">
        <f>IF(LEN('2.回線情報'!O80)&gt;13, LEFT('2.回線情報'!O80, 12) &amp; "...", '2.回線情報'!O80)</f>
        <v>0</v>
      </c>
      <c r="DC78" s="219">
        <f>IF(LEN('2.回線情報'!P80)&gt;18, LEFT('2.回線情報'!P80, 17) &amp; "...", '2.回線情報'!P80)</f>
        <v>0</v>
      </c>
      <c r="DD78" s="218">
        <v>0</v>
      </c>
      <c r="DE78" s="218">
        <v>0</v>
      </c>
      <c r="DF78" s="219">
        <f>IF(LEN('2.回線情報'!AD80)&gt;13, LEFT('2.回線情報'!AD80, 12) &amp; "...", '2.回線情報'!AD80)</f>
        <v>0</v>
      </c>
      <c r="DG78" s="218">
        <v>0</v>
      </c>
      <c r="DH78" s="218">
        <v>0</v>
      </c>
      <c r="DR78" s="200" t="str">
        <f t="shared" si="2"/>
        <v xml:space="preserve">申告回線No.75
</v>
      </c>
      <c r="DT78" s="203" t="str">
        <f>IF(CX80=0,"","申告機器No."&amp;CX80&amp;"A")&amp;CHAR(10)&amp;IF(CY80=0,"",CY80)&amp;CHAR(10)&amp;IF(AND('2.回線情報'!N82="",'2.回線情報'!O82="", '2.回線情報'!P82="", '2.回線情報'!Q82="", '2.回線情報'!T82=""), "機器Aなし", IF(DB80=0,"",DB80)&amp;CHAR(10)&amp;IF(DC80=0,"",DC80)&amp;CHAR(10)&amp;IF(DD80=0,"",DD80))</f>
        <v>申告機器No.75A
機器Aなし</v>
      </c>
      <c r="DV78" s="205" t="str">
        <f>IF(CX80=0,"","申告機器No."&amp;CX80&amp;"B")&amp;CHAR(10)&amp;IF(CY80=0,"",CY80)&amp;CHAR(10)&amp;IF(AND('2.回線情報'!AC82="",'2.回線情報'!AD82="", '2.回線情報'!AE82="", '2.回線情報'!AF82="", '2.回線情報'!AI82=""), "機器Bなし", IF(DF80=0,"",DF80)&amp;CHAR(10)&amp;IF(DG80=0,"",DG80)&amp;CHAR(10)&amp;IF(DH80=0,"",DH80))</f>
        <v>申告機器No.75B
機器Bなし</v>
      </c>
    </row>
    <row r="79" spans="1:126" ht="18" customHeight="1" thickBot="1">
      <c r="A79" s="422"/>
      <c r="B79" s="423"/>
      <c r="C79" s="423"/>
      <c r="D79" s="423"/>
      <c r="E79" s="423"/>
      <c r="F79" s="423"/>
      <c r="G79" s="423"/>
      <c r="H79" s="423"/>
      <c r="I79" s="423"/>
      <c r="J79" s="423"/>
      <c r="K79" s="423"/>
      <c r="L79" s="423"/>
      <c r="M79" s="423"/>
      <c r="N79" s="423"/>
      <c r="O79" s="423"/>
      <c r="P79" s="423"/>
      <c r="Q79" s="423"/>
      <c r="R79" s="423"/>
      <c r="S79" s="423"/>
      <c r="T79" s="423"/>
      <c r="U79" s="423"/>
      <c r="V79" s="423"/>
      <c r="W79" s="424"/>
      <c r="Y79" s="437"/>
      <c r="Z79" s="438"/>
      <c r="AA79" s="438"/>
      <c r="AB79" s="438"/>
      <c r="AC79" s="438"/>
      <c r="AD79" s="438"/>
      <c r="AE79" s="438"/>
      <c r="AF79" s="438"/>
      <c r="AG79" s="438"/>
      <c r="AH79" s="438"/>
      <c r="AI79" s="438"/>
      <c r="AJ79" s="438"/>
      <c r="AK79" s="438"/>
      <c r="AL79" s="438"/>
      <c r="AM79" s="438"/>
      <c r="AN79" s="438"/>
      <c r="AO79" s="438"/>
      <c r="AP79" s="438"/>
      <c r="AQ79" s="438"/>
      <c r="AR79" s="438"/>
      <c r="AS79" s="438"/>
      <c r="AT79" s="438"/>
      <c r="AU79" s="439"/>
      <c r="AW79" s="437"/>
      <c r="AX79" s="438"/>
      <c r="AY79" s="438"/>
      <c r="AZ79" s="438"/>
      <c r="BA79" s="438"/>
      <c r="BB79" s="438"/>
      <c r="BC79" s="438"/>
      <c r="BD79" s="438"/>
      <c r="BE79" s="438"/>
      <c r="BF79" s="438"/>
      <c r="BG79" s="438"/>
      <c r="BH79" s="438"/>
      <c r="BI79" s="438"/>
      <c r="BJ79" s="438"/>
      <c r="BK79" s="438"/>
      <c r="BL79" s="438"/>
      <c r="BM79" s="438"/>
      <c r="BN79" s="438"/>
      <c r="BO79" s="438"/>
      <c r="BP79" s="438"/>
      <c r="BQ79" s="438"/>
      <c r="BR79" s="438"/>
      <c r="BS79" s="439"/>
      <c r="BU79" s="437"/>
      <c r="BV79" s="438"/>
      <c r="BW79" s="438"/>
      <c r="BX79" s="438"/>
      <c r="BY79" s="438"/>
      <c r="BZ79" s="438"/>
      <c r="CA79" s="438"/>
      <c r="CB79" s="438"/>
      <c r="CC79" s="438"/>
      <c r="CD79" s="438"/>
      <c r="CE79" s="438"/>
      <c r="CF79" s="438"/>
      <c r="CG79" s="438"/>
      <c r="CH79" s="438"/>
      <c r="CI79" s="438"/>
      <c r="CJ79" s="438"/>
      <c r="CK79" s="438"/>
      <c r="CL79" s="438"/>
      <c r="CM79" s="438"/>
      <c r="CN79" s="438"/>
      <c r="CO79" s="438"/>
      <c r="CP79" s="438"/>
      <c r="CQ79" s="439"/>
      <c r="CX79" s="223">
        <v>74</v>
      </c>
      <c r="CY79" s="218">
        <v>0</v>
      </c>
      <c r="CZ79" s="218">
        <v>0</v>
      </c>
      <c r="DA79" s="218">
        <v>0</v>
      </c>
      <c r="DB79" s="219">
        <f>IF(LEN('2.回線情報'!O81)&gt;13, LEFT('2.回線情報'!O81, 12) &amp; "...", '2.回線情報'!O81)</f>
        <v>0</v>
      </c>
      <c r="DC79" s="219">
        <f>IF(LEN('2.回線情報'!P81)&gt;18, LEFT('2.回線情報'!P81, 17) &amp; "...", '2.回線情報'!P81)</f>
        <v>0</v>
      </c>
      <c r="DD79" s="218">
        <v>0</v>
      </c>
      <c r="DE79" s="218">
        <v>0</v>
      </c>
      <c r="DF79" s="219">
        <f>IF(LEN('2.回線情報'!AD81)&gt;13, LEFT('2.回線情報'!AD81, 12) &amp; "...", '2.回線情報'!AD81)</f>
        <v>0</v>
      </c>
      <c r="DG79" s="218">
        <v>0</v>
      </c>
      <c r="DH79" s="218">
        <v>0</v>
      </c>
      <c r="DR79" s="200" t="str">
        <f t="shared" si="2"/>
        <v xml:space="preserve">申告回線No.76
</v>
      </c>
      <c r="DT79" s="203" t="str">
        <f>IF(CX81=0,"","申告機器No."&amp;CX81&amp;"A")&amp;CHAR(10)&amp;IF(CY81=0,"",CY81)&amp;CHAR(10)&amp;IF(AND('2.回線情報'!N83="",'2.回線情報'!O83="", '2.回線情報'!P83="", '2.回線情報'!Q83="", '2.回線情報'!T83=""), "機器Aなし", IF(DB81=0,"",DB81)&amp;CHAR(10)&amp;IF(DC81=0,"",DC81)&amp;CHAR(10)&amp;IF(DD81=0,"",DD81))</f>
        <v>申告機器No.76A
機器Aなし</v>
      </c>
      <c r="DV79" s="205" t="str">
        <f>IF(CX81=0,"","申告機器No."&amp;CX81&amp;"B")&amp;CHAR(10)&amp;IF(CY81=0,"",CY81)&amp;CHAR(10)&amp;IF(AND('2.回線情報'!AC83="",'2.回線情報'!AD83="", '2.回線情報'!AE83="", '2.回線情報'!AF83="", '2.回線情報'!AI83=""), "機器Bなし", IF(DF81=0,"",DF81)&amp;CHAR(10)&amp;IF(DG81=0,"",DG81)&amp;CHAR(10)&amp;IF(DH81=0,"",DH81))</f>
        <v>申告機器No.76B
機器Bなし</v>
      </c>
    </row>
    <row r="80" spans="1:126" ht="18" customHeight="1" thickBot="1">
      <c r="A80" s="422"/>
      <c r="B80" s="423"/>
      <c r="C80" s="423"/>
      <c r="D80" s="423"/>
      <c r="E80" s="423"/>
      <c r="F80" s="423"/>
      <c r="G80" s="423"/>
      <c r="H80" s="423"/>
      <c r="I80" s="423"/>
      <c r="J80" s="423"/>
      <c r="K80" s="423"/>
      <c r="L80" s="423"/>
      <c r="M80" s="423"/>
      <c r="N80" s="423"/>
      <c r="O80" s="423"/>
      <c r="P80" s="423"/>
      <c r="Q80" s="423"/>
      <c r="R80" s="423"/>
      <c r="S80" s="423"/>
      <c r="T80" s="423"/>
      <c r="U80" s="423"/>
      <c r="V80" s="423"/>
      <c r="W80" s="424"/>
      <c r="Y80" s="437"/>
      <c r="Z80" s="438"/>
      <c r="AA80" s="438"/>
      <c r="AB80" s="438"/>
      <c r="AC80" s="438"/>
      <c r="AD80" s="438"/>
      <c r="AE80" s="438"/>
      <c r="AF80" s="438"/>
      <c r="AG80" s="438"/>
      <c r="AH80" s="438"/>
      <c r="AI80" s="438"/>
      <c r="AJ80" s="438"/>
      <c r="AK80" s="438"/>
      <c r="AL80" s="438"/>
      <c r="AM80" s="438"/>
      <c r="AN80" s="438"/>
      <c r="AO80" s="438"/>
      <c r="AP80" s="438"/>
      <c r="AQ80" s="438"/>
      <c r="AR80" s="438"/>
      <c r="AS80" s="438"/>
      <c r="AT80" s="438"/>
      <c r="AU80" s="439"/>
      <c r="AW80" s="437"/>
      <c r="AX80" s="438"/>
      <c r="AY80" s="438"/>
      <c r="AZ80" s="438"/>
      <c r="BA80" s="438"/>
      <c r="BB80" s="438"/>
      <c r="BC80" s="438"/>
      <c r="BD80" s="438"/>
      <c r="BE80" s="438"/>
      <c r="BF80" s="438"/>
      <c r="BG80" s="438"/>
      <c r="BH80" s="438"/>
      <c r="BI80" s="438"/>
      <c r="BJ80" s="438"/>
      <c r="BK80" s="438"/>
      <c r="BL80" s="438"/>
      <c r="BM80" s="438"/>
      <c r="BN80" s="438"/>
      <c r="BO80" s="438"/>
      <c r="BP80" s="438"/>
      <c r="BQ80" s="438"/>
      <c r="BR80" s="438"/>
      <c r="BS80" s="439"/>
      <c r="BU80" s="437"/>
      <c r="BV80" s="438"/>
      <c r="BW80" s="438"/>
      <c r="BX80" s="438"/>
      <c r="BY80" s="438"/>
      <c r="BZ80" s="438"/>
      <c r="CA80" s="438"/>
      <c r="CB80" s="438"/>
      <c r="CC80" s="438"/>
      <c r="CD80" s="438"/>
      <c r="CE80" s="438"/>
      <c r="CF80" s="438"/>
      <c r="CG80" s="438"/>
      <c r="CH80" s="438"/>
      <c r="CI80" s="438"/>
      <c r="CJ80" s="438"/>
      <c r="CK80" s="438"/>
      <c r="CL80" s="438"/>
      <c r="CM80" s="438"/>
      <c r="CN80" s="438"/>
      <c r="CO80" s="438"/>
      <c r="CP80" s="438"/>
      <c r="CQ80" s="439"/>
      <c r="CX80" s="223">
        <v>75</v>
      </c>
      <c r="CY80" s="218">
        <v>0</v>
      </c>
      <c r="CZ80" s="218">
        <v>0</v>
      </c>
      <c r="DA80" s="218">
        <v>0</v>
      </c>
      <c r="DB80" s="219">
        <f>IF(LEN('2.回線情報'!O82)&gt;13, LEFT('2.回線情報'!O82, 12) &amp; "...", '2.回線情報'!O82)</f>
        <v>0</v>
      </c>
      <c r="DC80" s="219">
        <f>IF(LEN('2.回線情報'!P82)&gt;18, LEFT('2.回線情報'!P82, 17) &amp; "...", '2.回線情報'!P82)</f>
        <v>0</v>
      </c>
      <c r="DD80" s="218">
        <v>0</v>
      </c>
      <c r="DE80" s="218">
        <v>0</v>
      </c>
      <c r="DF80" s="219">
        <f>IF(LEN('2.回線情報'!AD82)&gt;13, LEFT('2.回線情報'!AD82, 12) &amp; "...", '2.回線情報'!AD82)</f>
        <v>0</v>
      </c>
      <c r="DG80" s="218">
        <v>0</v>
      </c>
      <c r="DH80" s="218">
        <v>0</v>
      </c>
      <c r="DR80" s="200" t="str">
        <f t="shared" si="2"/>
        <v xml:space="preserve">申告回線No.77
</v>
      </c>
      <c r="DT80" s="203" t="str">
        <f>IF(CX82=0,"","申告機器No."&amp;CX82&amp;"A")&amp;CHAR(10)&amp;IF(CY82=0,"",CY82)&amp;CHAR(10)&amp;IF(AND('2.回線情報'!N84="",'2.回線情報'!O84="", '2.回線情報'!P84="", '2.回線情報'!Q84="", '2.回線情報'!T84=""), "機器Aなし", IF(DB82=0,"",DB82)&amp;CHAR(10)&amp;IF(DC82=0,"",DC82)&amp;CHAR(10)&amp;IF(DD82=0,"",DD82))</f>
        <v>申告機器No.77A
機器Aなし</v>
      </c>
      <c r="DV80" s="205" t="str">
        <f>IF(CX82=0,"","申告機器No."&amp;CX82&amp;"B")&amp;CHAR(10)&amp;IF(CY82=0,"",CY82)&amp;CHAR(10)&amp;IF(AND('2.回線情報'!AC84="",'2.回線情報'!AD84="", '2.回線情報'!AE84="", '2.回線情報'!AF84="", '2.回線情報'!AI84=""), "機器Bなし", IF(DF82=0,"",DF82)&amp;CHAR(10)&amp;IF(DG82=0,"",DG82)&amp;CHAR(10)&amp;IF(DH82=0,"",DH82))</f>
        <v>申告機器No.77B
機器Bなし</v>
      </c>
    </row>
    <row r="81" spans="1:126" ht="18" customHeight="1" thickBot="1">
      <c r="A81" s="425"/>
      <c r="B81" s="426"/>
      <c r="C81" s="426"/>
      <c r="D81" s="426"/>
      <c r="E81" s="426"/>
      <c r="F81" s="426"/>
      <c r="G81" s="426"/>
      <c r="H81" s="426"/>
      <c r="I81" s="426"/>
      <c r="J81" s="426"/>
      <c r="K81" s="426"/>
      <c r="L81" s="426"/>
      <c r="M81" s="426"/>
      <c r="N81" s="426"/>
      <c r="O81" s="426"/>
      <c r="P81" s="426"/>
      <c r="Q81" s="426"/>
      <c r="R81" s="426"/>
      <c r="S81" s="426"/>
      <c r="T81" s="426"/>
      <c r="U81" s="426"/>
      <c r="V81" s="426"/>
      <c r="W81" s="427"/>
      <c r="Y81" s="437"/>
      <c r="Z81" s="438"/>
      <c r="AA81" s="438"/>
      <c r="AB81" s="438"/>
      <c r="AC81" s="438"/>
      <c r="AD81" s="438"/>
      <c r="AE81" s="438"/>
      <c r="AF81" s="438"/>
      <c r="AG81" s="438"/>
      <c r="AH81" s="438"/>
      <c r="AI81" s="438"/>
      <c r="AJ81" s="438"/>
      <c r="AK81" s="438"/>
      <c r="AL81" s="438"/>
      <c r="AM81" s="438"/>
      <c r="AN81" s="438"/>
      <c r="AO81" s="438"/>
      <c r="AP81" s="438"/>
      <c r="AQ81" s="438"/>
      <c r="AR81" s="438"/>
      <c r="AS81" s="438"/>
      <c r="AT81" s="438"/>
      <c r="AU81" s="439"/>
      <c r="AW81" s="437"/>
      <c r="AX81" s="438"/>
      <c r="AY81" s="438"/>
      <c r="AZ81" s="438"/>
      <c r="BA81" s="438"/>
      <c r="BB81" s="438"/>
      <c r="BC81" s="438"/>
      <c r="BD81" s="438"/>
      <c r="BE81" s="438"/>
      <c r="BF81" s="438"/>
      <c r="BG81" s="438"/>
      <c r="BH81" s="438"/>
      <c r="BI81" s="438"/>
      <c r="BJ81" s="438"/>
      <c r="BK81" s="438"/>
      <c r="BL81" s="438"/>
      <c r="BM81" s="438"/>
      <c r="BN81" s="438"/>
      <c r="BO81" s="438"/>
      <c r="BP81" s="438"/>
      <c r="BQ81" s="438"/>
      <c r="BR81" s="438"/>
      <c r="BS81" s="439"/>
      <c r="BU81" s="437"/>
      <c r="BV81" s="438"/>
      <c r="BW81" s="438"/>
      <c r="BX81" s="438"/>
      <c r="BY81" s="438"/>
      <c r="BZ81" s="438"/>
      <c r="CA81" s="438"/>
      <c r="CB81" s="438"/>
      <c r="CC81" s="438"/>
      <c r="CD81" s="438"/>
      <c r="CE81" s="438"/>
      <c r="CF81" s="438"/>
      <c r="CG81" s="438"/>
      <c r="CH81" s="438"/>
      <c r="CI81" s="438"/>
      <c r="CJ81" s="438"/>
      <c r="CK81" s="438"/>
      <c r="CL81" s="438"/>
      <c r="CM81" s="438"/>
      <c r="CN81" s="438"/>
      <c r="CO81" s="438"/>
      <c r="CP81" s="438"/>
      <c r="CQ81" s="439"/>
      <c r="CX81" s="223">
        <v>76</v>
      </c>
      <c r="CY81" s="218">
        <v>0</v>
      </c>
      <c r="CZ81" s="218">
        <v>0</v>
      </c>
      <c r="DA81" s="218">
        <v>0</v>
      </c>
      <c r="DB81" s="219">
        <f>IF(LEN('2.回線情報'!O83)&gt;13, LEFT('2.回線情報'!O83, 12) &amp; "...", '2.回線情報'!O83)</f>
        <v>0</v>
      </c>
      <c r="DC81" s="219">
        <f>IF(LEN('2.回線情報'!P83)&gt;18, LEFT('2.回線情報'!P83, 17) &amp; "...", '2.回線情報'!P83)</f>
        <v>0</v>
      </c>
      <c r="DD81" s="218">
        <v>0</v>
      </c>
      <c r="DE81" s="218">
        <v>0</v>
      </c>
      <c r="DF81" s="219">
        <f>IF(LEN('2.回線情報'!AD83)&gt;13, LEFT('2.回線情報'!AD83, 12) &amp; "...", '2.回線情報'!AD83)</f>
        <v>0</v>
      </c>
      <c r="DG81" s="218">
        <v>0</v>
      </c>
      <c r="DH81" s="218">
        <v>0</v>
      </c>
      <c r="DR81" s="200" t="str">
        <f t="shared" si="2"/>
        <v xml:space="preserve">申告回線No.78
</v>
      </c>
      <c r="DT81" s="203" t="str">
        <f>IF(CX83=0,"","申告機器No."&amp;CX83&amp;"A")&amp;CHAR(10)&amp;IF(CY83=0,"",CY83)&amp;CHAR(10)&amp;IF(AND('2.回線情報'!N85="",'2.回線情報'!O85="", '2.回線情報'!P85="", '2.回線情報'!Q85="", '2.回線情報'!T85=""), "機器Aなし", IF(DB83=0,"",DB83)&amp;CHAR(10)&amp;IF(DC83=0,"",DC83)&amp;CHAR(10)&amp;IF(DD83=0,"",DD83))</f>
        <v>申告機器No.78A
機器Aなし</v>
      </c>
      <c r="DV81" s="205" t="str">
        <f>IF(CX83=0,"","申告機器No."&amp;CX83&amp;"B")&amp;CHAR(10)&amp;IF(CY83=0,"",CY83)&amp;CHAR(10)&amp;IF(AND('2.回線情報'!AC85="",'2.回線情報'!AD85="", '2.回線情報'!AE85="", '2.回線情報'!AF85="", '2.回線情報'!AI85=""), "機器Bなし", IF(DF83=0,"",DF83)&amp;CHAR(10)&amp;IF(DG83=0,"",DG83)&amp;CHAR(10)&amp;IF(DH83=0,"",DH83))</f>
        <v>申告機器No.78B
機器Bなし</v>
      </c>
    </row>
    <row r="82" spans="1:126" ht="18" customHeight="1" thickBot="1">
      <c r="A82" s="428"/>
      <c r="B82" s="429"/>
      <c r="C82" s="429"/>
      <c r="D82" s="429"/>
      <c r="E82" s="429"/>
      <c r="F82" s="429"/>
      <c r="G82" s="429"/>
      <c r="H82" s="429"/>
      <c r="I82" s="429"/>
      <c r="J82" s="429"/>
      <c r="K82" s="429"/>
      <c r="L82" s="429"/>
      <c r="M82" s="432" t="s">
        <v>366</v>
      </c>
      <c r="N82" s="433"/>
      <c r="O82" s="433"/>
      <c r="P82" s="433"/>
      <c r="Q82" s="433"/>
      <c r="R82" s="433"/>
      <c r="S82" s="433"/>
      <c r="T82" s="432" t="s">
        <v>367</v>
      </c>
      <c r="U82" s="433"/>
      <c r="V82" s="433"/>
      <c r="W82" s="433"/>
      <c r="Y82" s="437"/>
      <c r="Z82" s="438"/>
      <c r="AA82" s="438"/>
      <c r="AB82" s="438"/>
      <c r="AC82" s="438"/>
      <c r="AD82" s="438"/>
      <c r="AE82" s="438"/>
      <c r="AF82" s="438"/>
      <c r="AG82" s="438"/>
      <c r="AH82" s="438"/>
      <c r="AI82" s="438"/>
      <c r="AJ82" s="438"/>
      <c r="AK82" s="438"/>
      <c r="AL82" s="438"/>
      <c r="AM82" s="438"/>
      <c r="AN82" s="438"/>
      <c r="AO82" s="438"/>
      <c r="AP82" s="438"/>
      <c r="AQ82" s="438"/>
      <c r="AR82" s="438"/>
      <c r="AS82" s="438"/>
      <c r="AT82" s="438"/>
      <c r="AU82" s="439"/>
      <c r="AW82" s="437"/>
      <c r="AX82" s="438"/>
      <c r="AY82" s="438"/>
      <c r="AZ82" s="438"/>
      <c r="BA82" s="438"/>
      <c r="BB82" s="438"/>
      <c r="BC82" s="438"/>
      <c r="BD82" s="438"/>
      <c r="BE82" s="438"/>
      <c r="BF82" s="438"/>
      <c r="BG82" s="438"/>
      <c r="BH82" s="438"/>
      <c r="BI82" s="438"/>
      <c r="BJ82" s="438"/>
      <c r="BK82" s="438"/>
      <c r="BL82" s="438"/>
      <c r="BM82" s="438"/>
      <c r="BN82" s="438"/>
      <c r="BO82" s="438"/>
      <c r="BP82" s="438"/>
      <c r="BQ82" s="438"/>
      <c r="BR82" s="438"/>
      <c r="BS82" s="439"/>
      <c r="BU82" s="437"/>
      <c r="BV82" s="438"/>
      <c r="BW82" s="438"/>
      <c r="BX82" s="438"/>
      <c r="BY82" s="438"/>
      <c r="BZ82" s="438"/>
      <c r="CA82" s="438"/>
      <c r="CB82" s="438"/>
      <c r="CC82" s="438"/>
      <c r="CD82" s="438"/>
      <c r="CE82" s="438"/>
      <c r="CF82" s="438"/>
      <c r="CG82" s="438"/>
      <c r="CH82" s="438"/>
      <c r="CI82" s="438"/>
      <c r="CJ82" s="438"/>
      <c r="CK82" s="438"/>
      <c r="CL82" s="438"/>
      <c r="CM82" s="438"/>
      <c r="CN82" s="438"/>
      <c r="CO82" s="438"/>
      <c r="CP82" s="438"/>
      <c r="CQ82" s="439"/>
      <c r="CX82" s="223">
        <v>77</v>
      </c>
      <c r="CY82" s="218">
        <v>0</v>
      </c>
      <c r="CZ82" s="218">
        <v>0</v>
      </c>
      <c r="DA82" s="218">
        <v>0</v>
      </c>
      <c r="DB82" s="219">
        <f>IF(LEN('2.回線情報'!O84)&gt;13, LEFT('2.回線情報'!O84, 12) &amp; "...", '2.回線情報'!O84)</f>
        <v>0</v>
      </c>
      <c r="DC82" s="219">
        <f>IF(LEN('2.回線情報'!P84)&gt;18, LEFT('2.回線情報'!P84, 17) &amp; "...", '2.回線情報'!P84)</f>
        <v>0</v>
      </c>
      <c r="DD82" s="218">
        <v>0</v>
      </c>
      <c r="DE82" s="218">
        <v>0</v>
      </c>
      <c r="DF82" s="219">
        <f>IF(LEN('2.回線情報'!AD84)&gt;13, LEFT('2.回線情報'!AD84, 12) &amp; "...", '2.回線情報'!AD84)</f>
        <v>0</v>
      </c>
      <c r="DG82" s="218">
        <v>0</v>
      </c>
      <c r="DH82" s="218">
        <v>0</v>
      </c>
      <c r="DR82" s="200" t="str">
        <f t="shared" si="2"/>
        <v xml:space="preserve">申告回線No.79
</v>
      </c>
      <c r="DT82" s="203" t="str">
        <f>IF(CX84=0,"","申告機器No."&amp;CX84&amp;"A")&amp;CHAR(10)&amp;IF(CY84=0,"",CY84)&amp;CHAR(10)&amp;IF(AND('2.回線情報'!N86="",'2.回線情報'!O86="", '2.回線情報'!P86="", '2.回線情報'!Q86="", '2.回線情報'!T86=""), "機器Aなし", IF(DB84=0,"",DB84)&amp;CHAR(10)&amp;IF(DC84=0,"",DC84)&amp;CHAR(10)&amp;IF(DD84=0,"",DD84))</f>
        <v>申告機器No.79A
機器Aなし</v>
      </c>
      <c r="DV82" s="205" t="str">
        <f>IF(CX84=0,"","申告機器No."&amp;CX84&amp;"B")&amp;CHAR(10)&amp;IF(CY84=0,"",CY84)&amp;CHAR(10)&amp;IF(AND('2.回線情報'!AC86="",'2.回線情報'!AD86="", '2.回線情報'!AE86="", '2.回線情報'!AF86="", '2.回線情報'!AI86=""), "機器Bなし", IF(DF84=0,"",DF84)&amp;CHAR(10)&amp;IF(DG84=0,"",DG84)&amp;CHAR(10)&amp;IF(DH84=0,"",DH84))</f>
        <v>申告機器No.79B
機器Bなし</v>
      </c>
    </row>
    <row r="83" spans="1:126" ht="18" customHeight="1" thickBot="1">
      <c r="A83" s="430"/>
      <c r="B83" s="431"/>
      <c r="C83" s="431"/>
      <c r="D83" s="431"/>
      <c r="E83" s="431"/>
      <c r="F83" s="431"/>
      <c r="G83" s="431"/>
      <c r="H83" s="431"/>
      <c r="I83" s="431"/>
      <c r="J83" s="431"/>
      <c r="K83" s="431"/>
      <c r="L83" s="431"/>
      <c r="M83" s="432"/>
      <c r="N83" s="433"/>
      <c r="O83" s="433"/>
      <c r="P83" s="433"/>
      <c r="Q83" s="433"/>
      <c r="R83" s="433"/>
      <c r="S83" s="433"/>
      <c r="T83" s="432"/>
      <c r="U83" s="433"/>
      <c r="V83" s="433"/>
      <c r="W83" s="433"/>
      <c r="Y83" s="437"/>
      <c r="Z83" s="438"/>
      <c r="AA83" s="438"/>
      <c r="AB83" s="438"/>
      <c r="AC83" s="438"/>
      <c r="AD83" s="438"/>
      <c r="AE83" s="438"/>
      <c r="AF83" s="438"/>
      <c r="AG83" s="438"/>
      <c r="AH83" s="438"/>
      <c r="AI83" s="438"/>
      <c r="AJ83" s="438"/>
      <c r="AK83" s="438"/>
      <c r="AL83" s="438"/>
      <c r="AM83" s="438"/>
      <c r="AN83" s="438"/>
      <c r="AO83" s="438"/>
      <c r="AP83" s="438"/>
      <c r="AQ83" s="438"/>
      <c r="AR83" s="438"/>
      <c r="AS83" s="438"/>
      <c r="AT83" s="438"/>
      <c r="AU83" s="439"/>
      <c r="AW83" s="437"/>
      <c r="AX83" s="438"/>
      <c r="AY83" s="438"/>
      <c r="AZ83" s="438"/>
      <c r="BA83" s="438"/>
      <c r="BB83" s="438"/>
      <c r="BC83" s="438"/>
      <c r="BD83" s="438"/>
      <c r="BE83" s="438"/>
      <c r="BF83" s="438"/>
      <c r="BG83" s="438"/>
      <c r="BH83" s="438"/>
      <c r="BI83" s="438"/>
      <c r="BJ83" s="438"/>
      <c r="BK83" s="438"/>
      <c r="BL83" s="438"/>
      <c r="BM83" s="438"/>
      <c r="BN83" s="438"/>
      <c r="BO83" s="438"/>
      <c r="BP83" s="438"/>
      <c r="BQ83" s="438"/>
      <c r="BR83" s="438"/>
      <c r="BS83" s="439"/>
      <c r="BU83" s="437"/>
      <c r="BV83" s="438"/>
      <c r="BW83" s="438"/>
      <c r="BX83" s="438"/>
      <c r="BY83" s="438"/>
      <c r="BZ83" s="438"/>
      <c r="CA83" s="438"/>
      <c r="CB83" s="438"/>
      <c r="CC83" s="438"/>
      <c r="CD83" s="438"/>
      <c r="CE83" s="438"/>
      <c r="CF83" s="438"/>
      <c r="CG83" s="438"/>
      <c r="CH83" s="438"/>
      <c r="CI83" s="438"/>
      <c r="CJ83" s="438"/>
      <c r="CK83" s="438"/>
      <c r="CL83" s="438"/>
      <c r="CM83" s="438"/>
      <c r="CN83" s="438"/>
      <c r="CO83" s="438"/>
      <c r="CP83" s="438"/>
      <c r="CQ83" s="439"/>
      <c r="CX83" s="223">
        <v>78</v>
      </c>
      <c r="CY83" s="218">
        <v>0</v>
      </c>
      <c r="CZ83" s="218">
        <v>0</v>
      </c>
      <c r="DA83" s="218">
        <v>0</v>
      </c>
      <c r="DB83" s="219">
        <f>IF(LEN('2.回線情報'!O85)&gt;13, LEFT('2.回線情報'!O85, 12) &amp; "...", '2.回線情報'!O85)</f>
        <v>0</v>
      </c>
      <c r="DC83" s="219">
        <f>IF(LEN('2.回線情報'!P85)&gt;18, LEFT('2.回線情報'!P85, 17) &amp; "...", '2.回線情報'!P85)</f>
        <v>0</v>
      </c>
      <c r="DD83" s="218">
        <v>0</v>
      </c>
      <c r="DE83" s="218">
        <v>0</v>
      </c>
      <c r="DF83" s="219">
        <f>IF(LEN('2.回線情報'!AD85)&gt;13, LEFT('2.回線情報'!AD85, 12) &amp; "...", '2.回線情報'!AD85)</f>
        <v>0</v>
      </c>
      <c r="DG83" s="218">
        <v>0</v>
      </c>
      <c r="DH83" s="218">
        <v>0</v>
      </c>
      <c r="DR83" s="200" t="str">
        <f t="shared" si="2"/>
        <v xml:space="preserve">申告回線No.80
</v>
      </c>
      <c r="DT83" s="203" t="str">
        <f>IF(CX85=0,"","申告機器No."&amp;CX85&amp;"A")&amp;CHAR(10)&amp;IF(CY85=0,"",CY85)&amp;CHAR(10)&amp;IF(AND('2.回線情報'!N87="",'2.回線情報'!O87="", '2.回線情報'!P87="", '2.回線情報'!Q87="", '2.回線情報'!T87=""), "機器Aなし", IF(DB85=0,"",DB85)&amp;CHAR(10)&amp;IF(DC85=0,"",DC85)&amp;CHAR(10)&amp;IF(DD85=0,"",DD85))</f>
        <v>申告機器No.80A
機器Aなし</v>
      </c>
      <c r="DV83" s="205" t="str">
        <f>IF(CX85=0,"","申告機器No."&amp;CX85&amp;"B")&amp;CHAR(10)&amp;IF(CY85=0,"",CY85)&amp;CHAR(10)&amp;IF(AND('2.回線情報'!AC87="",'2.回線情報'!AD87="", '2.回線情報'!AE87="", '2.回線情報'!AF87="", '2.回線情報'!AI87=""), "機器Bなし", IF(DF85=0,"",DF85)&amp;CHAR(10)&amp;IF(DG85=0,"",DG85)&amp;CHAR(10)&amp;IF(DH85=0,"",DH85))</f>
        <v>申告機器No.80B
機器Bなし</v>
      </c>
    </row>
    <row r="84" spans="1:126" ht="18" customHeight="1" thickBot="1">
      <c r="A84" s="422" t="s">
        <v>389</v>
      </c>
      <c r="B84" s="423"/>
      <c r="C84" s="423"/>
      <c r="D84" s="423"/>
      <c r="E84" s="423"/>
      <c r="F84" s="423"/>
      <c r="G84" s="423"/>
      <c r="H84" s="423"/>
      <c r="I84" s="423"/>
      <c r="J84" s="423"/>
      <c r="K84" s="423"/>
      <c r="L84" s="423"/>
      <c r="M84" s="423"/>
      <c r="N84" s="423"/>
      <c r="O84" s="423"/>
      <c r="P84" s="423"/>
      <c r="Q84" s="423"/>
      <c r="R84" s="423"/>
      <c r="S84" s="423"/>
      <c r="T84" s="423"/>
      <c r="U84" s="423"/>
      <c r="V84" s="423"/>
      <c r="W84" s="424"/>
      <c r="Y84" s="437"/>
      <c r="Z84" s="438"/>
      <c r="AA84" s="438"/>
      <c r="AB84" s="438"/>
      <c r="AC84" s="438"/>
      <c r="AD84" s="438"/>
      <c r="AE84" s="438"/>
      <c r="AF84" s="438"/>
      <c r="AG84" s="438"/>
      <c r="AH84" s="438"/>
      <c r="AI84" s="438"/>
      <c r="AJ84" s="438"/>
      <c r="AK84" s="438"/>
      <c r="AL84" s="438"/>
      <c r="AM84" s="438"/>
      <c r="AN84" s="438"/>
      <c r="AO84" s="438"/>
      <c r="AP84" s="438"/>
      <c r="AQ84" s="438"/>
      <c r="AR84" s="438"/>
      <c r="AS84" s="438"/>
      <c r="AT84" s="438"/>
      <c r="AU84" s="439"/>
      <c r="AW84" s="437"/>
      <c r="AX84" s="438"/>
      <c r="AY84" s="438"/>
      <c r="AZ84" s="438"/>
      <c r="BA84" s="438"/>
      <c r="BB84" s="438"/>
      <c r="BC84" s="438"/>
      <c r="BD84" s="438"/>
      <c r="BE84" s="438"/>
      <c r="BF84" s="438"/>
      <c r="BG84" s="438"/>
      <c r="BH84" s="438"/>
      <c r="BI84" s="438"/>
      <c r="BJ84" s="438"/>
      <c r="BK84" s="438"/>
      <c r="BL84" s="438"/>
      <c r="BM84" s="438"/>
      <c r="BN84" s="438"/>
      <c r="BO84" s="438"/>
      <c r="BP84" s="438"/>
      <c r="BQ84" s="438"/>
      <c r="BR84" s="438"/>
      <c r="BS84" s="439"/>
      <c r="BU84" s="437"/>
      <c r="BV84" s="438"/>
      <c r="BW84" s="438"/>
      <c r="BX84" s="438"/>
      <c r="BY84" s="438"/>
      <c r="BZ84" s="438"/>
      <c r="CA84" s="438"/>
      <c r="CB84" s="438"/>
      <c r="CC84" s="438"/>
      <c r="CD84" s="438"/>
      <c r="CE84" s="438"/>
      <c r="CF84" s="438"/>
      <c r="CG84" s="438"/>
      <c r="CH84" s="438"/>
      <c r="CI84" s="438"/>
      <c r="CJ84" s="438"/>
      <c r="CK84" s="438"/>
      <c r="CL84" s="438"/>
      <c r="CM84" s="438"/>
      <c r="CN84" s="438"/>
      <c r="CO84" s="438"/>
      <c r="CP84" s="438"/>
      <c r="CQ84" s="439"/>
      <c r="CX84" s="223">
        <v>79</v>
      </c>
      <c r="CY84" s="218">
        <v>0</v>
      </c>
      <c r="CZ84" s="218">
        <v>0</v>
      </c>
      <c r="DA84" s="218">
        <v>0</v>
      </c>
      <c r="DB84" s="219">
        <f>IF(LEN('2.回線情報'!O86)&gt;13, LEFT('2.回線情報'!O86, 12) &amp; "...", '2.回線情報'!O86)</f>
        <v>0</v>
      </c>
      <c r="DC84" s="219">
        <f>IF(LEN('2.回線情報'!P86)&gt;18, LEFT('2.回線情報'!P86, 17) &amp; "...", '2.回線情報'!P86)</f>
        <v>0</v>
      </c>
      <c r="DD84" s="218">
        <v>0</v>
      </c>
      <c r="DE84" s="218">
        <v>0</v>
      </c>
      <c r="DF84" s="219">
        <f>IF(LEN('2.回線情報'!AD86)&gt;13, LEFT('2.回線情報'!AD86, 12) &amp; "...", '2.回線情報'!AD86)</f>
        <v>0</v>
      </c>
      <c r="DG84" s="218">
        <v>0</v>
      </c>
      <c r="DH84" s="218">
        <v>0</v>
      </c>
      <c r="DR84" s="200" t="str">
        <f t="shared" si="2"/>
        <v xml:space="preserve">申告回線No.81
</v>
      </c>
      <c r="DT84" s="203" t="str">
        <f>IF(CX86=0,"","申告機器No."&amp;CX86&amp;"A")&amp;CHAR(10)&amp;IF(CY86=0,"",CY86)&amp;CHAR(10)&amp;IF(AND('2.回線情報'!N88="",'2.回線情報'!O88="", '2.回線情報'!P88="", '2.回線情報'!Q88="", '2.回線情報'!T88=""), "機器Aなし", IF(DB86=0,"",DB86)&amp;CHAR(10)&amp;IF(DC86=0,"",DC86)&amp;CHAR(10)&amp;IF(DD86=0,"",DD86))</f>
        <v>申告機器No.81A
機器Aなし</v>
      </c>
      <c r="DV84" s="205" t="str">
        <f>IF(CX86=0,"","申告機器No."&amp;CX86&amp;"B")&amp;CHAR(10)&amp;IF(CY86=0,"",CY86)&amp;CHAR(10)&amp;IF(AND('2.回線情報'!AC88="",'2.回線情報'!AD88="", '2.回線情報'!AE88="", '2.回線情報'!AF88="", '2.回線情報'!AI88=""), "機器Bなし", IF(DF86=0,"",DF86)&amp;CHAR(10)&amp;IF(DG86=0,"",DG86)&amp;CHAR(10)&amp;IF(DH86=0,"",DH86))</f>
        <v>申告機器No.81B
機器Bなし</v>
      </c>
    </row>
    <row r="85" spans="1:126" ht="18" customHeight="1" thickBot="1">
      <c r="A85" s="422"/>
      <c r="B85" s="423"/>
      <c r="C85" s="423"/>
      <c r="D85" s="423"/>
      <c r="E85" s="423"/>
      <c r="F85" s="423"/>
      <c r="G85" s="423"/>
      <c r="H85" s="423"/>
      <c r="I85" s="423"/>
      <c r="J85" s="423"/>
      <c r="K85" s="423"/>
      <c r="L85" s="423"/>
      <c r="M85" s="423"/>
      <c r="N85" s="423"/>
      <c r="O85" s="423"/>
      <c r="P85" s="423"/>
      <c r="Q85" s="423"/>
      <c r="R85" s="423"/>
      <c r="S85" s="423"/>
      <c r="T85" s="423"/>
      <c r="U85" s="423"/>
      <c r="V85" s="423"/>
      <c r="W85" s="424"/>
      <c r="Y85" s="440"/>
      <c r="Z85" s="441"/>
      <c r="AA85" s="441"/>
      <c r="AB85" s="441"/>
      <c r="AC85" s="441"/>
      <c r="AD85" s="441"/>
      <c r="AE85" s="441"/>
      <c r="AF85" s="441"/>
      <c r="AG85" s="441"/>
      <c r="AH85" s="441"/>
      <c r="AI85" s="441"/>
      <c r="AJ85" s="441"/>
      <c r="AK85" s="441"/>
      <c r="AL85" s="441"/>
      <c r="AM85" s="441"/>
      <c r="AN85" s="441"/>
      <c r="AO85" s="441"/>
      <c r="AP85" s="441"/>
      <c r="AQ85" s="441"/>
      <c r="AR85" s="441"/>
      <c r="AS85" s="441"/>
      <c r="AT85" s="441"/>
      <c r="AU85" s="442"/>
      <c r="AW85" s="440"/>
      <c r="AX85" s="441"/>
      <c r="AY85" s="441"/>
      <c r="AZ85" s="441"/>
      <c r="BA85" s="441"/>
      <c r="BB85" s="441"/>
      <c r="BC85" s="441"/>
      <c r="BD85" s="441"/>
      <c r="BE85" s="441"/>
      <c r="BF85" s="441"/>
      <c r="BG85" s="441"/>
      <c r="BH85" s="441"/>
      <c r="BI85" s="441"/>
      <c r="BJ85" s="441"/>
      <c r="BK85" s="441"/>
      <c r="BL85" s="441"/>
      <c r="BM85" s="441"/>
      <c r="BN85" s="441"/>
      <c r="BO85" s="441"/>
      <c r="BP85" s="441"/>
      <c r="BQ85" s="441"/>
      <c r="BR85" s="441"/>
      <c r="BS85" s="442"/>
      <c r="BU85" s="440"/>
      <c r="BV85" s="441"/>
      <c r="BW85" s="441"/>
      <c r="BX85" s="441"/>
      <c r="BY85" s="441"/>
      <c r="BZ85" s="441"/>
      <c r="CA85" s="441"/>
      <c r="CB85" s="441"/>
      <c r="CC85" s="441"/>
      <c r="CD85" s="441"/>
      <c r="CE85" s="441"/>
      <c r="CF85" s="441"/>
      <c r="CG85" s="441"/>
      <c r="CH85" s="441"/>
      <c r="CI85" s="441"/>
      <c r="CJ85" s="441"/>
      <c r="CK85" s="441"/>
      <c r="CL85" s="441"/>
      <c r="CM85" s="441"/>
      <c r="CN85" s="441"/>
      <c r="CO85" s="441"/>
      <c r="CP85" s="441"/>
      <c r="CQ85" s="442"/>
      <c r="CX85" s="223">
        <v>80</v>
      </c>
      <c r="CY85" s="218">
        <v>0</v>
      </c>
      <c r="CZ85" s="218">
        <v>0</v>
      </c>
      <c r="DA85" s="218">
        <v>0</v>
      </c>
      <c r="DB85" s="219">
        <f>IF(LEN('2.回線情報'!O87)&gt;13, LEFT('2.回線情報'!O87, 12) &amp; "...", '2.回線情報'!O87)</f>
        <v>0</v>
      </c>
      <c r="DC85" s="219">
        <f>IF(LEN('2.回線情報'!P87)&gt;18, LEFT('2.回線情報'!P87, 17) &amp; "...", '2.回線情報'!P87)</f>
        <v>0</v>
      </c>
      <c r="DD85" s="218">
        <v>0</v>
      </c>
      <c r="DE85" s="218">
        <v>0</v>
      </c>
      <c r="DF85" s="219">
        <f>IF(LEN('2.回線情報'!AD87)&gt;13, LEFT('2.回線情報'!AD87, 12) &amp; "...", '2.回線情報'!AD87)</f>
        <v>0</v>
      </c>
      <c r="DG85" s="218">
        <v>0</v>
      </c>
      <c r="DH85" s="218">
        <v>0</v>
      </c>
      <c r="DR85" s="200" t="str">
        <f t="shared" si="2"/>
        <v xml:space="preserve">申告回線No.82
</v>
      </c>
      <c r="DT85" s="203" t="str">
        <f>IF(CX87=0,"","申告機器No."&amp;CX87&amp;"A")&amp;CHAR(10)&amp;IF(CY87=0,"",CY87)&amp;CHAR(10)&amp;IF(AND('2.回線情報'!N89="",'2.回線情報'!O89="", '2.回線情報'!P89="", '2.回線情報'!Q89="", '2.回線情報'!T89=""), "機器Aなし", IF(DB87=0,"",DB87)&amp;CHAR(10)&amp;IF(DC87=0,"",DC87)&amp;CHAR(10)&amp;IF(DD87=0,"",DD87))</f>
        <v>申告機器No.82A
機器Aなし</v>
      </c>
      <c r="DV85" s="205" t="str">
        <f>IF(CX87=0,"","申告機器No."&amp;CX87&amp;"B")&amp;CHAR(10)&amp;IF(CY87=0,"",CY87)&amp;CHAR(10)&amp;IF(AND('2.回線情報'!AC89="",'2.回線情報'!AD89="", '2.回線情報'!AE89="", '2.回線情報'!AF89="", '2.回線情報'!AI89=""), "機器Bなし", IF(DF87=0,"",DF87)&amp;CHAR(10)&amp;IF(DG87=0,"",DG87)&amp;CHAR(10)&amp;IF(DH87=0,"",DH87))</f>
        <v>申告機器No.82B
機器Bなし</v>
      </c>
    </row>
    <row r="86" spans="1:126" ht="18" customHeight="1" thickBot="1">
      <c r="A86" s="422"/>
      <c r="B86" s="423"/>
      <c r="C86" s="423"/>
      <c r="D86" s="423"/>
      <c r="E86" s="423"/>
      <c r="F86" s="423"/>
      <c r="G86" s="423"/>
      <c r="H86" s="423"/>
      <c r="I86" s="423"/>
      <c r="J86" s="423"/>
      <c r="K86" s="423"/>
      <c r="L86" s="423"/>
      <c r="M86" s="423"/>
      <c r="N86" s="423"/>
      <c r="O86" s="423"/>
      <c r="P86" s="423"/>
      <c r="Q86" s="423"/>
      <c r="R86" s="423"/>
      <c r="S86" s="423"/>
      <c r="T86" s="423"/>
      <c r="U86" s="423"/>
      <c r="V86" s="423"/>
      <c r="W86" s="424"/>
      <c r="Y86" s="434" t="s">
        <v>418</v>
      </c>
      <c r="Z86" s="435"/>
      <c r="AA86" s="435"/>
      <c r="AB86" s="435"/>
      <c r="AC86" s="435"/>
      <c r="AD86" s="435"/>
      <c r="AE86" s="435"/>
      <c r="AF86" s="435"/>
      <c r="AG86" s="435"/>
      <c r="AH86" s="435"/>
      <c r="AI86" s="435"/>
      <c r="AJ86" s="435"/>
      <c r="AK86" s="435"/>
      <c r="AL86" s="435"/>
      <c r="AM86" s="435"/>
      <c r="AN86" s="435"/>
      <c r="AO86" s="435"/>
      <c r="AP86" s="435"/>
      <c r="AQ86" s="435"/>
      <c r="AR86" s="435"/>
      <c r="AS86" s="435"/>
      <c r="AT86" s="435"/>
      <c r="AU86" s="436"/>
      <c r="AW86" s="434" t="s">
        <v>419</v>
      </c>
      <c r="AX86" s="435"/>
      <c r="AY86" s="435"/>
      <c r="AZ86" s="435"/>
      <c r="BA86" s="435"/>
      <c r="BB86" s="435"/>
      <c r="BC86" s="435"/>
      <c r="BD86" s="435"/>
      <c r="BE86" s="435"/>
      <c r="BF86" s="435"/>
      <c r="BG86" s="435"/>
      <c r="BH86" s="435"/>
      <c r="BI86" s="435"/>
      <c r="BJ86" s="435"/>
      <c r="BK86" s="435"/>
      <c r="BL86" s="435"/>
      <c r="BM86" s="435"/>
      <c r="BN86" s="435"/>
      <c r="BO86" s="435"/>
      <c r="BP86" s="435"/>
      <c r="BQ86" s="435"/>
      <c r="BR86" s="435"/>
      <c r="BS86" s="436"/>
      <c r="BU86" s="434" t="s">
        <v>420</v>
      </c>
      <c r="BV86" s="435"/>
      <c r="BW86" s="435"/>
      <c r="BX86" s="435"/>
      <c r="BY86" s="435"/>
      <c r="BZ86" s="435"/>
      <c r="CA86" s="435"/>
      <c r="CB86" s="435"/>
      <c r="CC86" s="435"/>
      <c r="CD86" s="435"/>
      <c r="CE86" s="435"/>
      <c r="CF86" s="435"/>
      <c r="CG86" s="435"/>
      <c r="CH86" s="435"/>
      <c r="CI86" s="435"/>
      <c r="CJ86" s="435"/>
      <c r="CK86" s="435"/>
      <c r="CL86" s="435"/>
      <c r="CM86" s="435"/>
      <c r="CN86" s="435"/>
      <c r="CO86" s="435"/>
      <c r="CP86" s="435"/>
      <c r="CQ86" s="436"/>
      <c r="CX86" s="223">
        <v>81</v>
      </c>
      <c r="CY86" s="218">
        <v>0</v>
      </c>
      <c r="CZ86" s="218">
        <v>0</v>
      </c>
      <c r="DA86" s="218">
        <v>0</v>
      </c>
      <c r="DB86" s="219">
        <f>IF(LEN('2.回線情報'!O88)&gt;13, LEFT('2.回線情報'!O88, 12) &amp; "...", '2.回線情報'!O88)</f>
        <v>0</v>
      </c>
      <c r="DC86" s="219">
        <f>IF(LEN('2.回線情報'!P88)&gt;18, LEFT('2.回線情報'!P88, 17) &amp; "...", '2.回線情報'!P88)</f>
        <v>0</v>
      </c>
      <c r="DD86" s="218">
        <v>0</v>
      </c>
      <c r="DE86" s="218">
        <v>0</v>
      </c>
      <c r="DF86" s="219">
        <f>IF(LEN('2.回線情報'!AD88)&gt;13, LEFT('2.回線情報'!AD88, 12) &amp; "...", '2.回線情報'!AD88)</f>
        <v>0</v>
      </c>
      <c r="DG86" s="218">
        <v>0</v>
      </c>
      <c r="DH86" s="218">
        <v>0</v>
      </c>
      <c r="DR86" s="200" t="str">
        <f t="shared" si="2"/>
        <v xml:space="preserve">申告回線No.83
</v>
      </c>
      <c r="DT86" s="203" t="str">
        <f>IF(CX88=0,"","申告機器No."&amp;CX88&amp;"A")&amp;CHAR(10)&amp;IF(CY88=0,"",CY88)&amp;CHAR(10)&amp;IF(AND('2.回線情報'!N90="",'2.回線情報'!O90="", '2.回線情報'!P90="", '2.回線情報'!Q90="", '2.回線情報'!T90=""), "機器Aなし", IF(DB88=0,"",DB88)&amp;CHAR(10)&amp;IF(DC88=0,"",DC88)&amp;CHAR(10)&amp;IF(DD88=0,"",DD88))</f>
        <v>申告機器No.83A
機器Aなし</v>
      </c>
      <c r="DV86" s="205" t="str">
        <f>IF(CX88=0,"","申告機器No."&amp;CX88&amp;"B")&amp;CHAR(10)&amp;IF(CY88=0,"",CY88)&amp;CHAR(10)&amp;IF(AND('2.回線情報'!AC90="",'2.回線情報'!AD90="", '2.回線情報'!AE90="", '2.回線情報'!AF90="", '2.回線情報'!AI90=""), "機器Bなし", IF(DF88=0,"",DF88)&amp;CHAR(10)&amp;IF(DG88=0,"",DG88)&amp;CHAR(10)&amp;IF(DH88=0,"",DH88))</f>
        <v>申告機器No.83B
機器Bなし</v>
      </c>
    </row>
    <row r="87" spans="1:126" ht="18" customHeight="1" thickBot="1">
      <c r="A87" s="422"/>
      <c r="B87" s="423"/>
      <c r="C87" s="423"/>
      <c r="D87" s="423"/>
      <c r="E87" s="423"/>
      <c r="F87" s="423"/>
      <c r="G87" s="423"/>
      <c r="H87" s="423"/>
      <c r="I87" s="423"/>
      <c r="J87" s="423"/>
      <c r="K87" s="423"/>
      <c r="L87" s="423"/>
      <c r="M87" s="423"/>
      <c r="N87" s="423"/>
      <c r="O87" s="423"/>
      <c r="P87" s="423"/>
      <c r="Q87" s="423"/>
      <c r="R87" s="423"/>
      <c r="S87" s="423"/>
      <c r="T87" s="423"/>
      <c r="U87" s="423"/>
      <c r="V87" s="423"/>
      <c r="W87" s="424"/>
      <c r="Y87" s="437"/>
      <c r="Z87" s="438"/>
      <c r="AA87" s="438"/>
      <c r="AB87" s="438"/>
      <c r="AC87" s="438"/>
      <c r="AD87" s="438"/>
      <c r="AE87" s="438"/>
      <c r="AF87" s="438"/>
      <c r="AG87" s="438"/>
      <c r="AH87" s="438"/>
      <c r="AI87" s="438"/>
      <c r="AJ87" s="438"/>
      <c r="AK87" s="438"/>
      <c r="AL87" s="438"/>
      <c r="AM87" s="438"/>
      <c r="AN87" s="438"/>
      <c r="AO87" s="438"/>
      <c r="AP87" s="438"/>
      <c r="AQ87" s="438"/>
      <c r="AR87" s="438"/>
      <c r="AS87" s="438"/>
      <c r="AT87" s="438"/>
      <c r="AU87" s="439"/>
      <c r="AW87" s="437"/>
      <c r="AX87" s="438"/>
      <c r="AY87" s="438"/>
      <c r="AZ87" s="438"/>
      <c r="BA87" s="438"/>
      <c r="BB87" s="438"/>
      <c r="BC87" s="438"/>
      <c r="BD87" s="438"/>
      <c r="BE87" s="438"/>
      <c r="BF87" s="438"/>
      <c r="BG87" s="438"/>
      <c r="BH87" s="438"/>
      <c r="BI87" s="438"/>
      <c r="BJ87" s="438"/>
      <c r="BK87" s="438"/>
      <c r="BL87" s="438"/>
      <c r="BM87" s="438"/>
      <c r="BN87" s="438"/>
      <c r="BO87" s="438"/>
      <c r="BP87" s="438"/>
      <c r="BQ87" s="438"/>
      <c r="BR87" s="438"/>
      <c r="BS87" s="439"/>
      <c r="BU87" s="437"/>
      <c r="BV87" s="438"/>
      <c r="BW87" s="438"/>
      <c r="BX87" s="438"/>
      <c r="BY87" s="438"/>
      <c r="BZ87" s="438"/>
      <c r="CA87" s="438"/>
      <c r="CB87" s="438"/>
      <c r="CC87" s="438"/>
      <c r="CD87" s="438"/>
      <c r="CE87" s="438"/>
      <c r="CF87" s="438"/>
      <c r="CG87" s="438"/>
      <c r="CH87" s="438"/>
      <c r="CI87" s="438"/>
      <c r="CJ87" s="438"/>
      <c r="CK87" s="438"/>
      <c r="CL87" s="438"/>
      <c r="CM87" s="438"/>
      <c r="CN87" s="438"/>
      <c r="CO87" s="438"/>
      <c r="CP87" s="438"/>
      <c r="CQ87" s="439"/>
      <c r="CX87" s="223">
        <v>82</v>
      </c>
      <c r="CY87" s="218">
        <v>0</v>
      </c>
      <c r="CZ87" s="218">
        <v>0</v>
      </c>
      <c r="DA87" s="218">
        <v>0</v>
      </c>
      <c r="DB87" s="219">
        <f>IF(LEN('2.回線情報'!O89)&gt;13, LEFT('2.回線情報'!O89, 12) &amp; "...", '2.回線情報'!O89)</f>
        <v>0</v>
      </c>
      <c r="DC87" s="219">
        <f>IF(LEN('2.回線情報'!P89)&gt;18, LEFT('2.回線情報'!P89, 17) &amp; "...", '2.回線情報'!P89)</f>
        <v>0</v>
      </c>
      <c r="DD87" s="218">
        <v>0</v>
      </c>
      <c r="DE87" s="218">
        <v>0</v>
      </c>
      <c r="DF87" s="219">
        <f>IF(LEN('2.回線情報'!AD89)&gt;13, LEFT('2.回線情報'!AD89, 12) &amp; "...", '2.回線情報'!AD89)</f>
        <v>0</v>
      </c>
      <c r="DG87" s="218">
        <v>0</v>
      </c>
      <c r="DH87" s="218">
        <v>0</v>
      </c>
      <c r="DR87" s="200" t="str">
        <f t="shared" si="2"/>
        <v xml:space="preserve">申告回線No.84
</v>
      </c>
      <c r="DT87" s="203" t="str">
        <f>IF(CX89=0,"","申告機器No."&amp;CX89&amp;"A")&amp;CHAR(10)&amp;IF(CY89=0,"",CY89)&amp;CHAR(10)&amp;IF(AND('2.回線情報'!N91="",'2.回線情報'!O91="", '2.回線情報'!P91="", '2.回線情報'!Q91="", '2.回線情報'!T91=""), "機器Aなし", IF(DB89=0,"",DB89)&amp;CHAR(10)&amp;IF(DC89=0,"",DC89)&amp;CHAR(10)&amp;IF(DD89=0,"",DD89))</f>
        <v>申告機器No.84A
機器Aなし</v>
      </c>
      <c r="DV87" s="205" t="str">
        <f>IF(CX89=0,"","申告機器No."&amp;CX89&amp;"B")&amp;CHAR(10)&amp;IF(CY89=0,"",CY89)&amp;CHAR(10)&amp;IF(AND('2.回線情報'!AC91="",'2.回線情報'!AD91="", '2.回線情報'!AE91="", '2.回線情報'!AF91="", '2.回線情報'!AI91=""), "機器Bなし", IF(DF89=0,"",DF89)&amp;CHAR(10)&amp;IF(DG89=0,"",DG89)&amp;CHAR(10)&amp;IF(DH89=0,"",DH89))</f>
        <v>申告機器No.84B
機器Bなし</v>
      </c>
    </row>
    <row r="88" spans="1:126" ht="18" customHeight="1" thickBot="1">
      <c r="A88" s="422"/>
      <c r="B88" s="423"/>
      <c r="C88" s="423"/>
      <c r="D88" s="423"/>
      <c r="E88" s="423"/>
      <c r="F88" s="423"/>
      <c r="G88" s="423"/>
      <c r="H88" s="423"/>
      <c r="I88" s="423"/>
      <c r="J88" s="423"/>
      <c r="K88" s="423"/>
      <c r="L88" s="423"/>
      <c r="M88" s="423"/>
      <c r="N88" s="423"/>
      <c r="O88" s="423"/>
      <c r="P88" s="423"/>
      <c r="Q88" s="423"/>
      <c r="R88" s="423"/>
      <c r="S88" s="423"/>
      <c r="T88" s="423"/>
      <c r="U88" s="423"/>
      <c r="V88" s="423"/>
      <c r="W88" s="424"/>
      <c r="Y88" s="437"/>
      <c r="Z88" s="438"/>
      <c r="AA88" s="438"/>
      <c r="AB88" s="438"/>
      <c r="AC88" s="438"/>
      <c r="AD88" s="438"/>
      <c r="AE88" s="438"/>
      <c r="AF88" s="438"/>
      <c r="AG88" s="438"/>
      <c r="AH88" s="438"/>
      <c r="AI88" s="438"/>
      <c r="AJ88" s="438"/>
      <c r="AK88" s="438"/>
      <c r="AL88" s="438"/>
      <c r="AM88" s="438"/>
      <c r="AN88" s="438"/>
      <c r="AO88" s="438"/>
      <c r="AP88" s="438"/>
      <c r="AQ88" s="438"/>
      <c r="AR88" s="438"/>
      <c r="AS88" s="438"/>
      <c r="AT88" s="438"/>
      <c r="AU88" s="439"/>
      <c r="AW88" s="437"/>
      <c r="AX88" s="438"/>
      <c r="AY88" s="438"/>
      <c r="AZ88" s="438"/>
      <c r="BA88" s="438"/>
      <c r="BB88" s="438"/>
      <c r="BC88" s="438"/>
      <c r="BD88" s="438"/>
      <c r="BE88" s="438"/>
      <c r="BF88" s="438"/>
      <c r="BG88" s="438"/>
      <c r="BH88" s="438"/>
      <c r="BI88" s="438"/>
      <c r="BJ88" s="438"/>
      <c r="BK88" s="438"/>
      <c r="BL88" s="438"/>
      <c r="BM88" s="438"/>
      <c r="BN88" s="438"/>
      <c r="BO88" s="438"/>
      <c r="BP88" s="438"/>
      <c r="BQ88" s="438"/>
      <c r="BR88" s="438"/>
      <c r="BS88" s="439"/>
      <c r="BU88" s="437"/>
      <c r="BV88" s="438"/>
      <c r="BW88" s="438"/>
      <c r="BX88" s="438"/>
      <c r="BY88" s="438"/>
      <c r="BZ88" s="438"/>
      <c r="CA88" s="438"/>
      <c r="CB88" s="438"/>
      <c r="CC88" s="438"/>
      <c r="CD88" s="438"/>
      <c r="CE88" s="438"/>
      <c r="CF88" s="438"/>
      <c r="CG88" s="438"/>
      <c r="CH88" s="438"/>
      <c r="CI88" s="438"/>
      <c r="CJ88" s="438"/>
      <c r="CK88" s="438"/>
      <c r="CL88" s="438"/>
      <c r="CM88" s="438"/>
      <c r="CN88" s="438"/>
      <c r="CO88" s="438"/>
      <c r="CP88" s="438"/>
      <c r="CQ88" s="439"/>
      <c r="CX88" s="223">
        <v>83</v>
      </c>
      <c r="CY88" s="218">
        <v>0</v>
      </c>
      <c r="CZ88" s="218">
        <v>0</v>
      </c>
      <c r="DA88" s="218">
        <v>0</v>
      </c>
      <c r="DB88" s="219">
        <f>IF(LEN('2.回線情報'!O90)&gt;13, LEFT('2.回線情報'!O90, 12) &amp; "...", '2.回線情報'!O90)</f>
        <v>0</v>
      </c>
      <c r="DC88" s="219">
        <f>IF(LEN('2.回線情報'!P90)&gt;18, LEFT('2.回線情報'!P90, 17) &amp; "...", '2.回線情報'!P90)</f>
        <v>0</v>
      </c>
      <c r="DD88" s="218">
        <v>0</v>
      </c>
      <c r="DE88" s="218">
        <v>0</v>
      </c>
      <c r="DF88" s="219">
        <f>IF(LEN('2.回線情報'!AD90)&gt;13, LEFT('2.回線情報'!AD90, 12) &amp; "...", '2.回線情報'!AD90)</f>
        <v>0</v>
      </c>
      <c r="DG88" s="218">
        <v>0</v>
      </c>
      <c r="DH88" s="218">
        <v>0</v>
      </c>
      <c r="DR88" s="200" t="str">
        <f t="shared" si="2"/>
        <v xml:space="preserve">申告回線No.85
</v>
      </c>
      <c r="DT88" s="203" t="str">
        <f>IF(CX90=0,"","申告機器No."&amp;CX90&amp;"A")&amp;CHAR(10)&amp;IF(CY90=0,"",CY90)&amp;CHAR(10)&amp;IF(AND('2.回線情報'!N92="",'2.回線情報'!O92="", '2.回線情報'!P92="", '2.回線情報'!Q92="", '2.回線情報'!T92=""), "機器Aなし", IF(DB90=0,"",DB90)&amp;CHAR(10)&amp;IF(DC90=0,"",DC90)&amp;CHAR(10)&amp;IF(DD90=0,"",DD90))</f>
        <v>申告機器No.85A
機器Aなし</v>
      </c>
      <c r="DV88" s="205" t="str">
        <f>IF(CX90=0,"","申告機器No."&amp;CX90&amp;"B")&amp;CHAR(10)&amp;IF(CY90=0,"",CY90)&amp;CHAR(10)&amp;IF(AND('2.回線情報'!AC92="",'2.回線情報'!AD92="", '2.回線情報'!AE92="", '2.回線情報'!AF92="", '2.回線情報'!AI92=""), "機器Bなし", IF(DF90=0,"",DF90)&amp;CHAR(10)&amp;IF(DG90=0,"",DG90)&amp;CHAR(10)&amp;IF(DH90=0,"",DH90))</f>
        <v>申告機器No.85B
機器Bなし</v>
      </c>
    </row>
    <row r="89" spans="1:126" ht="18" customHeight="1" thickBot="1">
      <c r="A89" s="422"/>
      <c r="B89" s="423"/>
      <c r="C89" s="423"/>
      <c r="D89" s="423"/>
      <c r="E89" s="423"/>
      <c r="F89" s="423"/>
      <c r="G89" s="423"/>
      <c r="H89" s="423"/>
      <c r="I89" s="423"/>
      <c r="J89" s="423"/>
      <c r="K89" s="423"/>
      <c r="L89" s="423"/>
      <c r="M89" s="423"/>
      <c r="N89" s="423"/>
      <c r="O89" s="423"/>
      <c r="P89" s="423"/>
      <c r="Q89" s="423"/>
      <c r="R89" s="423"/>
      <c r="S89" s="423"/>
      <c r="T89" s="423"/>
      <c r="U89" s="423"/>
      <c r="V89" s="423"/>
      <c r="W89" s="424"/>
      <c r="Y89" s="437"/>
      <c r="Z89" s="438"/>
      <c r="AA89" s="438"/>
      <c r="AB89" s="438"/>
      <c r="AC89" s="438"/>
      <c r="AD89" s="438"/>
      <c r="AE89" s="438"/>
      <c r="AF89" s="438"/>
      <c r="AG89" s="438"/>
      <c r="AH89" s="438"/>
      <c r="AI89" s="438"/>
      <c r="AJ89" s="438"/>
      <c r="AK89" s="438"/>
      <c r="AL89" s="438"/>
      <c r="AM89" s="438"/>
      <c r="AN89" s="438"/>
      <c r="AO89" s="438"/>
      <c r="AP89" s="438"/>
      <c r="AQ89" s="438"/>
      <c r="AR89" s="438"/>
      <c r="AS89" s="438"/>
      <c r="AT89" s="438"/>
      <c r="AU89" s="439"/>
      <c r="AW89" s="437"/>
      <c r="AX89" s="438"/>
      <c r="AY89" s="438"/>
      <c r="AZ89" s="438"/>
      <c r="BA89" s="438"/>
      <c r="BB89" s="438"/>
      <c r="BC89" s="438"/>
      <c r="BD89" s="438"/>
      <c r="BE89" s="438"/>
      <c r="BF89" s="438"/>
      <c r="BG89" s="438"/>
      <c r="BH89" s="438"/>
      <c r="BI89" s="438"/>
      <c r="BJ89" s="438"/>
      <c r="BK89" s="438"/>
      <c r="BL89" s="438"/>
      <c r="BM89" s="438"/>
      <c r="BN89" s="438"/>
      <c r="BO89" s="438"/>
      <c r="BP89" s="438"/>
      <c r="BQ89" s="438"/>
      <c r="BR89" s="438"/>
      <c r="BS89" s="439"/>
      <c r="BU89" s="437"/>
      <c r="BV89" s="438"/>
      <c r="BW89" s="438"/>
      <c r="BX89" s="438"/>
      <c r="BY89" s="438"/>
      <c r="BZ89" s="438"/>
      <c r="CA89" s="438"/>
      <c r="CB89" s="438"/>
      <c r="CC89" s="438"/>
      <c r="CD89" s="438"/>
      <c r="CE89" s="438"/>
      <c r="CF89" s="438"/>
      <c r="CG89" s="438"/>
      <c r="CH89" s="438"/>
      <c r="CI89" s="438"/>
      <c r="CJ89" s="438"/>
      <c r="CK89" s="438"/>
      <c r="CL89" s="438"/>
      <c r="CM89" s="438"/>
      <c r="CN89" s="438"/>
      <c r="CO89" s="438"/>
      <c r="CP89" s="438"/>
      <c r="CQ89" s="439"/>
      <c r="CX89" s="223">
        <v>84</v>
      </c>
      <c r="CY89" s="218">
        <v>0</v>
      </c>
      <c r="CZ89" s="218">
        <v>0</v>
      </c>
      <c r="DA89" s="218">
        <v>0</v>
      </c>
      <c r="DB89" s="219">
        <f>IF(LEN('2.回線情報'!O91)&gt;13, LEFT('2.回線情報'!O91, 12) &amp; "...", '2.回線情報'!O91)</f>
        <v>0</v>
      </c>
      <c r="DC89" s="219">
        <f>IF(LEN('2.回線情報'!P91)&gt;18, LEFT('2.回線情報'!P91, 17) &amp; "...", '2.回線情報'!P91)</f>
        <v>0</v>
      </c>
      <c r="DD89" s="218">
        <v>0</v>
      </c>
      <c r="DE89" s="218">
        <v>0</v>
      </c>
      <c r="DF89" s="219">
        <f>IF(LEN('2.回線情報'!AD91)&gt;13, LEFT('2.回線情報'!AD91, 12) &amp; "...", '2.回線情報'!AD91)</f>
        <v>0</v>
      </c>
      <c r="DG89" s="218">
        <v>0</v>
      </c>
      <c r="DH89" s="218">
        <v>0</v>
      </c>
      <c r="DR89" s="200" t="str">
        <f t="shared" si="2"/>
        <v xml:space="preserve">申告回線No.86
</v>
      </c>
      <c r="DT89" s="203" t="str">
        <f>IF(CX91=0,"","申告機器No."&amp;CX91&amp;"A")&amp;CHAR(10)&amp;IF(CY91=0,"",CY91)&amp;CHAR(10)&amp;IF(AND('2.回線情報'!N93="",'2.回線情報'!O93="", '2.回線情報'!P93="", '2.回線情報'!Q93="", '2.回線情報'!T93=""), "機器Aなし", IF(DB91=0,"",DB91)&amp;CHAR(10)&amp;IF(DC91=0,"",DC91)&amp;CHAR(10)&amp;IF(DD91=0,"",DD91))</f>
        <v>申告機器No.86A
機器Aなし</v>
      </c>
      <c r="DV89" s="205" t="str">
        <f>IF(CX91=0,"","申告機器No."&amp;CX91&amp;"B")&amp;CHAR(10)&amp;IF(CY91=0,"",CY91)&amp;CHAR(10)&amp;IF(AND('2.回線情報'!AC93="",'2.回線情報'!AD93="", '2.回線情報'!AE93="", '2.回線情報'!AF93="", '2.回線情報'!AI93=""), "機器Bなし", IF(DF91=0,"",DF91)&amp;CHAR(10)&amp;IF(DG91=0,"",DG91)&amp;CHAR(10)&amp;IF(DH91=0,"",DH91))</f>
        <v>申告機器No.86B
機器Bなし</v>
      </c>
    </row>
    <row r="90" spans="1:126" ht="18" customHeight="1" thickBot="1">
      <c r="A90" s="422"/>
      <c r="B90" s="423"/>
      <c r="C90" s="423"/>
      <c r="D90" s="423"/>
      <c r="E90" s="423"/>
      <c r="F90" s="423"/>
      <c r="G90" s="423"/>
      <c r="H90" s="423"/>
      <c r="I90" s="423"/>
      <c r="J90" s="423"/>
      <c r="K90" s="423"/>
      <c r="L90" s="423"/>
      <c r="M90" s="423"/>
      <c r="N90" s="423"/>
      <c r="O90" s="423"/>
      <c r="P90" s="423"/>
      <c r="Q90" s="423"/>
      <c r="R90" s="423"/>
      <c r="S90" s="423"/>
      <c r="T90" s="423"/>
      <c r="U90" s="423"/>
      <c r="V90" s="423"/>
      <c r="W90" s="424"/>
      <c r="Y90" s="437"/>
      <c r="Z90" s="438"/>
      <c r="AA90" s="438"/>
      <c r="AB90" s="438"/>
      <c r="AC90" s="438"/>
      <c r="AD90" s="438"/>
      <c r="AE90" s="438"/>
      <c r="AF90" s="438"/>
      <c r="AG90" s="438"/>
      <c r="AH90" s="438"/>
      <c r="AI90" s="438"/>
      <c r="AJ90" s="438"/>
      <c r="AK90" s="438"/>
      <c r="AL90" s="438"/>
      <c r="AM90" s="438"/>
      <c r="AN90" s="438"/>
      <c r="AO90" s="438"/>
      <c r="AP90" s="438"/>
      <c r="AQ90" s="438"/>
      <c r="AR90" s="438"/>
      <c r="AS90" s="438"/>
      <c r="AT90" s="438"/>
      <c r="AU90" s="439"/>
      <c r="AW90" s="437"/>
      <c r="AX90" s="438"/>
      <c r="AY90" s="438"/>
      <c r="AZ90" s="438"/>
      <c r="BA90" s="438"/>
      <c r="BB90" s="438"/>
      <c r="BC90" s="438"/>
      <c r="BD90" s="438"/>
      <c r="BE90" s="438"/>
      <c r="BF90" s="438"/>
      <c r="BG90" s="438"/>
      <c r="BH90" s="438"/>
      <c r="BI90" s="438"/>
      <c r="BJ90" s="438"/>
      <c r="BK90" s="438"/>
      <c r="BL90" s="438"/>
      <c r="BM90" s="438"/>
      <c r="BN90" s="438"/>
      <c r="BO90" s="438"/>
      <c r="BP90" s="438"/>
      <c r="BQ90" s="438"/>
      <c r="BR90" s="438"/>
      <c r="BS90" s="439"/>
      <c r="BU90" s="437"/>
      <c r="BV90" s="438"/>
      <c r="BW90" s="438"/>
      <c r="BX90" s="438"/>
      <c r="BY90" s="438"/>
      <c r="BZ90" s="438"/>
      <c r="CA90" s="438"/>
      <c r="CB90" s="438"/>
      <c r="CC90" s="438"/>
      <c r="CD90" s="438"/>
      <c r="CE90" s="438"/>
      <c r="CF90" s="438"/>
      <c r="CG90" s="438"/>
      <c r="CH90" s="438"/>
      <c r="CI90" s="438"/>
      <c r="CJ90" s="438"/>
      <c r="CK90" s="438"/>
      <c r="CL90" s="438"/>
      <c r="CM90" s="438"/>
      <c r="CN90" s="438"/>
      <c r="CO90" s="438"/>
      <c r="CP90" s="438"/>
      <c r="CQ90" s="439"/>
      <c r="CX90" s="223">
        <v>85</v>
      </c>
      <c r="CY90" s="218">
        <v>0</v>
      </c>
      <c r="CZ90" s="218">
        <v>0</v>
      </c>
      <c r="DA90" s="218">
        <v>0</v>
      </c>
      <c r="DB90" s="219">
        <f>IF(LEN('2.回線情報'!O92)&gt;13, LEFT('2.回線情報'!O92, 12) &amp; "...", '2.回線情報'!O92)</f>
        <v>0</v>
      </c>
      <c r="DC90" s="219">
        <f>IF(LEN('2.回線情報'!P92)&gt;18, LEFT('2.回線情報'!P92, 17) &amp; "...", '2.回線情報'!P92)</f>
        <v>0</v>
      </c>
      <c r="DD90" s="218">
        <v>0</v>
      </c>
      <c r="DE90" s="218">
        <v>0</v>
      </c>
      <c r="DF90" s="219">
        <f>IF(LEN('2.回線情報'!AD92)&gt;13, LEFT('2.回線情報'!AD92, 12) &amp; "...", '2.回線情報'!AD92)</f>
        <v>0</v>
      </c>
      <c r="DG90" s="218">
        <v>0</v>
      </c>
      <c r="DH90" s="218">
        <v>0</v>
      </c>
      <c r="DR90" s="200" t="str">
        <f t="shared" si="2"/>
        <v xml:space="preserve">申告回線No.87
</v>
      </c>
      <c r="DT90" s="203" t="str">
        <f>IF(CX92=0,"","申告機器No."&amp;CX92&amp;"A")&amp;CHAR(10)&amp;IF(CY92=0,"",CY92)&amp;CHAR(10)&amp;IF(AND('2.回線情報'!N94="",'2.回線情報'!O94="", '2.回線情報'!P94="", '2.回線情報'!Q94="", '2.回線情報'!T94=""), "機器Aなし", IF(DB92=0,"",DB92)&amp;CHAR(10)&amp;IF(DC92=0,"",DC92)&amp;CHAR(10)&amp;IF(DD92=0,"",DD92))</f>
        <v>申告機器No.87A
機器Aなし</v>
      </c>
      <c r="DV90" s="205" t="str">
        <f>IF(CX92=0,"","申告機器No."&amp;CX92&amp;"B")&amp;CHAR(10)&amp;IF(CY92=0,"",CY92)&amp;CHAR(10)&amp;IF(AND('2.回線情報'!AC94="",'2.回線情報'!AD94="", '2.回線情報'!AE94="", '2.回線情報'!AF94="", '2.回線情報'!AI94=""), "機器Bなし", IF(DF92=0,"",DF92)&amp;CHAR(10)&amp;IF(DG92=0,"",DG92)&amp;CHAR(10)&amp;IF(DH92=0,"",DH92))</f>
        <v>申告機器No.87B
機器Bなし</v>
      </c>
    </row>
    <row r="91" spans="1:126" ht="18" customHeight="1" thickBot="1">
      <c r="A91" s="422"/>
      <c r="B91" s="423"/>
      <c r="C91" s="423"/>
      <c r="D91" s="423"/>
      <c r="E91" s="423"/>
      <c r="F91" s="423"/>
      <c r="G91" s="423"/>
      <c r="H91" s="423"/>
      <c r="I91" s="423"/>
      <c r="J91" s="423"/>
      <c r="K91" s="423"/>
      <c r="L91" s="423"/>
      <c r="M91" s="423"/>
      <c r="N91" s="423"/>
      <c r="O91" s="423"/>
      <c r="P91" s="423"/>
      <c r="Q91" s="423"/>
      <c r="R91" s="423"/>
      <c r="S91" s="423"/>
      <c r="T91" s="423"/>
      <c r="U91" s="423"/>
      <c r="V91" s="423"/>
      <c r="W91" s="424"/>
      <c r="Y91" s="437"/>
      <c r="Z91" s="438"/>
      <c r="AA91" s="438"/>
      <c r="AB91" s="438"/>
      <c r="AC91" s="438"/>
      <c r="AD91" s="438"/>
      <c r="AE91" s="438"/>
      <c r="AF91" s="438"/>
      <c r="AG91" s="438"/>
      <c r="AH91" s="438"/>
      <c r="AI91" s="438"/>
      <c r="AJ91" s="438"/>
      <c r="AK91" s="438"/>
      <c r="AL91" s="438"/>
      <c r="AM91" s="438"/>
      <c r="AN91" s="438"/>
      <c r="AO91" s="438"/>
      <c r="AP91" s="438"/>
      <c r="AQ91" s="438"/>
      <c r="AR91" s="438"/>
      <c r="AS91" s="438"/>
      <c r="AT91" s="438"/>
      <c r="AU91" s="439"/>
      <c r="AW91" s="437"/>
      <c r="AX91" s="438"/>
      <c r="AY91" s="438"/>
      <c r="AZ91" s="438"/>
      <c r="BA91" s="438"/>
      <c r="BB91" s="438"/>
      <c r="BC91" s="438"/>
      <c r="BD91" s="438"/>
      <c r="BE91" s="438"/>
      <c r="BF91" s="438"/>
      <c r="BG91" s="438"/>
      <c r="BH91" s="438"/>
      <c r="BI91" s="438"/>
      <c r="BJ91" s="438"/>
      <c r="BK91" s="438"/>
      <c r="BL91" s="438"/>
      <c r="BM91" s="438"/>
      <c r="BN91" s="438"/>
      <c r="BO91" s="438"/>
      <c r="BP91" s="438"/>
      <c r="BQ91" s="438"/>
      <c r="BR91" s="438"/>
      <c r="BS91" s="439"/>
      <c r="BU91" s="437"/>
      <c r="BV91" s="438"/>
      <c r="BW91" s="438"/>
      <c r="BX91" s="438"/>
      <c r="BY91" s="438"/>
      <c r="BZ91" s="438"/>
      <c r="CA91" s="438"/>
      <c r="CB91" s="438"/>
      <c r="CC91" s="438"/>
      <c r="CD91" s="438"/>
      <c r="CE91" s="438"/>
      <c r="CF91" s="438"/>
      <c r="CG91" s="438"/>
      <c r="CH91" s="438"/>
      <c r="CI91" s="438"/>
      <c r="CJ91" s="438"/>
      <c r="CK91" s="438"/>
      <c r="CL91" s="438"/>
      <c r="CM91" s="438"/>
      <c r="CN91" s="438"/>
      <c r="CO91" s="438"/>
      <c r="CP91" s="438"/>
      <c r="CQ91" s="439"/>
      <c r="CX91" s="223">
        <v>86</v>
      </c>
      <c r="CY91" s="218">
        <v>0</v>
      </c>
      <c r="CZ91" s="218">
        <v>0</v>
      </c>
      <c r="DA91" s="218">
        <v>0</v>
      </c>
      <c r="DB91" s="219">
        <f>IF(LEN('2.回線情報'!O93)&gt;13, LEFT('2.回線情報'!O93, 12) &amp; "...", '2.回線情報'!O93)</f>
        <v>0</v>
      </c>
      <c r="DC91" s="219">
        <f>IF(LEN('2.回線情報'!P93)&gt;18, LEFT('2.回線情報'!P93, 17) &amp; "...", '2.回線情報'!P93)</f>
        <v>0</v>
      </c>
      <c r="DD91" s="218">
        <v>0</v>
      </c>
      <c r="DE91" s="218">
        <v>0</v>
      </c>
      <c r="DF91" s="219">
        <f>IF(LEN('2.回線情報'!AD93)&gt;13, LEFT('2.回線情報'!AD93, 12) &amp; "...", '2.回線情報'!AD93)</f>
        <v>0</v>
      </c>
      <c r="DG91" s="218">
        <v>0</v>
      </c>
      <c r="DH91" s="218">
        <v>0</v>
      </c>
      <c r="DR91" s="200" t="str">
        <f t="shared" si="2"/>
        <v xml:space="preserve">申告回線No.88
</v>
      </c>
      <c r="DT91" s="203" t="str">
        <f>IF(CX93=0,"","申告機器No."&amp;CX93&amp;"A")&amp;CHAR(10)&amp;IF(CY93=0,"",CY93)&amp;CHAR(10)&amp;IF(AND('2.回線情報'!N95="",'2.回線情報'!O95="", '2.回線情報'!P95="", '2.回線情報'!Q95="", '2.回線情報'!T95=""), "機器Aなし", IF(DB93=0,"",DB93)&amp;CHAR(10)&amp;IF(DC93=0,"",DC93)&amp;CHAR(10)&amp;IF(DD93=0,"",DD93))</f>
        <v>申告機器No.88A
機器Aなし</v>
      </c>
      <c r="DV91" s="205" t="str">
        <f>IF(CX93=0,"","申告機器No."&amp;CX93&amp;"B")&amp;CHAR(10)&amp;IF(CY93=0,"",CY93)&amp;CHAR(10)&amp;IF(AND('2.回線情報'!AC95="",'2.回線情報'!AD95="", '2.回線情報'!AE95="", '2.回線情報'!AF95="", '2.回線情報'!AI95=""), "機器Bなし", IF(DF93=0,"",DF93)&amp;CHAR(10)&amp;IF(DG93=0,"",DG93)&amp;CHAR(10)&amp;IF(DH93=0,"",DH93))</f>
        <v>申告機器No.88B
機器Bなし</v>
      </c>
    </row>
    <row r="92" spans="1:126" ht="18" customHeight="1" thickBot="1">
      <c r="A92" s="422"/>
      <c r="B92" s="423"/>
      <c r="C92" s="423"/>
      <c r="D92" s="423"/>
      <c r="E92" s="423"/>
      <c r="F92" s="423"/>
      <c r="G92" s="423"/>
      <c r="H92" s="423"/>
      <c r="I92" s="423"/>
      <c r="J92" s="423"/>
      <c r="K92" s="423"/>
      <c r="L92" s="423"/>
      <c r="M92" s="423"/>
      <c r="N92" s="423"/>
      <c r="O92" s="423"/>
      <c r="P92" s="423"/>
      <c r="Q92" s="423"/>
      <c r="R92" s="423"/>
      <c r="S92" s="423"/>
      <c r="T92" s="423"/>
      <c r="U92" s="423"/>
      <c r="V92" s="423"/>
      <c r="W92" s="424"/>
      <c r="Y92" s="437"/>
      <c r="Z92" s="438"/>
      <c r="AA92" s="438"/>
      <c r="AB92" s="438"/>
      <c r="AC92" s="438"/>
      <c r="AD92" s="438"/>
      <c r="AE92" s="438"/>
      <c r="AF92" s="438"/>
      <c r="AG92" s="438"/>
      <c r="AH92" s="438"/>
      <c r="AI92" s="438"/>
      <c r="AJ92" s="438"/>
      <c r="AK92" s="438"/>
      <c r="AL92" s="438"/>
      <c r="AM92" s="438"/>
      <c r="AN92" s="438"/>
      <c r="AO92" s="438"/>
      <c r="AP92" s="438"/>
      <c r="AQ92" s="438"/>
      <c r="AR92" s="438"/>
      <c r="AS92" s="438"/>
      <c r="AT92" s="438"/>
      <c r="AU92" s="439"/>
      <c r="AW92" s="437"/>
      <c r="AX92" s="438"/>
      <c r="AY92" s="438"/>
      <c r="AZ92" s="438"/>
      <c r="BA92" s="438"/>
      <c r="BB92" s="438"/>
      <c r="BC92" s="438"/>
      <c r="BD92" s="438"/>
      <c r="BE92" s="438"/>
      <c r="BF92" s="438"/>
      <c r="BG92" s="438"/>
      <c r="BH92" s="438"/>
      <c r="BI92" s="438"/>
      <c r="BJ92" s="438"/>
      <c r="BK92" s="438"/>
      <c r="BL92" s="438"/>
      <c r="BM92" s="438"/>
      <c r="BN92" s="438"/>
      <c r="BO92" s="438"/>
      <c r="BP92" s="438"/>
      <c r="BQ92" s="438"/>
      <c r="BR92" s="438"/>
      <c r="BS92" s="439"/>
      <c r="BU92" s="437"/>
      <c r="BV92" s="438"/>
      <c r="BW92" s="438"/>
      <c r="BX92" s="438"/>
      <c r="BY92" s="438"/>
      <c r="BZ92" s="438"/>
      <c r="CA92" s="438"/>
      <c r="CB92" s="438"/>
      <c r="CC92" s="438"/>
      <c r="CD92" s="438"/>
      <c r="CE92" s="438"/>
      <c r="CF92" s="438"/>
      <c r="CG92" s="438"/>
      <c r="CH92" s="438"/>
      <c r="CI92" s="438"/>
      <c r="CJ92" s="438"/>
      <c r="CK92" s="438"/>
      <c r="CL92" s="438"/>
      <c r="CM92" s="438"/>
      <c r="CN92" s="438"/>
      <c r="CO92" s="438"/>
      <c r="CP92" s="438"/>
      <c r="CQ92" s="439"/>
      <c r="CX92" s="223">
        <v>87</v>
      </c>
      <c r="CY92" s="218">
        <v>0</v>
      </c>
      <c r="CZ92" s="218">
        <v>0</v>
      </c>
      <c r="DA92" s="218">
        <v>0</v>
      </c>
      <c r="DB92" s="219">
        <f>IF(LEN('2.回線情報'!O94)&gt;13, LEFT('2.回線情報'!O94, 12) &amp; "...", '2.回線情報'!O94)</f>
        <v>0</v>
      </c>
      <c r="DC92" s="219">
        <f>IF(LEN('2.回線情報'!P94)&gt;18, LEFT('2.回線情報'!P94, 17) &amp; "...", '2.回線情報'!P94)</f>
        <v>0</v>
      </c>
      <c r="DD92" s="218">
        <v>0</v>
      </c>
      <c r="DE92" s="218">
        <v>0</v>
      </c>
      <c r="DF92" s="219">
        <f>IF(LEN('2.回線情報'!AD94)&gt;13, LEFT('2.回線情報'!AD94, 12) &amp; "...", '2.回線情報'!AD94)</f>
        <v>0</v>
      </c>
      <c r="DG92" s="218">
        <v>0</v>
      </c>
      <c r="DH92" s="218">
        <v>0</v>
      </c>
      <c r="DR92" s="200" t="str">
        <f t="shared" si="2"/>
        <v xml:space="preserve">申告回線No.89
</v>
      </c>
      <c r="DT92" s="203" t="str">
        <f>IF(CX94=0,"","申告機器No."&amp;CX94&amp;"A")&amp;CHAR(10)&amp;IF(CY94=0,"",CY94)&amp;CHAR(10)&amp;IF(AND('2.回線情報'!N96="",'2.回線情報'!O96="", '2.回線情報'!P96="", '2.回線情報'!Q96="", '2.回線情報'!T96=""), "機器Aなし", IF(DB94=0,"",DB94)&amp;CHAR(10)&amp;IF(DC94=0,"",DC94)&amp;CHAR(10)&amp;IF(DD94=0,"",DD94))</f>
        <v>申告機器No.89A
機器Aなし</v>
      </c>
      <c r="DV92" s="205" t="str">
        <f>IF(CX94=0,"","申告機器No."&amp;CX94&amp;"B")&amp;CHAR(10)&amp;IF(CY94=0,"",CY94)&amp;CHAR(10)&amp;IF(AND('2.回線情報'!AC96="",'2.回線情報'!AD96="", '2.回線情報'!AE96="", '2.回線情報'!AF96="", '2.回線情報'!AI96=""), "機器Bなし", IF(DF94=0,"",DF94)&amp;CHAR(10)&amp;IF(DG94=0,"",DG94)&amp;CHAR(10)&amp;IF(DH94=0,"",DH94))</f>
        <v>申告機器No.89B
機器Bなし</v>
      </c>
    </row>
    <row r="93" spans="1:126" ht="18" customHeight="1" thickBot="1">
      <c r="A93" s="422"/>
      <c r="B93" s="423"/>
      <c r="C93" s="423"/>
      <c r="D93" s="423"/>
      <c r="E93" s="423"/>
      <c r="F93" s="423"/>
      <c r="G93" s="423"/>
      <c r="H93" s="423"/>
      <c r="I93" s="423"/>
      <c r="J93" s="423"/>
      <c r="K93" s="423"/>
      <c r="L93" s="423"/>
      <c r="M93" s="423"/>
      <c r="N93" s="423"/>
      <c r="O93" s="423"/>
      <c r="P93" s="423"/>
      <c r="Q93" s="423"/>
      <c r="R93" s="423"/>
      <c r="S93" s="423"/>
      <c r="T93" s="423"/>
      <c r="U93" s="423"/>
      <c r="V93" s="423"/>
      <c r="W93" s="424"/>
      <c r="Y93" s="440"/>
      <c r="Z93" s="441"/>
      <c r="AA93" s="441"/>
      <c r="AB93" s="441"/>
      <c r="AC93" s="441"/>
      <c r="AD93" s="441"/>
      <c r="AE93" s="441"/>
      <c r="AF93" s="441"/>
      <c r="AG93" s="441"/>
      <c r="AH93" s="441"/>
      <c r="AI93" s="441"/>
      <c r="AJ93" s="441"/>
      <c r="AK93" s="441"/>
      <c r="AL93" s="441"/>
      <c r="AM93" s="441"/>
      <c r="AN93" s="441"/>
      <c r="AO93" s="441"/>
      <c r="AP93" s="441"/>
      <c r="AQ93" s="441"/>
      <c r="AR93" s="441"/>
      <c r="AS93" s="441"/>
      <c r="AT93" s="441"/>
      <c r="AU93" s="442"/>
      <c r="AW93" s="440"/>
      <c r="AX93" s="441"/>
      <c r="AY93" s="441"/>
      <c r="AZ93" s="441"/>
      <c r="BA93" s="441"/>
      <c r="BB93" s="441"/>
      <c r="BC93" s="441"/>
      <c r="BD93" s="441"/>
      <c r="BE93" s="441"/>
      <c r="BF93" s="441"/>
      <c r="BG93" s="441"/>
      <c r="BH93" s="441"/>
      <c r="BI93" s="441"/>
      <c r="BJ93" s="441"/>
      <c r="BK93" s="441"/>
      <c r="BL93" s="441"/>
      <c r="BM93" s="441"/>
      <c r="BN93" s="441"/>
      <c r="BO93" s="441"/>
      <c r="BP93" s="441"/>
      <c r="BQ93" s="441"/>
      <c r="BR93" s="441"/>
      <c r="BS93" s="442"/>
      <c r="BU93" s="440"/>
      <c r="BV93" s="441"/>
      <c r="BW93" s="441"/>
      <c r="BX93" s="441"/>
      <c r="BY93" s="441"/>
      <c r="BZ93" s="441"/>
      <c r="CA93" s="441"/>
      <c r="CB93" s="441"/>
      <c r="CC93" s="441"/>
      <c r="CD93" s="441"/>
      <c r="CE93" s="441"/>
      <c r="CF93" s="441"/>
      <c r="CG93" s="441"/>
      <c r="CH93" s="441"/>
      <c r="CI93" s="441"/>
      <c r="CJ93" s="441"/>
      <c r="CK93" s="441"/>
      <c r="CL93" s="441"/>
      <c r="CM93" s="441"/>
      <c r="CN93" s="441"/>
      <c r="CO93" s="441"/>
      <c r="CP93" s="441"/>
      <c r="CQ93" s="442"/>
      <c r="CX93" s="223">
        <v>88</v>
      </c>
      <c r="CY93" s="218">
        <v>0</v>
      </c>
      <c r="CZ93" s="218">
        <v>0</v>
      </c>
      <c r="DA93" s="218">
        <v>0</v>
      </c>
      <c r="DB93" s="219">
        <f>IF(LEN('2.回線情報'!O95)&gt;13, LEFT('2.回線情報'!O95, 12) &amp; "...", '2.回線情報'!O95)</f>
        <v>0</v>
      </c>
      <c r="DC93" s="219">
        <f>IF(LEN('2.回線情報'!P95)&gt;18, LEFT('2.回線情報'!P95, 17) &amp; "...", '2.回線情報'!P95)</f>
        <v>0</v>
      </c>
      <c r="DD93" s="218">
        <v>0</v>
      </c>
      <c r="DE93" s="218">
        <v>0</v>
      </c>
      <c r="DF93" s="219">
        <f>IF(LEN('2.回線情報'!AD95)&gt;13, LEFT('2.回線情報'!AD95, 12) &amp; "...", '2.回線情報'!AD95)</f>
        <v>0</v>
      </c>
      <c r="DG93" s="218">
        <v>0</v>
      </c>
      <c r="DH93" s="218">
        <v>0</v>
      </c>
      <c r="DR93" s="200" t="str">
        <f t="shared" si="2"/>
        <v xml:space="preserve">申告回線No.90
</v>
      </c>
      <c r="DT93" s="203" t="str">
        <f>IF(CX95=0,"","申告機器No."&amp;CX95&amp;"A")&amp;CHAR(10)&amp;IF(CY95=0,"",CY95)&amp;CHAR(10)&amp;IF(AND('2.回線情報'!N97="",'2.回線情報'!O97="", '2.回線情報'!P97="", '2.回線情報'!Q97="", '2.回線情報'!T97=""), "機器Aなし", IF(DB95=0,"",DB95)&amp;CHAR(10)&amp;IF(DC95=0,"",DC95)&amp;CHAR(10)&amp;IF(DD95=0,"",DD95))</f>
        <v>申告機器No.90A
機器Aなし</v>
      </c>
      <c r="DV93" s="205" t="str">
        <f>IF(CX95=0,"","申告機器No."&amp;CX95&amp;"B")&amp;CHAR(10)&amp;IF(CY95=0,"",CY95)&amp;CHAR(10)&amp;IF(AND('2.回線情報'!AC97="",'2.回線情報'!AD97="", '2.回線情報'!AE97="", '2.回線情報'!AF97="", '2.回線情報'!AI97=""), "機器Bなし", IF(DF95=0,"",DF95)&amp;CHAR(10)&amp;IF(DG95=0,"",DG95)&amp;CHAR(10)&amp;IF(DH95=0,"",DH95))</f>
        <v>申告機器No.90B
機器Bなし</v>
      </c>
    </row>
    <row r="94" spans="1:126" ht="18" customHeight="1" thickBot="1">
      <c r="A94" s="422"/>
      <c r="B94" s="423"/>
      <c r="C94" s="423"/>
      <c r="D94" s="423"/>
      <c r="E94" s="423"/>
      <c r="F94" s="423"/>
      <c r="G94" s="423"/>
      <c r="H94" s="423"/>
      <c r="I94" s="423"/>
      <c r="J94" s="423"/>
      <c r="K94" s="423"/>
      <c r="L94" s="423"/>
      <c r="M94" s="423"/>
      <c r="N94" s="423"/>
      <c r="O94" s="423"/>
      <c r="P94" s="423"/>
      <c r="Q94" s="423"/>
      <c r="R94" s="423"/>
      <c r="S94" s="423"/>
      <c r="T94" s="423"/>
      <c r="U94" s="423"/>
      <c r="V94" s="423"/>
      <c r="W94" s="424"/>
      <c r="CX94" s="223">
        <v>89</v>
      </c>
      <c r="CY94" s="218">
        <v>0</v>
      </c>
      <c r="CZ94" s="218">
        <v>0</v>
      </c>
      <c r="DA94" s="218">
        <v>0</v>
      </c>
      <c r="DB94" s="219">
        <f>IF(LEN('2.回線情報'!O96)&gt;13, LEFT('2.回線情報'!O96, 12) &amp; "...", '2.回線情報'!O96)</f>
        <v>0</v>
      </c>
      <c r="DC94" s="219">
        <f>IF(LEN('2.回線情報'!P96)&gt;18, LEFT('2.回線情報'!P96, 17) &amp; "...", '2.回線情報'!P96)</f>
        <v>0</v>
      </c>
      <c r="DD94" s="218">
        <v>0</v>
      </c>
      <c r="DE94" s="218">
        <v>0</v>
      </c>
      <c r="DF94" s="219">
        <f>IF(LEN('2.回線情報'!AD96)&gt;13, LEFT('2.回線情報'!AD96, 12) &amp; "...", '2.回線情報'!AD96)</f>
        <v>0</v>
      </c>
      <c r="DG94" s="218">
        <v>0</v>
      </c>
      <c r="DH94" s="218">
        <v>0</v>
      </c>
      <c r="DR94" s="200" t="str">
        <f t="shared" si="2"/>
        <v xml:space="preserve">申告回線No.91
</v>
      </c>
      <c r="DT94" s="203" t="str">
        <f>IF(CX96=0,"","申告機器No."&amp;CX96&amp;"A")&amp;CHAR(10)&amp;IF(CY96=0,"",CY96)&amp;CHAR(10)&amp;IF(AND('2.回線情報'!N98="",'2.回線情報'!O98="", '2.回線情報'!P98="", '2.回線情報'!Q98="", '2.回線情報'!T98=""), "機器Aなし", IF(DB96=0,"",DB96)&amp;CHAR(10)&amp;IF(DC96=0,"",DC96)&amp;CHAR(10)&amp;IF(DD96=0,"",DD96))</f>
        <v>申告機器No.91A
機器Aなし</v>
      </c>
      <c r="DV94" s="205" t="str">
        <f>IF(CX96=0,"","申告機器No."&amp;CX96&amp;"B")&amp;CHAR(10)&amp;IF(CY96=0,"",CY96)&amp;CHAR(10)&amp;IF(AND('2.回線情報'!AC98="",'2.回線情報'!AD98="", '2.回線情報'!AE98="", '2.回線情報'!AF98="", '2.回線情報'!AI98=""), "機器Bなし", IF(DF96=0,"",DF96)&amp;CHAR(10)&amp;IF(DG96=0,"",DG96)&amp;CHAR(10)&amp;IF(DH96=0,"",DH96))</f>
        <v>申告機器No.91B
機器Bなし</v>
      </c>
    </row>
    <row r="95" spans="1:126" ht="18" customHeight="1" thickBot="1">
      <c r="A95" s="422"/>
      <c r="B95" s="423"/>
      <c r="C95" s="423"/>
      <c r="D95" s="423"/>
      <c r="E95" s="423"/>
      <c r="F95" s="423"/>
      <c r="G95" s="423"/>
      <c r="H95" s="423"/>
      <c r="I95" s="423"/>
      <c r="J95" s="423"/>
      <c r="K95" s="423"/>
      <c r="L95" s="423"/>
      <c r="M95" s="423"/>
      <c r="N95" s="423"/>
      <c r="O95" s="423"/>
      <c r="P95" s="423"/>
      <c r="Q95" s="423"/>
      <c r="R95" s="423"/>
      <c r="S95" s="423"/>
      <c r="T95" s="423"/>
      <c r="U95" s="423"/>
      <c r="V95" s="423"/>
      <c r="W95" s="424"/>
      <c r="CX95" s="223">
        <v>90</v>
      </c>
      <c r="CY95" s="218">
        <v>0</v>
      </c>
      <c r="CZ95" s="218">
        <v>0</v>
      </c>
      <c r="DA95" s="218">
        <v>0</v>
      </c>
      <c r="DB95" s="219">
        <f>IF(LEN('2.回線情報'!O97)&gt;13, LEFT('2.回線情報'!O97, 12) &amp; "...", '2.回線情報'!O97)</f>
        <v>0</v>
      </c>
      <c r="DC95" s="219">
        <f>IF(LEN('2.回線情報'!P97)&gt;18, LEFT('2.回線情報'!P97, 17) &amp; "...", '2.回線情報'!P97)</f>
        <v>0</v>
      </c>
      <c r="DD95" s="218">
        <v>0</v>
      </c>
      <c r="DE95" s="218">
        <v>0</v>
      </c>
      <c r="DF95" s="219">
        <f>IF(LEN('2.回線情報'!AD97)&gt;13, LEFT('2.回線情報'!AD97, 12) &amp; "...", '2.回線情報'!AD97)</f>
        <v>0</v>
      </c>
      <c r="DG95" s="218">
        <v>0</v>
      </c>
      <c r="DH95" s="218">
        <v>0</v>
      </c>
      <c r="DR95" s="200" t="str">
        <f t="shared" si="2"/>
        <v xml:space="preserve">申告回線No.92
</v>
      </c>
      <c r="DT95" s="203" t="str">
        <f>IF(CX97=0,"","申告機器No."&amp;CX97&amp;"A")&amp;CHAR(10)&amp;IF(CY97=0,"",CY97)&amp;CHAR(10)&amp;IF(AND('2.回線情報'!N99="",'2.回線情報'!O99="", '2.回線情報'!P99="", '2.回線情報'!Q99="", '2.回線情報'!T99=""), "機器Aなし", IF(DB97=0,"",DB97)&amp;CHAR(10)&amp;IF(DC97=0,"",DC97)&amp;CHAR(10)&amp;IF(DD97=0,"",DD97))</f>
        <v>申告機器No.92A
機器Aなし</v>
      </c>
      <c r="DV95" s="205" t="str">
        <f>IF(CX97=0,"","申告機器No."&amp;CX97&amp;"B")&amp;CHAR(10)&amp;IF(CY97=0,"",CY97)&amp;CHAR(10)&amp;IF(AND('2.回線情報'!AC99="",'2.回線情報'!AD99="", '2.回線情報'!AE99="", '2.回線情報'!AF99="", '2.回線情報'!AI99=""), "機器Bなし", IF(DF97=0,"",DF97)&amp;CHAR(10)&amp;IF(DG97=0,"",DG97)&amp;CHAR(10)&amp;IF(DH97=0,"",DH97))</f>
        <v>申告機器No.92B
機器Bなし</v>
      </c>
    </row>
    <row r="96" spans="1:126" ht="18" customHeight="1" thickBot="1">
      <c r="A96" s="422"/>
      <c r="B96" s="423"/>
      <c r="C96" s="423"/>
      <c r="D96" s="423"/>
      <c r="E96" s="423"/>
      <c r="F96" s="423"/>
      <c r="G96" s="423"/>
      <c r="H96" s="423"/>
      <c r="I96" s="423"/>
      <c r="J96" s="423"/>
      <c r="K96" s="423"/>
      <c r="L96" s="423"/>
      <c r="M96" s="423"/>
      <c r="N96" s="423"/>
      <c r="O96" s="423"/>
      <c r="P96" s="423"/>
      <c r="Q96" s="423"/>
      <c r="R96" s="423"/>
      <c r="S96" s="423"/>
      <c r="T96" s="423"/>
      <c r="U96" s="423"/>
      <c r="V96" s="423"/>
      <c r="W96" s="424"/>
      <c r="CX96" s="223">
        <v>91</v>
      </c>
      <c r="CY96" s="218">
        <v>0</v>
      </c>
      <c r="CZ96" s="218">
        <v>0</v>
      </c>
      <c r="DA96" s="218">
        <v>0</v>
      </c>
      <c r="DB96" s="219">
        <f>IF(LEN('2.回線情報'!O98)&gt;13, LEFT('2.回線情報'!O98, 12) &amp; "...", '2.回線情報'!O98)</f>
        <v>0</v>
      </c>
      <c r="DC96" s="219">
        <f>IF(LEN('2.回線情報'!P98)&gt;18, LEFT('2.回線情報'!P98, 17) &amp; "...", '2.回線情報'!P98)</f>
        <v>0</v>
      </c>
      <c r="DD96" s="218">
        <v>0</v>
      </c>
      <c r="DE96" s="218">
        <v>0</v>
      </c>
      <c r="DF96" s="219">
        <f>IF(LEN('2.回線情報'!AD98)&gt;13, LEFT('2.回線情報'!AD98, 12) &amp; "...", '2.回線情報'!AD98)</f>
        <v>0</v>
      </c>
      <c r="DG96" s="218">
        <v>0</v>
      </c>
      <c r="DH96" s="218">
        <v>0</v>
      </c>
      <c r="DR96" s="200" t="str">
        <f t="shared" si="2"/>
        <v xml:space="preserve">申告回線No.93
</v>
      </c>
      <c r="DT96" s="203" t="str">
        <f>IF(CX98=0,"","申告機器No."&amp;CX98&amp;"A")&amp;CHAR(10)&amp;IF(CY98=0,"",CY98)&amp;CHAR(10)&amp;IF(AND('2.回線情報'!N100="",'2.回線情報'!O100="", '2.回線情報'!P100="", '2.回線情報'!Q100="", '2.回線情報'!T100=""), "機器Aなし", IF(DB98=0,"",DB98)&amp;CHAR(10)&amp;IF(DC98=0,"",DC98)&amp;CHAR(10)&amp;IF(DD98=0,"",DD98))</f>
        <v>申告機器No.93A
機器Aなし</v>
      </c>
      <c r="DV96" s="205" t="str">
        <f>IF(CX98=0,"","申告機器No."&amp;CX98&amp;"B")&amp;CHAR(10)&amp;IF(CY98=0,"",CY98)&amp;CHAR(10)&amp;IF(AND('2.回線情報'!AC100="",'2.回線情報'!AD100="", '2.回線情報'!AE100="", '2.回線情報'!AF100="", '2.回線情報'!AI100=""), "機器Bなし", IF(DF98=0,"",DF98)&amp;CHAR(10)&amp;IF(DG98=0,"",DG98)&amp;CHAR(10)&amp;IF(DH98=0,"",DH98))</f>
        <v>申告機器No.93B
機器Bなし</v>
      </c>
    </row>
    <row r="97" spans="1:126" ht="18" customHeight="1" thickBot="1">
      <c r="A97" s="422"/>
      <c r="B97" s="423"/>
      <c r="C97" s="423"/>
      <c r="D97" s="423"/>
      <c r="E97" s="423"/>
      <c r="F97" s="423"/>
      <c r="G97" s="423"/>
      <c r="H97" s="423"/>
      <c r="I97" s="423"/>
      <c r="J97" s="423"/>
      <c r="K97" s="423"/>
      <c r="L97" s="423"/>
      <c r="M97" s="423"/>
      <c r="N97" s="423"/>
      <c r="O97" s="423"/>
      <c r="P97" s="423"/>
      <c r="Q97" s="423"/>
      <c r="R97" s="423"/>
      <c r="S97" s="423"/>
      <c r="T97" s="423"/>
      <c r="U97" s="423"/>
      <c r="V97" s="423"/>
      <c r="W97" s="424"/>
      <c r="CX97" s="223">
        <v>92</v>
      </c>
      <c r="CY97" s="218">
        <v>0</v>
      </c>
      <c r="CZ97" s="218">
        <v>0</v>
      </c>
      <c r="DA97" s="218">
        <v>0</v>
      </c>
      <c r="DB97" s="219">
        <f>IF(LEN('2.回線情報'!O99)&gt;13, LEFT('2.回線情報'!O99, 12) &amp; "...", '2.回線情報'!O99)</f>
        <v>0</v>
      </c>
      <c r="DC97" s="219">
        <f>IF(LEN('2.回線情報'!P99)&gt;18, LEFT('2.回線情報'!P99, 17) &amp; "...", '2.回線情報'!P99)</f>
        <v>0</v>
      </c>
      <c r="DD97" s="218">
        <v>0</v>
      </c>
      <c r="DE97" s="218">
        <v>0</v>
      </c>
      <c r="DF97" s="219">
        <f>IF(LEN('2.回線情報'!AD99)&gt;13, LEFT('2.回線情報'!AD99, 12) &amp; "...", '2.回線情報'!AD99)</f>
        <v>0</v>
      </c>
      <c r="DG97" s="218">
        <v>0</v>
      </c>
      <c r="DH97" s="218">
        <v>0</v>
      </c>
      <c r="DR97" s="200" t="str">
        <f t="shared" si="2"/>
        <v xml:space="preserve">申告回線No.94
</v>
      </c>
      <c r="DT97" s="203" t="str">
        <f>IF(CX99=0,"","申告機器No."&amp;CX99&amp;"A")&amp;CHAR(10)&amp;IF(CY99=0,"",CY99)&amp;CHAR(10)&amp;IF(AND('2.回線情報'!N101="",'2.回線情報'!O101="", '2.回線情報'!P101="", '2.回線情報'!Q101="", '2.回線情報'!T101=""), "機器Aなし", IF(DB99=0,"",DB99)&amp;CHAR(10)&amp;IF(DC99=0,"",DC99)&amp;CHAR(10)&amp;IF(DD99=0,"",DD99))</f>
        <v>申告機器No.94A
機器Aなし</v>
      </c>
      <c r="DV97" s="205" t="str">
        <f>IF(CX99=0,"","申告機器No."&amp;CX99&amp;"B")&amp;CHAR(10)&amp;IF(CY99=0,"",CY99)&amp;CHAR(10)&amp;IF(AND('2.回線情報'!AC101="",'2.回線情報'!AD101="", '2.回線情報'!AE101="", '2.回線情報'!AF101="", '2.回線情報'!AI101=""), "機器Bなし", IF(DF99=0,"",DF99)&amp;CHAR(10)&amp;IF(DG99=0,"",DG99)&amp;CHAR(10)&amp;IF(DH99=0,"",DH99))</f>
        <v>申告機器No.94B
機器Bなし</v>
      </c>
    </row>
    <row r="98" spans="1:126" ht="18" customHeight="1" thickBot="1">
      <c r="A98" s="422"/>
      <c r="B98" s="423"/>
      <c r="C98" s="423"/>
      <c r="D98" s="423"/>
      <c r="E98" s="423"/>
      <c r="F98" s="423"/>
      <c r="G98" s="423"/>
      <c r="H98" s="423"/>
      <c r="I98" s="423"/>
      <c r="J98" s="423"/>
      <c r="K98" s="423"/>
      <c r="L98" s="423"/>
      <c r="M98" s="423"/>
      <c r="N98" s="423"/>
      <c r="O98" s="423"/>
      <c r="P98" s="423"/>
      <c r="Q98" s="423"/>
      <c r="R98" s="423"/>
      <c r="S98" s="423"/>
      <c r="T98" s="423"/>
      <c r="U98" s="423"/>
      <c r="V98" s="423"/>
      <c r="W98" s="424"/>
      <c r="CX98" s="223">
        <v>93</v>
      </c>
      <c r="CY98" s="218">
        <v>0</v>
      </c>
      <c r="CZ98" s="218">
        <v>0</v>
      </c>
      <c r="DA98" s="218">
        <v>0</v>
      </c>
      <c r="DB98" s="219">
        <f>IF(LEN('2.回線情報'!O100)&gt;13, LEFT('2.回線情報'!O100, 12) &amp; "...", '2.回線情報'!O100)</f>
        <v>0</v>
      </c>
      <c r="DC98" s="219">
        <f>IF(LEN('2.回線情報'!P100)&gt;18, LEFT('2.回線情報'!P100, 17) &amp; "...", '2.回線情報'!P100)</f>
        <v>0</v>
      </c>
      <c r="DD98" s="218">
        <v>0</v>
      </c>
      <c r="DE98" s="218">
        <v>0</v>
      </c>
      <c r="DF98" s="219">
        <f>IF(LEN('2.回線情報'!AD100)&gt;13, LEFT('2.回線情報'!AD100, 12) &amp; "...", '2.回線情報'!AD100)</f>
        <v>0</v>
      </c>
      <c r="DG98" s="218">
        <v>0</v>
      </c>
      <c r="DH98" s="218">
        <v>0</v>
      </c>
      <c r="DR98" s="200" t="str">
        <f t="shared" si="2"/>
        <v xml:space="preserve">申告回線No.95
</v>
      </c>
      <c r="DT98" s="203" t="str">
        <f>IF(CX100=0,"","申告機器No."&amp;CX100&amp;"A")&amp;CHAR(10)&amp;IF(CY100=0,"",CY100)&amp;CHAR(10)&amp;IF(AND('2.回線情報'!N102="",'2.回線情報'!O102="", '2.回線情報'!P102="", '2.回線情報'!Q102="", '2.回線情報'!T102=""), "機器Aなし", IF(DB100=0,"",DB100)&amp;CHAR(10)&amp;IF(DC100=0,"",DC100)&amp;CHAR(10)&amp;IF(DD100=0,"",DD100))</f>
        <v>申告機器No.95A
機器Aなし</v>
      </c>
      <c r="DV98" s="205" t="str">
        <f>IF(CX100=0,"","申告機器No."&amp;CX100&amp;"B")&amp;CHAR(10)&amp;IF(CY100=0,"",CY100)&amp;CHAR(10)&amp;IF(AND('2.回線情報'!AC102="",'2.回線情報'!AD102="", '2.回線情報'!AE102="", '2.回線情報'!AF102="", '2.回線情報'!AI102=""), "機器Bなし", IF(DF100=0,"",DF100)&amp;CHAR(10)&amp;IF(DG100=0,"",DG100)&amp;CHAR(10)&amp;IF(DH100=0,"",DH100))</f>
        <v>申告機器No.95B
機器Bなし</v>
      </c>
    </row>
    <row r="99" spans="1:126" ht="18" customHeight="1" thickBot="1">
      <c r="A99" s="422"/>
      <c r="B99" s="423"/>
      <c r="C99" s="423"/>
      <c r="D99" s="423"/>
      <c r="E99" s="423"/>
      <c r="F99" s="423"/>
      <c r="G99" s="423"/>
      <c r="H99" s="423"/>
      <c r="I99" s="423"/>
      <c r="J99" s="423"/>
      <c r="K99" s="423"/>
      <c r="L99" s="423"/>
      <c r="M99" s="423"/>
      <c r="N99" s="423"/>
      <c r="O99" s="423"/>
      <c r="P99" s="423"/>
      <c r="Q99" s="423"/>
      <c r="R99" s="423"/>
      <c r="S99" s="423"/>
      <c r="T99" s="423"/>
      <c r="U99" s="423"/>
      <c r="V99" s="423"/>
      <c r="W99" s="424"/>
      <c r="CX99" s="223">
        <v>94</v>
      </c>
      <c r="CY99" s="218">
        <v>0</v>
      </c>
      <c r="CZ99" s="218">
        <v>0</v>
      </c>
      <c r="DA99" s="218">
        <v>0</v>
      </c>
      <c r="DB99" s="219">
        <f>IF(LEN('2.回線情報'!O101)&gt;13, LEFT('2.回線情報'!O101, 12) &amp; "...", '2.回線情報'!O101)</f>
        <v>0</v>
      </c>
      <c r="DC99" s="219">
        <f>IF(LEN('2.回線情報'!P101)&gt;18, LEFT('2.回線情報'!P101, 17) &amp; "...", '2.回線情報'!P101)</f>
        <v>0</v>
      </c>
      <c r="DD99" s="218">
        <v>0</v>
      </c>
      <c r="DE99" s="218">
        <v>0</v>
      </c>
      <c r="DF99" s="219">
        <f>IF(LEN('2.回線情報'!AD101)&gt;13, LEFT('2.回線情報'!AD101, 12) &amp; "...", '2.回線情報'!AD101)</f>
        <v>0</v>
      </c>
      <c r="DG99" s="218">
        <v>0</v>
      </c>
      <c r="DH99" s="218">
        <v>0</v>
      </c>
      <c r="DR99" s="200" t="str">
        <f t="shared" si="2"/>
        <v xml:space="preserve">申告回線No.96
</v>
      </c>
      <c r="DT99" s="203" t="str">
        <f>IF(CX101=0,"","申告機器No."&amp;CX101&amp;"A")&amp;CHAR(10)&amp;IF(CY101=0,"",CY101)&amp;CHAR(10)&amp;IF(AND('2.回線情報'!N103="",'2.回線情報'!O103="", '2.回線情報'!P103="", '2.回線情報'!Q103="", '2.回線情報'!T103=""), "機器Aなし", IF(DB101=0,"",DB101)&amp;CHAR(10)&amp;IF(DC101=0,"",DC101)&amp;CHAR(10)&amp;IF(DD101=0,"",DD101))</f>
        <v>申告機器No.96A
機器Aなし</v>
      </c>
      <c r="DV99" s="205" t="str">
        <f>IF(CX101=0,"","申告機器No."&amp;CX101&amp;"B")&amp;CHAR(10)&amp;IF(CY101=0,"",CY101)&amp;CHAR(10)&amp;IF(AND('2.回線情報'!AC103="",'2.回線情報'!AD103="", '2.回線情報'!AE103="", '2.回線情報'!AF103="", '2.回線情報'!AI103=""), "機器Bなし", IF(DF101=0,"",DF101)&amp;CHAR(10)&amp;IF(DG101=0,"",DG101)&amp;CHAR(10)&amp;IF(DH101=0,"",DH101))</f>
        <v>申告機器No.96B
機器Bなし</v>
      </c>
    </row>
    <row r="100" spans="1:126" ht="18" customHeight="1" thickBot="1">
      <c r="A100" s="422"/>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4"/>
      <c r="CX100" s="223">
        <v>95</v>
      </c>
      <c r="CY100" s="218">
        <v>0</v>
      </c>
      <c r="CZ100" s="218">
        <v>0</v>
      </c>
      <c r="DA100" s="218">
        <v>0</v>
      </c>
      <c r="DB100" s="219">
        <f>IF(LEN('2.回線情報'!O102)&gt;13, LEFT('2.回線情報'!O102, 12) &amp; "...", '2.回線情報'!O102)</f>
        <v>0</v>
      </c>
      <c r="DC100" s="219">
        <f>IF(LEN('2.回線情報'!P102)&gt;18, LEFT('2.回線情報'!P102, 17) &amp; "...", '2.回線情報'!P102)</f>
        <v>0</v>
      </c>
      <c r="DD100" s="218">
        <v>0</v>
      </c>
      <c r="DE100" s="218">
        <v>0</v>
      </c>
      <c r="DF100" s="219">
        <f>IF(LEN('2.回線情報'!AD102)&gt;13, LEFT('2.回線情報'!AD102, 12) &amp; "...", '2.回線情報'!AD102)</f>
        <v>0</v>
      </c>
      <c r="DG100" s="218">
        <v>0</v>
      </c>
      <c r="DH100" s="218">
        <v>0</v>
      </c>
      <c r="DR100" s="200" t="str">
        <f t="shared" ref="DR100:DR105" si="3">IF(CX102=0,"","申告回線No."&amp;CX102)&amp;CHAR(10)&amp;IF(CY102=0,"",CY102)&amp;CHAR(10)&amp;IF(CZ102=0,"",CZ102)&amp;CHAR(10)&amp;IF(DA102=0,"",DA102)</f>
        <v xml:space="preserve">申告回線No.97
</v>
      </c>
      <c r="DT100" s="203" t="str">
        <f>IF(CX102=0,"","申告機器No."&amp;CX102&amp;"A")&amp;CHAR(10)&amp;IF(CY102=0,"",CY102)&amp;CHAR(10)&amp;IF(AND('2.回線情報'!N104="",'2.回線情報'!O104="", '2.回線情報'!P104="", '2.回線情報'!Q104="", '2.回線情報'!T104=""), "機器Aなし", IF(DB102=0,"",DB102)&amp;CHAR(10)&amp;IF(DC102=0,"",DC102)&amp;CHAR(10)&amp;IF(DD102=0,"",DD102))</f>
        <v>申告機器No.97A
機器Aなし</v>
      </c>
      <c r="DV100" s="205" t="str">
        <f>IF(CX102=0,"","申告機器No."&amp;CX102&amp;"B")&amp;CHAR(10)&amp;IF(CY102=0,"",CY102)&amp;CHAR(10)&amp;IF(AND('2.回線情報'!AC104="",'2.回線情報'!AD104="", '2.回線情報'!AE104="", '2.回線情報'!AF104="", '2.回線情報'!AI104=""), "機器Bなし", IF(DF102=0,"",DF102)&amp;CHAR(10)&amp;IF(DG102=0,"",DG102)&amp;CHAR(10)&amp;IF(DH102=0,"",DH102))</f>
        <v>申告機器No.97B
機器Bなし</v>
      </c>
    </row>
    <row r="101" spans="1:126" ht="18" customHeight="1" thickBot="1">
      <c r="A101" s="422"/>
      <c r="B101" s="423"/>
      <c r="C101" s="423"/>
      <c r="D101" s="423"/>
      <c r="E101" s="423"/>
      <c r="F101" s="423"/>
      <c r="G101" s="423"/>
      <c r="H101" s="423"/>
      <c r="I101" s="423"/>
      <c r="J101" s="423"/>
      <c r="K101" s="423"/>
      <c r="L101" s="423"/>
      <c r="M101" s="423"/>
      <c r="N101" s="423"/>
      <c r="O101" s="423"/>
      <c r="P101" s="423"/>
      <c r="Q101" s="423"/>
      <c r="R101" s="423"/>
      <c r="S101" s="423"/>
      <c r="T101" s="423"/>
      <c r="U101" s="423"/>
      <c r="V101" s="423"/>
      <c r="W101" s="424"/>
      <c r="CX101" s="223">
        <v>96</v>
      </c>
      <c r="CY101" s="218">
        <v>0</v>
      </c>
      <c r="CZ101" s="218">
        <v>0</v>
      </c>
      <c r="DA101" s="218">
        <v>0</v>
      </c>
      <c r="DB101" s="219">
        <f>IF(LEN('2.回線情報'!O103)&gt;13, LEFT('2.回線情報'!O103, 12) &amp; "...", '2.回線情報'!O103)</f>
        <v>0</v>
      </c>
      <c r="DC101" s="219">
        <f>IF(LEN('2.回線情報'!P103)&gt;18, LEFT('2.回線情報'!P103, 17) &amp; "...", '2.回線情報'!P103)</f>
        <v>0</v>
      </c>
      <c r="DD101" s="218">
        <v>0</v>
      </c>
      <c r="DE101" s="218">
        <v>0</v>
      </c>
      <c r="DF101" s="219">
        <f>IF(LEN('2.回線情報'!AD103)&gt;13, LEFT('2.回線情報'!AD103, 12) &amp; "...", '2.回線情報'!AD103)</f>
        <v>0</v>
      </c>
      <c r="DG101" s="218">
        <v>0</v>
      </c>
      <c r="DH101" s="218">
        <v>0</v>
      </c>
      <c r="DR101" s="200" t="str">
        <f t="shared" si="3"/>
        <v xml:space="preserve">申告回線No.98
</v>
      </c>
      <c r="DT101" s="203" t="str">
        <f>IF(CX103=0,"","申告機器No."&amp;CX103&amp;"A")&amp;CHAR(10)&amp;IF(CY103=0,"",CY103)&amp;CHAR(10)&amp;IF(AND('2.回線情報'!N105="",'2.回線情報'!O105="", '2.回線情報'!P105="", '2.回線情報'!Q105="", '2.回線情報'!T105=""), "機器Aなし", IF(DB103=0,"",DB103)&amp;CHAR(10)&amp;IF(DC103=0,"",DC103)&amp;CHAR(10)&amp;IF(DD103=0,"",DD103))</f>
        <v>申告機器No.98A
機器Aなし</v>
      </c>
      <c r="DV101" s="205" t="str">
        <f>IF(CX103=0,"","申告機器No."&amp;CX103&amp;"B")&amp;CHAR(10)&amp;IF(CY103=0,"",CY103)&amp;CHAR(10)&amp;IF(AND('2.回線情報'!AC105="",'2.回線情報'!AD105="", '2.回線情報'!AE105="", '2.回線情報'!AF105="", '2.回線情報'!AI105=""), "機器Bなし", IF(DF103=0,"",DF103)&amp;CHAR(10)&amp;IF(DG103=0,"",DG103)&amp;CHAR(10)&amp;IF(DH103=0,"",DH103))</f>
        <v>申告機器No.98B
機器Bなし</v>
      </c>
    </row>
    <row r="102" spans="1:126" ht="18" customHeight="1" thickBot="1">
      <c r="A102" s="422"/>
      <c r="B102" s="423"/>
      <c r="C102" s="423"/>
      <c r="D102" s="423"/>
      <c r="E102" s="423"/>
      <c r="F102" s="423"/>
      <c r="G102" s="423"/>
      <c r="H102" s="423"/>
      <c r="I102" s="423"/>
      <c r="J102" s="423"/>
      <c r="K102" s="423"/>
      <c r="L102" s="423"/>
      <c r="M102" s="423"/>
      <c r="N102" s="423"/>
      <c r="O102" s="423"/>
      <c r="P102" s="423"/>
      <c r="Q102" s="423"/>
      <c r="R102" s="423"/>
      <c r="S102" s="423"/>
      <c r="T102" s="423"/>
      <c r="U102" s="423"/>
      <c r="V102" s="423"/>
      <c r="W102" s="424"/>
      <c r="CX102" s="223">
        <v>97</v>
      </c>
      <c r="CY102" s="218">
        <v>0</v>
      </c>
      <c r="CZ102" s="218">
        <v>0</v>
      </c>
      <c r="DA102" s="218">
        <v>0</v>
      </c>
      <c r="DB102" s="219">
        <f>IF(LEN('2.回線情報'!O104)&gt;13, LEFT('2.回線情報'!O104, 12) &amp; "...", '2.回線情報'!O104)</f>
        <v>0</v>
      </c>
      <c r="DC102" s="219">
        <f>IF(LEN('2.回線情報'!P104)&gt;18, LEFT('2.回線情報'!P104, 17) &amp; "...", '2.回線情報'!P104)</f>
        <v>0</v>
      </c>
      <c r="DD102" s="218">
        <v>0</v>
      </c>
      <c r="DE102" s="218">
        <v>0</v>
      </c>
      <c r="DF102" s="219">
        <f>IF(LEN('2.回線情報'!AD104)&gt;13, LEFT('2.回線情報'!AD104, 12) &amp; "...", '2.回線情報'!AD104)</f>
        <v>0</v>
      </c>
      <c r="DG102" s="218">
        <v>0</v>
      </c>
      <c r="DH102" s="218">
        <v>0</v>
      </c>
      <c r="DR102" s="200" t="str">
        <f t="shared" si="3"/>
        <v xml:space="preserve">申告回線No.99
</v>
      </c>
      <c r="DT102" s="203" t="str">
        <f>IF(CX104=0,"","申告機器No."&amp;CX104&amp;"A")&amp;CHAR(10)&amp;IF(CY104=0,"",CY104)&amp;CHAR(10)&amp;IF(AND('2.回線情報'!N106="",'2.回線情報'!O106="", '2.回線情報'!P106="", '2.回線情報'!Q106="", '2.回線情報'!T106=""), "機器Aなし", IF(DB104=0,"",DB104)&amp;CHAR(10)&amp;IF(DC104=0,"",DC104)&amp;CHAR(10)&amp;IF(DD104=0,"",DD104))</f>
        <v>申告機器No.99A
機器Aなし</v>
      </c>
      <c r="DV102" s="205" t="str">
        <f>IF(CX104=0,"","申告機器No."&amp;CX104&amp;"B")&amp;CHAR(10)&amp;IF(CY104=0,"",CY104)&amp;CHAR(10)&amp;IF(AND('2.回線情報'!AC106="",'2.回線情報'!AD106="", '2.回線情報'!AE106="", '2.回線情報'!AF106="", '2.回線情報'!AI106=""), "機器Bなし", IF(DF104=0,"",DF104)&amp;CHAR(10)&amp;IF(DG104=0,"",DG104)&amp;CHAR(10)&amp;IF(DH104=0,"",DH104))</f>
        <v>申告機器No.99B
機器Bなし</v>
      </c>
    </row>
    <row r="103" spans="1:126" ht="18" customHeight="1" thickBot="1">
      <c r="A103" s="422"/>
      <c r="B103" s="423"/>
      <c r="C103" s="423"/>
      <c r="D103" s="423"/>
      <c r="E103" s="423"/>
      <c r="F103" s="423"/>
      <c r="G103" s="423"/>
      <c r="H103" s="423"/>
      <c r="I103" s="423"/>
      <c r="J103" s="423"/>
      <c r="K103" s="423"/>
      <c r="L103" s="423"/>
      <c r="M103" s="423"/>
      <c r="N103" s="423"/>
      <c r="O103" s="423"/>
      <c r="P103" s="423"/>
      <c r="Q103" s="423"/>
      <c r="R103" s="423"/>
      <c r="S103" s="423"/>
      <c r="T103" s="423"/>
      <c r="U103" s="423"/>
      <c r="V103" s="423"/>
      <c r="W103" s="424"/>
      <c r="CX103" s="223">
        <v>98</v>
      </c>
      <c r="CY103" s="218">
        <v>0</v>
      </c>
      <c r="CZ103" s="218">
        <v>0</v>
      </c>
      <c r="DA103" s="218">
        <v>0</v>
      </c>
      <c r="DB103" s="219">
        <f>IF(LEN('2.回線情報'!O105)&gt;13, LEFT('2.回線情報'!O105, 12) &amp; "...", '2.回線情報'!O105)</f>
        <v>0</v>
      </c>
      <c r="DC103" s="219">
        <f>IF(LEN('2.回線情報'!P105)&gt;18, LEFT('2.回線情報'!P105, 17) &amp; "...", '2.回線情報'!P105)</f>
        <v>0</v>
      </c>
      <c r="DD103" s="218">
        <v>0</v>
      </c>
      <c r="DE103" s="218">
        <v>0</v>
      </c>
      <c r="DF103" s="219">
        <f>IF(LEN('2.回線情報'!AD105)&gt;13, LEFT('2.回線情報'!AD105, 12) &amp; "...", '2.回線情報'!AD105)</f>
        <v>0</v>
      </c>
      <c r="DG103" s="218">
        <v>0</v>
      </c>
      <c r="DH103" s="218">
        <v>0</v>
      </c>
      <c r="DR103" s="200" t="str">
        <f t="shared" si="3"/>
        <v xml:space="preserve">申告回線No.100
</v>
      </c>
      <c r="DT103" s="203" t="str">
        <f>IF(CX105=0,"","申告機器No."&amp;CX105&amp;"A")&amp;CHAR(10)&amp;IF(CY105=0,"",CY105)&amp;CHAR(10)&amp;IF(AND('2.回線情報'!N107="",'2.回線情報'!O107="", '2.回線情報'!P107="", '2.回線情報'!Q107="", '2.回線情報'!T107=""), "機器Aなし", IF(DB105=0,"",DB105)&amp;CHAR(10)&amp;IF(DC105=0,"",DC105)&amp;CHAR(10)&amp;IF(DD105=0,"",DD105))</f>
        <v>申告機器No.100A
機器Aなし</v>
      </c>
      <c r="DV103" s="205" t="str">
        <f>IF(CX105=0,"","申告機器No."&amp;CX105&amp;"B")&amp;CHAR(10)&amp;IF(CY105=0,"",CY105)&amp;CHAR(10)&amp;IF(AND('2.回線情報'!AC107="",'2.回線情報'!AD107="", '2.回線情報'!AE107="", '2.回線情報'!AF107="", '2.回線情報'!AI107=""), "機器Bなし", IF(DF105=0,"",DF105)&amp;CHAR(10)&amp;IF(DG105=0,"",DG105)&amp;CHAR(10)&amp;IF(DH105=0,"",DH105))</f>
        <v>申告機器No.100B
機器Bなし</v>
      </c>
    </row>
    <row r="104" spans="1:126" ht="18" customHeight="1" thickBot="1">
      <c r="A104" s="422"/>
      <c r="B104" s="423"/>
      <c r="C104" s="423"/>
      <c r="D104" s="423"/>
      <c r="E104" s="423"/>
      <c r="F104" s="423"/>
      <c r="G104" s="423"/>
      <c r="H104" s="423"/>
      <c r="I104" s="423"/>
      <c r="J104" s="423"/>
      <c r="K104" s="423"/>
      <c r="L104" s="423"/>
      <c r="M104" s="423"/>
      <c r="N104" s="423"/>
      <c r="O104" s="423"/>
      <c r="P104" s="423"/>
      <c r="Q104" s="423"/>
      <c r="R104" s="423"/>
      <c r="S104" s="423"/>
      <c r="T104" s="423"/>
      <c r="U104" s="423"/>
      <c r="V104" s="423"/>
      <c r="W104" s="424"/>
      <c r="CX104" s="223">
        <v>99</v>
      </c>
      <c r="CY104" s="218">
        <v>0</v>
      </c>
      <c r="CZ104" s="218">
        <v>0</v>
      </c>
      <c r="DA104" s="218">
        <v>0</v>
      </c>
      <c r="DB104" s="219">
        <f>IF(LEN('2.回線情報'!O106)&gt;13, LEFT('2.回線情報'!O106, 12) &amp; "...", '2.回線情報'!O106)</f>
        <v>0</v>
      </c>
      <c r="DC104" s="219">
        <f>IF(LEN('2.回線情報'!P106)&gt;18, LEFT('2.回線情報'!P106, 17) &amp; "...", '2.回線情報'!P106)</f>
        <v>0</v>
      </c>
      <c r="DD104" s="218">
        <v>0</v>
      </c>
      <c r="DE104" s="218">
        <v>0</v>
      </c>
      <c r="DF104" s="219">
        <f>IF(LEN('2.回線情報'!AD106)&gt;13, LEFT('2.回線情報'!AD106, 12) &amp; "...", '2.回線情報'!AD106)</f>
        <v>0</v>
      </c>
      <c r="DG104" s="218">
        <v>0</v>
      </c>
      <c r="DH104" s="218">
        <v>0</v>
      </c>
      <c r="DR104" s="200" t="str">
        <f t="shared" si="3"/>
        <v xml:space="preserve">
</v>
      </c>
      <c r="DT104" s="203" t="str">
        <f>IF(CX106=0,"","申告機器No."&amp;CX106&amp;"A")&amp;CHAR(10)&amp;IF(CY106=0,"",CY106)&amp;CHAR(10)&amp;IF(AND('2.回線情報'!N108="",'2.回線情報'!O108="", '2.回線情報'!P108="", '2.回線情報'!Q108="", '2.回線情報'!T108=""), "機器Aなし", IF(DB106=0,"",DB106)&amp;CHAR(10)&amp;IF(DC106=0,"",DC106)&amp;CHAR(10)&amp;IF(DD106=0,"",DD106))</f>
        <v xml:space="preserve">
機器Aなし</v>
      </c>
      <c r="DV104" s="205" t="str">
        <f>IF(CX106=0,"","申告機器No."&amp;CX106&amp;"B")&amp;CHAR(10)&amp;IF(CY106=0,"",CY106)&amp;CHAR(10)&amp;IF(AND('2.回線情報'!AC108="",'2.回線情報'!AD108="", '2.回線情報'!AE108="", '2.回線情報'!AF108="", '2.回線情報'!AI108=""), "機器Bなし", IF(DF106=0,"",DF106)&amp;CHAR(10)&amp;IF(DG106=0,"",DG106)&amp;CHAR(10)&amp;IF(DH106=0,"",DH106))</f>
        <v xml:space="preserve">
機器Bなし</v>
      </c>
    </row>
    <row r="105" spans="1:126" ht="18" customHeight="1" thickBot="1">
      <c r="A105" s="422"/>
      <c r="B105" s="423"/>
      <c r="C105" s="423"/>
      <c r="D105" s="423"/>
      <c r="E105" s="423"/>
      <c r="F105" s="423"/>
      <c r="G105" s="423"/>
      <c r="H105" s="423"/>
      <c r="I105" s="423"/>
      <c r="J105" s="423"/>
      <c r="K105" s="423"/>
      <c r="L105" s="423"/>
      <c r="M105" s="423"/>
      <c r="N105" s="423"/>
      <c r="O105" s="423"/>
      <c r="P105" s="423"/>
      <c r="Q105" s="423"/>
      <c r="R105" s="423"/>
      <c r="S105" s="423"/>
      <c r="T105" s="423"/>
      <c r="U105" s="423"/>
      <c r="V105" s="423"/>
      <c r="W105" s="424"/>
      <c r="CX105" s="223">
        <v>100</v>
      </c>
      <c r="CY105" s="222">
        <v>0</v>
      </c>
      <c r="CZ105" s="222">
        <v>0</v>
      </c>
      <c r="DA105" s="222">
        <v>0</v>
      </c>
      <c r="DB105" s="219">
        <f>IF(LEN('2.回線情報'!O107)&gt;13, LEFT('2.回線情報'!O107, 12) &amp; "...", '2.回線情報'!O107)</f>
        <v>0</v>
      </c>
      <c r="DC105" s="219">
        <f>IF(LEN('2.回線情報'!P107)&gt;18, LEFT('2.回線情報'!P107, 17) &amp; "...", '2.回線情報'!P107)</f>
        <v>0</v>
      </c>
      <c r="DD105" s="222">
        <v>0</v>
      </c>
      <c r="DE105" s="222">
        <v>0</v>
      </c>
      <c r="DF105" s="219">
        <f>IF(LEN('2.回線情報'!AD107)&gt;13, LEFT('2.回線情報'!AD107, 12) &amp; "...", '2.回線情報'!AD107)</f>
        <v>0</v>
      </c>
      <c r="DG105" s="222">
        <v>0</v>
      </c>
      <c r="DH105" s="222">
        <v>0</v>
      </c>
      <c r="DR105" s="200" t="str">
        <f t="shared" si="3"/>
        <v xml:space="preserve">
</v>
      </c>
      <c r="DT105" s="203" t="str">
        <f>IF(CX107=0,"","申告機器No."&amp;CX107&amp;"A")&amp;CHAR(10)&amp;IF(CY107=0,"",CY107)&amp;CHAR(10)&amp;IF(AND('2.回線情報'!N109="",'2.回線情報'!O109="", '2.回線情報'!P109="", '2.回線情報'!Q109="", '2.回線情報'!T109=""), "機器Aなし", IF(DB107=0,"",DB107)&amp;CHAR(10)&amp;IF(DC107=0,"",DC107)&amp;CHAR(10)&amp;IF(DD107=0,"",DD107))</f>
        <v xml:space="preserve">
機器Aなし</v>
      </c>
      <c r="DV105" s="205" t="str">
        <f>IF(CX107=0,"","申告機器No."&amp;CX107&amp;"B")&amp;CHAR(10)&amp;IF(CY107=0,"",CY107)&amp;CHAR(10)&amp;IF(AND('2.回線情報'!AC109="",'2.回線情報'!AD109="", '2.回線情報'!AE109="", '2.回線情報'!AF109="", '2.回線情報'!AI109=""), "機器Bなし", IF(DF107=0,"",DF107)&amp;CHAR(10)&amp;IF(DG107=0,"",DG107)&amp;CHAR(10)&amp;IF(DH107=0,"",DH107))</f>
        <v xml:space="preserve">
機器Bなし</v>
      </c>
    </row>
    <row r="106" spans="1:126" ht="18" customHeight="1">
      <c r="A106" s="422"/>
      <c r="B106" s="423"/>
      <c r="C106" s="423"/>
      <c r="D106" s="423"/>
      <c r="E106" s="423"/>
      <c r="F106" s="423"/>
      <c r="G106" s="423"/>
      <c r="H106" s="423"/>
      <c r="I106" s="423"/>
      <c r="J106" s="423"/>
      <c r="K106" s="423"/>
      <c r="L106" s="423"/>
      <c r="M106" s="423"/>
      <c r="N106" s="423"/>
      <c r="O106" s="423"/>
      <c r="P106" s="423"/>
      <c r="Q106" s="423"/>
      <c r="R106" s="423"/>
      <c r="S106" s="423"/>
      <c r="T106" s="423"/>
      <c r="U106" s="423"/>
      <c r="V106" s="423"/>
      <c r="W106" s="424"/>
    </row>
    <row r="107" spans="1:126" ht="18" customHeight="1">
      <c r="A107" s="422"/>
      <c r="B107" s="423"/>
      <c r="C107" s="423"/>
      <c r="D107" s="423"/>
      <c r="E107" s="423"/>
      <c r="F107" s="423"/>
      <c r="G107" s="423"/>
      <c r="H107" s="423"/>
      <c r="I107" s="423"/>
      <c r="J107" s="423"/>
      <c r="K107" s="423"/>
      <c r="L107" s="423"/>
      <c r="M107" s="423"/>
      <c r="N107" s="423"/>
      <c r="O107" s="423"/>
      <c r="P107" s="423"/>
      <c r="Q107" s="423"/>
      <c r="R107" s="423"/>
      <c r="S107" s="423"/>
      <c r="T107" s="423"/>
      <c r="U107" s="423"/>
      <c r="V107" s="423"/>
      <c r="W107" s="424"/>
    </row>
    <row r="108" spans="1:126" ht="18" customHeight="1">
      <c r="A108" s="422"/>
      <c r="B108" s="423"/>
      <c r="C108" s="423"/>
      <c r="D108" s="423"/>
      <c r="E108" s="423"/>
      <c r="F108" s="423"/>
      <c r="G108" s="423"/>
      <c r="H108" s="423"/>
      <c r="I108" s="423"/>
      <c r="J108" s="423"/>
      <c r="K108" s="423"/>
      <c r="L108" s="423"/>
      <c r="M108" s="423"/>
      <c r="N108" s="423"/>
      <c r="O108" s="423"/>
      <c r="P108" s="423"/>
      <c r="Q108" s="423"/>
      <c r="R108" s="423"/>
      <c r="S108" s="423"/>
      <c r="T108" s="423"/>
      <c r="U108" s="423"/>
      <c r="V108" s="423"/>
      <c r="W108" s="424"/>
    </row>
    <row r="109" spans="1:126" ht="18" customHeight="1">
      <c r="A109" s="422"/>
      <c r="B109" s="423"/>
      <c r="C109" s="423"/>
      <c r="D109" s="423"/>
      <c r="E109" s="423"/>
      <c r="F109" s="423"/>
      <c r="G109" s="423"/>
      <c r="H109" s="423"/>
      <c r="I109" s="423"/>
      <c r="J109" s="423"/>
      <c r="K109" s="423"/>
      <c r="L109" s="423"/>
      <c r="M109" s="423"/>
      <c r="N109" s="423"/>
      <c r="O109" s="423"/>
      <c r="P109" s="423"/>
      <c r="Q109" s="423"/>
      <c r="R109" s="423"/>
      <c r="S109" s="423"/>
      <c r="T109" s="423"/>
      <c r="U109" s="423"/>
      <c r="V109" s="423"/>
      <c r="W109" s="424"/>
    </row>
    <row r="110" spans="1:126" ht="18" customHeight="1">
      <c r="A110" s="422"/>
      <c r="B110" s="423"/>
      <c r="C110" s="423"/>
      <c r="D110" s="423"/>
      <c r="E110" s="423"/>
      <c r="F110" s="423"/>
      <c r="G110" s="423"/>
      <c r="H110" s="423"/>
      <c r="I110" s="423"/>
      <c r="J110" s="423"/>
      <c r="K110" s="423"/>
      <c r="L110" s="423"/>
      <c r="M110" s="423"/>
      <c r="N110" s="423"/>
      <c r="O110" s="423"/>
      <c r="P110" s="423"/>
      <c r="Q110" s="423"/>
      <c r="R110" s="423"/>
      <c r="S110" s="423"/>
      <c r="T110" s="423"/>
      <c r="U110" s="423"/>
      <c r="V110" s="423"/>
      <c r="W110" s="424"/>
    </row>
    <row r="111" spans="1:126" ht="18" customHeight="1">
      <c r="A111" s="422"/>
      <c r="B111" s="423"/>
      <c r="C111" s="423"/>
      <c r="D111" s="423"/>
      <c r="E111" s="423"/>
      <c r="F111" s="423"/>
      <c r="G111" s="423"/>
      <c r="H111" s="423"/>
      <c r="I111" s="423"/>
      <c r="J111" s="423"/>
      <c r="K111" s="423"/>
      <c r="L111" s="423"/>
      <c r="M111" s="423"/>
      <c r="N111" s="423"/>
      <c r="O111" s="423"/>
      <c r="P111" s="423"/>
      <c r="Q111" s="423"/>
      <c r="R111" s="423"/>
      <c r="S111" s="423"/>
      <c r="T111" s="423"/>
      <c r="U111" s="423"/>
      <c r="V111" s="423"/>
      <c r="W111" s="424"/>
    </row>
    <row r="112" spans="1:126" ht="18" customHeight="1">
      <c r="A112" s="422"/>
      <c r="B112" s="423"/>
      <c r="C112" s="423"/>
      <c r="D112" s="423"/>
      <c r="E112" s="423"/>
      <c r="F112" s="423"/>
      <c r="G112" s="423"/>
      <c r="H112" s="423"/>
      <c r="I112" s="423"/>
      <c r="J112" s="423"/>
      <c r="K112" s="423"/>
      <c r="L112" s="423"/>
      <c r="M112" s="423"/>
      <c r="N112" s="423"/>
      <c r="O112" s="423"/>
      <c r="P112" s="423"/>
      <c r="Q112" s="423"/>
      <c r="R112" s="423"/>
      <c r="S112" s="423"/>
      <c r="T112" s="423"/>
      <c r="U112" s="423"/>
      <c r="V112" s="423"/>
      <c r="W112" s="424"/>
    </row>
    <row r="113" spans="1:23" ht="18" customHeight="1">
      <c r="A113" s="422"/>
      <c r="B113" s="423"/>
      <c r="C113" s="423"/>
      <c r="D113" s="423"/>
      <c r="E113" s="423"/>
      <c r="F113" s="423"/>
      <c r="G113" s="423"/>
      <c r="H113" s="423"/>
      <c r="I113" s="423"/>
      <c r="J113" s="423"/>
      <c r="K113" s="423"/>
      <c r="L113" s="423"/>
      <c r="M113" s="423"/>
      <c r="N113" s="423"/>
      <c r="O113" s="423"/>
      <c r="P113" s="423"/>
      <c r="Q113" s="423"/>
      <c r="R113" s="423"/>
      <c r="S113" s="423"/>
      <c r="T113" s="423"/>
      <c r="U113" s="423"/>
      <c r="V113" s="423"/>
      <c r="W113" s="424"/>
    </row>
    <row r="114" spans="1:23" ht="18" customHeight="1">
      <c r="A114" s="422"/>
      <c r="B114" s="423"/>
      <c r="C114" s="423"/>
      <c r="D114" s="423"/>
      <c r="E114" s="423"/>
      <c r="F114" s="423"/>
      <c r="G114" s="423"/>
      <c r="H114" s="423"/>
      <c r="I114" s="423"/>
      <c r="J114" s="423"/>
      <c r="K114" s="423"/>
      <c r="L114" s="423"/>
      <c r="M114" s="423"/>
      <c r="N114" s="423"/>
      <c r="O114" s="423"/>
      <c r="P114" s="423"/>
      <c r="Q114" s="423"/>
      <c r="R114" s="423"/>
      <c r="S114" s="423"/>
      <c r="T114" s="423"/>
      <c r="U114" s="423"/>
      <c r="V114" s="423"/>
      <c r="W114" s="424"/>
    </row>
    <row r="115" spans="1:23" ht="18" customHeight="1">
      <c r="A115" s="422"/>
      <c r="B115" s="423"/>
      <c r="C115" s="423"/>
      <c r="D115" s="423"/>
      <c r="E115" s="423"/>
      <c r="F115" s="423"/>
      <c r="G115" s="423"/>
      <c r="H115" s="423"/>
      <c r="I115" s="423"/>
      <c r="J115" s="423"/>
      <c r="K115" s="423"/>
      <c r="L115" s="423"/>
      <c r="M115" s="423"/>
      <c r="N115" s="423"/>
      <c r="O115" s="423"/>
      <c r="P115" s="423"/>
      <c r="Q115" s="423"/>
      <c r="R115" s="423"/>
      <c r="S115" s="423"/>
      <c r="T115" s="423"/>
      <c r="U115" s="423"/>
      <c r="V115" s="423"/>
      <c r="W115" s="424"/>
    </row>
    <row r="116" spans="1:23" ht="18" customHeight="1">
      <c r="A116" s="422"/>
      <c r="B116" s="423"/>
      <c r="C116" s="423"/>
      <c r="D116" s="423"/>
      <c r="E116" s="423"/>
      <c r="F116" s="423"/>
      <c r="G116" s="423"/>
      <c r="H116" s="423"/>
      <c r="I116" s="423"/>
      <c r="J116" s="423"/>
      <c r="K116" s="423"/>
      <c r="L116" s="423"/>
      <c r="M116" s="423"/>
      <c r="N116" s="423"/>
      <c r="O116" s="423"/>
      <c r="P116" s="423"/>
      <c r="Q116" s="423"/>
      <c r="R116" s="423"/>
      <c r="S116" s="423"/>
      <c r="T116" s="423"/>
      <c r="U116" s="423"/>
      <c r="V116" s="423"/>
      <c r="W116" s="424"/>
    </row>
    <row r="117" spans="1:23" ht="18" customHeight="1">
      <c r="A117" s="422"/>
      <c r="B117" s="423"/>
      <c r="C117" s="423"/>
      <c r="D117" s="423"/>
      <c r="E117" s="423"/>
      <c r="F117" s="423"/>
      <c r="G117" s="423"/>
      <c r="H117" s="423"/>
      <c r="I117" s="423"/>
      <c r="J117" s="423"/>
      <c r="K117" s="423"/>
      <c r="L117" s="423"/>
      <c r="M117" s="423"/>
      <c r="N117" s="423"/>
      <c r="O117" s="423"/>
      <c r="P117" s="423"/>
      <c r="Q117" s="423"/>
      <c r="R117" s="423"/>
      <c r="S117" s="423"/>
      <c r="T117" s="423"/>
      <c r="U117" s="423"/>
      <c r="V117" s="423"/>
      <c r="W117" s="424"/>
    </row>
    <row r="118" spans="1:23" ht="18" customHeight="1">
      <c r="A118" s="422"/>
      <c r="B118" s="423"/>
      <c r="C118" s="423"/>
      <c r="D118" s="423"/>
      <c r="E118" s="423"/>
      <c r="F118" s="423"/>
      <c r="G118" s="423"/>
      <c r="H118" s="423"/>
      <c r="I118" s="423"/>
      <c r="J118" s="423"/>
      <c r="K118" s="423"/>
      <c r="L118" s="423"/>
      <c r="M118" s="423"/>
      <c r="N118" s="423"/>
      <c r="O118" s="423"/>
      <c r="P118" s="423"/>
      <c r="Q118" s="423"/>
      <c r="R118" s="423"/>
      <c r="S118" s="423"/>
      <c r="T118" s="423"/>
      <c r="U118" s="423"/>
      <c r="V118" s="423"/>
      <c r="W118" s="424"/>
    </row>
    <row r="119" spans="1:23" ht="18" customHeight="1">
      <c r="A119" s="422"/>
      <c r="B119" s="423"/>
      <c r="C119" s="423"/>
      <c r="D119" s="423"/>
      <c r="E119" s="423"/>
      <c r="F119" s="423"/>
      <c r="G119" s="423"/>
      <c r="H119" s="423"/>
      <c r="I119" s="423"/>
      <c r="J119" s="423"/>
      <c r="K119" s="423"/>
      <c r="L119" s="423"/>
      <c r="M119" s="423"/>
      <c r="N119" s="423"/>
      <c r="O119" s="423"/>
      <c r="P119" s="423"/>
      <c r="Q119" s="423"/>
      <c r="R119" s="423"/>
      <c r="S119" s="423"/>
      <c r="T119" s="423"/>
      <c r="U119" s="423"/>
      <c r="V119" s="423"/>
      <c r="W119" s="424"/>
    </row>
    <row r="120" spans="1:23" ht="18" customHeight="1">
      <c r="A120" s="425"/>
      <c r="B120" s="426"/>
      <c r="C120" s="426"/>
      <c r="D120" s="426"/>
      <c r="E120" s="426"/>
      <c r="F120" s="426"/>
      <c r="G120" s="426"/>
      <c r="H120" s="426"/>
      <c r="I120" s="426"/>
      <c r="J120" s="426"/>
      <c r="K120" s="426"/>
      <c r="L120" s="426"/>
      <c r="M120" s="426"/>
      <c r="N120" s="426"/>
      <c r="O120" s="426"/>
      <c r="P120" s="426"/>
      <c r="Q120" s="426"/>
      <c r="R120" s="426"/>
      <c r="S120" s="426"/>
      <c r="T120" s="426"/>
      <c r="U120" s="426"/>
      <c r="V120" s="426"/>
      <c r="W120" s="427"/>
    </row>
    <row r="121" spans="1:23" ht="18" customHeight="1">
      <c r="A121" s="428"/>
      <c r="B121" s="429"/>
      <c r="C121" s="429"/>
      <c r="D121" s="429"/>
      <c r="E121" s="429"/>
      <c r="F121" s="429"/>
      <c r="G121" s="429"/>
      <c r="H121" s="429"/>
      <c r="I121" s="429"/>
      <c r="J121" s="429"/>
      <c r="K121" s="429"/>
      <c r="L121" s="429"/>
      <c r="M121" s="432" t="s">
        <v>366</v>
      </c>
      <c r="N121" s="433"/>
      <c r="O121" s="433"/>
      <c r="P121" s="433"/>
      <c r="Q121" s="433"/>
      <c r="R121" s="433"/>
      <c r="S121" s="433"/>
      <c r="T121" s="432" t="s">
        <v>367</v>
      </c>
      <c r="U121" s="433"/>
      <c r="V121" s="433"/>
      <c r="W121" s="433"/>
    </row>
    <row r="122" spans="1:23" ht="18" customHeight="1">
      <c r="A122" s="430"/>
      <c r="B122" s="431"/>
      <c r="C122" s="431"/>
      <c r="D122" s="431"/>
      <c r="E122" s="431"/>
      <c r="F122" s="431"/>
      <c r="G122" s="431"/>
      <c r="H122" s="431"/>
      <c r="I122" s="431"/>
      <c r="J122" s="431"/>
      <c r="K122" s="431"/>
      <c r="L122" s="431"/>
      <c r="M122" s="432"/>
      <c r="N122" s="433"/>
      <c r="O122" s="433"/>
      <c r="P122" s="433"/>
      <c r="Q122" s="433"/>
      <c r="R122" s="433"/>
      <c r="S122" s="433"/>
      <c r="T122" s="432"/>
      <c r="U122" s="433"/>
      <c r="V122" s="433"/>
      <c r="W122" s="433"/>
    </row>
    <row r="123" spans="1:23" ht="18" customHeight="1">
      <c r="A123" s="422" t="s">
        <v>389</v>
      </c>
      <c r="B123" s="423"/>
      <c r="C123" s="423"/>
      <c r="D123" s="423"/>
      <c r="E123" s="423"/>
      <c r="F123" s="423"/>
      <c r="G123" s="423"/>
      <c r="H123" s="423"/>
      <c r="I123" s="423"/>
      <c r="J123" s="423"/>
      <c r="K123" s="423"/>
      <c r="L123" s="423"/>
      <c r="M123" s="423"/>
      <c r="N123" s="423"/>
      <c r="O123" s="423"/>
      <c r="P123" s="423"/>
      <c r="Q123" s="423"/>
      <c r="R123" s="423"/>
      <c r="S123" s="423"/>
      <c r="T123" s="423"/>
      <c r="U123" s="423"/>
      <c r="V123" s="423"/>
      <c r="W123" s="424"/>
    </row>
    <row r="124" spans="1:23" ht="18" customHeight="1">
      <c r="A124" s="422"/>
      <c r="B124" s="423"/>
      <c r="C124" s="423"/>
      <c r="D124" s="423"/>
      <c r="E124" s="423"/>
      <c r="F124" s="423"/>
      <c r="G124" s="423"/>
      <c r="H124" s="423"/>
      <c r="I124" s="423"/>
      <c r="J124" s="423"/>
      <c r="K124" s="423"/>
      <c r="L124" s="423"/>
      <c r="M124" s="423"/>
      <c r="N124" s="423"/>
      <c r="O124" s="423"/>
      <c r="P124" s="423"/>
      <c r="Q124" s="423"/>
      <c r="R124" s="423"/>
      <c r="S124" s="423"/>
      <c r="T124" s="423"/>
      <c r="U124" s="423"/>
      <c r="V124" s="423"/>
      <c r="W124" s="424"/>
    </row>
    <row r="125" spans="1:23" ht="18" customHeight="1">
      <c r="A125" s="422"/>
      <c r="B125" s="423"/>
      <c r="C125" s="423"/>
      <c r="D125" s="423"/>
      <c r="E125" s="423"/>
      <c r="F125" s="423"/>
      <c r="G125" s="423"/>
      <c r="H125" s="423"/>
      <c r="I125" s="423"/>
      <c r="J125" s="423"/>
      <c r="K125" s="423"/>
      <c r="L125" s="423"/>
      <c r="M125" s="423"/>
      <c r="N125" s="423"/>
      <c r="O125" s="423"/>
      <c r="P125" s="423"/>
      <c r="Q125" s="423"/>
      <c r="R125" s="423"/>
      <c r="S125" s="423"/>
      <c r="T125" s="423"/>
      <c r="U125" s="423"/>
      <c r="V125" s="423"/>
      <c r="W125" s="424"/>
    </row>
    <row r="126" spans="1:23" ht="18" customHeight="1">
      <c r="A126" s="422"/>
      <c r="B126" s="423"/>
      <c r="C126" s="423"/>
      <c r="D126" s="423"/>
      <c r="E126" s="423"/>
      <c r="F126" s="423"/>
      <c r="G126" s="423"/>
      <c r="H126" s="423"/>
      <c r="I126" s="423"/>
      <c r="J126" s="423"/>
      <c r="K126" s="423"/>
      <c r="L126" s="423"/>
      <c r="M126" s="423"/>
      <c r="N126" s="423"/>
      <c r="O126" s="423"/>
      <c r="P126" s="423"/>
      <c r="Q126" s="423"/>
      <c r="R126" s="423"/>
      <c r="S126" s="423"/>
      <c r="T126" s="423"/>
      <c r="U126" s="423"/>
      <c r="V126" s="423"/>
      <c r="W126" s="424"/>
    </row>
    <row r="127" spans="1:23" ht="18" customHeight="1">
      <c r="A127" s="422"/>
      <c r="B127" s="423"/>
      <c r="C127" s="423"/>
      <c r="D127" s="423"/>
      <c r="E127" s="423"/>
      <c r="F127" s="423"/>
      <c r="G127" s="423"/>
      <c r="H127" s="423"/>
      <c r="I127" s="423"/>
      <c r="J127" s="423"/>
      <c r="K127" s="423"/>
      <c r="L127" s="423"/>
      <c r="M127" s="423"/>
      <c r="N127" s="423"/>
      <c r="O127" s="423"/>
      <c r="P127" s="423"/>
      <c r="Q127" s="423"/>
      <c r="R127" s="423"/>
      <c r="S127" s="423"/>
      <c r="T127" s="423"/>
      <c r="U127" s="423"/>
      <c r="V127" s="423"/>
      <c r="W127" s="424"/>
    </row>
    <row r="128" spans="1:23" ht="18" customHeight="1">
      <c r="A128" s="422"/>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4"/>
    </row>
    <row r="129" spans="1:23" ht="18" customHeight="1">
      <c r="A129" s="422"/>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4"/>
    </row>
    <row r="130" spans="1:23" ht="18" customHeight="1">
      <c r="A130" s="422"/>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4"/>
    </row>
    <row r="131" spans="1:23" ht="18" customHeight="1">
      <c r="A131" s="422"/>
      <c r="B131" s="423"/>
      <c r="C131" s="423"/>
      <c r="D131" s="423"/>
      <c r="E131" s="423"/>
      <c r="F131" s="423"/>
      <c r="G131" s="423"/>
      <c r="H131" s="423"/>
      <c r="I131" s="423"/>
      <c r="J131" s="423"/>
      <c r="K131" s="423"/>
      <c r="L131" s="423"/>
      <c r="M131" s="423"/>
      <c r="N131" s="423"/>
      <c r="O131" s="423"/>
      <c r="P131" s="423"/>
      <c r="Q131" s="423"/>
      <c r="R131" s="423"/>
      <c r="S131" s="423"/>
      <c r="T131" s="423"/>
      <c r="U131" s="423"/>
      <c r="V131" s="423"/>
      <c r="W131" s="424"/>
    </row>
    <row r="132" spans="1:23" ht="18" customHeight="1">
      <c r="A132" s="422"/>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4"/>
    </row>
    <row r="133" spans="1:23" ht="18" customHeight="1">
      <c r="A133" s="422"/>
      <c r="B133" s="423"/>
      <c r="C133" s="423"/>
      <c r="D133" s="423"/>
      <c r="E133" s="423"/>
      <c r="F133" s="423"/>
      <c r="G133" s="423"/>
      <c r="H133" s="423"/>
      <c r="I133" s="423"/>
      <c r="J133" s="423"/>
      <c r="K133" s="423"/>
      <c r="L133" s="423"/>
      <c r="M133" s="423"/>
      <c r="N133" s="423"/>
      <c r="O133" s="423"/>
      <c r="P133" s="423"/>
      <c r="Q133" s="423"/>
      <c r="R133" s="423"/>
      <c r="S133" s="423"/>
      <c r="T133" s="423"/>
      <c r="U133" s="423"/>
      <c r="V133" s="423"/>
      <c r="W133" s="424"/>
    </row>
    <row r="134" spans="1:23" ht="18" customHeight="1">
      <c r="A134" s="422"/>
      <c r="B134" s="423"/>
      <c r="C134" s="423"/>
      <c r="D134" s="423"/>
      <c r="E134" s="423"/>
      <c r="F134" s="423"/>
      <c r="G134" s="423"/>
      <c r="H134" s="423"/>
      <c r="I134" s="423"/>
      <c r="J134" s="423"/>
      <c r="K134" s="423"/>
      <c r="L134" s="423"/>
      <c r="M134" s="423"/>
      <c r="N134" s="423"/>
      <c r="O134" s="423"/>
      <c r="P134" s="423"/>
      <c r="Q134" s="423"/>
      <c r="R134" s="423"/>
      <c r="S134" s="423"/>
      <c r="T134" s="423"/>
      <c r="U134" s="423"/>
      <c r="V134" s="423"/>
      <c r="W134" s="424"/>
    </row>
    <row r="135" spans="1:23" ht="18" customHeight="1">
      <c r="A135" s="422"/>
      <c r="B135" s="423"/>
      <c r="C135" s="423"/>
      <c r="D135" s="423"/>
      <c r="E135" s="423"/>
      <c r="F135" s="423"/>
      <c r="G135" s="423"/>
      <c r="H135" s="423"/>
      <c r="I135" s="423"/>
      <c r="J135" s="423"/>
      <c r="K135" s="423"/>
      <c r="L135" s="423"/>
      <c r="M135" s="423"/>
      <c r="N135" s="423"/>
      <c r="O135" s="423"/>
      <c r="P135" s="423"/>
      <c r="Q135" s="423"/>
      <c r="R135" s="423"/>
      <c r="S135" s="423"/>
      <c r="T135" s="423"/>
      <c r="U135" s="423"/>
      <c r="V135" s="423"/>
      <c r="W135" s="424"/>
    </row>
    <row r="136" spans="1:23" ht="18" customHeight="1">
      <c r="A136" s="422"/>
      <c r="B136" s="423"/>
      <c r="C136" s="423"/>
      <c r="D136" s="423"/>
      <c r="E136" s="423"/>
      <c r="F136" s="423"/>
      <c r="G136" s="423"/>
      <c r="H136" s="423"/>
      <c r="I136" s="423"/>
      <c r="J136" s="423"/>
      <c r="K136" s="423"/>
      <c r="L136" s="423"/>
      <c r="M136" s="423"/>
      <c r="N136" s="423"/>
      <c r="O136" s="423"/>
      <c r="P136" s="423"/>
      <c r="Q136" s="423"/>
      <c r="R136" s="423"/>
      <c r="S136" s="423"/>
      <c r="T136" s="423"/>
      <c r="U136" s="423"/>
      <c r="V136" s="423"/>
      <c r="W136" s="424"/>
    </row>
    <row r="137" spans="1:23" ht="18" customHeight="1">
      <c r="A137" s="422"/>
      <c r="B137" s="423"/>
      <c r="C137" s="423"/>
      <c r="D137" s="423"/>
      <c r="E137" s="423"/>
      <c r="F137" s="423"/>
      <c r="G137" s="423"/>
      <c r="H137" s="423"/>
      <c r="I137" s="423"/>
      <c r="J137" s="423"/>
      <c r="K137" s="423"/>
      <c r="L137" s="423"/>
      <c r="M137" s="423"/>
      <c r="N137" s="423"/>
      <c r="O137" s="423"/>
      <c r="P137" s="423"/>
      <c r="Q137" s="423"/>
      <c r="R137" s="423"/>
      <c r="S137" s="423"/>
      <c r="T137" s="423"/>
      <c r="U137" s="423"/>
      <c r="V137" s="423"/>
      <c r="W137" s="424"/>
    </row>
    <row r="138" spans="1:23" ht="18" customHeight="1">
      <c r="A138" s="422"/>
      <c r="B138" s="423"/>
      <c r="C138" s="423"/>
      <c r="D138" s="423"/>
      <c r="E138" s="423"/>
      <c r="F138" s="423"/>
      <c r="G138" s="423"/>
      <c r="H138" s="423"/>
      <c r="I138" s="423"/>
      <c r="J138" s="423"/>
      <c r="K138" s="423"/>
      <c r="L138" s="423"/>
      <c r="M138" s="423"/>
      <c r="N138" s="423"/>
      <c r="O138" s="423"/>
      <c r="P138" s="423"/>
      <c r="Q138" s="423"/>
      <c r="R138" s="423"/>
      <c r="S138" s="423"/>
      <c r="T138" s="423"/>
      <c r="U138" s="423"/>
      <c r="V138" s="423"/>
      <c r="W138" s="424"/>
    </row>
    <row r="139" spans="1:23" ht="18" customHeight="1">
      <c r="A139" s="422"/>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4"/>
    </row>
    <row r="140" spans="1:23" ht="18" customHeight="1">
      <c r="A140" s="422"/>
      <c r="B140" s="423"/>
      <c r="C140" s="423"/>
      <c r="D140" s="423"/>
      <c r="E140" s="423"/>
      <c r="F140" s="423"/>
      <c r="G140" s="423"/>
      <c r="H140" s="423"/>
      <c r="I140" s="423"/>
      <c r="J140" s="423"/>
      <c r="K140" s="423"/>
      <c r="L140" s="423"/>
      <c r="M140" s="423"/>
      <c r="N140" s="423"/>
      <c r="O140" s="423"/>
      <c r="P140" s="423"/>
      <c r="Q140" s="423"/>
      <c r="R140" s="423"/>
      <c r="S140" s="423"/>
      <c r="T140" s="423"/>
      <c r="U140" s="423"/>
      <c r="V140" s="423"/>
      <c r="W140" s="424"/>
    </row>
    <row r="141" spans="1:23" ht="18" customHeight="1">
      <c r="A141" s="422"/>
      <c r="B141" s="423"/>
      <c r="C141" s="423"/>
      <c r="D141" s="423"/>
      <c r="E141" s="423"/>
      <c r="F141" s="423"/>
      <c r="G141" s="423"/>
      <c r="H141" s="423"/>
      <c r="I141" s="423"/>
      <c r="J141" s="423"/>
      <c r="K141" s="423"/>
      <c r="L141" s="423"/>
      <c r="M141" s="423"/>
      <c r="N141" s="423"/>
      <c r="O141" s="423"/>
      <c r="P141" s="423"/>
      <c r="Q141" s="423"/>
      <c r="R141" s="423"/>
      <c r="S141" s="423"/>
      <c r="T141" s="423"/>
      <c r="U141" s="423"/>
      <c r="V141" s="423"/>
      <c r="W141" s="424"/>
    </row>
    <row r="142" spans="1:23" ht="18" customHeight="1">
      <c r="A142" s="422"/>
      <c r="B142" s="423"/>
      <c r="C142" s="423"/>
      <c r="D142" s="423"/>
      <c r="E142" s="423"/>
      <c r="F142" s="423"/>
      <c r="G142" s="423"/>
      <c r="H142" s="423"/>
      <c r="I142" s="423"/>
      <c r="J142" s="423"/>
      <c r="K142" s="423"/>
      <c r="L142" s="423"/>
      <c r="M142" s="423"/>
      <c r="N142" s="423"/>
      <c r="O142" s="423"/>
      <c r="P142" s="423"/>
      <c r="Q142" s="423"/>
      <c r="R142" s="423"/>
      <c r="S142" s="423"/>
      <c r="T142" s="423"/>
      <c r="U142" s="423"/>
      <c r="V142" s="423"/>
      <c r="W142" s="424"/>
    </row>
    <row r="143" spans="1:23" ht="18" customHeight="1">
      <c r="A143" s="422"/>
      <c r="B143" s="423"/>
      <c r="C143" s="423"/>
      <c r="D143" s="423"/>
      <c r="E143" s="423"/>
      <c r="F143" s="423"/>
      <c r="G143" s="423"/>
      <c r="H143" s="423"/>
      <c r="I143" s="423"/>
      <c r="J143" s="423"/>
      <c r="K143" s="423"/>
      <c r="L143" s="423"/>
      <c r="M143" s="423"/>
      <c r="N143" s="423"/>
      <c r="O143" s="423"/>
      <c r="P143" s="423"/>
      <c r="Q143" s="423"/>
      <c r="R143" s="423"/>
      <c r="S143" s="423"/>
      <c r="T143" s="423"/>
      <c r="U143" s="423"/>
      <c r="V143" s="423"/>
      <c r="W143" s="424"/>
    </row>
    <row r="144" spans="1:23" ht="18" customHeight="1">
      <c r="A144" s="422"/>
      <c r="B144" s="423"/>
      <c r="C144" s="423"/>
      <c r="D144" s="423"/>
      <c r="E144" s="423"/>
      <c r="F144" s="423"/>
      <c r="G144" s="423"/>
      <c r="H144" s="423"/>
      <c r="I144" s="423"/>
      <c r="J144" s="423"/>
      <c r="K144" s="423"/>
      <c r="L144" s="423"/>
      <c r="M144" s="423"/>
      <c r="N144" s="423"/>
      <c r="O144" s="423"/>
      <c r="P144" s="423"/>
      <c r="Q144" s="423"/>
      <c r="R144" s="423"/>
      <c r="S144" s="423"/>
      <c r="T144" s="423"/>
      <c r="U144" s="423"/>
      <c r="V144" s="423"/>
      <c r="W144" s="424"/>
    </row>
    <row r="145" spans="1:23" ht="18" customHeight="1">
      <c r="A145" s="422"/>
      <c r="B145" s="423"/>
      <c r="C145" s="423"/>
      <c r="D145" s="423"/>
      <c r="E145" s="423"/>
      <c r="F145" s="423"/>
      <c r="G145" s="423"/>
      <c r="H145" s="423"/>
      <c r="I145" s="423"/>
      <c r="J145" s="423"/>
      <c r="K145" s="423"/>
      <c r="L145" s="423"/>
      <c r="M145" s="423"/>
      <c r="N145" s="423"/>
      <c r="O145" s="423"/>
      <c r="P145" s="423"/>
      <c r="Q145" s="423"/>
      <c r="R145" s="423"/>
      <c r="S145" s="423"/>
      <c r="T145" s="423"/>
      <c r="U145" s="423"/>
      <c r="V145" s="423"/>
      <c r="W145" s="424"/>
    </row>
    <row r="146" spans="1:23" ht="18" customHeight="1">
      <c r="A146" s="422"/>
      <c r="B146" s="423"/>
      <c r="C146" s="423"/>
      <c r="D146" s="423"/>
      <c r="E146" s="423"/>
      <c r="F146" s="423"/>
      <c r="G146" s="423"/>
      <c r="H146" s="423"/>
      <c r="I146" s="423"/>
      <c r="J146" s="423"/>
      <c r="K146" s="423"/>
      <c r="L146" s="423"/>
      <c r="M146" s="423"/>
      <c r="N146" s="423"/>
      <c r="O146" s="423"/>
      <c r="P146" s="423"/>
      <c r="Q146" s="423"/>
      <c r="R146" s="423"/>
      <c r="S146" s="423"/>
      <c r="T146" s="423"/>
      <c r="U146" s="423"/>
      <c r="V146" s="423"/>
      <c r="W146" s="424"/>
    </row>
    <row r="147" spans="1:23" ht="18" customHeight="1">
      <c r="A147" s="422"/>
      <c r="B147" s="423"/>
      <c r="C147" s="423"/>
      <c r="D147" s="423"/>
      <c r="E147" s="423"/>
      <c r="F147" s="423"/>
      <c r="G147" s="423"/>
      <c r="H147" s="423"/>
      <c r="I147" s="423"/>
      <c r="J147" s="423"/>
      <c r="K147" s="423"/>
      <c r="L147" s="423"/>
      <c r="M147" s="423"/>
      <c r="N147" s="423"/>
      <c r="O147" s="423"/>
      <c r="P147" s="423"/>
      <c r="Q147" s="423"/>
      <c r="R147" s="423"/>
      <c r="S147" s="423"/>
      <c r="T147" s="423"/>
      <c r="U147" s="423"/>
      <c r="V147" s="423"/>
      <c r="W147" s="424"/>
    </row>
    <row r="148" spans="1:23" ht="18" customHeight="1">
      <c r="A148" s="422"/>
      <c r="B148" s="423"/>
      <c r="C148" s="423"/>
      <c r="D148" s="423"/>
      <c r="E148" s="423"/>
      <c r="F148" s="423"/>
      <c r="G148" s="423"/>
      <c r="H148" s="423"/>
      <c r="I148" s="423"/>
      <c r="J148" s="423"/>
      <c r="K148" s="423"/>
      <c r="L148" s="423"/>
      <c r="M148" s="423"/>
      <c r="N148" s="423"/>
      <c r="O148" s="423"/>
      <c r="P148" s="423"/>
      <c r="Q148" s="423"/>
      <c r="R148" s="423"/>
      <c r="S148" s="423"/>
      <c r="T148" s="423"/>
      <c r="U148" s="423"/>
      <c r="V148" s="423"/>
      <c r="W148" s="424"/>
    </row>
    <row r="149" spans="1:23" ht="18" customHeight="1">
      <c r="A149" s="422"/>
      <c r="B149" s="423"/>
      <c r="C149" s="423"/>
      <c r="D149" s="423"/>
      <c r="E149" s="423"/>
      <c r="F149" s="423"/>
      <c r="G149" s="423"/>
      <c r="H149" s="423"/>
      <c r="I149" s="423"/>
      <c r="J149" s="423"/>
      <c r="K149" s="423"/>
      <c r="L149" s="423"/>
      <c r="M149" s="423"/>
      <c r="N149" s="423"/>
      <c r="O149" s="423"/>
      <c r="P149" s="423"/>
      <c r="Q149" s="423"/>
      <c r="R149" s="423"/>
      <c r="S149" s="423"/>
      <c r="T149" s="423"/>
      <c r="U149" s="423"/>
      <c r="V149" s="423"/>
      <c r="W149" s="424"/>
    </row>
    <row r="150" spans="1:23" ht="18" customHeight="1">
      <c r="A150" s="422"/>
      <c r="B150" s="423"/>
      <c r="C150" s="423"/>
      <c r="D150" s="423"/>
      <c r="E150" s="423"/>
      <c r="F150" s="423"/>
      <c r="G150" s="423"/>
      <c r="H150" s="423"/>
      <c r="I150" s="423"/>
      <c r="J150" s="423"/>
      <c r="K150" s="423"/>
      <c r="L150" s="423"/>
      <c r="M150" s="423"/>
      <c r="N150" s="423"/>
      <c r="O150" s="423"/>
      <c r="P150" s="423"/>
      <c r="Q150" s="423"/>
      <c r="R150" s="423"/>
      <c r="S150" s="423"/>
      <c r="T150" s="423"/>
      <c r="U150" s="423"/>
      <c r="V150" s="423"/>
      <c r="W150" s="424"/>
    </row>
    <row r="151" spans="1:23" ht="18" customHeight="1">
      <c r="A151" s="422"/>
      <c r="B151" s="423"/>
      <c r="C151" s="423"/>
      <c r="D151" s="423"/>
      <c r="E151" s="423"/>
      <c r="F151" s="423"/>
      <c r="G151" s="423"/>
      <c r="H151" s="423"/>
      <c r="I151" s="423"/>
      <c r="J151" s="423"/>
      <c r="K151" s="423"/>
      <c r="L151" s="423"/>
      <c r="M151" s="423"/>
      <c r="N151" s="423"/>
      <c r="O151" s="423"/>
      <c r="P151" s="423"/>
      <c r="Q151" s="423"/>
      <c r="R151" s="423"/>
      <c r="S151" s="423"/>
      <c r="T151" s="423"/>
      <c r="U151" s="423"/>
      <c r="V151" s="423"/>
      <c r="W151" s="424"/>
    </row>
    <row r="152" spans="1:23" ht="18" customHeight="1">
      <c r="A152" s="422"/>
      <c r="B152" s="423"/>
      <c r="C152" s="423"/>
      <c r="D152" s="423"/>
      <c r="E152" s="423"/>
      <c r="F152" s="423"/>
      <c r="G152" s="423"/>
      <c r="H152" s="423"/>
      <c r="I152" s="423"/>
      <c r="J152" s="423"/>
      <c r="K152" s="423"/>
      <c r="L152" s="423"/>
      <c r="M152" s="423"/>
      <c r="N152" s="423"/>
      <c r="O152" s="423"/>
      <c r="P152" s="423"/>
      <c r="Q152" s="423"/>
      <c r="R152" s="423"/>
      <c r="S152" s="423"/>
      <c r="T152" s="423"/>
      <c r="U152" s="423"/>
      <c r="V152" s="423"/>
      <c r="W152" s="424"/>
    </row>
    <row r="153" spans="1:23" ht="18" customHeight="1">
      <c r="A153" s="422"/>
      <c r="B153" s="423"/>
      <c r="C153" s="423"/>
      <c r="D153" s="423"/>
      <c r="E153" s="423"/>
      <c r="F153" s="423"/>
      <c r="G153" s="423"/>
      <c r="H153" s="423"/>
      <c r="I153" s="423"/>
      <c r="J153" s="423"/>
      <c r="K153" s="423"/>
      <c r="L153" s="423"/>
      <c r="M153" s="423"/>
      <c r="N153" s="423"/>
      <c r="O153" s="423"/>
      <c r="P153" s="423"/>
      <c r="Q153" s="423"/>
      <c r="R153" s="423"/>
      <c r="S153" s="423"/>
      <c r="T153" s="423"/>
      <c r="U153" s="423"/>
      <c r="V153" s="423"/>
      <c r="W153" s="424"/>
    </row>
    <row r="154" spans="1:23" ht="18" customHeight="1">
      <c r="A154" s="422"/>
      <c r="B154" s="423"/>
      <c r="C154" s="423"/>
      <c r="D154" s="423"/>
      <c r="E154" s="423"/>
      <c r="F154" s="423"/>
      <c r="G154" s="423"/>
      <c r="H154" s="423"/>
      <c r="I154" s="423"/>
      <c r="J154" s="423"/>
      <c r="K154" s="423"/>
      <c r="L154" s="423"/>
      <c r="M154" s="423"/>
      <c r="N154" s="423"/>
      <c r="O154" s="423"/>
      <c r="P154" s="423"/>
      <c r="Q154" s="423"/>
      <c r="R154" s="423"/>
      <c r="S154" s="423"/>
      <c r="T154" s="423"/>
      <c r="U154" s="423"/>
      <c r="V154" s="423"/>
      <c r="W154" s="424"/>
    </row>
    <row r="155" spans="1:23" ht="18" customHeight="1">
      <c r="A155" s="422"/>
      <c r="B155" s="423"/>
      <c r="C155" s="423"/>
      <c r="D155" s="423"/>
      <c r="E155" s="423"/>
      <c r="F155" s="423"/>
      <c r="G155" s="423"/>
      <c r="H155" s="423"/>
      <c r="I155" s="423"/>
      <c r="J155" s="423"/>
      <c r="K155" s="423"/>
      <c r="L155" s="423"/>
      <c r="M155" s="423"/>
      <c r="N155" s="423"/>
      <c r="O155" s="423"/>
      <c r="P155" s="423"/>
      <c r="Q155" s="423"/>
      <c r="R155" s="423"/>
      <c r="S155" s="423"/>
      <c r="T155" s="423"/>
      <c r="U155" s="423"/>
      <c r="V155" s="423"/>
      <c r="W155" s="424"/>
    </row>
    <row r="156" spans="1:23" ht="18" customHeight="1">
      <c r="A156" s="422"/>
      <c r="B156" s="423"/>
      <c r="C156" s="423"/>
      <c r="D156" s="423"/>
      <c r="E156" s="423"/>
      <c r="F156" s="423"/>
      <c r="G156" s="423"/>
      <c r="H156" s="423"/>
      <c r="I156" s="423"/>
      <c r="J156" s="423"/>
      <c r="K156" s="423"/>
      <c r="L156" s="423"/>
      <c r="M156" s="423"/>
      <c r="N156" s="423"/>
      <c r="O156" s="423"/>
      <c r="P156" s="423"/>
      <c r="Q156" s="423"/>
      <c r="R156" s="423"/>
      <c r="S156" s="423"/>
      <c r="T156" s="423"/>
      <c r="U156" s="423"/>
      <c r="V156" s="423"/>
      <c r="W156" s="424"/>
    </row>
    <row r="157" spans="1:23" ht="18" customHeight="1">
      <c r="A157" s="422"/>
      <c r="B157" s="423"/>
      <c r="C157" s="423"/>
      <c r="D157" s="423"/>
      <c r="E157" s="423"/>
      <c r="F157" s="423"/>
      <c r="G157" s="423"/>
      <c r="H157" s="423"/>
      <c r="I157" s="423"/>
      <c r="J157" s="423"/>
      <c r="K157" s="423"/>
      <c r="L157" s="423"/>
      <c r="M157" s="423"/>
      <c r="N157" s="423"/>
      <c r="O157" s="423"/>
      <c r="P157" s="423"/>
      <c r="Q157" s="423"/>
      <c r="R157" s="423"/>
      <c r="S157" s="423"/>
      <c r="T157" s="423"/>
      <c r="U157" s="423"/>
      <c r="V157" s="423"/>
      <c r="W157" s="424"/>
    </row>
    <row r="158" spans="1:23" ht="18" customHeight="1">
      <c r="A158" s="422"/>
      <c r="B158" s="423"/>
      <c r="C158" s="423"/>
      <c r="D158" s="423"/>
      <c r="E158" s="423"/>
      <c r="F158" s="423"/>
      <c r="G158" s="423"/>
      <c r="H158" s="423"/>
      <c r="I158" s="423"/>
      <c r="J158" s="423"/>
      <c r="K158" s="423"/>
      <c r="L158" s="423"/>
      <c r="M158" s="423"/>
      <c r="N158" s="423"/>
      <c r="O158" s="423"/>
      <c r="P158" s="423"/>
      <c r="Q158" s="423"/>
      <c r="R158" s="423"/>
      <c r="S158" s="423"/>
      <c r="T158" s="423"/>
      <c r="U158" s="423"/>
      <c r="V158" s="423"/>
      <c r="W158" s="424"/>
    </row>
    <row r="159" spans="1:23" ht="18" customHeight="1">
      <c r="A159" s="425"/>
      <c r="B159" s="426"/>
      <c r="C159" s="426"/>
      <c r="D159" s="426"/>
      <c r="E159" s="426"/>
      <c r="F159" s="426"/>
      <c r="G159" s="426"/>
      <c r="H159" s="426"/>
      <c r="I159" s="426"/>
      <c r="J159" s="426"/>
      <c r="K159" s="426"/>
      <c r="L159" s="426"/>
      <c r="M159" s="426"/>
      <c r="N159" s="426"/>
      <c r="O159" s="426"/>
      <c r="P159" s="426"/>
      <c r="Q159" s="426"/>
      <c r="R159" s="426"/>
      <c r="S159" s="426"/>
      <c r="T159" s="426"/>
      <c r="U159" s="426"/>
      <c r="V159" s="426"/>
      <c r="W159" s="427"/>
    </row>
    <row r="160" spans="1:23" ht="18" customHeight="1">
      <c r="A160" s="428"/>
      <c r="B160" s="429"/>
      <c r="C160" s="429"/>
      <c r="D160" s="429"/>
      <c r="E160" s="429"/>
      <c r="F160" s="429"/>
      <c r="G160" s="429"/>
      <c r="H160" s="429"/>
      <c r="I160" s="429"/>
      <c r="J160" s="429"/>
      <c r="K160" s="429"/>
      <c r="L160" s="429"/>
      <c r="M160" s="432" t="s">
        <v>366</v>
      </c>
      <c r="N160" s="433"/>
      <c r="O160" s="433"/>
      <c r="P160" s="433"/>
      <c r="Q160" s="433"/>
      <c r="R160" s="433"/>
      <c r="S160" s="433"/>
      <c r="T160" s="432" t="s">
        <v>367</v>
      </c>
      <c r="U160" s="433"/>
      <c r="V160" s="433"/>
      <c r="W160" s="433"/>
    </row>
    <row r="161" spans="1:23" ht="18" customHeight="1">
      <c r="A161" s="430"/>
      <c r="B161" s="431"/>
      <c r="C161" s="431"/>
      <c r="D161" s="431"/>
      <c r="E161" s="431"/>
      <c r="F161" s="431"/>
      <c r="G161" s="431"/>
      <c r="H161" s="431"/>
      <c r="I161" s="431"/>
      <c r="J161" s="431"/>
      <c r="K161" s="431"/>
      <c r="L161" s="431"/>
      <c r="M161" s="432"/>
      <c r="N161" s="433"/>
      <c r="O161" s="433"/>
      <c r="P161" s="433"/>
      <c r="Q161" s="433"/>
      <c r="R161" s="433"/>
      <c r="S161" s="433"/>
      <c r="T161" s="432"/>
      <c r="U161" s="433"/>
      <c r="V161" s="433"/>
      <c r="W161" s="433"/>
    </row>
    <row r="162" spans="1:23" ht="18" customHeight="1">
      <c r="A162" s="422" t="s">
        <v>389</v>
      </c>
      <c r="B162" s="423"/>
      <c r="C162" s="423"/>
      <c r="D162" s="423"/>
      <c r="E162" s="423"/>
      <c r="F162" s="423"/>
      <c r="G162" s="423"/>
      <c r="H162" s="423"/>
      <c r="I162" s="423"/>
      <c r="J162" s="423"/>
      <c r="K162" s="423"/>
      <c r="L162" s="423"/>
      <c r="M162" s="423"/>
      <c r="N162" s="423"/>
      <c r="O162" s="423"/>
      <c r="P162" s="423"/>
      <c r="Q162" s="423"/>
      <c r="R162" s="423"/>
      <c r="S162" s="423"/>
      <c r="T162" s="423"/>
      <c r="U162" s="423"/>
      <c r="V162" s="423"/>
      <c r="W162" s="424"/>
    </row>
    <row r="163" spans="1:23" ht="18" customHeight="1">
      <c r="A163" s="422"/>
      <c r="B163" s="423"/>
      <c r="C163" s="423"/>
      <c r="D163" s="423"/>
      <c r="E163" s="423"/>
      <c r="F163" s="423"/>
      <c r="G163" s="423"/>
      <c r="H163" s="423"/>
      <c r="I163" s="423"/>
      <c r="J163" s="423"/>
      <c r="K163" s="423"/>
      <c r="L163" s="423"/>
      <c r="M163" s="423"/>
      <c r="N163" s="423"/>
      <c r="O163" s="423"/>
      <c r="P163" s="423"/>
      <c r="Q163" s="423"/>
      <c r="R163" s="423"/>
      <c r="S163" s="423"/>
      <c r="T163" s="423"/>
      <c r="U163" s="423"/>
      <c r="V163" s="423"/>
      <c r="W163" s="424"/>
    </row>
    <row r="164" spans="1:23" ht="18" customHeight="1">
      <c r="A164" s="422"/>
      <c r="B164" s="423"/>
      <c r="C164" s="423"/>
      <c r="D164" s="423"/>
      <c r="E164" s="423"/>
      <c r="F164" s="423"/>
      <c r="G164" s="423"/>
      <c r="H164" s="423"/>
      <c r="I164" s="423"/>
      <c r="J164" s="423"/>
      <c r="K164" s="423"/>
      <c r="L164" s="423"/>
      <c r="M164" s="423"/>
      <c r="N164" s="423"/>
      <c r="O164" s="423"/>
      <c r="P164" s="423"/>
      <c r="Q164" s="423"/>
      <c r="R164" s="423"/>
      <c r="S164" s="423"/>
      <c r="T164" s="423"/>
      <c r="U164" s="423"/>
      <c r="V164" s="423"/>
      <c r="W164" s="424"/>
    </row>
    <row r="165" spans="1:23" ht="18" customHeight="1">
      <c r="A165" s="422"/>
      <c r="B165" s="423"/>
      <c r="C165" s="423"/>
      <c r="D165" s="423"/>
      <c r="E165" s="423"/>
      <c r="F165" s="423"/>
      <c r="G165" s="423"/>
      <c r="H165" s="423"/>
      <c r="I165" s="423"/>
      <c r="J165" s="423"/>
      <c r="K165" s="423"/>
      <c r="L165" s="423"/>
      <c r="M165" s="423"/>
      <c r="N165" s="423"/>
      <c r="O165" s="423"/>
      <c r="P165" s="423"/>
      <c r="Q165" s="423"/>
      <c r="R165" s="423"/>
      <c r="S165" s="423"/>
      <c r="T165" s="423"/>
      <c r="U165" s="423"/>
      <c r="V165" s="423"/>
      <c r="W165" s="424"/>
    </row>
    <row r="166" spans="1:23" ht="18" customHeight="1">
      <c r="A166" s="422"/>
      <c r="B166" s="423"/>
      <c r="C166" s="423"/>
      <c r="D166" s="423"/>
      <c r="E166" s="423"/>
      <c r="F166" s="423"/>
      <c r="G166" s="423"/>
      <c r="H166" s="423"/>
      <c r="I166" s="423"/>
      <c r="J166" s="423"/>
      <c r="K166" s="423"/>
      <c r="L166" s="423"/>
      <c r="M166" s="423"/>
      <c r="N166" s="423"/>
      <c r="O166" s="423"/>
      <c r="P166" s="423"/>
      <c r="Q166" s="423"/>
      <c r="R166" s="423"/>
      <c r="S166" s="423"/>
      <c r="T166" s="423"/>
      <c r="U166" s="423"/>
      <c r="V166" s="423"/>
      <c r="W166" s="424"/>
    </row>
    <row r="167" spans="1:23" ht="18" customHeight="1">
      <c r="A167" s="422"/>
      <c r="B167" s="423"/>
      <c r="C167" s="423"/>
      <c r="D167" s="423"/>
      <c r="E167" s="423"/>
      <c r="F167" s="423"/>
      <c r="G167" s="423"/>
      <c r="H167" s="423"/>
      <c r="I167" s="423"/>
      <c r="J167" s="423"/>
      <c r="K167" s="423"/>
      <c r="L167" s="423"/>
      <c r="M167" s="423"/>
      <c r="N167" s="423"/>
      <c r="O167" s="423"/>
      <c r="P167" s="423"/>
      <c r="Q167" s="423"/>
      <c r="R167" s="423"/>
      <c r="S167" s="423"/>
      <c r="T167" s="423"/>
      <c r="U167" s="423"/>
      <c r="V167" s="423"/>
      <c r="W167" s="424"/>
    </row>
    <row r="168" spans="1:23" ht="18" customHeight="1">
      <c r="A168" s="422"/>
      <c r="B168" s="423"/>
      <c r="C168" s="423"/>
      <c r="D168" s="423"/>
      <c r="E168" s="423"/>
      <c r="F168" s="423"/>
      <c r="G168" s="423"/>
      <c r="H168" s="423"/>
      <c r="I168" s="423"/>
      <c r="J168" s="423"/>
      <c r="K168" s="423"/>
      <c r="L168" s="423"/>
      <c r="M168" s="423"/>
      <c r="N168" s="423"/>
      <c r="O168" s="423"/>
      <c r="P168" s="423"/>
      <c r="Q168" s="423"/>
      <c r="R168" s="423"/>
      <c r="S168" s="423"/>
      <c r="T168" s="423"/>
      <c r="U168" s="423"/>
      <c r="V168" s="423"/>
      <c r="W168" s="424"/>
    </row>
    <row r="169" spans="1:23" ht="18" customHeight="1">
      <c r="A169" s="422"/>
      <c r="B169" s="423"/>
      <c r="C169" s="423"/>
      <c r="D169" s="423"/>
      <c r="E169" s="423"/>
      <c r="F169" s="423"/>
      <c r="G169" s="423"/>
      <c r="H169" s="423"/>
      <c r="I169" s="423"/>
      <c r="J169" s="423"/>
      <c r="K169" s="423"/>
      <c r="L169" s="423"/>
      <c r="M169" s="423"/>
      <c r="N169" s="423"/>
      <c r="O169" s="423"/>
      <c r="P169" s="423"/>
      <c r="Q169" s="423"/>
      <c r="R169" s="423"/>
      <c r="S169" s="423"/>
      <c r="T169" s="423"/>
      <c r="U169" s="423"/>
      <c r="V169" s="423"/>
      <c r="W169" s="424"/>
    </row>
    <row r="170" spans="1:23" ht="18" customHeight="1">
      <c r="A170" s="422"/>
      <c r="B170" s="423"/>
      <c r="C170" s="423"/>
      <c r="D170" s="423"/>
      <c r="E170" s="423"/>
      <c r="F170" s="423"/>
      <c r="G170" s="423"/>
      <c r="H170" s="423"/>
      <c r="I170" s="423"/>
      <c r="J170" s="423"/>
      <c r="K170" s="423"/>
      <c r="L170" s="423"/>
      <c r="M170" s="423"/>
      <c r="N170" s="423"/>
      <c r="O170" s="423"/>
      <c r="P170" s="423"/>
      <c r="Q170" s="423"/>
      <c r="R170" s="423"/>
      <c r="S170" s="423"/>
      <c r="T170" s="423"/>
      <c r="U170" s="423"/>
      <c r="V170" s="423"/>
      <c r="W170" s="424"/>
    </row>
    <row r="171" spans="1:23" ht="18" customHeight="1">
      <c r="A171" s="422"/>
      <c r="B171" s="423"/>
      <c r="C171" s="423"/>
      <c r="D171" s="423"/>
      <c r="E171" s="423"/>
      <c r="F171" s="423"/>
      <c r="G171" s="423"/>
      <c r="H171" s="423"/>
      <c r="I171" s="423"/>
      <c r="J171" s="423"/>
      <c r="K171" s="423"/>
      <c r="L171" s="423"/>
      <c r="M171" s="423"/>
      <c r="N171" s="423"/>
      <c r="O171" s="423"/>
      <c r="P171" s="423"/>
      <c r="Q171" s="423"/>
      <c r="R171" s="423"/>
      <c r="S171" s="423"/>
      <c r="T171" s="423"/>
      <c r="U171" s="423"/>
      <c r="V171" s="423"/>
      <c r="W171" s="424"/>
    </row>
    <row r="172" spans="1:23" ht="18" customHeight="1">
      <c r="A172" s="422"/>
      <c r="B172" s="423"/>
      <c r="C172" s="423"/>
      <c r="D172" s="423"/>
      <c r="E172" s="423"/>
      <c r="F172" s="423"/>
      <c r="G172" s="423"/>
      <c r="H172" s="423"/>
      <c r="I172" s="423"/>
      <c r="J172" s="423"/>
      <c r="K172" s="423"/>
      <c r="L172" s="423"/>
      <c r="M172" s="423"/>
      <c r="N172" s="423"/>
      <c r="O172" s="423"/>
      <c r="P172" s="423"/>
      <c r="Q172" s="423"/>
      <c r="R172" s="423"/>
      <c r="S172" s="423"/>
      <c r="T172" s="423"/>
      <c r="U172" s="423"/>
      <c r="V172" s="423"/>
      <c r="W172" s="424"/>
    </row>
    <row r="173" spans="1:23" ht="18" customHeight="1">
      <c r="A173" s="422"/>
      <c r="B173" s="423"/>
      <c r="C173" s="423"/>
      <c r="D173" s="423"/>
      <c r="E173" s="423"/>
      <c r="F173" s="423"/>
      <c r="G173" s="423"/>
      <c r="H173" s="423"/>
      <c r="I173" s="423"/>
      <c r="J173" s="423"/>
      <c r="K173" s="423"/>
      <c r="L173" s="423"/>
      <c r="M173" s="423"/>
      <c r="N173" s="423"/>
      <c r="O173" s="423"/>
      <c r="P173" s="423"/>
      <c r="Q173" s="423"/>
      <c r="R173" s="423"/>
      <c r="S173" s="423"/>
      <c r="T173" s="423"/>
      <c r="U173" s="423"/>
      <c r="V173" s="423"/>
      <c r="W173" s="424"/>
    </row>
    <row r="174" spans="1:23" ht="18" customHeight="1">
      <c r="A174" s="422"/>
      <c r="B174" s="423"/>
      <c r="C174" s="423"/>
      <c r="D174" s="423"/>
      <c r="E174" s="423"/>
      <c r="F174" s="423"/>
      <c r="G174" s="423"/>
      <c r="H174" s="423"/>
      <c r="I174" s="423"/>
      <c r="J174" s="423"/>
      <c r="K174" s="423"/>
      <c r="L174" s="423"/>
      <c r="M174" s="423"/>
      <c r="N174" s="423"/>
      <c r="O174" s="423"/>
      <c r="P174" s="423"/>
      <c r="Q174" s="423"/>
      <c r="R174" s="423"/>
      <c r="S174" s="423"/>
      <c r="T174" s="423"/>
      <c r="U174" s="423"/>
      <c r="V174" s="423"/>
      <c r="W174" s="424"/>
    </row>
    <row r="175" spans="1:23" ht="18" customHeight="1">
      <c r="A175" s="422"/>
      <c r="B175" s="423"/>
      <c r="C175" s="423"/>
      <c r="D175" s="423"/>
      <c r="E175" s="423"/>
      <c r="F175" s="423"/>
      <c r="G175" s="423"/>
      <c r="H175" s="423"/>
      <c r="I175" s="423"/>
      <c r="J175" s="423"/>
      <c r="K175" s="423"/>
      <c r="L175" s="423"/>
      <c r="M175" s="423"/>
      <c r="N175" s="423"/>
      <c r="O175" s="423"/>
      <c r="P175" s="423"/>
      <c r="Q175" s="423"/>
      <c r="R175" s="423"/>
      <c r="S175" s="423"/>
      <c r="T175" s="423"/>
      <c r="U175" s="423"/>
      <c r="V175" s="423"/>
      <c r="W175" s="424"/>
    </row>
    <row r="176" spans="1:23" ht="18" customHeight="1">
      <c r="A176" s="422"/>
      <c r="B176" s="423"/>
      <c r="C176" s="423"/>
      <c r="D176" s="423"/>
      <c r="E176" s="423"/>
      <c r="F176" s="423"/>
      <c r="G176" s="423"/>
      <c r="H176" s="423"/>
      <c r="I176" s="423"/>
      <c r="J176" s="423"/>
      <c r="K176" s="423"/>
      <c r="L176" s="423"/>
      <c r="M176" s="423"/>
      <c r="N176" s="423"/>
      <c r="O176" s="423"/>
      <c r="P176" s="423"/>
      <c r="Q176" s="423"/>
      <c r="R176" s="423"/>
      <c r="S176" s="423"/>
      <c r="T176" s="423"/>
      <c r="U176" s="423"/>
      <c r="V176" s="423"/>
      <c r="W176" s="424"/>
    </row>
    <row r="177" spans="1:23" ht="18" customHeight="1">
      <c r="A177" s="422"/>
      <c r="B177" s="423"/>
      <c r="C177" s="423"/>
      <c r="D177" s="423"/>
      <c r="E177" s="423"/>
      <c r="F177" s="423"/>
      <c r="G177" s="423"/>
      <c r="H177" s="423"/>
      <c r="I177" s="423"/>
      <c r="J177" s="423"/>
      <c r="K177" s="423"/>
      <c r="L177" s="423"/>
      <c r="M177" s="423"/>
      <c r="N177" s="423"/>
      <c r="O177" s="423"/>
      <c r="P177" s="423"/>
      <c r="Q177" s="423"/>
      <c r="R177" s="423"/>
      <c r="S177" s="423"/>
      <c r="T177" s="423"/>
      <c r="U177" s="423"/>
      <c r="V177" s="423"/>
      <c r="W177" s="424"/>
    </row>
    <row r="178" spans="1:23" ht="18" customHeight="1">
      <c r="A178" s="422"/>
      <c r="B178" s="423"/>
      <c r="C178" s="423"/>
      <c r="D178" s="423"/>
      <c r="E178" s="423"/>
      <c r="F178" s="423"/>
      <c r="G178" s="423"/>
      <c r="H178" s="423"/>
      <c r="I178" s="423"/>
      <c r="J178" s="423"/>
      <c r="K178" s="423"/>
      <c r="L178" s="423"/>
      <c r="M178" s="423"/>
      <c r="N178" s="423"/>
      <c r="O178" s="423"/>
      <c r="P178" s="423"/>
      <c r="Q178" s="423"/>
      <c r="R178" s="423"/>
      <c r="S178" s="423"/>
      <c r="T178" s="423"/>
      <c r="U178" s="423"/>
      <c r="V178" s="423"/>
      <c r="W178" s="424"/>
    </row>
    <row r="179" spans="1:23" ht="18" customHeight="1">
      <c r="A179" s="422"/>
      <c r="B179" s="423"/>
      <c r="C179" s="423"/>
      <c r="D179" s="423"/>
      <c r="E179" s="423"/>
      <c r="F179" s="423"/>
      <c r="G179" s="423"/>
      <c r="H179" s="423"/>
      <c r="I179" s="423"/>
      <c r="J179" s="423"/>
      <c r="K179" s="423"/>
      <c r="L179" s="423"/>
      <c r="M179" s="423"/>
      <c r="N179" s="423"/>
      <c r="O179" s="423"/>
      <c r="P179" s="423"/>
      <c r="Q179" s="423"/>
      <c r="R179" s="423"/>
      <c r="S179" s="423"/>
      <c r="T179" s="423"/>
      <c r="U179" s="423"/>
      <c r="V179" s="423"/>
      <c r="W179" s="424"/>
    </row>
    <row r="180" spans="1:23" ht="18" customHeight="1">
      <c r="A180" s="422"/>
      <c r="B180" s="423"/>
      <c r="C180" s="423"/>
      <c r="D180" s="423"/>
      <c r="E180" s="423"/>
      <c r="F180" s="423"/>
      <c r="G180" s="423"/>
      <c r="H180" s="423"/>
      <c r="I180" s="423"/>
      <c r="J180" s="423"/>
      <c r="K180" s="423"/>
      <c r="L180" s="423"/>
      <c r="M180" s="423"/>
      <c r="N180" s="423"/>
      <c r="O180" s="423"/>
      <c r="P180" s="423"/>
      <c r="Q180" s="423"/>
      <c r="R180" s="423"/>
      <c r="S180" s="423"/>
      <c r="T180" s="423"/>
      <c r="U180" s="423"/>
      <c r="V180" s="423"/>
      <c r="W180" s="424"/>
    </row>
    <row r="181" spans="1:23" ht="18" customHeight="1">
      <c r="A181" s="422"/>
      <c r="B181" s="423"/>
      <c r="C181" s="423"/>
      <c r="D181" s="423"/>
      <c r="E181" s="423"/>
      <c r="F181" s="423"/>
      <c r="G181" s="423"/>
      <c r="H181" s="423"/>
      <c r="I181" s="423"/>
      <c r="J181" s="423"/>
      <c r="K181" s="423"/>
      <c r="L181" s="423"/>
      <c r="M181" s="423"/>
      <c r="N181" s="423"/>
      <c r="O181" s="423"/>
      <c r="P181" s="423"/>
      <c r="Q181" s="423"/>
      <c r="R181" s="423"/>
      <c r="S181" s="423"/>
      <c r="T181" s="423"/>
      <c r="U181" s="423"/>
      <c r="V181" s="423"/>
      <c r="W181" s="424"/>
    </row>
    <row r="182" spans="1:23" ht="18" customHeight="1">
      <c r="A182" s="422"/>
      <c r="B182" s="423"/>
      <c r="C182" s="423"/>
      <c r="D182" s="423"/>
      <c r="E182" s="423"/>
      <c r="F182" s="423"/>
      <c r="G182" s="423"/>
      <c r="H182" s="423"/>
      <c r="I182" s="423"/>
      <c r="J182" s="423"/>
      <c r="K182" s="423"/>
      <c r="L182" s="423"/>
      <c r="M182" s="423"/>
      <c r="N182" s="423"/>
      <c r="O182" s="423"/>
      <c r="P182" s="423"/>
      <c r="Q182" s="423"/>
      <c r="R182" s="423"/>
      <c r="S182" s="423"/>
      <c r="T182" s="423"/>
      <c r="U182" s="423"/>
      <c r="V182" s="423"/>
      <c r="W182" s="424"/>
    </row>
    <row r="183" spans="1:23" ht="18" customHeight="1">
      <c r="A183" s="422"/>
      <c r="B183" s="423"/>
      <c r="C183" s="423"/>
      <c r="D183" s="423"/>
      <c r="E183" s="423"/>
      <c r="F183" s="423"/>
      <c r="G183" s="423"/>
      <c r="H183" s="423"/>
      <c r="I183" s="423"/>
      <c r="J183" s="423"/>
      <c r="K183" s="423"/>
      <c r="L183" s="423"/>
      <c r="M183" s="423"/>
      <c r="N183" s="423"/>
      <c r="O183" s="423"/>
      <c r="P183" s="423"/>
      <c r="Q183" s="423"/>
      <c r="R183" s="423"/>
      <c r="S183" s="423"/>
      <c r="T183" s="423"/>
      <c r="U183" s="423"/>
      <c r="V183" s="423"/>
      <c r="W183" s="424"/>
    </row>
    <row r="184" spans="1:23" ht="18" customHeight="1">
      <c r="A184" s="422"/>
      <c r="B184" s="423"/>
      <c r="C184" s="423"/>
      <c r="D184" s="423"/>
      <c r="E184" s="423"/>
      <c r="F184" s="423"/>
      <c r="G184" s="423"/>
      <c r="H184" s="423"/>
      <c r="I184" s="423"/>
      <c r="J184" s="423"/>
      <c r="K184" s="423"/>
      <c r="L184" s="423"/>
      <c r="M184" s="423"/>
      <c r="N184" s="423"/>
      <c r="O184" s="423"/>
      <c r="P184" s="423"/>
      <c r="Q184" s="423"/>
      <c r="R184" s="423"/>
      <c r="S184" s="423"/>
      <c r="T184" s="423"/>
      <c r="U184" s="423"/>
      <c r="V184" s="423"/>
      <c r="W184" s="424"/>
    </row>
    <row r="185" spans="1:23" ht="18" customHeight="1">
      <c r="A185" s="422"/>
      <c r="B185" s="423"/>
      <c r="C185" s="423"/>
      <c r="D185" s="423"/>
      <c r="E185" s="423"/>
      <c r="F185" s="423"/>
      <c r="G185" s="423"/>
      <c r="H185" s="423"/>
      <c r="I185" s="423"/>
      <c r="J185" s="423"/>
      <c r="K185" s="423"/>
      <c r="L185" s="423"/>
      <c r="M185" s="423"/>
      <c r="N185" s="423"/>
      <c r="O185" s="423"/>
      <c r="P185" s="423"/>
      <c r="Q185" s="423"/>
      <c r="R185" s="423"/>
      <c r="S185" s="423"/>
      <c r="T185" s="423"/>
      <c r="U185" s="423"/>
      <c r="V185" s="423"/>
      <c r="W185" s="424"/>
    </row>
    <row r="186" spans="1:23" ht="18" customHeight="1">
      <c r="A186" s="422"/>
      <c r="B186" s="423"/>
      <c r="C186" s="423"/>
      <c r="D186" s="423"/>
      <c r="E186" s="423"/>
      <c r="F186" s="423"/>
      <c r="G186" s="423"/>
      <c r="H186" s="423"/>
      <c r="I186" s="423"/>
      <c r="J186" s="423"/>
      <c r="K186" s="423"/>
      <c r="L186" s="423"/>
      <c r="M186" s="423"/>
      <c r="N186" s="423"/>
      <c r="O186" s="423"/>
      <c r="P186" s="423"/>
      <c r="Q186" s="423"/>
      <c r="R186" s="423"/>
      <c r="S186" s="423"/>
      <c r="T186" s="423"/>
      <c r="U186" s="423"/>
      <c r="V186" s="423"/>
      <c r="W186" s="424"/>
    </row>
    <row r="187" spans="1:23" ht="18" customHeight="1">
      <c r="A187" s="422"/>
      <c r="B187" s="423"/>
      <c r="C187" s="423"/>
      <c r="D187" s="423"/>
      <c r="E187" s="423"/>
      <c r="F187" s="423"/>
      <c r="G187" s="423"/>
      <c r="H187" s="423"/>
      <c r="I187" s="423"/>
      <c r="J187" s="423"/>
      <c r="K187" s="423"/>
      <c r="L187" s="423"/>
      <c r="M187" s="423"/>
      <c r="N187" s="423"/>
      <c r="O187" s="423"/>
      <c r="P187" s="423"/>
      <c r="Q187" s="423"/>
      <c r="R187" s="423"/>
      <c r="S187" s="423"/>
      <c r="T187" s="423"/>
      <c r="U187" s="423"/>
      <c r="V187" s="423"/>
      <c r="W187" s="424"/>
    </row>
    <row r="188" spans="1:23" ht="18" customHeight="1">
      <c r="A188" s="422"/>
      <c r="B188" s="423"/>
      <c r="C188" s="423"/>
      <c r="D188" s="423"/>
      <c r="E188" s="423"/>
      <c r="F188" s="423"/>
      <c r="G188" s="423"/>
      <c r="H188" s="423"/>
      <c r="I188" s="423"/>
      <c r="J188" s="423"/>
      <c r="K188" s="423"/>
      <c r="L188" s="423"/>
      <c r="M188" s="423"/>
      <c r="N188" s="423"/>
      <c r="O188" s="423"/>
      <c r="P188" s="423"/>
      <c r="Q188" s="423"/>
      <c r="R188" s="423"/>
      <c r="S188" s="423"/>
      <c r="T188" s="423"/>
      <c r="U188" s="423"/>
      <c r="V188" s="423"/>
      <c r="W188" s="424"/>
    </row>
    <row r="189" spans="1:23" ht="18" customHeight="1">
      <c r="A189" s="422"/>
      <c r="B189" s="423"/>
      <c r="C189" s="423"/>
      <c r="D189" s="423"/>
      <c r="E189" s="423"/>
      <c r="F189" s="423"/>
      <c r="G189" s="423"/>
      <c r="H189" s="423"/>
      <c r="I189" s="423"/>
      <c r="J189" s="423"/>
      <c r="K189" s="423"/>
      <c r="L189" s="423"/>
      <c r="M189" s="423"/>
      <c r="N189" s="423"/>
      <c r="O189" s="423"/>
      <c r="P189" s="423"/>
      <c r="Q189" s="423"/>
      <c r="R189" s="423"/>
      <c r="S189" s="423"/>
      <c r="T189" s="423"/>
      <c r="U189" s="423"/>
      <c r="V189" s="423"/>
      <c r="W189" s="424"/>
    </row>
    <row r="190" spans="1:23" ht="18" customHeight="1">
      <c r="A190" s="422"/>
      <c r="B190" s="423"/>
      <c r="C190" s="423"/>
      <c r="D190" s="423"/>
      <c r="E190" s="423"/>
      <c r="F190" s="423"/>
      <c r="G190" s="423"/>
      <c r="H190" s="423"/>
      <c r="I190" s="423"/>
      <c r="J190" s="423"/>
      <c r="K190" s="423"/>
      <c r="L190" s="423"/>
      <c r="M190" s="423"/>
      <c r="N190" s="423"/>
      <c r="O190" s="423"/>
      <c r="P190" s="423"/>
      <c r="Q190" s="423"/>
      <c r="R190" s="423"/>
      <c r="S190" s="423"/>
      <c r="T190" s="423"/>
      <c r="U190" s="423"/>
      <c r="V190" s="423"/>
      <c r="W190" s="424"/>
    </row>
    <row r="191" spans="1:23" ht="18" customHeight="1">
      <c r="A191" s="422"/>
      <c r="B191" s="423"/>
      <c r="C191" s="423"/>
      <c r="D191" s="423"/>
      <c r="E191" s="423"/>
      <c r="F191" s="423"/>
      <c r="G191" s="423"/>
      <c r="H191" s="423"/>
      <c r="I191" s="423"/>
      <c r="J191" s="423"/>
      <c r="K191" s="423"/>
      <c r="L191" s="423"/>
      <c r="M191" s="423"/>
      <c r="N191" s="423"/>
      <c r="O191" s="423"/>
      <c r="P191" s="423"/>
      <c r="Q191" s="423"/>
      <c r="R191" s="423"/>
      <c r="S191" s="423"/>
      <c r="T191" s="423"/>
      <c r="U191" s="423"/>
      <c r="V191" s="423"/>
      <c r="W191" s="424"/>
    </row>
    <row r="192" spans="1:23" ht="18" customHeight="1">
      <c r="A192" s="422"/>
      <c r="B192" s="423"/>
      <c r="C192" s="423"/>
      <c r="D192" s="423"/>
      <c r="E192" s="423"/>
      <c r="F192" s="423"/>
      <c r="G192" s="423"/>
      <c r="H192" s="423"/>
      <c r="I192" s="423"/>
      <c r="J192" s="423"/>
      <c r="K192" s="423"/>
      <c r="L192" s="423"/>
      <c r="M192" s="423"/>
      <c r="N192" s="423"/>
      <c r="O192" s="423"/>
      <c r="P192" s="423"/>
      <c r="Q192" s="423"/>
      <c r="R192" s="423"/>
      <c r="S192" s="423"/>
      <c r="T192" s="423"/>
      <c r="U192" s="423"/>
      <c r="V192" s="423"/>
      <c r="W192" s="424"/>
    </row>
    <row r="193" spans="1:23" ht="18" customHeight="1">
      <c r="A193" s="422"/>
      <c r="B193" s="423"/>
      <c r="C193" s="423"/>
      <c r="D193" s="423"/>
      <c r="E193" s="423"/>
      <c r="F193" s="423"/>
      <c r="G193" s="423"/>
      <c r="H193" s="423"/>
      <c r="I193" s="423"/>
      <c r="J193" s="423"/>
      <c r="K193" s="423"/>
      <c r="L193" s="423"/>
      <c r="M193" s="423"/>
      <c r="N193" s="423"/>
      <c r="O193" s="423"/>
      <c r="P193" s="423"/>
      <c r="Q193" s="423"/>
      <c r="R193" s="423"/>
      <c r="S193" s="423"/>
      <c r="T193" s="423"/>
      <c r="U193" s="423"/>
      <c r="V193" s="423"/>
      <c r="W193" s="424"/>
    </row>
    <row r="194" spans="1:23" ht="18" customHeight="1">
      <c r="A194" s="422"/>
      <c r="B194" s="423"/>
      <c r="C194" s="423"/>
      <c r="D194" s="423"/>
      <c r="E194" s="423"/>
      <c r="F194" s="423"/>
      <c r="G194" s="423"/>
      <c r="H194" s="423"/>
      <c r="I194" s="423"/>
      <c r="J194" s="423"/>
      <c r="K194" s="423"/>
      <c r="L194" s="423"/>
      <c r="M194" s="423"/>
      <c r="N194" s="423"/>
      <c r="O194" s="423"/>
      <c r="P194" s="423"/>
      <c r="Q194" s="423"/>
      <c r="R194" s="423"/>
      <c r="S194" s="423"/>
      <c r="T194" s="423"/>
      <c r="U194" s="423"/>
      <c r="V194" s="423"/>
      <c r="W194" s="424"/>
    </row>
    <row r="195" spans="1:23" ht="18" customHeight="1">
      <c r="A195" s="422"/>
      <c r="B195" s="423"/>
      <c r="C195" s="423"/>
      <c r="D195" s="423"/>
      <c r="E195" s="423"/>
      <c r="F195" s="423"/>
      <c r="G195" s="423"/>
      <c r="H195" s="423"/>
      <c r="I195" s="423"/>
      <c r="J195" s="423"/>
      <c r="K195" s="423"/>
      <c r="L195" s="423"/>
      <c r="M195" s="423"/>
      <c r="N195" s="423"/>
      <c r="O195" s="423"/>
      <c r="P195" s="423"/>
      <c r="Q195" s="423"/>
      <c r="R195" s="423"/>
      <c r="S195" s="423"/>
      <c r="T195" s="423"/>
      <c r="U195" s="423"/>
      <c r="V195" s="423"/>
      <c r="W195" s="424"/>
    </row>
    <row r="196" spans="1:23" ht="18" customHeight="1">
      <c r="A196" s="422"/>
      <c r="B196" s="423"/>
      <c r="C196" s="423"/>
      <c r="D196" s="423"/>
      <c r="E196" s="423"/>
      <c r="F196" s="423"/>
      <c r="G196" s="423"/>
      <c r="H196" s="423"/>
      <c r="I196" s="423"/>
      <c r="J196" s="423"/>
      <c r="K196" s="423"/>
      <c r="L196" s="423"/>
      <c r="M196" s="423"/>
      <c r="N196" s="423"/>
      <c r="O196" s="423"/>
      <c r="P196" s="423"/>
      <c r="Q196" s="423"/>
      <c r="R196" s="423"/>
      <c r="S196" s="423"/>
      <c r="T196" s="423"/>
      <c r="U196" s="423"/>
      <c r="V196" s="423"/>
      <c r="W196" s="424"/>
    </row>
    <row r="197" spans="1:23" ht="18" customHeight="1">
      <c r="A197" s="422"/>
      <c r="B197" s="423"/>
      <c r="C197" s="423"/>
      <c r="D197" s="423"/>
      <c r="E197" s="423"/>
      <c r="F197" s="423"/>
      <c r="G197" s="423"/>
      <c r="H197" s="423"/>
      <c r="I197" s="423"/>
      <c r="J197" s="423"/>
      <c r="K197" s="423"/>
      <c r="L197" s="423"/>
      <c r="M197" s="423"/>
      <c r="N197" s="423"/>
      <c r="O197" s="423"/>
      <c r="P197" s="423"/>
      <c r="Q197" s="423"/>
      <c r="R197" s="423"/>
      <c r="S197" s="423"/>
      <c r="T197" s="423"/>
      <c r="U197" s="423"/>
      <c r="V197" s="423"/>
      <c r="W197" s="424"/>
    </row>
    <row r="198" spans="1:23" ht="18" customHeight="1">
      <c r="A198" s="425"/>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7"/>
    </row>
    <row r="199" spans="1:23" ht="18" hidden="1" customHeight="1">
      <c r="A199" s="428"/>
      <c r="B199" s="429"/>
      <c r="C199" s="429"/>
      <c r="D199" s="429"/>
      <c r="E199" s="429"/>
      <c r="F199" s="429"/>
      <c r="G199" s="429"/>
      <c r="H199" s="429"/>
      <c r="I199" s="429"/>
      <c r="J199" s="429"/>
      <c r="K199" s="429"/>
      <c r="L199" s="429"/>
      <c r="M199" s="432" t="s">
        <v>366</v>
      </c>
      <c r="N199" s="433"/>
      <c r="O199" s="433"/>
      <c r="P199" s="433"/>
      <c r="Q199" s="433"/>
      <c r="R199" s="433"/>
      <c r="S199" s="433"/>
      <c r="T199" s="432" t="s">
        <v>367</v>
      </c>
      <c r="U199" s="433"/>
      <c r="V199" s="433"/>
      <c r="W199" s="433"/>
    </row>
    <row r="200" spans="1:23" ht="18" hidden="1" customHeight="1">
      <c r="A200" s="430"/>
      <c r="B200" s="431"/>
      <c r="C200" s="431"/>
      <c r="D200" s="431"/>
      <c r="E200" s="431"/>
      <c r="F200" s="431"/>
      <c r="G200" s="431"/>
      <c r="H200" s="431"/>
      <c r="I200" s="431"/>
      <c r="J200" s="431"/>
      <c r="K200" s="431"/>
      <c r="L200" s="431"/>
      <c r="M200" s="432"/>
      <c r="N200" s="433"/>
      <c r="O200" s="433"/>
      <c r="P200" s="433"/>
      <c r="Q200" s="433"/>
      <c r="R200" s="433"/>
      <c r="S200" s="433"/>
      <c r="T200" s="432"/>
      <c r="U200" s="433"/>
      <c r="V200" s="433"/>
      <c r="W200" s="433"/>
    </row>
    <row r="201" spans="1:23" ht="18" hidden="1" customHeight="1">
      <c r="A201" s="422" t="s">
        <v>389</v>
      </c>
      <c r="B201" s="423"/>
      <c r="C201" s="423"/>
      <c r="D201" s="423"/>
      <c r="E201" s="423"/>
      <c r="F201" s="423"/>
      <c r="G201" s="423"/>
      <c r="H201" s="423"/>
      <c r="I201" s="423"/>
      <c r="J201" s="423"/>
      <c r="K201" s="423"/>
      <c r="L201" s="423"/>
      <c r="M201" s="423"/>
      <c r="N201" s="423"/>
      <c r="O201" s="423"/>
      <c r="P201" s="423"/>
      <c r="Q201" s="423"/>
      <c r="R201" s="423"/>
      <c r="S201" s="423"/>
      <c r="T201" s="423"/>
      <c r="U201" s="423"/>
      <c r="V201" s="423"/>
      <c r="W201" s="424"/>
    </row>
    <row r="202" spans="1:23" ht="18" hidden="1" customHeight="1">
      <c r="A202" s="422"/>
      <c r="B202" s="423"/>
      <c r="C202" s="423"/>
      <c r="D202" s="423"/>
      <c r="E202" s="423"/>
      <c r="F202" s="423"/>
      <c r="G202" s="423"/>
      <c r="H202" s="423"/>
      <c r="I202" s="423"/>
      <c r="J202" s="423"/>
      <c r="K202" s="423"/>
      <c r="L202" s="423"/>
      <c r="M202" s="423"/>
      <c r="N202" s="423"/>
      <c r="O202" s="423"/>
      <c r="P202" s="423"/>
      <c r="Q202" s="423"/>
      <c r="R202" s="423"/>
      <c r="S202" s="423"/>
      <c r="T202" s="423"/>
      <c r="U202" s="423"/>
      <c r="V202" s="423"/>
      <c r="W202" s="424"/>
    </row>
    <row r="203" spans="1:23" ht="18" hidden="1" customHeight="1">
      <c r="A203" s="422"/>
      <c r="B203" s="423"/>
      <c r="C203" s="423"/>
      <c r="D203" s="423"/>
      <c r="E203" s="423"/>
      <c r="F203" s="423"/>
      <c r="G203" s="423"/>
      <c r="H203" s="423"/>
      <c r="I203" s="423"/>
      <c r="J203" s="423"/>
      <c r="K203" s="423"/>
      <c r="L203" s="423"/>
      <c r="M203" s="423"/>
      <c r="N203" s="423"/>
      <c r="O203" s="423"/>
      <c r="P203" s="423"/>
      <c r="Q203" s="423"/>
      <c r="R203" s="423"/>
      <c r="S203" s="423"/>
      <c r="T203" s="423"/>
      <c r="U203" s="423"/>
      <c r="V203" s="423"/>
      <c r="W203" s="424"/>
    </row>
    <row r="204" spans="1:23" ht="18" hidden="1" customHeight="1">
      <c r="A204" s="422"/>
      <c r="B204" s="423"/>
      <c r="C204" s="423"/>
      <c r="D204" s="423"/>
      <c r="E204" s="423"/>
      <c r="F204" s="423"/>
      <c r="G204" s="423"/>
      <c r="H204" s="423"/>
      <c r="I204" s="423"/>
      <c r="J204" s="423"/>
      <c r="K204" s="423"/>
      <c r="L204" s="423"/>
      <c r="M204" s="423"/>
      <c r="N204" s="423"/>
      <c r="O204" s="423"/>
      <c r="P204" s="423"/>
      <c r="Q204" s="423"/>
      <c r="R204" s="423"/>
      <c r="S204" s="423"/>
      <c r="T204" s="423"/>
      <c r="U204" s="423"/>
      <c r="V204" s="423"/>
      <c r="W204" s="424"/>
    </row>
    <row r="205" spans="1:23" ht="18" hidden="1" customHeight="1">
      <c r="A205" s="422"/>
      <c r="B205" s="423"/>
      <c r="C205" s="423"/>
      <c r="D205" s="423"/>
      <c r="E205" s="423"/>
      <c r="F205" s="423"/>
      <c r="G205" s="423"/>
      <c r="H205" s="423"/>
      <c r="I205" s="423"/>
      <c r="J205" s="423"/>
      <c r="K205" s="423"/>
      <c r="L205" s="423"/>
      <c r="M205" s="423"/>
      <c r="N205" s="423"/>
      <c r="O205" s="423"/>
      <c r="P205" s="423"/>
      <c r="Q205" s="423"/>
      <c r="R205" s="423"/>
      <c r="S205" s="423"/>
      <c r="T205" s="423"/>
      <c r="U205" s="423"/>
      <c r="V205" s="423"/>
      <c r="W205" s="424"/>
    </row>
    <row r="206" spans="1:23" ht="18" hidden="1" customHeight="1">
      <c r="A206" s="422"/>
      <c r="B206" s="423"/>
      <c r="C206" s="423"/>
      <c r="D206" s="423"/>
      <c r="E206" s="423"/>
      <c r="F206" s="423"/>
      <c r="G206" s="423"/>
      <c r="H206" s="423"/>
      <c r="I206" s="423"/>
      <c r="J206" s="423"/>
      <c r="K206" s="423"/>
      <c r="L206" s="423"/>
      <c r="M206" s="423"/>
      <c r="N206" s="423"/>
      <c r="O206" s="423"/>
      <c r="P206" s="423"/>
      <c r="Q206" s="423"/>
      <c r="R206" s="423"/>
      <c r="S206" s="423"/>
      <c r="T206" s="423"/>
      <c r="U206" s="423"/>
      <c r="V206" s="423"/>
      <c r="W206" s="424"/>
    </row>
    <row r="207" spans="1:23" ht="18" hidden="1" customHeight="1">
      <c r="A207" s="422"/>
      <c r="B207" s="423"/>
      <c r="C207" s="423"/>
      <c r="D207" s="423"/>
      <c r="E207" s="423"/>
      <c r="F207" s="423"/>
      <c r="G207" s="423"/>
      <c r="H207" s="423"/>
      <c r="I207" s="423"/>
      <c r="J207" s="423"/>
      <c r="K207" s="423"/>
      <c r="L207" s="423"/>
      <c r="M207" s="423"/>
      <c r="N207" s="423"/>
      <c r="O207" s="423"/>
      <c r="P207" s="423"/>
      <c r="Q207" s="423"/>
      <c r="R207" s="423"/>
      <c r="S207" s="423"/>
      <c r="T207" s="423"/>
      <c r="U207" s="423"/>
      <c r="V207" s="423"/>
      <c r="W207" s="424"/>
    </row>
    <row r="208" spans="1:23" ht="18" hidden="1" customHeight="1">
      <c r="A208" s="422"/>
      <c r="B208" s="423"/>
      <c r="C208" s="423"/>
      <c r="D208" s="423"/>
      <c r="E208" s="423"/>
      <c r="F208" s="423"/>
      <c r="G208" s="423"/>
      <c r="H208" s="423"/>
      <c r="I208" s="423"/>
      <c r="J208" s="423"/>
      <c r="K208" s="423"/>
      <c r="L208" s="423"/>
      <c r="M208" s="423"/>
      <c r="N208" s="423"/>
      <c r="O208" s="423"/>
      <c r="P208" s="423"/>
      <c r="Q208" s="423"/>
      <c r="R208" s="423"/>
      <c r="S208" s="423"/>
      <c r="T208" s="423"/>
      <c r="U208" s="423"/>
      <c r="V208" s="423"/>
      <c r="W208" s="424"/>
    </row>
    <row r="209" spans="1:23" ht="18" hidden="1" customHeight="1">
      <c r="A209" s="422"/>
      <c r="B209" s="423"/>
      <c r="C209" s="423"/>
      <c r="D209" s="423"/>
      <c r="E209" s="423"/>
      <c r="F209" s="423"/>
      <c r="G209" s="423"/>
      <c r="H209" s="423"/>
      <c r="I209" s="423"/>
      <c r="J209" s="423"/>
      <c r="K209" s="423"/>
      <c r="L209" s="423"/>
      <c r="M209" s="423"/>
      <c r="N209" s="423"/>
      <c r="O209" s="423"/>
      <c r="P209" s="423"/>
      <c r="Q209" s="423"/>
      <c r="R209" s="423"/>
      <c r="S209" s="423"/>
      <c r="T209" s="423"/>
      <c r="U209" s="423"/>
      <c r="V209" s="423"/>
      <c r="W209" s="424"/>
    </row>
    <row r="210" spans="1:23" ht="18" hidden="1" customHeight="1">
      <c r="A210" s="422"/>
      <c r="B210" s="423"/>
      <c r="C210" s="423"/>
      <c r="D210" s="423"/>
      <c r="E210" s="423"/>
      <c r="F210" s="423"/>
      <c r="G210" s="423"/>
      <c r="H210" s="423"/>
      <c r="I210" s="423"/>
      <c r="J210" s="423"/>
      <c r="K210" s="423"/>
      <c r="L210" s="423"/>
      <c r="M210" s="423"/>
      <c r="N210" s="423"/>
      <c r="O210" s="423"/>
      <c r="P210" s="423"/>
      <c r="Q210" s="423"/>
      <c r="R210" s="423"/>
      <c r="S210" s="423"/>
      <c r="T210" s="423"/>
      <c r="U210" s="423"/>
      <c r="V210" s="423"/>
      <c r="W210" s="424"/>
    </row>
    <row r="211" spans="1:23" ht="18" hidden="1" customHeight="1">
      <c r="A211" s="422"/>
      <c r="B211" s="423"/>
      <c r="C211" s="423"/>
      <c r="D211" s="423"/>
      <c r="E211" s="423"/>
      <c r="F211" s="423"/>
      <c r="G211" s="423"/>
      <c r="H211" s="423"/>
      <c r="I211" s="423"/>
      <c r="J211" s="423"/>
      <c r="K211" s="423"/>
      <c r="L211" s="423"/>
      <c r="M211" s="423"/>
      <c r="N211" s="423"/>
      <c r="O211" s="423"/>
      <c r="P211" s="423"/>
      <c r="Q211" s="423"/>
      <c r="R211" s="423"/>
      <c r="S211" s="423"/>
      <c r="T211" s="423"/>
      <c r="U211" s="423"/>
      <c r="V211" s="423"/>
      <c r="W211" s="424"/>
    </row>
    <row r="212" spans="1:23" ht="18" hidden="1" customHeight="1">
      <c r="A212" s="422"/>
      <c r="B212" s="423"/>
      <c r="C212" s="423"/>
      <c r="D212" s="423"/>
      <c r="E212" s="423"/>
      <c r="F212" s="423"/>
      <c r="G212" s="423"/>
      <c r="H212" s="423"/>
      <c r="I212" s="423"/>
      <c r="J212" s="423"/>
      <c r="K212" s="423"/>
      <c r="L212" s="423"/>
      <c r="M212" s="423"/>
      <c r="N212" s="423"/>
      <c r="O212" s="423"/>
      <c r="P212" s="423"/>
      <c r="Q212" s="423"/>
      <c r="R212" s="423"/>
      <c r="S212" s="423"/>
      <c r="T212" s="423"/>
      <c r="U212" s="423"/>
      <c r="V212" s="423"/>
      <c r="W212" s="424"/>
    </row>
    <row r="213" spans="1:23" ht="18" hidden="1" customHeight="1">
      <c r="A213" s="422"/>
      <c r="B213" s="423"/>
      <c r="C213" s="423"/>
      <c r="D213" s="423"/>
      <c r="E213" s="423"/>
      <c r="F213" s="423"/>
      <c r="G213" s="423"/>
      <c r="H213" s="423"/>
      <c r="I213" s="423"/>
      <c r="J213" s="423"/>
      <c r="K213" s="423"/>
      <c r="L213" s="423"/>
      <c r="M213" s="423"/>
      <c r="N213" s="423"/>
      <c r="O213" s="423"/>
      <c r="P213" s="423"/>
      <c r="Q213" s="423"/>
      <c r="R213" s="423"/>
      <c r="S213" s="423"/>
      <c r="T213" s="423"/>
      <c r="U213" s="423"/>
      <c r="V213" s="423"/>
      <c r="W213" s="424"/>
    </row>
    <row r="214" spans="1:23" ht="18" hidden="1" customHeight="1">
      <c r="A214" s="422"/>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4"/>
    </row>
    <row r="215" spans="1:23" ht="18" hidden="1" customHeight="1">
      <c r="A215" s="422"/>
      <c r="B215" s="423"/>
      <c r="C215" s="423"/>
      <c r="D215" s="423"/>
      <c r="E215" s="423"/>
      <c r="F215" s="423"/>
      <c r="G215" s="423"/>
      <c r="H215" s="423"/>
      <c r="I215" s="423"/>
      <c r="J215" s="423"/>
      <c r="K215" s="423"/>
      <c r="L215" s="423"/>
      <c r="M215" s="423"/>
      <c r="N215" s="423"/>
      <c r="O215" s="423"/>
      <c r="P215" s="423"/>
      <c r="Q215" s="423"/>
      <c r="R215" s="423"/>
      <c r="S215" s="423"/>
      <c r="T215" s="423"/>
      <c r="U215" s="423"/>
      <c r="V215" s="423"/>
      <c r="W215" s="424"/>
    </row>
    <row r="216" spans="1:23" ht="18" hidden="1" customHeight="1">
      <c r="A216" s="422"/>
      <c r="B216" s="423"/>
      <c r="C216" s="423"/>
      <c r="D216" s="423"/>
      <c r="E216" s="423"/>
      <c r="F216" s="423"/>
      <c r="G216" s="423"/>
      <c r="H216" s="423"/>
      <c r="I216" s="423"/>
      <c r="J216" s="423"/>
      <c r="K216" s="423"/>
      <c r="L216" s="423"/>
      <c r="M216" s="423"/>
      <c r="N216" s="423"/>
      <c r="O216" s="423"/>
      <c r="P216" s="423"/>
      <c r="Q216" s="423"/>
      <c r="R216" s="423"/>
      <c r="S216" s="423"/>
      <c r="T216" s="423"/>
      <c r="U216" s="423"/>
      <c r="V216" s="423"/>
      <c r="W216" s="424"/>
    </row>
    <row r="217" spans="1:23" ht="18" hidden="1" customHeight="1">
      <c r="A217" s="422"/>
      <c r="B217" s="423"/>
      <c r="C217" s="423"/>
      <c r="D217" s="423"/>
      <c r="E217" s="423"/>
      <c r="F217" s="423"/>
      <c r="G217" s="423"/>
      <c r="H217" s="423"/>
      <c r="I217" s="423"/>
      <c r="J217" s="423"/>
      <c r="K217" s="423"/>
      <c r="L217" s="423"/>
      <c r="M217" s="423"/>
      <c r="N217" s="423"/>
      <c r="O217" s="423"/>
      <c r="P217" s="423"/>
      <c r="Q217" s="423"/>
      <c r="R217" s="423"/>
      <c r="S217" s="423"/>
      <c r="T217" s="423"/>
      <c r="U217" s="423"/>
      <c r="V217" s="423"/>
      <c r="W217" s="424"/>
    </row>
    <row r="218" spans="1:23" ht="18" hidden="1" customHeight="1">
      <c r="A218" s="422"/>
      <c r="B218" s="423"/>
      <c r="C218" s="423"/>
      <c r="D218" s="423"/>
      <c r="E218" s="423"/>
      <c r="F218" s="423"/>
      <c r="G218" s="423"/>
      <c r="H218" s="423"/>
      <c r="I218" s="423"/>
      <c r="J218" s="423"/>
      <c r="K218" s="423"/>
      <c r="L218" s="423"/>
      <c r="M218" s="423"/>
      <c r="N218" s="423"/>
      <c r="O218" s="423"/>
      <c r="P218" s="423"/>
      <c r="Q218" s="423"/>
      <c r="R218" s="423"/>
      <c r="S218" s="423"/>
      <c r="T218" s="423"/>
      <c r="U218" s="423"/>
      <c r="V218" s="423"/>
      <c r="W218" s="424"/>
    </row>
    <row r="219" spans="1:23" ht="18" hidden="1" customHeight="1">
      <c r="A219" s="422"/>
      <c r="B219" s="423"/>
      <c r="C219" s="423"/>
      <c r="D219" s="423"/>
      <c r="E219" s="423"/>
      <c r="F219" s="423"/>
      <c r="G219" s="423"/>
      <c r="H219" s="423"/>
      <c r="I219" s="423"/>
      <c r="J219" s="423"/>
      <c r="K219" s="423"/>
      <c r="L219" s="423"/>
      <c r="M219" s="423"/>
      <c r="N219" s="423"/>
      <c r="O219" s="423"/>
      <c r="P219" s="423"/>
      <c r="Q219" s="423"/>
      <c r="R219" s="423"/>
      <c r="S219" s="423"/>
      <c r="T219" s="423"/>
      <c r="U219" s="423"/>
      <c r="V219" s="423"/>
      <c r="W219" s="424"/>
    </row>
    <row r="220" spans="1:23" ht="18" hidden="1" customHeight="1">
      <c r="A220" s="422"/>
      <c r="B220" s="423"/>
      <c r="C220" s="423"/>
      <c r="D220" s="423"/>
      <c r="E220" s="423"/>
      <c r="F220" s="423"/>
      <c r="G220" s="423"/>
      <c r="H220" s="423"/>
      <c r="I220" s="423"/>
      <c r="J220" s="423"/>
      <c r="K220" s="423"/>
      <c r="L220" s="423"/>
      <c r="M220" s="423"/>
      <c r="N220" s="423"/>
      <c r="O220" s="423"/>
      <c r="P220" s="423"/>
      <c r="Q220" s="423"/>
      <c r="R220" s="423"/>
      <c r="S220" s="423"/>
      <c r="T220" s="423"/>
      <c r="U220" s="423"/>
      <c r="V220" s="423"/>
      <c r="W220" s="424"/>
    </row>
    <row r="221" spans="1:23" ht="18" hidden="1" customHeight="1">
      <c r="A221" s="422"/>
      <c r="B221" s="423"/>
      <c r="C221" s="423"/>
      <c r="D221" s="423"/>
      <c r="E221" s="423"/>
      <c r="F221" s="423"/>
      <c r="G221" s="423"/>
      <c r="H221" s="423"/>
      <c r="I221" s="423"/>
      <c r="J221" s="423"/>
      <c r="K221" s="423"/>
      <c r="L221" s="423"/>
      <c r="M221" s="423"/>
      <c r="N221" s="423"/>
      <c r="O221" s="423"/>
      <c r="P221" s="423"/>
      <c r="Q221" s="423"/>
      <c r="R221" s="423"/>
      <c r="S221" s="423"/>
      <c r="T221" s="423"/>
      <c r="U221" s="423"/>
      <c r="V221" s="423"/>
      <c r="W221" s="424"/>
    </row>
    <row r="222" spans="1:23" ht="18" hidden="1" customHeight="1">
      <c r="A222" s="422"/>
      <c r="B222" s="423"/>
      <c r="C222" s="423"/>
      <c r="D222" s="423"/>
      <c r="E222" s="423"/>
      <c r="F222" s="423"/>
      <c r="G222" s="423"/>
      <c r="H222" s="423"/>
      <c r="I222" s="423"/>
      <c r="J222" s="423"/>
      <c r="K222" s="423"/>
      <c r="L222" s="423"/>
      <c r="M222" s="423"/>
      <c r="N222" s="423"/>
      <c r="O222" s="423"/>
      <c r="P222" s="423"/>
      <c r="Q222" s="423"/>
      <c r="R222" s="423"/>
      <c r="S222" s="423"/>
      <c r="T222" s="423"/>
      <c r="U222" s="423"/>
      <c r="V222" s="423"/>
      <c r="W222" s="424"/>
    </row>
    <row r="223" spans="1:23" ht="18" hidden="1" customHeight="1">
      <c r="A223" s="422"/>
      <c r="B223" s="423"/>
      <c r="C223" s="423"/>
      <c r="D223" s="423"/>
      <c r="E223" s="423"/>
      <c r="F223" s="423"/>
      <c r="G223" s="423"/>
      <c r="H223" s="423"/>
      <c r="I223" s="423"/>
      <c r="J223" s="423"/>
      <c r="K223" s="423"/>
      <c r="L223" s="423"/>
      <c r="M223" s="423"/>
      <c r="N223" s="423"/>
      <c r="O223" s="423"/>
      <c r="P223" s="423"/>
      <c r="Q223" s="423"/>
      <c r="R223" s="423"/>
      <c r="S223" s="423"/>
      <c r="T223" s="423"/>
      <c r="U223" s="423"/>
      <c r="V223" s="423"/>
      <c r="W223" s="424"/>
    </row>
    <row r="224" spans="1:23" ht="18" hidden="1" customHeight="1">
      <c r="A224" s="422"/>
      <c r="B224" s="423"/>
      <c r="C224" s="423"/>
      <c r="D224" s="423"/>
      <c r="E224" s="423"/>
      <c r="F224" s="423"/>
      <c r="G224" s="423"/>
      <c r="H224" s="423"/>
      <c r="I224" s="423"/>
      <c r="J224" s="423"/>
      <c r="K224" s="423"/>
      <c r="L224" s="423"/>
      <c r="M224" s="423"/>
      <c r="N224" s="423"/>
      <c r="O224" s="423"/>
      <c r="P224" s="423"/>
      <c r="Q224" s="423"/>
      <c r="R224" s="423"/>
      <c r="S224" s="423"/>
      <c r="T224" s="423"/>
      <c r="U224" s="423"/>
      <c r="V224" s="423"/>
      <c r="W224" s="424"/>
    </row>
    <row r="225" spans="1:23" ht="18" hidden="1" customHeight="1">
      <c r="A225" s="422"/>
      <c r="B225" s="423"/>
      <c r="C225" s="423"/>
      <c r="D225" s="423"/>
      <c r="E225" s="423"/>
      <c r="F225" s="423"/>
      <c r="G225" s="423"/>
      <c r="H225" s="423"/>
      <c r="I225" s="423"/>
      <c r="J225" s="423"/>
      <c r="K225" s="423"/>
      <c r="L225" s="423"/>
      <c r="M225" s="423"/>
      <c r="N225" s="423"/>
      <c r="O225" s="423"/>
      <c r="P225" s="423"/>
      <c r="Q225" s="423"/>
      <c r="R225" s="423"/>
      <c r="S225" s="423"/>
      <c r="T225" s="423"/>
      <c r="U225" s="423"/>
      <c r="V225" s="423"/>
      <c r="W225" s="424"/>
    </row>
    <row r="226" spans="1:23" ht="18" hidden="1" customHeight="1">
      <c r="A226" s="422"/>
      <c r="B226" s="423"/>
      <c r="C226" s="423"/>
      <c r="D226" s="423"/>
      <c r="E226" s="423"/>
      <c r="F226" s="423"/>
      <c r="G226" s="423"/>
      <c r="H226" s="423"/>
      <c r="I226" s="423"/>
      <c r="J226" s="423"/>
      <c r="K226" s="423"/>
      <c r="L226" s="423"/>
      <c r="M226" s="423"/>
      <c r="N226" s="423"/>
      <c r="O226" s="423"/>
      <c r="P226" s="423"/>
      <c r="Q226" s="423"/>
      <c r="R226" s="423"/>
      <c r="S226" s="423"/>
      <c r="T226" s="423"/>
      <c r="U226" s="423"/>
      <c r="V226" s="423"/>
      <c r="W226" s="424"/>
    </row>
    <row r="227" spans="1:23" ht="18" hidden="1" customHeight="1">
      <c r="A227" s="422"/>
      <c r="B227" s="423"/>
      <c r="C227" s="423"/>
      <c r="D227" s="423"/>
      <c r="E227" s="423"/>
      <c r="F227" s="423"/>
      <c r="G227" s="423"/>
      <c r="H227" s="423"/>
      <c r="I227" s="423"/>
      <c r="J227" s="423"/>
      <c r="K227" s="423"/>
      <c r="L227" s="423"/>
      <c r="M227" s="423"/>
      <c r="N227" s="423"/>
      <c r="O227" s="423"/>
      <c r="P227" s="423"/>
      <c r="Q227" s="423"/>
      <c r="R227" s="423"/>
      <c r="S227" s="423"/>
      <c r="T227" s="423"/>
      <c r="U227" s="423"/>
      <c r="V227" s="423"/>
      <c r="W227" s="424"/>
    </row>
    <row r="228" spans="1:23" ht="18" hidden="1" customHeight="1">
      <c r="A228" s="422"/>
      <c r="B228" s="423"/>
      <c r="C228" s="423"/>
      <c r="D228" s="423"/>
      <c r="E228" s="423"/>
      <c r="F228" s="423"/>
      <c r="G228" s="423"/>
      <c r="H228" s="423"/>
      <c r="I228" s="423"/>
      <c r="J228" s="423"/>
      <c r="K228" s="423"/>
      <c r="L228" s="423"/>
      <c r="M228" s="423"/>
      <c r="N228" s="423"/>
      <c r="O228" s="423"/>
      <c r="P228" s="423"/>
      <c r="Q228" s="423"/>
      <c r="R228" s="423"/>
      <c r="S228" s="423"/>
      <c r="T228" s="423"/>
      <c r="U228" s="423"/>
      <c r="V228" s="423"/>
      <c r="W228" s="424"/>
    </row>
    <row r="229" spans="1:23" ht="18" hidden="1" customHeight="1">
      <c r="A229" s="422"/>
      <c r="B229" s="423"/>
      <c r="C229" s="423"/>
      <c r="D229" s="423"/>
      <c r="E229" s="423"/>
      <c r="F229" s="423"/>
      <c r="G229" s="423"/>
      <c r="H229" s="423"/>
      <c r="I229" s="423"/>
      <c r="J229" s="423"/>
      <c r="K229" s="423"/>
      <c r="L229" s="423"/>
      <c r="M229" s="423"/>
      <c r="N229" s="423"/>
      <c r="O229" s="423"/>
      <c r="P229" s="423"/>
      <c r="Q229" s="423"/>
      <c r="R229" s="423"/>
      <c r="S229" s="423"/>
      <c r="T229" s="423"/>
      <c r="U229" s="423"/>
      <c r="V229" s="423"/>
      <c r="W229" s="424"/>
    </row>
    <row r="230" spans="1:23" ht="18" hidden="1" customHeight="1">
      <c r="A230" s="422"/>
      <c r="B230" s="423"/>
      <c r="C230" s="423"/>
      <c r="D230" s="423"/>
      <c r="E230" s="423"/>
      <c r="F230" s="423"/>
      <c r="G230" s="423"/>
      <c r="H230" s="423"/>
      <c r="I230" s="423"/>
      <c r="J230" s="423"/>
      <c r="K230" s="423"/>
      <c r="L230" s="423"/>
      <c r="M230" s="423"/>
      <c r="N230" s="423"/>
      <c r="O230" s="423"/>
      <c r="P230" s="423"/>
      <c r="Q230" s="423"/>
      <c r="R230" s="423"/>
      <c r="S230" s="423"/>
      <c r="T230" s="423"/>
      <c r="U230" s="423"/>
      <c r="V230" s="423"/>
      <c r="W230" s="424"/>
    </row>
    <row r="231" spans="1:23" ht="18" hidden="1" customHeight="1">
      <c r="A231" s="422"/>
      <c r="B231" s="423"/>
      <c r="C231" s="423"/>
      <c r="D231" s="423"/>
      <c r="E231" s="423"/>
      <c r="F231" s="423"/>
      <c r="G231" s="423"/>
      <c r="H231" s="423"/>
      <c r="I231" s="423"/>
      <c r="J231" s="423"/>
      <c r="K231" s="423"/>
      <c r="L231" s="423"/>
      <c r="M231" s="423"/>
      <c r="N231" s="423"/>
      <c r="O231" s="423"/>
      <c r="P231" s="423"/>
      <c r="Q231" s="423"/>
      <c r="R231" s="423"/>
      <c r="S231" s="423"/>
      <c r="T231" s="423"/>
      <c r="U231" s="423"/>
      <c r="V231" s="423"/>
      <c r="W231" s="424"/>
    </row>
    <row r="232" spans="1:23" ht="18" hidden="1" customHeight="1">
      <c r="A232" s="422"/>
      <c r="B232" s="423"/>
      <c r="C232" s="423"/>
      <c r="D232" s="423"/>
      <c r="E232" s="423"/>
      <c r="F232" s="423"/>
      <c r="G232" s="423"/>
      <c r="H232" s="423"/>
      <c r="I232" s="423"/>
      <c r="J232" s="423"/>
      <c r="K232" s="423"/>
      <c r="L232" s="423"/>
      <c r="M232" s="423"/>
      <c r="N232" s="423"/>
      <c r="O232" s="423"/>
      <c r="P232" s="423"/>
      <c r="Q232" s="423"/>
      <c r="R232" s="423"/>
      <c r="S232" s="423"/>
      <c r="T232" s="423"/>
      <c r="U232" s="423"/>
      <c r="V232" s="423"/>
      <c r="W232" s="424"/>
    </row>
    <row r="233" spans="1:23" ht="18" hidden="1" customHeight="1">
      <c r="A233" s="422"/>
      <c r="B233" s="423"/>
      <c r="C233" s="423"/>
      <c r="D233" s="423"/>
      <c r="E233" s="423"/>
      <c r="F233" s="423"/>
      <c r="G233" s="423"/>
      <c r="H233" s="423"/>
      <c r="I233" s="423"/>
      <c r="J233" s="423"/>
      <c r="K233" s="423"/>
      <c r="L233" s="423"/>
      <c r="M233" s="423"/>
      <c r="N233" s="423"/>
      <c r="O233" s="423"/>
      <c r="P233" s="423"/>
      <c r="Q233" s="423"/>
      <c r="R233" s="423"/>
      <c r="S233" s="423"/>
      <c r="T233" s="423"/>
      <c r="U233" s="423"/>
      <c r="V233" s="423"/>
      <c r="W233" s="424"/>
    </row>
    <row r="234" spans="1:23" ht="18" hidden="1" customHeight="1">
      <c r="A234" s="422"/>
      <c r="B234" s="423"/>
      <c r="C234" s="423"/>
      <c r="D234" s="423"/>
      <c r="E234" s="423"/>
      <c r="F234" s="423"/>
      <c r="G234" s="423"/>
      <c r="H234" s="423"/>
      <c r="I234" s="423"/>
      <c r="J234" s="423"/>
      <c r="K234" s="423"/>
      <c r="L234" s="423"/>
      <c r="M234" s="423"/>
      <c r="N234" s="423"/>
      <c r="O234" s="423"/>
      <c r="P234" s="423"/>
      <c r="Q234" s="423"/>
      <c r="R234" s="423"/>
      <c r="S234" s="423"/>
      <c r="T234" s="423"/>
      <c r="U234" s="423"/>
      <c r="V234" s="423"/>
      <c r="W234" s="424"/>
    </row>
    <row r="235" spans="1:23" ht="18" hidden="1" customHeight="1">
      <c r="A235" s="422"/>
      <c r="B235" s="423"/>
      <c r="C235" s="423"/>
      <c r="D235" s="423"/>
      <c r="E235" s="423"/>
      <c r="F235" s="423"/>
      <c r="G235" s="423"/>
      <c r="H235" s="423"/>
      <c r="I235" s="423"/>
      <c r="J235" s="423"/>
      <c r="K235" s="423"/>
      <c r="L235" s="423"/>
      <c r="M235" s="423"/>
      <c r="N235" s="423"/>
      <c r="O235" s="423"/>
      <c r="P235" s="423"/>
      <c r="Q235" s="423"/>
      <c r="R235" s="423"/>
      <c r="S235" s="423"/>
      <c r="T235" s="423"/>
      <c r="U235" s="423"/>
      <c r="V235" s="423"/>
      <c r="W235" s="424"/>
    </row>
    <row r="236" spans="1:23" ht="18" hidden="1" customHeight="1">
      <c r="A236" s="422"/>
      <c r="B236" s="423"/>
      <c r="C236" s="423"/>
      <c r="D236" s="423"/>
      <c r="E236" s="423"/>
      <c r="F236" s="423"/>
      <c r="G236" s="423"/>
      <c r="H236" s="423"/>
      <c r="I236" s="423"/>
      <c r="J236" s="423"/>
      <c r="K236" s="423"/>
      <c r="L236" s="423"/>
      <c r="M236" s="423"/>
      <c r="N236" s="423"/>
      <c r="O236" s="423"/>
      <c r="P236" s="423"/>
      <c r="Q236" s="423"/>
      <c r="R236" s="423"/>
      <c r="S236" s="423"/>
      <c r="T236" s="423"/>
      <c r="U236" s="423"/>
      <c r="V236" s="423"/>
      <c r="W236" s="424"/>
    </row>
    <row r="237" spans="1:23" ht="18" hidden="1" customHeight="1">
      <c r="A237" s="425"/>
      <c r="B237" s="426"/>
      <c r="C237" s="426"/>
      <c r="D237" s="426"/>
      <c r="E237" s="426"/>
      <c r="F237" s="426"/>
      <c r="G237" s="426"/>
      <c r="H237" s="426"/>
      <c r="I237" s="426"/>
      <c r="J237" s="426"/>
      <c r="K237" s="426"/>
      <c r="L237" s="426"/>
      <c r="M237" s="426"/>
      <c r="N237" s="426"/>
      <c r="O237" s="426"/>
      <c r="P237" s="426"/>
      <c r="Q237" s="426"/>
      <c r="R237" s="426"/>
      <c r="S237" s="426"/>
      <c r="T237" s="426"/>
      <c r="U237" s="426"/>
      <c r="V237" s="426"/>
      <c r="W237" s="427"/>
    </row>
    <row r="238" spans="1:23" ht="18" hidden="1" customHeight="1">
      <c r="A238" s="428"/>
      <c r="B238" s="429"/>
      <c r="C238" s="429"/>
      <c r="D238" s="429"/>
      <c r="E238" s="429"/>
      <c r="F238" s="429"/>
      <c r="G238" s="429"/>
      <c r="H238" s="429"/>
      <c r="I238" s="429"/>
      <c r="J238" s="429"/>
      <c r="K238" s="429"/>
      <c r="L238" s="429"/>
      <c r="M238" s="432" t="s">
        <v>366</v>
      </c>
      <c r="N238" s="433"/>
      <c r="O238" s="433"/>
      <c r="P238" s="433"/>
      <c r="Q238" s="433"/>
      <c r="R238" s="433"/>
      <c r="S238" s="433"/>
      <c r="T238" s="432" t="s">
        <v>367</v>
      </c>
      <c r="U238" s="433"/>
      <c r="V238" s="433"/>
      <c r="W238" s="433"/>
    </row>
    <row r="239" spans="1:23" ht="18" hidden="1" customHeight="1">
      <c r="A239" s="430"/>
      <c r="B239" s="431"/>
      <c r="C239" s="431"/>
      <c r="D239" s="431"/>
      <c r="E239" s="431"/>
      <c r="F239" s="431"/>
      <c r="G239" s="431"/>
      <c r="H239" s="431"/>
      <c r="I239" s="431"/>
      <c r="J239" s="431"/>
      <c r="K239" s="431"/>
      <c r="L239" s="431"/>
      <c r="M239" s="432"/>
      <c r="N239" s="433"/>
      <c r="O239" s="433"/>
      <c r="P239" s="433"/>
      <c r="Q239" s="433"/>
      <c r="R239" s="433"/>
      <c r="S239" s="433"/>
      <c r="T239" s="432"/>
      <c r="U239" s="433"/>
      <c r="V239" s="433"/>
      <c r="W239" s="433"/>
    </row>
    <row r="240" spans="1:23" ht="18" hidden="1" customHeight="1">
      <c r="A240" s="422" t="s">
        <v>389</v>
      </c>
      <c r="B240" s="423"/>
      <c r="C240" s="423"/>
      <c r="D240" s="423"/>
      <c r="E240" s="423"/>
      <c r="F240" s="423"/>
      <c r="G240" s="423"/>
      <c r="H240" s="423"/>
      <c r="I240" s="423"/>
      <c r="J240" s="423"/>
      <c r="K240" s="423"/>
      <c r="L240" s="423"/>
      <c r="M240" s="423"/>
      <c r="N240" s="423"/>
      <c r="O240" s="423"/>
      <c r="P240" s="423"/>
      <c r="Q240" s="423"/>
      <c r="R240" s="423"/>
      <c r="S240" s="423"/>
      <c r="T240" s="423"/>
      <c r="U240" s="423"/>
      <c r="V240" s="423"/>
      <c r="W240" s="424"/>
    </row>
    <row r="241" spans="1:23" ht="18" hidden="1" customHeight="1">
      <c r="A241" s="422"/>
      <c r="B241" s="423"/>
      <c r="C241" s="423"/>
      <c r="D241" s="423"/>
      <c r="E241" s="423"/>
      <c r="F241" s="423"/>
      <c r="G241" s="423"/>
      <c r="H241" s="423"/>
      <c r="I241" s="423"/>
      <c r="J241" s="423"/>
      <c r="K241" s="423"/>
      <c r="L241" s="423"/>
      <c r="M241" s="423"/>
      <c r="N241" s="423"/>
      <c r="O241" s="423"/>
      <c r="P241" s="423"/>
      <c r="Q241" s="423"/>
      <c r="R241" s="423"/>
      <c r="S241" s="423"/>
      <c r="T241" s="423"/>
      <c r="U241" s="423"/>
      <c r="V241" s="423"/>
      <c r="W241" s="424"/>
    </row>
    <row r="242" spans="1:23" ht="18" hidden="1" customHeight="1">
      <c r="A242" s="422"/>
      <c r="B242" s="423"/>
      <c r="C242" s="423"/>
      <c r="D242" s="423"/>
      <c r="E242" s="423"/>
      <c r="F242" s="423"/>
      <c r="G242" s="423"/>
      <c r="H242" s="423"/>
      <c r="I242" s="423"/>
      <c r="J242" s="423"/>
      <c r="K242" s="423"/>
      <c r="L242" s="423"/>
      <c r="M242" s="423"/>
      <c r="N242" s="423"/>
      <c r="O242" s="423"/>
      <c r="P242" s="423"/>
      <c r="Q242" s="423"/>
      <c r="R242" s="423"/>
      <c r="S242" s="423"/>
      <c r="T242" s="423"/>
      <c r="U242" s="423"/>
      <c r="V242" s="423"/>
      <c r="W242" s="424"/>
    </row>
    <row r="243" spans="1:23" ht="18" hidden="1" customHeight="1">
      <c r="A243" s="422"/>
      <c r="B243" s="423"/>
      <c r="C243" s="423"/>
      <c r="D243" s="423"/>
      <c r="E243" s="423"/>
      <c r="F243" s="423"/>
      <c r="G243" s="423"/>
      <c r="H243" s="423"/>
      <c r="I243" s="423"/>
      <c r="J243" s="423"/>
      <c r="K243" s="423"/>
      <c r="L243" s="423"/>
      <c r="M243" s="423"/>
      <c r="N243" s="423"/>
      <c r="O243" s="423"/>
      <c r="P243" s="423"/>
      <c r="Q243" s="423"/>
      <c r="R243" s="423"/>
      <c r="S243" s="423"/>
      <c r="T243" s="423"/>
      <c r="U243" s="423"/>
      <c r="V243" s="423"/>
      <c r="W243" s="424"/>
    </row>
    <row r="244" spans="1:23" ht="18" hidden="1" customHeight="1">
      <c r="A244" s="422"/>
      <c r="B244" s="423"/>
      <c r="C244" s="423"/>
      <c r="D244" s="423"/>
      <c r="E244" s="423"/>
      <c r="F244" s="423"/>
      <c r="G244" s="423"/>
      <c r="H244" s="423"/>
      <c r="I244" s="423"/>
      <c r="J244" s="423"/>
      <c r="K244" s="423"/>
      <c r="L244" s="423"/>
      <c r="M244" s="423"/>
      <c r="N244" s="423"/>
      <c r="O244" s="423"/>
      <c r="P244" s="423"/>
      <c r="Q244" s="423"/>
      <c r="R244" s="423"/>
      <c r="S244" s="423"/>
      <c r="T244" s="423"/>
      <c r="U244" s="423"/>
      <c r="V244" s="423"/>
      <c r="W244" s="424"/>
    </row>
    <row r="245" spans="1:23" ht="18" hidden="1" customHeight="1">
      <c r="A245" s="422"/>
      <c r="B245" s="423"/>
      <c r="C245" s="423"/>
      <c r="D245" s="423"/>
      <c r="E245" s="423"/>
      <c r="F245" s="423"/>
      <c r="G245" s="423"/>
      <c r="H245" s="423"/>
      <c r="I245" s="423"/>
      <c r="J245" s="423"/>
      <c r="K245" s="423"/>
      <c r="L245" s="423"/>
      <c r="M245" s="423"/>
      <c r="N245" s="423"/>
      <c r="O245" s="423"/>
      <c r="P245" s="423"/>
      <c r="Q245" s="423"/>
      <c r="R245" s="423"/>
      <c r="S245" s="423"/>
      <c r="T245" s="423"/>
      <c r="U245" s="423"/>
      <c r="V245" s="423"/>
      <c r="W245" s="424"/>
    </row>
    <row r="246" spans="1:23" ht="18" hidden="1" customHeight="1">
      <c r="A246" s="422"/>
      <c r="B246" s="423"/>
      <c r="C246" s="423"/>
      <c r="D246" s="423"/>
      <c r="E246" s="423"/>
      <c r="F246" s="423"/>
      <c r="G246" s="423"/>
      <c r="H246" s="423"/>
      <c r="I246" s="423"/>
      <c r="J246" s="423"/>
      <c r="K246" s="423"/>
      <c r="L246" s="423"/>
      <c r="M246" s="423"/>
      <c r="N246" s="423"/>
      <c r="O246" s="423"/>
      <c r="P246" s="423"/>
      <c r="Q246" s="423"/>
      <c r="R246" s="423"/>
      <c r="S246" s="423"/>
      <c r="T246" s="423"/>
      <c r="U246" s="423"/>
      <c r="V246" s="423"/>
      <c r="W246" s="424"/>
    </row>
    <row r="247" spans="1:23" ht="18" hidden="1" customHeight="1">
      <c r="A247" s="422"/>
      <c r="B247" s="423"/>
      <c r="C247" s="423"/>
      <c r="D247" s="423"/>
      <c r="E247" s="423"/>
      <c r="F247" s="423"/>
      <c r="G247" s="423"/>
      <c r="H247" s="423"/>
      <c r="I247" s="423"/>
      <c r="J247" s="423"/>
      <c r="K247" s="423"/>
      <c r="L247" s="423"/>
      <c r="M247" s="423"/>
      <c r="N247" s="423"/>
      <c r="O247" s="423"/>
      <c r="P247" s="423"/>
      <c r="Q247" s="423"/>
      <c r="R247" s="423"/>
      <c r="S247" s="423"/>
      <c r="T247" s="423"/>
      <c r="U247" s="423"/>
      <c r="V247" s="423"/>
      <c r="W247" s="424"/>
    </row>
    <row r="248" spans="1:23" ht="18" hidden="1" customHeight="1">
      <c r="A248" s="422"/>
      <c r="B248" s="423"/>
      <c r="C248" s="423"/>
      <c r="D248" s="423"/>
      <c r="E248" s="423"/>
      <c r="F248" s="423"/>
      <c r="G248" s="423"/>
      <c r="H248" s="423"/>
      <c r="I248" s="423"/>
      <c r="J248" s="423"/>
      <c r="K248" s="423"/>
      <c r="L248" s="423"/>
      <c r="M248" s="423"/>
      <c r="N248" s="423"/>
      <c r="O248" s="423"/>
      <c r="P248" s="423"/>
      <c r="Q248" s="423"/>
      <c r="R248" s="423"/>
      <c r="S248" s="423"/>
      <c r="T248" s="423"/>
      <c r="U248" s="423"/>
      <c r="V248" s="423"/>
      <c r="W248" s="424"/>
    </row>
    <row r="249" spans="1:23" ht="18" hidden="1" customHeight="1">
      <c r="A249" s="422"/>
      <c r="B249" s="423"/>
      <c r="C249" s="423"/>
      <c r="D249" s="423"/>
      <c r="E249" s="423"/>
      <c r="F249" s="423"/>
      <c r="G249" s="423"/>
      <c r="H249" s="423"/>
      <c r="I249" s="423"/>
      <c r="J249" s="423"/>
      <c r="K249" s="423"/>
      <c r="L249" s="423"/>
      <c r="M249" s="423"/>
      <c r="N249" s="423"/>
      <c r="O249" s="423"/>
      <c r="P249" s="423"/>
      <c r="Q249" s="423"/>
      <c r="R249" s="423"/>
      <c r="S249" s="423"/>
      <c r="T249" s="423"/>
      <c r="U249" s="423"/>
      <c r="V249" s="423"/>
      <c r="W249" s="424"/>
    </row>
    <row r="250" spans="1:23" ht="18" hidden="1" customHeight="1">
      <c r="A250" s="422"/>
      <c r="B250" s="423"/>
      <c r="C250" s="423"/>
      <c r="D250" s="423"/>
      <c r="E250" s="423"/>
      <c r="F250" s="423"/>
      <c r="G250" s="423"/>
      <c r="H250" s="423"/>
      <c r="I250" s="423"/>
      <c r="J250" s="423"/>
      <c r="K250" s="423"/>
      <c r="L250" s="423"/>
      <c r="M250" s="423"/>
      <c r="N250" s="423"/>
      <c r="O250" s="423"/>
      <c r="P250" s="423"/>
      <c r="Q250" s="423"/>
      <c r="R250" s="423"/>
      <c r="S250" s="423"/>
      <c r="T250" s="423"/>
      <c r="U250" s="423"/>
      <c r="V250" s="423"/>
      <c r="W250" s="424"/>
    </row>
    <row r="251" spans="1:23" ht="18" hidden="1" customHeight="1">
      <c r="A251" s="422"/>
      <c r="B251" s="423"/>
      <c r="C251" s="423"/>
      <c r="D251" s="423"/>
      <c r="E251" s="423"/>
      <c r="F251" s="423"/>
      <c r="G251" s="423"/>
      <c r="H251" s="423"/>
      <c r="I251" s="423"/>
      <c r="J251" s="423"/>
      <c r="K251" s="423"/>
      <c r="L251" s="423"/>
      <c r="M251" s="423"/>
      <c r="N251" s="423"/>
      <c r="O251" s="423"/>
      <c r="P251" s="423"/>
      <c r="Q251" s="423"/>
      <c r="R251" s="423"/>
      <c r="S251" s="423"/>
      <c r="T251" s="423"/>
      <c r="U251" s="423"/>
      <c r="V251" s="423"/>
      <c r="W251" s="424"/>
    </row>
    <row r="252" spans="1:23" ht="18" hidden="1" customHeight="1">
      <c r="A252" s="422"/>
      <c r="B252" s="423"/>
      <c r="C252" s="423"/>
      <c r="D252" s="423"/>
      <c r="E252" s="423"/>
      <c r="F252" s="423"/>
      <c r="G252" s="423"/>
      <c r="H252" s="423"/>
      <c r="I252" s="423"/>
      <c r="J252" s="423"/>
      <c r="K252" s="423"/>
      <c r="L252" s="423"/>
      <c r="M252" s="423"/>
      <c r="N252" s="423"/>
      <c r="O252" s="423"/>
      <c r="P252" s="423"/>
      <c r="Q252" s="423"/>
      <c r="R252" s="423"/>
      <c r="S252" s="423"/>
      <c r="T252" s="423"/>
      <c r="U252" s="423"/>
      <c r="V252" s="423"/>
      <c r="W252" s="424"/>
    </row>
    <row r="253" spans="1:23" ht="18" hidden="1" customHeight="1">
      <c r="A253" s="422"/>
      <c r="B253" s="423"/>
      <c r="C253" s="423"/>
      <c r="D253" s="423"/>
      <c r="E253" s="423"/>
      <c r="F253" s="423"/>
      <c r="G253" s="423"/>
      <c r="H253" s="423"/>
      <c r="I253" s="423"/>
      <c r="J253" s="423"/>
      <c r="K253" s="423"/>
      <c r="L253" s="423"/>
      <c r="M253" s="423"/>
      <c r="N253" s="423"/>
      <c r="O253" s="423"/>
      <c r="P253" s="423"/>
      <c r="Q253" s="423"/>
      <c r="R253" s="423"/>
      <c r="S253" s="423"/>
      <c r="T253" s="423"/>
      <c r="U253" s="423"/>
      <c r="V253" s="423"/>
      <c r="W253" s="424"/>
    </row>
    <row r="254" spans="1:23" ht="18" hidden="1" customHeight="1">
      <c r="A254" s="422"/>
      <c r="B254" s="423"/>
      <c r="C254" s="423"/>
      <c r="D254" s="423"/>
      <c r="E254" s="423"/>
      <c r="F254" s="423"/>
      <c r="G254" s="423"/>
      <c r="H254" s="423"/>
      <c r="I254" s="423"/>
      <c r="J254" s="423"/>
      <c r="K254" s="423"/>
      <c r="L254" s="423"/>
      <c r="M254" s="423"/>
      <c r="N254" s="423"/>
      <c r="O254" s="423"/>
      <c r="P254" s="423"/>
      <c r="Q254" s="423"/>
      <c r="R254" s="423"/>
      <c r="S254" s="423"/>
      <c r="T254" s="423"/>
      <c r="U254" s="423"/>
      <c r="V254" s="423"/>
      <c r="W254" s="424"/>
    </row>
    <row r="255" spans="1:23" ht="18" hidden="1" customHeight="1">
      <c r="A255" s="422"/>
      <c r="B255" s="423"/>
      <c r="C255" s="423"/>
      <c r="D255" s="423"/>
      <c r="E255" s="423"/>
      <c r="F255" s="423"/>
      <c r="G255" s="423"/>
      <c r="H255" s="423"/>
      <c r="I255" s="423"/>
      <c r="J255" s="423"/>
      <c r="K255" s="423"/>
      <c r="L255" s="423"/>
      <c r="M255" s="423"/>
      <c r="N255" s="423"/>
      <c r="O255" s="423"/>
      <c r="P255" s="423"/>
      <c r="Q255" s="423"/>
      <c r="R255" s="423"/>
      <c r="S255" s="423"/>
      <c r="T255" s="423"/>
      <c r="U255" s="423"/>
      <c r="V255" s="423"/>
      <c r="W255" s="424"/>
    </row>
    <row r="256" spans="1:23" ht="18" hidden="1" customHeight="1">
      <c r="A256" s="422"/>
      <c r="B256" s="423"/>
      <c r="C256" s="423"/>
      <c r="D256" s="423"/>
      <c r="E256" s="423"/>
      <c r="F256" s="423"/>
      <c r="G256" s="423"/>
      <c r="H256" s="423"/>
      <c r="I256" s="423"/>
      <c r="J256" s="423"/>
      <c r="K256" s="423"/>
      <c r="L256" s="423"/>
      <c r="M256" s="423"/>
      <c r="N256" s="423"/>
      <c r="O256" s="423"/>
      <c r="P256" s="423"/>
      <c r="Q256" s="423"/>
      <c r="R256" s="423"/>
      <c r="S256" s="423"/>
      <c r="T256" s="423"/>
      <c r="U256" s="423"/>
      <c r="V256" s="423"/>
      <c r="W256" s="424"/>
    </row>
    <row r="257" spans="1:23" ht="18" hidden="1" customHeight="1">
      <c r="A257" s="422"/>
      <c r="B257" s="423"/>
      <c r="C257" s="423"/>
      <c r="D257" s="423"/>
      <c r="E257" s="423"/>
      <c r="F257" s="423"/>
      <c r="G257" s="423"/>
      <c r="H257" s="423"/>
      <c r="I257" s="423"/>
      <c r="J257" s="423"/>
      <c r="K257" s="423"/>
      <c r="L257" s="423"/>
      <c r="M257" s="423"/>
      <c r="N257" s="423"/>
      <c r="O257" s="423"/>
      <c r="P257" s="423"/>
      <c r="Q257" s="423"/>
      <c r="R257" s="423"/>
      <c r="S257" s="423"/>
      <c r="T257" s="423"/>
      <c r="U257" s="423"/>
      <c r="V257" s="423"/>
      <c r="W257" s="424"/>
    </row>
    <row r="258" spans="1:23" ht="18" hidden="1" customHeight="1">
      <c r="A258" s="422"/>
      <c r="B258" s="423"/>
      <c r="C258" s="423"/>
      <c r="D258" s="423"/>
      <c r="E258" s="423"/>
      <c r="F258" s="423"/>
      <c r="G258" s="423"/>
      <c r="H258" s="423"/>
      <c r="I258" s="423"/>
      <c r="J258" s="423"/>
      <c r="K258" s="423"/>
      <c r="L258" s="423"/>
      <c r="M258" s="423"/>
      <c r="N258" s="423"/>
      <c r="O258" s="423"/>
      <c r="P258" s="423"/>
      <c r="Q258" s="423"/>
      <c r="R258" s="423"/>
      <c r="S258" s="423"/>
      <c r="T258" s="423"/>
      <c r="U258" s="423"/>
      <c r="V258" s="423"/>
      <c r="W258" s="424"/>
    </row>
    <row r="259" spans="1:23" ht="18" hidden="1" customHeight="1">
      <c r="A259" s="422"/>
      <c r="B259" s="423"/>
      <c r="C259" s="423"/>
      <c r="D259" s="423"/>
      <c r="E259" s="423"/>
      <c r="F259" s="423"/>
      <c r="G259" s="423"/>
      <c r="H259" s="423"/>
      <c r="I259" s="423"/>
      <c r="J259" s="423"/>
      <c r="K259" s="423"/>
      <c r="L259" s="423"/>
      <c r="M259" s="423"/>
      <c r="N259" s="423"/>
      <c r="O259" s="423"/>
      <c r="P259" s="423"/>
      <c r="Q259" s="423"/>
      <c r="R259" s="423"/>
      <c r="S259" s="423"/>
      <c r="T259" s="423"/>
      <c r="U259" s="423"/>
      <c r="V259" s="423"/>
      <c r="W259" s="424"/>
    </row>
    <row r="260" spans="1:23" ht="18" hidden="1" customHeight="1">
      <c r="A260" s="422"/>
      <c r="B260" s="423"/>
      <c r="C260" s="423"/>
      <c r="D260" s="423"/>
      <c r="E260" s="423"/>
      <c r="F260" s="423"/>
      <c r="G260" s="423"/>
      <c r="H260" s="423"/>
      <c r="I260" s="423"/>
      <c r="J260" s="423"/>
      <c r="K260" s="423"/>
      <c r="L260" s="423"/>
      <c r="M260" s="423"/>
      <c r="N260" s="423"/>
      <c r="O260" s="423"/>
      <c r="P260" s="423"/>
      <c r="Q260" s="423"/>
      <c r="R260" s="423"/>
      <c r="S260" s="423"/>
      <c r="T260" s="423"/>
      <c r="U260" s="423"/>
      <c r="V260" s="423"/>
      <c r="W260" s="424"/>
    </row>
    <row r="261" spans="1:23" ht="18" hidden="1" customHeight="1">
      <c r="A261" s="422"/>
      <c r="B261" s="423"/>
      <c r="C261" s="423"/>
      <c r="D261" s="423"/>
      <c r="E261" s="423"/>
      <c r="F261" s="423"/>
      <c r="G261" s="423"/>
      <c r="H261" s="423"/>
      <c r="I261" s="423"/>
      <c r="J261" s="423"/>
      <c r="K261" s="423"/>
      <c r="L261" s="423"/>
      <c r="M261" s="423"/>
      <c r="N261" s="423"/>
      <c r="O261" s="423"/>
      <c r="P261" s="423"/>
      <c r="Q261" s="423"/>
      <c r="R261" s="423"/>
      <c r="S261" s="423"/>
      <c r="T261" s="423"/>
      <c r="U261" s="423"/>
      <c r="V261" s="423"/>
      <c r="W261" s="424"/>
    </row>
    <row r="262" spans="1:23" ht="18" hidden="1" customHeight="1">
      <c r="A262" s="422"/>
      <c r="B262" s="423"/>
      <c r="C262" s="423"/>
      <c r="D262" s="423"/>
      <c r="E262" s="423"/>
      <c r="F262" s="423"/>
      <c r="G262" s="423"/>
      <c r="H262" s="423"/>
      <c r="I262" s="423"/>
      <c r="J262" s="423"/>
      <c r="K262" s="423"/>
      <c r="L262" s="423"/>
      <c r="M262" s="423"/>
      <c r="N262" s="423"/>
      <c r="O262" s="423"/>
      <c r="P262" s="423"/>
      <c r="Q262" s="423"/>
      <c r="R262" s="423"/>
      <c r="S262" s="423"/>
      <c r="T262" s="423"/>
      <c r="U262" s="423"/>
      <c r="V262" s="423"/>
      <c r="W262" s="424"/>
    </row>
    <row r="263" spans="1:23" ht="18" hidden="1" customHeight="1">
      <c r="A263" s="422"/>
      <c r="B263" s="423"/>
      <c r="C263" s="423"/>
      <c r="D263" s="423"/>
      <c r="E263" s="423"/>
      <c r="F263" s="423"/>
      <c r="G263" s="423"/>
      <c r="H263" s="423"/>
      <c r="I263" s="423"/>
      <c r="J263" s="423"/>
      <c r="K263" s="423"/>
      <c r="L263" s="423"/>
      <c r="M263" s="423"/>
      <c r="N263" s="423"/>
      <c r="O263" s="423"/>
      <c r="P263" s="423"/>
      <c r="Q263" s="423"/>
      <c r="R263" s="423"/>
      <c r="S263" s="423"/>
      <c r="T263" s="423"/>
      <c r="U263" s="423"/>
      <c r="V263" s="423"/>
      <c r="W263" s="424"/>
    </row>
    <row r="264" spans="1:23" ht="18" hidden="1" customHeight="1">
      <c r="A264" s="422"/>
      <c r="B264" s="423"/>
      <c r="C264" s="423"/>
      <c r="D264" s="423"/>
      <c r="E264" s="423"/>
      <c r="F264" s="423"/>
      <c r="G264" s="423"/>
      <c r="H264" s="423"/>
      <c r="I264" s="423"/>
      <c r="J264" s="423"/>
      <c r="K264" s="423"/>
      <c r="L264" s="423"/>
      <c r="M264" s="423"/>
      <c r="N264" s="423"/>
      <c r="O264" s="423"/>
      <c r="P264" s="423"/>
      <c r="Q264" s="423"/>
      <c r="R264" s="423"/>
      <c r="S264" s="423"/>
      <c r="T264" s="423"/>
      <c r="U264" s="423"/>
      <c r="V264" s="423"/>
      <c r="W264" s="424"/>
    </row>
    <row r="265" spans="1:23" ht="18" hidden="1" customHeight="1">
      <c r="A265" s="422"/>
      <c r="B265" s="423"/>
      <c r="C265" s="423"/>
      <c r="D265" s="423"/>
      <c r="E265" s="423"/>
      <c r="F265" s="423"/>
      <c r="G265" s="423"/>
      <c r="H265" s="423"/>
      <c r="I265" s="423"/>
      <c r="J265" s="423"/>
      <c r="K265" s="423"/>
      <c r="L265" s="423"/>
      <c r="M265" s="423"/>
      <c r="N265" s="423"/>
      <c r="O265" s="423"/>
      <c r="P265" s="423"/>
      <c r="Q265" s="423"/>
      <c r="R265" s="423"/>
      <c r="S265" s="423"/>
      <c r="T265" s="423"/>
      <c r="U265" s="423"/>
      <c r="V265" s="423"/>
      <c r="W265" s="424"/>
    </row>
    <row r="266" spans="1:23" ht="18" hidden="1" customHeight="1">
      <c r="A266" s="422"/>
      <c r="B266" s="423"/>
      <c r="C266" s="423"/>
      <c r="D266" s="423"/>
      <c r="E266" s="423"/>
      <c r="F266" s="423"/>
      <c r="G266" s="423"/>
      <c r="H266" s="423"/>
      <c r="I266" s="423"/>
      <c r="J266" s="423"/>
      <c r="K266" s="423"/>
      <c r="L266" s="423"/>
      <c r="M266" s="423"/>
      <c r="N266" s="423"/>
      <c r="O266" s="423"/>
      <c r="P266" s="423"/>
      <c r="Q266" s="423"/>
      <c r="R266" s="423"/>
      <c r="S266" s="423"/>
      <c r="T266" s="423"/>
      <c r="U266" s="423"/>
      <c r="V266" s="423"/>
      <c r="W266" s="424"/>
    </row>
    <row r="267" spans="1:23" ht="18" hidden="1" customHeight="1">
      <c r="A267" s="422"/>
      <c r="B267" s="423"/>
      <c r="C267" s="423"/>
      <c r="D267" s="423"/>
      <c r="E267" s="423"/>
      <c r="F267" s="423"/>
      <c r="G267" s="423"/>
      <c r="H267" s="423"/>
      <c r="I267" s="423"/>
      <c r="J267" s="423"/>
      <c r="K267" s="423"/>
      <c r="L267" s="423"/>
      <c r="M267" s="423"/>
      <c r="N267" s="423"/>
      <c r="O267" s="423"/>
      <c r="P267" s="423"/>
      <c r="Q267" s="423"/>
      <c r="R267" s="423"/>
      <c r="S267" s="423"/>
      <c r="T267" s="423"/>
      <c r="U267" s="423"/>
      <c r="V267" s="423"/>
      <c r="W267" s="424"/>
    </row>
    <row r="268" spans="1:23" ht="18" hidden="1" customHeight="1">
      <c r="A268" s="422"/>
      <c r="B268" s="423"/>
      <c r="C268" s="423"/>
      <c r="D268" s="423"/>
      <c r="E268" s="423"/>
      <c r="F268" s="423"/>
      <c r="G268" s="423"/>
      <c r="H268" s="423"/>
      <c r="I268" s="423"/>
      <c r="J268" s="423"/>
      <c r="K268" s="423"/>
      <c r="L268" s="423"/>
      <c r="M268" s="423"/>
      <c r="N268" s="423"/>
      <c r="O268" s="423"/>
      <c r="P268" s="423"/>
      <c r="Q268" s="423"/>
      <c r="R268" s="423"/>
      <c r="S268" s="423"/>
      <c r="T268" s="423"/>
      <c r="U268" s="423"/>
      <c r="V268" s="423"/>
      <c r="W268" s="424"/>
    </row>
    <row r="269" spans="1:23" ht="18" hidden="1" customHeight="1">
      <c r="A269" s="422"/>
      <c r="B269" s="423"/>
      <c r="C269" s="423"/>
      <c r="D269" s="423"/>
      <c r="E269" s="423"/>
      <c r="F269" s="423"/>
      <c r="G269" s="423"/>
      <c r="H269" s="423"/>
      <c r="I269" s="423"/>
      <c r="J269" s="423"/>
      <c r="K269" s="423"/>
      <c r="L269" s="423"/>
      <c r="M269" s="423"/>
      <c r="N269" s="423"/>
      <c r="O269" s="423"/>
      <c r="P269" s="423"/>
      <c r="Q269" s="423"/>
      <c r="R269" s="423"/>
      <c r="S269" s="423"/>
      <c r="T269" s="423"/>
      <c r="U269" s="423"/>
      <c r="V269" s="423"/>
      <c r="W269" s="424"/>
    </row>
    <row r="270" spans="1:23" ht="18" hidden="1" customHeight="1">
      <c r="A270" s="422"/>
      <c r="B270" s="423"/>
      <c r="C270" s="423"/>
      <c r="D270" s="423"/>
      <c r="E270" s="423"/>
      <c r="F270" s="423"/>
      <c r="G270" s="423"/>
      <c r="H270" s="423"/>
      <c r="I270" s="423"/>
      <c r="J270" s="423"/>
      <c r="K270" s="423"/>
      <c r="L270" s="423"/>
      <c r="M270" s="423"/>
      <c r="N270" s="423"/>
      <c r="O270" s="423"/>
      <c r="P270" s="423"/>
      <c r="Q270" s="423"/>
      <c r="R270" s="423"/>
      <c r="S270" s="423"/>
      <c r="T270" s="423"/>
      <c r="U270" s="423"/>
      <c r="V270" s="423"/>
      <c r="W270" s="424"/>
    </row>
    <row r="271" spans="1:23" ht="18" hidden="1" customHeight="1">
      <c r="A271" s="422"/>
      <c r="B271" s="423"/>
      <c r="C271" s="423"/>
      <c r="D271" s="423"/>
      <c r="E271" s="423"/>
      <c r="F271" s="423"/>
      <c r="G271" s="423"/>
      <c r="H271" s="423"/>
      <c r="I271" s="423"/>
      <c r="J271" s="423"/>
      <c r="K271" s="423"/>
      <c r="L271" s="423"/>
      <c r="M271" s="423"/>
      <c r="N271" s="423"/>
      <c r="O271" s="423"/>
      <c r="P271" s="423"/>
      <c r="Q271" s="423"/>
      <c r="R271" s="423"/>
      <c r="S271" s="423"/>
      <c r="T271" s="423"/>
      <c r="U271" s="423"/>
      <c r="V271" s="423"/>
      <c r="W271" s="424"/>
    </row>
    <row r="272" spans="1:23" ht="18" hidden="1" customHeight="1">
      <c r="A272" s="422"/>
      <c r="B272" s="423"/>
      <c r="C272" s="423"/>
      <c r="D272" s="423"/>
      <c r="E272" s="423"/>
      <c r="F272" s="423"/>
      <c r="G272" s="423"/>
      <c r="H272" s="423"/>
      <c r="I272" s="423"/>
      <c r="J272" s="423"/>
      <c r="K272" s="423"/>
      <c r="L272" s="423"/>
      <c r="M272" s="423"/>
      <c r="N272" s="423"/>
      <c r="O272" s="423"/>
      <c r="P272" s="423"/>
      <c r="Q272" s="423"/>
      <c r="R272" s="423"/>
      <c r="S272" s="423"/>
      <c r="T272" s="423"/>
      <c r="U272" s="423"/>
      <c r="V272" s="423"/>
      <c r="W272" s="424"/>
    </row>
    <row r="273" spans="1:23" ht="18" hidden="1" customHeight="1">
      <c r="A273" s="422"/>
      <c r="B273" s="423"/>
      <c r="C273" s="423"/>
      <c r="D273" s="423"/>
      <c r="E273" s="423"/>
      <c r="F273" s="423"/>
      <c r="G273" s="423"/>
      <c r="H273" s="423"/>
      <c r="I273" s="423"/>
      <c r="J273" s="423"/>
      <c r="K273" s="423"/>
      <c r="L273" s="423"/>
      <c r="M273" s="423"/>
      <c r="N273" s="423"/>
      <c r="O273" s="423"/>
      <c r="P273" s="423"/>
      <c r="Q273" s="423"/>
      <c r="R273" s="423"/>
      <c r="S273" s="423"/>
      <c r="T273" s="423"/>
      <c r="U273" s="423"/>
      <c r="V273" s="423"/>
      <c r="W273" s="424"/>
    </row>
    <row r="274" spans="1:23" ht="18" hidden="1" customHeight="1">
      <c r="A274" s="422"/>
      <c r="B274" s="423"/>
      <c r="C274" s="423"/>
      <c r="D274" s="423"/>
      <c r="E274" s="423"/>
      <c r="F274" s="423"/>
      <c r="G274" s="423"/>
      <c r="H274" s="423"/>
      <c r="I274" s="423"/>
      <c r="J274" s="423"/>
      <c r="K274" s="423"/>
      <c r="L274" s="423"/>
      <c r="M274" s="423"/>
      <c r="N274" s="423"/>
      <c r="O274" s="423"/>
      <c r="P274" s="423"/>
      <c r="Q274" s="423"/>
      <c r="R274" s="423"/>
      <c r="S274" s="423"/>
      <c r="T274" s="423"/>
      <c r="U274" s="423"/>
      <c r="V274" s="423"/>
      <c r="W274" s="424"/>
    </row>
    <row r="275" spans="1:23" ht="18" hidden="1" customHeight="1">
      <c r="A275" s="422"/>
      <c r="B275" s="423"/>
      <c r="C275" s="423"/>
      <c r="D275" s="423"/>
      <c r="E275" s="423"/>
      <c r="F275" s="423"/>
      <c r="G275" s="423"/>
      <c r="H275" s="423"/>
      <c r="I275" s="423"/>
      <c r="J275" s="423"/>
      <c r="K275" s="423"/>
      <c r="L275" s="423"/>
      <c r="M275" s="423"/>
      <c r="N275" s="423"/>
      <c r="O275" s="423"/>
      <c r="P275" s="423"/>
      <c r="Q275" s="423"/>
      <c r="R275" s="423"/>
      <c r="S275" s="423"/>
      <c r="T275" s="423"/>
      <c r="U275" s="423"/>
      <c r="V275" s="423"/>
      <c r="W275" s="424"/>
    </row>
    <row r="276" spans="1:23" ht="18" hidden="1" customHeight="1">
      <c r="A276" s="425"/>
      <c r="B276" s="426"/>
      <c r="C276" s="426"/>
      <c r="D276" s="426"/>
      <c r="E276" s="426"/>
      <c r="F276" s="426"/>
      <c r="G276" s="426"/>
      <c r="H276" s="426"/>
      <c r="I276" s="426"/>
      <c r="J276" s="426"/>
      <c r="K276" s="426"/>
      <c r="L276" s="426"/>
      <c r="M276" s="426"/>
      <c r="N276" s="426"/>
      <c r="O276" s="426"/>
      <c r="P276" s="426"/>
      <c r="Q276" s="426"/>
      <c r="R276" s="426"/>
      <c r="S276" s="426"/>
      <c r="T276" s="426"/>
      <c r="U276" s="426"/>
      <c r="V276" s="426"/>
      <c r="W276" s="427"/>
    </row>
    <row r="277" spans="1:23" ht="18" hidden="1" customHeight="1">
      <c r="A277" s="428"/>
      <c r="B277" s="429"/>
      <c r="C277" s="429"/>
      <c r="D277" s="429"/>
      <c r="E277" s="429"/>
      <c r="F277" s="429"/>
      <c r="G277" s="429"/>
      <c r="H277" s="429"/>
      <c r="I277" s="429"/>
      <c r="J277" s="429"/>
      <c r="K277" s="429"/>
      <c r="L277" s="429"/>
      <c r="M277" s="432" t="s">
        <v>366</v>
      </c>
      <c r="N277" s="433"/>
      <c r="O277" s="433"/>
      <c r="P277" s="433"/>
      <c r="Q277" s="433"/>
      <c r="R277" s="433"/>
      <c r="S277" s="433"/>
      <c r="T277" s="432" t="s">
        <v>367</v>
      </c>
      <c r="U277" s="433"/>
      <c r="V277" s="433"/>
      <c r="W277" s="433"/>
    </row>
    <row r="278" spans="1:23" ht="18" hidden="1" customHeight="1">
      <c r="A278" s="430"/>
      <c r="B278" s="431"/>
      <c r="C278" s="431"/>
      <c r="D278" s="431"/>
      <c r="E278" s="431"/>
      <c r="F278" s="431"/>
      <c r="G278" s="431"/>
      <c r="H278" s="431"/>
      <c r="I278" s="431"/>
      <c r="J278" s="431"/>
      <c r="K278" s="431"/>
      <c r="L278" s="431"/>
      <c r="M278" s="432"/>
      <c r="N278" s="433"/>
      <c r="O278" s="433"/>
      <c r="P278" s="433"/>
      <c r="Q278" s="433"/>
      <c r="R278" s="433"/>
      <c r="S278" s="433"/>
      <c r="T278" s="432"/>
      <c r="U278" s="433"/>
      <c r="V278" s="433"/>
      <c r="W278" s="433"/>
    </row>
    <row r="279" spans="1:23" ht="18" hidden="1" customHeight="1">
      <c r="A279" s="422" t="s">
        <v>389</v>
      </c>
      <c r="B279" s="423"/>
      <c r="C279" s="423"/>
      <c r="D279" s="423"/>
      <c r="E279" s="423"/>
      <c r="F279" s="423"/>
      <c r="G279" s="423"/>
      <c r="H279" s="423"/>
      <c r="I279" s="423"/>
      <c r="J279" s="423"/>
      <c r="K279" s="423"/>
      <c r="L279" s="423"/>
      <c r="M279" s="423"/>
      <c r="N279" s="423"/>
      <c r="O279" s="423"/>
      <c r="P279" s="423"/>
      <c r="Q279" s="423"/>
      <c r="R279" s="423"/>
      <c r="S279" s="423"/>
      <c r="T279" s="423"/>
      <c r="U279" s="423"/>
      <c r="V279" s="423"/>
      <c r="W279" s="424"/>
    </row>
    <row r="280" spans="1:23" ht="18" hidden="1" customHeight="1">
      <c r="A280" s="422"/>
      <c r="B280" s="423"/>
      <c r="C280" s="423"/>
      <c r="D280" s="423"/>
      <c r="E280" s="423"/>
      <c r="F280" s="423"/>
      <c r="G280" s="423"/>
      <c r="H280" s="423"/>
      <c r="I280" s="423"/>
      <c r="J280" s="423"/>
      <c r="K280" s="423"/>
      <c r="L280" s="423"/>
      <c r="M280" s="423"/>
      <c r="N280" s="423"/>
      <c r="O280" s="423"/>
      <c r="P280" s="423"/>
      <c r="Q280" s="423"/>
      <c r="R280" s="423"/>
      <c r="S280" s="423"/>
      <c r="T280" s="423"/>
      <c r="U280" s="423"/>
      <c r="V280" s="423"/>
      <c r="W280" s="424"/>
    </row>
    <row r="281" spans="1:23" ht="18" hidden="1" customHeight="1">
      <c r="A281" s="422"/>
      <c r="B281" s="423"/>
      <c r="C281" s="423"/>
      <c r="D281" s="423"/>
      <c r="E281" s="423"/>
      <c r="F281" s="423"/>
      <c r="G281" s="423"/>
      <c r="H281" s="423"/>
      <c r="I281" s="423"/>
      <c r="J281" s="423"/>
      <c r="K281" s="423"/>
      <c r="L281" s="423"/>
      <c r="M281" s="423"/>
      <c r="N281" s="423"/>
      <c r="O281" s="423"/>
      <c r="P281" s="423"/>
      <c r="Q281" s="423"/>
      <c r="R281" s="423"/>
      <c r="S281" s="423"/>
      <c r="T281" s="423"/>
      <c r="U281" s="423"/>
      <c r="V281" s="423"/>
      <c r="W281" s="424"/>
    </row>
    <row r="282" spans="1:23" ht="18" hidden="1" customHeight="1">
      <c r="A282" s="422"/>
      <c r="B282" s="423"/>
      <c r="C282" s="423"/>
      <c r="D282" s="423"/>
      <c r="E282" s="423"/>
      <c r="F282" s="423"/>
      <c r="G282" s="423"/>
      <c r="H282" s="423"/>
      <c r="I282" s="423"/>
      <c r="J282" s="423"/>
      <c r="K282" s="423"/>
      <c r="L282" s="423"/>
      <c r="M282" s="423"/>
      <c r="N282" s="423"/>
      <c r="O282" s="423"/>
      <c r="P282" s="423"/>
      <c r="Q282" s="423"/>
      <c r="R282" s="423"/>
      <c r="S282" s="423"/>
      <c r="T282" s="423"/>
      <c r="U282" s="423"/>
      <c r="V282" s="423"/>
      <c r="W282" s="424"/>
    </row>
    <row r="283" spans="1:23" ht="18" hidden="1" customHeight="1">
      <c r="A283" s="422"/>
      <c r="B283" s="423"/>
      <c r="C283" s="423"/>
      <c r="D283" s="423"/>
      <c r="E283" s="423"/>
      <c r="F283" s="423"/>
      <c r="G283" s="423"/>
      <c r="H283" s="423"/>
      <c r="I283" s="423"/>
      <c r="J283" s="423"/>
      <c r="K283" s="423"/>
      <c r="L283" s="423"/>
      <c r="M283" s="423"/>
      <c r="N283" s="423"/>
      <c r="O283" s="423"/>
      <c r="P283" s="423"/>
      <c r="Q283" s="423"/>
      <c r="R283" s="423"/>
      <c r="S283" s="423"/>
      <c r="T283" s="423"/>
      <c r="U283" s="423"/>
      <c r="V283" s="423"/>
      <c r="W283" s="424"/>
    </row>
    <row r="284" spans="1:23" ht="18" hidden="1" customHeight="1">
      <c r="A284" s="422"/>
      <c r="B284" s="423"/>
      <c r="C284" s="423"/>
      <c r="D284" s="423"/>
      <c r="E284" s="423"/>
      <c r="F284" s="423"/>
      <c r="G284" s="423"/>
      <c r="H284" s="423"/>
      <c r="I284" s="423"/>
      <c r="J284" s="423"/>
      <c r="K284" s="423"/>
      <c r="L284" s="423"/>
      <c r="M284" s="423"/>
      <c r="N284" s="423"/>
      <c r="O284" s="423"/>
      <c r="P284" s="423"/>
      <c r="Q284" s="423"/>
      <c r="R284" s="423"/>
      <c r="S284" s="423"/>
      <c r="T284" s="423"/>
      <c r="U284" s="423"/>
      <c r="V284" s="423"/>
      <c r="W284" s="424"/>
    </row>
    <row r="285" spans="1:23" ht="18" hidden="1" customHeight="1">
      <c r="A285" s="422"/>
      <c r="B285" s="423"/>
      <c r="C285" s="423"/>
      <c r="D285" s="423"/>
      <c r="E285" s="423"/>
      <c r="F285" s="423"/>
      <c r="G285" s="423"/>
      <c r="H285" s="423"/>
      <c r="I285" s="423"/>
      <c r="J285" s="423"/>
      <c r="K285" s="423"/>
      <c r="L285" s="423"/>
      <c r="M285" s="423"/>
      <c r="N285" s="423"/>
      <c r="O285" s="423"/>
      <c r="P285" s="423"/>
      <c r="Q285" s="423"/>
      <c r="R285" s="423"/>
      <c r="S285" s="423"/>
      <c r="T285" s="423"/>
      <c r="U285" s="423"/>
      <c r="V285" s="423"/>
      <c r="W285" s="424"/>
    </row>
    <row r="286" spans="1:23" ht="18" hidden="1" customHeight="1">
      <c r="A286" s="422"/>
      <c r="B286" s="423"/>
      <c r="C286" s="423"/>
      <c r="D286" s="423"/>
      <c r="E286" s="423"/>
      <c r="F286" s="423"/>
      <c r="G286" s="423"/>
      <c r="H286" s="423"/>
      <c r="I286" s="423"/>
      <c r="J286" s="423"/>
      <c r="K286" s="423"/>
      <c r="L286" s="423"/>
      <c r="M286" s="423"/>
      <c r="N286" s="423"/>
      <c r="O286" s="423"/>
      <c r="P286" s="423"/>
      <c r="Q286" s="423"/>
      <c r="R286" s="423"/>
      <c r="S286" s="423"/>
      <c r="T286" s="423"/>
      <c r="U286" s="423"/>
      <c r="V286" s="423"/>
      <c r="W286" s="424"/>
    </row>
    <row r="287" spans="1:23" ht="18" hidden="1" customHeight="1">
      <c r="A287" s="422"/>
      <c r="B287" s="423"/>
      <c r="C287" s="423"/>
      <c r="D287" s="423"/>
      <c r="E287" s="423"/>
      <c r="F287" s="423"/>
      <c r="G287" s="423"/>
      <c r="H287" s="423"/>
      <c r="I287" s="423"/>
      <c r="J287" s="423"/>
      <c r="K287" s="423"/>
      <c r="L287" s="423"/>
      <c r="M287" s="423"/>
      <c r="N287" s="423"/>
      <c r="O287" s="423"/>
      <c r="P287" s="423"/>
      <c r="Q287" s="423"/>
      <c r="R287" s="423"/>
      <c r="S287" s="423"/>
      <c r="T287" s="423"/>
      <c r="U287" s="423"/>
      <c r="V287" s="423"/>
      <c r="W287" s="424"/>
    </row>
    <row r="288" spans="1:23" ht="18" hidden="1" customHeight="1">
      <c r="A288" s="422"/>
      <c r="B288" s="423"/>
      <c r="C288" s="423"/>
      <c r="D288" s="423"/>
      <c r="E288" s="423"/>
      <c r="F288" s="423"/>
      <c r="G288" s="423"/>
      <c r="H288" s="423"/>
      <c r="I288" s="423"/>
      <c r="J288" s="423"/>
      <c r="K288" s="423"/>
      <c r="L288" s="423"/>
      <c r="M288" s="423"/>
      <c r="N288" s="423"/>
      <c r="O288" s="423"/>
      <c r="P288" s="423"/>
      <c r="Q288" s="423"/>
      <c r="R288" s="423"/>
      <c r="S288" s="423"/>
      <c r="T288" s="423"/>
      <c r="U288" s="423"/>
      <c r="V288" s="423"/>
      <c r="W288" s="424"/>
    </row>
    <row r="289" spans="1:23" ht="18" hidden="1" customHeight="1">
      <c r="A289" s="422"/>
      <c r="B289" s="423"/>
      <c r="C289" s="423"/>
      <c r="D289" s="423"/>
      <c r="E289" s="423"/>
      <c r="F289" s="423"/>
      <c r="G289" s="423"/>
      <c r="H289" s="423"/>
      <c r="I289" s="423"/>
      <c r="J289" s="423"/>
      <c r="K289" s="423"/>
      <c r="L289" s="423"/>
      <c r="M289" s="423"/>
      <c r="N289" s="423"/>
      <c r="O289" s="423"/>
      <c r="P289" s="423"/>
      <c r="Q289" s="423"/>
      <c r="R289" s="423"/>
      <c r="S289" s="423"/>
      <c r="T289" s="423"/>
      <c r="U289" s="423"/>
      <c r="V289" s="423"/>
      <c r="W289" s="424"/>
    </row>
    <row r="290" spans="1:23" ht="18" hidden="1" customHeight="1">
      <c r="A290" s="422"/>
      <c r="B290" s="423"/>
      <c r="C290" s="423"/>
      <c r="D290" s="423"/>
      <c r="E290" s="423"/>
      <c r="F290" s="423"/>
      <c r="G290" s="423"/>
      <c r="H290" s="423"/>
      <c r="I290" s="423"/>
      <c r="J290" s="423"/>
      <c r="K290" s="423"/>
      <c r="L290" s="423"/>
      <c r="M290" s="423"/>
      <c r="N290" s="423"/>
      <c r="O290" s="423"/>
      <c r="P290" s="423"/>
      <c r="Q290" s="423"/>
      <c r="R290" s="423"/>
      <c r="S290" s="423"/>
      <c r="T290" s="423"/>
      <c r="U290" s="423"/>
      <c r="V290" s="423"/>
      <c r="W290" s="424"/>
    </row>
    <row r="291" spans="1:23" ht="18" hidden="1" customHeight="1">
      <c r="A291" s="422"/>
      <c r="B291" s="423"/>
      <c r="C291" s="423"/>
      <c r="D291" s="423"/>
      <c r="E291" s="423"/>
      <c r="F291" s="423"/>
      <c r="G291" s="423"/>
      <c r="H291" s="423"/>
      <c r="I291" s="423"/>
      <c r="J291" s="423"/>
      <c r="K291" s="423"/>
      <c r="L291" s="423"/>
      <c r="M291" s="423"/>
      <c r="N291" s="423"/>
      <c r="O291" s="423"/>
      <c r="P291" s="423"/>
      <c r="Q291" s="423"/>
      <c r="R291" s="423"/>
      <c r="S291" s="423"/>
      <c r="T291" s="423"/>
      <c r="U291" s="423"/>
      <c r="V291" s="423"/>
      <c r="W291" s="424"/>
    </row>
    <row r="292" spans="1:23" ht="18" hidden="1" customHeight="1">
      <c r="A292" s="422"/>
      <c r="B292" s="423"/>
      <c r="C292" s="423"/>
      <c r="D292" s="423"/>
      <c r="E292" s="423"/>
      <c r="F292" s="423"/>
      <c r="G292" s="423"/>
      <c r="H292" s="423"/>
      <c r="I292" s="423"/>
      <c r="J292" s="423"/>
      <c r="K292" s="423"/>
      <c r="L292" s="423"/>
      <c r="M292" s="423"/>
      <c r="N292" s="423"/>
      <c r="O292" s="423"/>
      <c r="P292" s="423"/>
      <c r="Q292" s="423"/>
      <c r="R292" s="423"/>
      <c r="S292" s="423"/>
      <c r="T292" s="423"/>
      <c r="U292" s="423"/>
      <c r="V292" s="423"/>
      <c r="W292" s="424"/>
    </row>
    <row r="293" spans="1:23" ht="18" hidden="1" customHeight="1">
      <c r="A293" s="422"/>
      <c r="B293" s="423"/>
      <c r="C293" s="423"/>
      <c r="D293" s="423"/>
      <c r="E293" s="423"/>
      <c r="F293" s="423"/>
      <c r="G293" s="423"/>
      <c r="H293" s="423"/>
      <c r="I293" s="423"/>
      <c r="J293" s="423"/>
      <c r="K293" s="423"/>
      <c r="L293" s="423"/>
      <c r="M293" s="423"/>
      <c r="N293" s="423"/>
      <c r="O293" s="423"/>
      <c r="P293" s="423"/>
      <c r="Q293" s="423"/>
      <c r="R293" s="423"/>
      <c r="S293" s="423"/>
      <c r="T293" s="423"/>
      <c r="U293" s="423"/>
      <c r="V293" s="423"/>
      <c r="W293" s="424"/>
    </row>
    <row r="294" spans="1:23" ht="18" hidden="1" customHeight="1">
      <c r="A294" s="422"/>
      <c r="B294" s="423"/>
      <c r="C294" s="423"/>
      <c r="D294" s="423"/>
      <c r="E294" s="423"/>
      <c r="F294" s="423"/>
      <c r="G294" s="423"/>
      <c r="H294" s="423"/>
      <c r="I294" s="423"/>
      <c r="J294" s="423"/>
      <c r="K294" s="423"/>
      <c r="L294" s="423"/>
      <c r="M294" s="423"/>
      <c r="N294" s="423"/>
      <c r="O294" s="423"/>
      <c r="P294" s="423"/>
      <c r="Q294" s="423"/>
      <c r="R294" s="423"/>
      <c r="S294" s="423"/>
      <c r="T294" s="423"/>
      <c r="U294" s="423"/>
      <c r="V294" s="423"/>
      <c r="W294" s="424"/>
    </row>
    <row r="295" spans="1:23" ht="18" hidden="1" customHeight="1">
      <c r="A295" s="422"/>
      <c r="B295" s="423"/>
      <c r="C295" s="423"/>
      <c r="D295" s="423"/>
      <c r="E295" s="423"/>
      <c r="F295" s="423"/>
      <c r="G295" s="423"/>
      <c r="H295" s="423"/>
      <c r="I295" s="423"/>
      <c r="J295" s="423"/>
      <c r="K295" s="423"/>
      <c r="L295" s="423"/>
      <c r="M295" s="423"/>
      <c r="N295" s="423"/>
      <c r="O295" s="423"/>
      <c r="P295" s="423"/>
      <c r="Q295" s="423"/>
      <c r="R295" s="423"/>
      <c r="S295" s="423"/>
      <c r="T295" s="423"/>
      <c r="U295" s="423"/>
      <c r="V295" s="423"/>
      <c r="W295" s="424"/>
    </row>
    <row r="296" spans="1:23" ht="18" hidden="1" customHeight="1">
      <c r="A296" s="422"/>
      <c r="B296" s="423"/>
      <c r="C296" s="423"/>
      <c r="D296" s="423"/>
      <c r="E296" s="423"/>
      <c r="F296" s="423"/>
      <c r="G296" s="423"/>
      <c r="H296" s="423"/>
      <c r="I296" s="423"/>
      <c r="J296" s="423"/>
      <c r="K296" s="423"/>
      <c r="L296" s="423"/>
      <c r="M296" s="423"/>
      <c r="N296" s="423"/>
      <c r="O296" s="423"/>
      <c r="P296" s="423"/>
      <c r="Q296" s="423"/>
      <c r="R296" s="423"/>
      <c r="S296" s="423"/>
      <c r="T296" s="423"/>
      <c r="U296" s="423"/>
      <c r="V296" s="423"/>
      <c r="W296" s="424"/>
    </row>
    <row r="297" spans="1:23" ht="18" hidden="1" customHeight="1">
      <c r="A297" s="422"/>
      <c r="B297" s="423"/>
      <c r="C297" s="423"/>
      <c r="D297" s="423"/>
      <c r="E297" s="423"/>
      <c r="F297" s="423"/>
      <c r="G297" s="423"/>
      <c r="H297" s="423"/>
      <c r="I297" s="423"/>
      <c r="J297" s="423"/>
      <c r="K297" s="423"/>
      <c r="L297" s="423"/>
      <c r="M297" s="423"/>
      <c r="N297" s="423"/>
      <c r="O297" s="423"/>
      <c r="P297" s="423"/>
      <c r="Q297" s="423"/>
      <c r="R297" s="423"/>
      <c r="S297" s="423"/>
      <c r="T297" s="423"/>
      <c r="U297" s="423"/>
      <c r="V297" s="423"/>
      <c r="W297" s="424"/>
    </row>
    <row r="298" spans="1:23" ht="18" hidden="1" customHeight="1">
      <c r="A298" s="422"/>
      <c r="B298" s="423"/>
      <c r="C298" s="423"/>
      <c r="D298" s="423"/>
      <c r="E298" s="423"/>
      <c r="F298" s="423"/>
      <c r="G298" s="423"/>
      <c r="H298" s="423"/>
      <c r="I298" s="423"/>
      <c r="J298" s="423"/>
      <c r="K298" s="423"/>
      <c r="L298" s="423"/>
      <c r="M298" s="423"/>
      <c r="N298" s="423"/>
      <c r="O298" s="423"/>
      <c r="P298" s="423"/>
      <c r="Q298" s="423"/>
      <c r="R298" s="423"/>
      <c r="S298" s="423"/>
      <c r="T298" s="423"/>
      <c r="U298" s="423"/>
      <c r="V298" s="423"/>
      <c r="W298" s="424"/>
    </row>
    <row r="299" spans="1:23" ht="18" hidden="1" customHeight="1">
      <c r="A299" s="422"/>
      <c r="B299" s="423"/>
      <c r="C299" s="423"/>
      <c r="D299" s="423"/>
      <c r="E299" s="423"/>
      <c r="F299" s="423"/>
      <c r="G299" s="423"/>
      <c r="H299" s="423"/>
      <c r="I299" s="423"/>
      <c r="J299" s="423"/>
      <c r="K299" s="423"/>
      <c r="L299" s="423"/>
      <c r="M299" s="423"/>
      <c r="N299" s="423"/>
      <c r="O299" s="423"/>
      <c r="P299" s="423"/>
      <c r="Q299" s="423"/>
      <c r="R299" s="423"/>
      <c r="S299" s="423"/>
      <c r="T299" s="423"/>
      <c r="U299" s="423"/>
      <c r="V299" s="423"/>
      <c r="W299" s="424"/>
    </row>
    <row r="300" spans="1:23" ht="18" hidden="1" customHeight="1">
      <c r="A300" s="422"/>
      <c r="B300" s="423"/>
      <c r="C300" s="423"/>
      <c r="D300" s="423"/>
      <c r="E300" s="423"/>
      <c r="F300" s="423"/>
      <c r="G300" s="423"/>
      <c r="H300" s="423"/>
      <c r="I300" s="423"/>
      <c r="J300" s="423"/>
      <c r="K300" s="423"/>
      <c r="L300" s="423"/>
      <c r="M300" s="423"/>
      <c r="N300" s="423"/>
      <c r="O300" s="423"/>
      <c r="P300" s="423"/>
      <c r="Q300" s="423"/>
      <c r="R300" s="423"/>
      <c r="S300" s="423"/>
      <c r="T300" s="423"/>
      <c r="U300" s="423"/>
      <c r="V300" s="423"/>
      <c r="W300" s="424"/>
    </row>
    <row r="301" spans="1:23" ht="18" hidden="1" customHeight="1">
      <c r="A301" s="422"/>
      <c r="B301" s="423"/>
      <c r="C301" s="423"/>
      <c r="D301" s="423"/>
      <c r="E301" s="423"/>
      <c r="F301" s="423"/>
      <c r="G301" s="423"/>
      <c r="H301" s="423"/>
      <c r="I301" s="423"/>
      <c r="J301" s="423"/>
      <c r="K301" s="423"/>
      <c r="L301" s="423"/>
      <c r="M301" s="423"/>
      <c r="N301" s="423"/>
      <c r="O301" s="423"/>
      <c r="P301" s="423"/>
      <c r="Q301" s="423"/>
      <c r="R301" s="423"/>
      <c r="S301" s="423"/>
      <c r="T301" s="423"/>
      <c r="U301" s="423"/>
      <c r="V301" s="423"/>
      <c r="W301" s="424"/>
    </row>
    <row r="302" spans="1:23" ht="18" hidden="1" customHeight="1">
      <c r="A302" s="422"/>
      <c r="B302" s="423"/>
      <c r="C302" s="423"/>
      <c r="D302" s="423"/>
      <c r="E302" s="423"/>
      <c r="F302" s="423"/>
      <c r="G302" s="423"/>
      <c r="H302" s="423"/>
      <c r="I302" s="423"/>
      <c r="J302" s="423"/>
      <c r="K302" s="423"/>
      <c r="L302" s="423"/>
      <c r="M302" s="423"/>
      <c r="N302" s="423"/>
      <c r="O302" s="423"/>
      <c r="P302" s="423"/>
      <c r="Q302" s="423"/>
      <c r="R302" s="423"/>
      <c r="S302" s="423"/>
      <c r="T302" s="423"/>
      <c r="U302" s="423"/>
      <c r="V302" s="423"/>
      <c r="W302" s="424"/>
    </row>
    <row r="303" spans="1:23" ht="18" hidden="1" customHeight="1">
      <c r="A303" s="422"/>
      <c r="B303" s="423"/>
      <c r="C303" s="423"/>
      <c r="D303" s="423"/>
      <c r="E303" s="423"/>
      <c r="F303" s="423"/>
      <c r="G303" s="423"/>
      <c r="H303" s="423"/>
      <c r="I303" s="423"/>
      <c r="J303" s="423"/>
      <c r="K303" s="423"/>
      <c r="L303" s="423"/>
      <c r="M303" s="423"/>
      <c r="N303" s="423"/>
      <c r="O303" s="423"/>
      <c r="P303" s="423"/>
      <c r="Q303" s="423"/>
      <c r="R303" s="423"/>
      <c r="S303" s="423"/>
      <c r="T303" s="423"/>
      <c r="U303" s="423"/>
      <c r="V303" s="423"/>
      <c r="W303" s="424"/>
    </row>
    <row r="304" spans="1:23" ht="18" hidden="1" customHeight="1">
      <c r="A304" s="422"/>
      <c r="B304" s="423"/>
      <c r="C304" s="423"/>
      <c r="D304" s="423"/>
      <c r="E304" s="423"/>
      <c r="F304" s="423"/>
      <c r="G304" s="423"/>
      <c r="H304" s="423"/>
      <c r="I304" s="423"/>
      <c r="J304" s="423"/>
      <c r="K304" s="423"/>
      <c r="L304" s="423"/>
      <c r="M304" s="423"/>
      <c r="N304" s="423"/>
      <c r="O304" s="423"/>
      <c r="P304" s="423"/>
      <c r="Q304" s="423"/>
      <c r="R304" s="423"/>
      <c r="S304" s="423"/>
      <c r="T304" s="423"/>
      <c r="U304" s="423"/>
      <c r="V304" s="423"/>
      <c r="W304" s="424"/>
    </row>
    <row r="305" spans="1:23" ht="18" hidden="1" customHeight="1">
      <c r="A305" s="422"/>
      <c r="B305" s="423"/>
      <c r="C305" s="423"/>
      <c r="D305" s="423"/>
      <c r="E305" s="423"/>
      <c r="F305" s="423"/>
      <c r="G305" s="423"/>
      <c r="H305" s="423"/>
      <c r="I305" s="423"/>
      <c r="J305" s="423"/>
      <c r="K305" s="423"/>
      <c r="L305" s="423"/>
      <c r="M305" s="423"/>
      <c r="N305" s="423"/>
      <c r="O305" s="423"/>
      <c r="P305" s="423"/>
      <c r="Q305" s="423"/>
      <c r="R305" s="423"/>
      <c r="S305" s="423"/>
      <c r="T305" s="423"/>
      <c r="U305" s="423"/>
      <c r="V305" s="423"/>
      <c r="W305" s="424"/>
    </row>
    <row r="306" spans="1:23" ht="18" hidden="1" customHeight="1">
      <c r="A306" s="422"/>
      <c r="B306" s="423"/>
      <c r="C306" s="423"/>
      <c r="D306" s="423"/>
      <c r="E306" s="423"/>
      <c r="F306" s="423"/>
      <c r="G306" s="423"/>
      <c r="H306" s="423"/>
      <c r="I306" s="423"/>
      <c r="J306" s="423"/>
      <c r="K306" s="423"/>
      <c r="L306" s="423"/>
      <c r="M306" s="423"/>
      <c r="N306" s="423"/>
      <c r="O306" s="423"/>
      <c r="P306" s="423"/>
      <c r="Q306" s="423"/>
      <c r="R306" s="423"/>
      <c r="S306" s="423"/>
      <c r="T306" s="423"/>
      <c r="U306" s="423"/>
      <c r="V306" s="423"/>
      <c r="W306" s="424"/>
    </row>
    <row r="307" spans="1:23" ht="18" hidden="1" customHeight="1">
      <c r="A307" s="422"/>
      <c r="B307" s="423"/>
      <c r="C307" s="423"/>
      <c r="D307" s="423"/>
      <c r="E307" s="423"/>
      <c r="F307" s="423"/>
      <c r="G307" s="423"/>
      <c r="H307" s="423"/>
      <c r="I307" s="423"/>
      <c r="J307" s="423"/>
      <c r="K307" s="423"/>
      <c r="L307" s="423"/>
      <c r="M307" s="423"/>
      <c r="N307" s="423"/>
      <c r="O307" s="423"/>
      <c r="P307" s="423"/>
      <c r="Q307" s="423"/>
      <c r="R307" s="423"/>
      <c r="S307" s="423"/>
      <c r="T307" s="423"/>
      <c r="U307" s="423"/>
      <c r="V307" s="423"/>
      <c r="W307" s="424"/>
    </row>
    <row r="308" spans="1:23" ht="18" hidden="1" customHeight="1">
      <c r="A308" s="422"/>
      <c r="B308" s="423"/>
      <c r="C308" s="423"/>
      <c r="D308" s="423"/>
      <c r="E308" s="423"/>
      <c r="F308" s="423"/>
      <c r="G308" s="423"/>
      <c r="H308" s="423"/>
      <c r="I308" s="423"/>
      <c r="J308" s="423"/>
      <c r="K308" s="423"/>
      <c r="L308" s="423"/>
      <c r="M308" s="423"/>
      <c r="N308" s="423"/>
      <c r="O308" s="423"/>
      <c r="P308" s="423"/>
      <c r="Q308" s="423"/>
      <c r="R308" s="423"/>
      <c r="S308" s="423"/>
      <c r="T308" s="423"/>
      <c r="U308" s="423"/>
      <c r="V308" s="423"/>
      <c r="W308" s="424"/>
    </row>
    <row r="309" spans="1:23" ht="18" hidden="1" customHeight="1">
      <c r="A309" s="422"/>
      <c r="B309" s="423"/>
      <c r="C309" s="423"/>
      <c r="D309" s="423"/>
      <c r="E309" s="423"/>
      <c r="F309" s="423"/>
      <c r="G309" s="423"/>
      <c r="H309" s="423"/>
      <c r="I309" s="423"/>
      <c r="J309" s="423"/>
      <c r="K309" s="423"/>
      <c r="L309" s="423"/>
      <c r="M309" s="423"/>
      <c r="N309" s="423"/>
      <c r="O309" s="423"/>
      <c r="P309" s="423"/>
      <c r="Q309" s="423"/>
      <c r="R309" s="423"/>
      <c r="S309" s="423"/>
      <c r="T309" s="423"/>
      <c r="U309" s="423"/>
      <c r="V309" s="423"/>
      <c r="W309" s="424"/>
    </row>
    <row r="310" spans="1:23" ht="18" hidden="1" customHeight="1">
      <c r="A310" s="422"/>
      <c r="B310" s="423"/>
      <c r="C310" s="423"/>
      <c r="D310" s="423"/>
      <c r="E310" s="423"/>
      <c r="F310" s="423"/>
      <c r="G310" s="423"/>
      <c r="H310" s="423"/>
      <c r="I310" s="423"/>
      <c r="J310" s="423"/>
      <c r="K310" s="423"/>
      <c r="L310" s="423"/>
      <c r="M310" s="423"/>
      <c r="N310" s="423"/>
      <c r="O310" s="423"/>
      <c r="P310" s="423"/>
      <c r="Q310" s="423"/>
      <c r="R310" s="423"/>
      <c r="S310" s="423"/>
      <c r="T310" s="423"/>
      <c r="U310" s="423"/>
      <c r="V310" s="423"/>
      <c r="W310" s="424"/>
    </row>
    <row r="311" spans="1:23" ht="18" hidden="1" customHeight="1">
      <c r="A311" s="422"/>
      <c r="B311" s="423"/>
      <c r="C311" s="423"/>
      <c r="D311" s="423"/>
      <c r="E311" s="423"/>
      <c r="F311" s="423"/>
      <c r="G311" s="423"/>
      <c r="H311" s="423"/>
      <c r="I311" s="423"/>
      <c r="J311" s="423"/>
      <c r="K311" s="423"/>
      <c r="L311" s="423"/>
      <c r="M311" s="423"/>
      <c r="N311" s="423"/>
      <c r="O311" s="423"/>
      <c r="P311" s="423"/>
      <c r="Q311" s="423"/>
      <c r="R311" s="423"/>
      <c r="S311" s="423"/>
      <c r="T311" s="423"/>
      <c r="U311" s="423"/>
      <c r="V311" s="423"/>
      <c r="W311" s="424"/>
    </row>
    <row r="312" spans="1:23" ht="18" hidden="1" customHeight="1">
      <c r="A312" s="422"/>
      <c r="B312" s="423"/>
      <c r="C312" s="423"/>
      <c r="D312" s="423"/>
      <c r="E312" s="423"/>
      <c r="F312" s="423"/>
      <c r="G312" s="423"/>
      <c r="H312" s="423"/>
      <c r="I312" s="423"/>
      <c r="J312" s="423"/>
      <c r="K312" s="423"/>
      <c r="L312" s="423"/>
      <c r="M312" s="423"/>
      <c r="N312" s="423"/>
      <c r="O312" s="423"/>
      <c r="P312" s="423"/>
      <c r="Q312" s="423"/>
      <c r="R312" s="423"/>
      <c r="S312" s="423"/>
      <c r="T312" s="423"/>
      <c r="U312" s="423"/>
      <c r="V312" s="423"/>
      <c r="W312" s="424"/>
    </row>
    <row r="313" spans="1:23" ht="18" hidden="1" customHeight="1">
      <c r="A313" s="422"/>
      <c r="B313" s="423"/>
      <c r="C313" s="423"/>
      <c r="D313" s="423"/>
      <c r="E313" s="423"/>
      <c r="F313" s="423"/>
      <c r="G313" s="423"/>
      <c r="H313" s="423"/>
      <c r="I313" s="423"/>
      <c r="J313" s="423"/>
      <c r="K313" s="423"/>
      <c r="L313" s="423"/>
      <c r="M313" s="423"/>
      <c r="N313" s="423"/>
      <c r="O313" s="423"/>
      <c r="P313" s="423"/>
      <c r="Q313" s="423"/>
      <c r="R313" s="423"/>
      <c r="S313" s="423"/>
      <c r="T313" s="423"/>
      <c r="U313" s="423"/>
      <c r="V313" s="423"/>
      <c r="W313" s="424"/>
    </row>
    <row r="314" spans="1:23" ht="18" hidden="1" customHeight="1">
      <c r="A314" s="422"/>
      <c r="B314" s="423"/>
      <c r="C314" s="423"/>
      <c r="D314" s="423"/>
      <c r="E314" s="423"/>
      <c r="F314" s="423"/>
      <c r="G314" s="423"/>
      <c r="H314" s="423"/>
      <c r="I314" s="423"/>
      <c r="J314" s="423"/>
      <c r="K314" s="423"/>
      <c r="L314" s="423"/>
      <c r="M314" s="423"/>
      <c r="N314" s="423"/>
      <c r="O314" s="423"/>
      <c r="P314" s="423"/>
      <c r="Q314" s="423"/>
      <c r="R314" s="423"/>
      <c r="S314" s="423"/>
      <c r="T314" s="423"/>
      <c r="U314" s="423"/>
      <c r="V314" s="423"/>
      <c r="W314" s="424"/>
    </row>
    <row r="315" spans="1:23" ht="18" hidden="1" customHeight="1">
      <c r="A315" s="425"/>
      <c r="B315" s="426"/>
      <c r="C315" s="426"/>
      <c r="D315" s="426"/>
      <c r="E315" s="426"/>
      <c r="F315" s="426"/>
      <c r="G315" s="426"/>
      <c r="H315" s="426"/>
      <c r="I315" s="426"/>
      <c r="J315" s="426"/>
      <c r="K315" s="426"/>
      <c r="L315" s="426"/>
      <c r="M315" s="426"/>
      <c r="N315" s="426"/>
      <c r="O315" s="426"/>
      <c r="P315" s="426"/>
      <c r="Q315" s="426"/>
      <c r="R315" s="426"/>
      <c r="S315" s="426"/>
      <c r="T315" s="426"/>
      <c r="U315" s="426"/>
      <c r="V315" s="426"/>
      <c r="W315" s="427"/>
    </row>
    <row r="316" spans="1:23" ht="18" hidden="1" customHeight="1">
      <c r="A316" s="428"/>
      <c r="B316" s="429"/>
      <c r="C316" s="429"/>
      <c r="D316" s="429"/>
      <c r="E316" s="429"/>
      <c r="F316" s="429"/>
      <c r="G316" s="429"/>
      <c r="H316" s="429"/>
      <c r="I316" s="429"/>
      <c r="J316" s="429"/>
      <c r="K316" s="429"/>
      <c r="L316" s="429"/>
      <c r="M316" s="432" t="s">
        <v>366</v>
      </c>
      <c r="N316" s="433"/>
      <c r="O316" s="433"/>
      <c r="P316" s="433"/>
      <c r="Q316" s="433"/>
      <c r="R316" s="433"/>
      <c r="S316" s="433"/>
      <c r="T316" s="432" t="s">
        <v>367</v>
      </c>
      <c r="U316" s="433"/>
      <c r="V316" s="433"/>
      <c r="W316" s="433"/>
    </row>
    <row r="317" spans="1:23" ht="18" hidden="1" customHeight="1">
      <c r="A317" s="430"/>
      <c r="B317" s="431"/>
      <c r="C317" s="431"/>
      <c r="D317" s="431"/>
      <c r="E317" s="431"/>
      <c r="F317" s="431"/>
      <c r="G317" s="431"/>
      <c r="H317" s="431"/>
      <c r="I317" s="431"/>
      <c r="J317" s="431"/>
      <c r="K317" s="431"/>
      <c r="L317" s="431"/>
      <c r="M317" s="432"/>
      <c r="N317" s="433"/>
      <c r="O317" s="433"/>
      <c r="P317" s="433"/>
      <c r="Q317" s="433"/>
      <c r="R317" s="433"/>
      <c r="S317" s="433"/>
      <c r="T317" s="432"/>
      <c r="U317" s="433"/>
      <c r="V317" s="433"/>
      <c r="W317" s="433"/>
    </row>
    <row r="318" spans="1:23" ht="18" hidden="1" customHeight="1">
      <c r="A318" s="422" t="s">
        <v>389</v>
      </c>
      <c r="B318" s="423"/>
      <c r="C318" s="423"/>
      <c r="D318" s="423"/>
      <c r="E318" s="423"/>
      <c r="F318" s="423"/>
      <c r="G318" s="423"/>
      <c r="H318" s="423"/>
      <c r="I318" s="423"/>
      <c r="J318" s="423"/>
      <c r="K318" s="423"/>
      <c r="L318" s="423"/>
      <c r="M318" s="423"/>
      <c r="N318" s="423"/>
      <c r="O318" s="423"/>
      <c r="P318" s="423"/>
      <c r="Q318" s="423"/>
      <c r="R318" s="423"/>
      <c r="S318" s="423"/>
      <c r="T318" s="423"/>
      <c r="U318" s="423"/>
      <c r="V318" s="423"/>
      <c r="W318" s="424"/>
    </row>
    <row r="319" spans="1:23" ht="18" hidden="1" customHeight="1">
      <c r="A319" s="422"/>
      <c r="B319" s="423"/>
      <c r="C319" s="423"/>
      <c r="D319" s="423"/>
      <c r="E319" s="423"/>
      <c r="F319" s="423"/>
      <c r="G319" s="423"/>
      <c r="H319" s="423"/>
      <c r="I319" s="423"/>
      <c r="J319" s="423"/>
      <c r="K319" s="423"/>
      <c r="L319" s="423"/>
      <c r="M319" s="423"/>
      <c r="N319" s="423"/>
      <c r="O319" s="423"/>
      <c r="P319" s="423"/>
      <c r="Q319" s="423"/>
      <c r="R319" s="423"/>
      <c r="S319" s="423"/>
      <c r="T319" s="423"/>
      <c r="U319" s="423"/>
      <c r="V319" s="423"/>
      <c r="W319" s="424"/>
    </row>
    <row r="320" spans="1:23" ht="18" hidden="1" customHeight="1">
      <c r="A320" s="422"/>
      <c r="B320" s="423"/>
      <c r="C320" s="423"/>
      <c r="D320" s="423"/>
      <c r="E320" s="423"/>
      <c r="F320" s="423"/>
      <c r="G320" s="423"/>
      <c r="H320" s="423"/>
      <c r="I320" s="423"/>
      <c r="J320" s="423"/>
      <c r="K320" s="423"/>
      <c r="L320" s="423"/>
      <c r="M320" s="423"/>
      <c r="N320" s="423"/>
      <c r="O320" s="423"/>
      <c r="P320" s="423"/>
      <c r="Q320" s="423"/>
      <c r="R320" s="423"/>
      <c r="S320" s="423"/>
      <c r="T320" s="423"/>
      <c r="U320" s="423"/>
      <c r="V320" s="423"/>
      <c r="W320" s="424"/>
    </row>
    <row r="321" spans="1:23" ht="18" hidden="1" customHeight="1">
      <c r="A321" s="422"/>
      <c r="B321" s="423"/>
      <c r="C321" s="423"/>
      <c r="D321" s="423"/>
      <c r="E321" s="423"/>
      <c r="F321" s="423"/>
      <c r="G321" s="423"/>
      <c r="H321" s="423"/>
      <c r="I321" s="423"/>
      <c r="J321" s="423"/>
      <c r="K321" s="423"/>
      <c r="L321" s="423"/>
      <c r="M321" s="423"/>
      <c r="N321" s="423"/>
      <c r="O321" s="423"/>
      <c r="P321" s="423"/>
      <c r="Q321" s="423"/>
      <c r="R321" s="423"/>
      <c r="S321" s="423"/>
      <c r="T321" s="423"/>
      <c r="U321" s="423"/>
      <c r="V321" s="423"/>
      <c r="W321" s="424"/>
    </row>
    <row r="322" spans="1:23" ht="18" hidden="1" customHeight="1">
      <c r="A322" s="422"/>
      <c r="B322" s="423"/>
      <c r="C322" s="423"/>
      <c r="D322" s="423"/>
      <c r="E322" s="423"/>
      <c r="F322" s="423"/>
      <c r="G322" s="423"/>
      <c r="H322" s="423"/>
      <c r="I322" s="423"/>
      <c r="J322" s="423"/>
      <c r="K322" s="423"/>
      <c r="L322" s="423"/>
      <c r="M322" s="423"/>
      <c r="N322" s="423"/>
      <c r="O322" s="423"/>
      <c r="P322" s="423"/>
      <c r="Q322" s="423"/>
      <c r="R322" s="423"/>
      <c r="S322" s="423"/>
      <c r="T322" s="423"/>
      <c r="U322" s="423"/>
      <c r="V322" s="423"/>
      <c r="W322" s="424"/>
    </row>
    <row r="323" spans="1:23" ht="18" hidden="1" customHeight="1">
      <c r="A323" s="422"/>
      <c r="B323" s="423"/>
      <c r="C323" s="423"/>
      <c r="D323" s="423"/>
      <c r="E323" s="423"/>
      <c r="F323" s="423"/>
      <c r="G323" s="423"/>
      <c r="H323" s="423"/>
      <c r="I323" s="423"/>
      <c r="J323" s="423"/>
      <c r="K323" s="423"/>
      <c r="L323" s="423"/>
      <c r="M323" s="423"/>
      <c r="N323" s="423"/>
      <c r="O323" s="423"/>
      <c r="P323" s="423"/>
      <c r="Q323" s="423"/>
      <c r="R323" s="423"/>
      <c r="S323" s="423"/>
      <c r="T323" s="423"/>
      <c r="U323" s="423"/>
      <c r="V323" s="423"/>
      <c r="W323" s="424"/>
    </row>
    <row r="324" spans="1:23" ht="18" hidden="1" customHeight="1">
      <c r="A324" s="422"/>
      <c r="B324" s="423"/>
      <c r="C324" s="423"/>
      <c r="D324" s="423"/>
      <c r="E324" s="423"/>
      <c r="F324" s="423"/>
      <c r="G324" s="423"/>
      <c r="H324" s="423"/>
      <c r="I324" s="423"/>
      <c r="J324" s="423"/>
      <c r="K324" s="423"/>
      <c r="L324" s="423"/>
      <c r="M324" s="423"/>
      <c r="N324" s="423"/>
      <c r="O324" s="423"/>
      <c r="P324" s="423"/>
      <c r="Q324" s="423"/>
      <c r="R324" s="423"/>
      <c r="S324" s="423"/>
      <c r="T324" s="423"/>
      <c r="U324" s="423"/>
      <c r="V324" s="423"/>
      <c r="W324" s="424"/>
    </row>
    <row r="325" spans="1:23" ht="18" hidden="1" customHeight="1">
      <c r="A325" s="422"/>
      <c r="B325" s="423"/>
      <c r="C325" s="423"/>
      <c r="D325" s="423"/>
      <c r="E325" s="423"/>
      <c r="F325" s="423"/>
      <c r="G325" s="423"/>
      <c r="H325" s="423"/>
      <c r="I325" s="423"/>
      <c r="J325" s="423"/>
      <c r="K325" s="423"/>
      <c r="L325" s="423"/>
      <c r="M325" s="423"/>
      <c r="N325" s="423"/>
      <c r="O325" s="423"/>
      <c r="P325" s="423"/>
      <c r="Q325" s="423"/>
      <c r="R325" s="423"/>
      <c r="S325" s="423"/>
      <c r="T325" s="423"/>
      <c r="U325" s="423"/>
      <c r="V325" s="423"/>
      <c r="W325" s="424"/>
    </row>
    <row r="326" spans="1:23" ht="18" hidden="1" customHeight="1">
      <c r="A326" s="422"/>
      <c r="B326" s="423"/>
      <c r="C326" s="423"/>
      <c r="D326" s="423"/>
      <c r="E326" s="423"/>
      <c r="F326" s="423"/>
      <c r="G326" s="423"/>
      <c r="H326" s="423"/>
      <c r="I326" s="423"/>
      <c r="J326" s="423"/>
      <c r="K326" s="423"/>
      <c r="L326" s="423"/>
      <c r="M326" s="423"/>
      <c r="N326" s="423"/>
      <c r="O326" s="423"/>
      <c r="P326" s="423"/>
      <c r="Q326" s="423"/>
      <c r="R326" s="423"/>
      <c r="S326" s="423"/>
      <c r="T326" s="423"/>
      <c r="U326" s="423"/>
      <c r="V326" s="423"/>
      <c r="W326" s="424"/>
    </row>
    <row r="327" spans="1:23" ht="18" hidden="1" customHeight="1">
      <c r="A327" s="422"/>
      <c r="B327" s="423"/>
      <c r="C327" s="423"/>
      <c r="D327" s="423"/>
      <c r="E327" s="423"/>
      <c r="F327" s="423"/>
      <c r="G327" s="423"/>
      <c r="H327" s="423"/>
      <c r="I327" s="423"/>
      <c r="J327" s="423"/>
      <c r="K327" s="423"/>
      <c r="L327" s="423"/>
      <c r="M327" s="423"/>
      <c r="N327" s="423"/>
      <c r="O327" s="423"/>
      <c r="P327" s="423"/>
      <c r="Q327" s="423"/>
      <c r="R327" s="423"/>
      <c r="S327" s="423"/>
      <c r="T327" s="423"/>
      <c r="U327" s="423"/>
      <c r="V327" s="423"/>
      <c r="W327" s="424"/>
    </row>
    <row r="328" spans="1:23" ht="18" hidden="1" customHeight="1">
      <c r="A328" s="422"/>
      <c r="B328" s="423"/>
      <c r="C328" s="423"/>
      <c r="D328" s="423"/>
      <c r="E328" s="423"/>
      <c r="F328" s="423"/>
      <c r="G328" s="423"/>
      <c r="H328" s="423"/>
      <c r="I328" s="423"/>
      <c r="J328" s="423"/>
      <c r="K328" s="423"/>
      <c r="L328" s="423"/>
      <c r="M328" s="423"/>
      <c r="N328" s="423"/>
      <c r="O328" s="423"/>
      <c r="P328" s="423"/>
      <c r="Q328" s="423"/>
      <c r="R328" s="423"/>
      <c r="S328" s="423"/>
      <c r="T328" s="423"/>
      <c r="U328" s="423"/>
      <c r="V328" s="423"/>
      <c r="W328" s="424"/>
    </row>
    <row r="329" spans="1:23" ht="18" hidden="1" customHeight="1">
      <c r="A329" s="422"/>
      <c r="B329" s="423"/>
      <c r="C329" s="423"/>
      <c r="D329" s="423"/>
      <c r="E329" s="423"/>
      <c r="F329" s="423"/>
      <c r="G329" s="423"/>
      <c r="H329" s="423"/>
      <c r="I329" s="423"/>
      <c r="J329" s="423"/>
      <c r="K329" s="423"/>
      <c r="L329" s="423"/>
      <c r="M329" s="423"/>
      <c r="N329" s="423"/>
      <c r="O329" s="423"/>
      <c r="P329" s="423"/>
      <c r="Q329" s="423"/>
      <c r="R329" s="423"/>
      <c r="S329" s="423"/>
      <c r="T329" s="423"/>
      <c r="U329" s="423"/>
      <c r="V329" s="423"/>
      <c r="W329" s="424"/>
    </row>
    <row r="330" spans="1:23" ht="18" hidden="1" customHeight="1">
      <c r="A330" s="422"/>
      <c r="B330" s="423"/>
      <c r="C330" s="423"/>
      <c r="D330" s="423"/>
      <c r="E330" s="423"/>
      <c r="F330" s="423"/>
      <c r="G330" s="423"/>
      <c r="H330" s="423"/>
      <c r="I330" s="423"/>
      <c r="J330" s="423"/>
      <c r="K330" s="423"/>
      <c r="L330" s="423"/>
      <c r="M330" s="423"/>
      <c r="N330" s="423"/>
      <c r="O330" s="423"/>
      <c r="P330" s="423"/>
      <c r="Q330" s="423"/>
      <c r="R330" s="423"/>
      <c r="S330" s="423"/>
      <c r="T330" s="423"/>
      <c r="U330" s="423"/>
      <c r="V330" s="423"/>
      <c r="W330" s="424"/>
    </row>
    <row r="331" spans="1:23" ht="18" hidden="1" customHeight="1">
      <c r="A331" s="422"/>
      <c r="B331" s="423"/>
      <c r="C331" s="423"/>
      <c r="D331" s="423"/>
      <c r="E331" s="423"/>
      <c r="F331" s="423"/>
      <c r="G331" s="423"/>
      <c r="H331" s="423"/>
      <c r="I331" s="423"/>
      <c r="J331" s="423"/>
      <c r="K331" s="423"/>
      <c r="L331" s="423"/>
      <c r="M331" s="423"/>
      <c r="N331" s="423"/>
      <c r="O331" s="423"/>
      <c r="P331" s="423"/>
      <c r="Q331" s="423"/>
      <c r="R331" s="423"/>
      <c r="S331" s="423"/>
      <c r="T331" s="423"/>
      <c r="U331" s="423"/>
      <c r="V331" s="423"/>
      <c r="W331" s="424"/>
    </row>
    <row r="332" spans="1:23" ht="18" hidden="1" customHeight="1">
      <c r="A332" s="422"/>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4"/>
    </row>
    <row r="333" spans="1:23" ht="18" hidden="1" customHeight="1">
      <c r="A333" s="422"/>
      <c r="B333" s="423"/>
      <c r="C333" s="423"/>
      <c r="D333" s="423"/>
      <c r="E333" s="423"/>
      <c r="F333" s="423"/>
      <c r="G333" s="423"/>
      <c r="H333" s="423"/>
      <c r="I333" s="423"/>
      <c r="J333" s="423"/>
      <c r="K333" s="423"/>
      <c r="L333" s="423"/>
      <c r="M333" s="423"/>
      <c r="N333" s="423"/>
      <c r="O333" s="423"/>
      <c r="P333" s="423"/>
      <c r="Q333" s="423"/>
      <c r="R333" s="423"/>
      <c r="S333" s="423"/>
      <c r="T333" s="423"/>
      <c r="U333" s="423"/>
      <c r="V333" s="423"/>
      <c r="W333" s="424"/>
    </row>
    <row r="334" spans="1:23" ht="18" hidden="1" customHeight="1">
      <c r="A334" s="422"/>
      <c r="B334" s="423"/>
      <c r="C334" s="423"/>
      <c r="D334" s="423"/>
      <c r="E334" s="423"/>
      <c r="F334" s="423"/>
      <c r="G334" s="423"/>
      <c r="H334" s="423"/>
      <c r="I334" s="423"/>
      <c r="J334" s="423"/>
      <c r="K334" s="423"/>
      <c r="L334" s="423"/>
      <c r="M334" s="423"/>
      <c r="N334" s="423"/>
      <c r="O334" s="423"/>
      <c r="P334" s="423"/>
      <c r="Q334" s="423"/>
      <c r="R334" s="423"/>
      <c r="S334" s="423"/>
      <c r="T334" s="423"/>
      <c r="U334" s="423"/>
      <c r="V334" s="423"/>
      <c r="W334" s="424"/>
    </row>
    <row r="335" spans="1:23" ht="18" hidden="1" customHeight="1">
      <c r="A335" s="422"/>
      <c r="B335" s="423"/>
      <c r="C335" s="423"/>
      <c r="D335" s="423"/>
      <c r="E335" s="423"/>
      <c r="F335" s="423"/>
      <c r="G335" s="423"/>
      <c r="H335" s="423"/>
      <c r="I335" s="423"/>
      <c r="J335" s="423"/>
      <c r="K335" s="423"/>
      <c r="L335" s="423"/>
      <c r="M335" s="423"/>
      <c r="N335" s="423"/>
      <c r="O335" s="423"/>
      <c r="P335" s="423"/>
      <c r="Q335" s="423"/>
      <c r="R335" s="423"/>
      <c r="S335" s="423"/>
      <c r="T335" s="423"/>
      <c r="U335" s="423"/>
      <c r="V335" s="423"/>
      <c r="W335" s="424"/>
    </row>
    <row r="336" spans="1:23" ht="18" hidden="1" customHeight="1">
      <c r="A336" s="422"/>
      <c r="B336" s="423"/>
      <c r="C336" s="423"/>
      <c r="D336" s="423"/>
      <c r="E336" s="423"/>
      <c r="F336" s="423"/>
      <c r="G336" s="423"/>
      <c r="H336" s="423"/>
      <c r="I336" s="423"/>
      <c r="J336" s="423"/>
      <c r="K336" s="423"/>
      <c r="L336" s="423"/>
      <c r="M336" s="423"/>
      <c r="N336" s="423"/>
      <c r="O336" s="423"/>
      <c r="P336" s="423"/>
      <c r="Q336" s="423"/>
      <c r="R336" s="423"/>
      <c r="S336" s="423"/>
      <c r="T336" s="423"/>
      <c r="U336" s="423"/>
      <c r="V336" s="423"/>
      <c r="W336" s="424"/>
    </row>
    <row r="337" spans="1:23" ht="18" hidden="1" customHeight="1">
      <c r="A337" s="422"/>
      <c r="B337" s="423"/>
      <c r="C337" s="423"/>
      <c r="D337" s="423"/>
      <c r="E337" s="423"/>
      <c r="F337" s="423"/>
      <c r="G337" s="423"/>
      <c r="H337" s="423"/>
      <c r="I337" s="423"/>
      <c r="J337" s="423"/>
      <c r="K337" s="423"/>
      <c r="L337" s="423"/>
      <c r="M337" s="423"/>
      <c r="N337" s="423"/>
      <c r="O337" s="423"/>
      <c r="P337" s="423"/>
      <c r="Q337" s="423"/>
      <c r="R337" s="423"/>
      <c r="S337" s="423"/>
      <c r="T337" s="423"/>
      <c r="U337" s="423"/>
      <c r="V337" s="423"/>
      <c r="W337" s="424"/>
    </row>
    <row r="338" spans="1:23" ht="18" hidden="1" customHeight="1">
      <c r="A338" s="422"/>
      <c r="B338" s="423"/>
      <c r="C338" s="423"/>
      <c r="D338" s="423"/>
      <c r="E338" s="423"/>
      <c r="F338" s="423"/>
      <c r="G338" s="423"/>
      <c r="H338" s="423"/>
      <c r="I338" s="423"/>
      <c r="J338" s="423"/>
      <c r="K338" s="423"/>
      <c r="L338" s="423"/>
      <c r="M338" s="423"/>
      <c r="N338" s="423"/>
      <c r="O338" s="423"/>
      <c r="P338" s="423"/>
      <c r="Q338" s="423"/>
      <c r="R338" s="423"/>
      <c r="S338" s="423"/>
      <c r="T338" s="423"/>
      <c r="U338" s="423"/>
      <c r="V338" s="423"/>
      <c r="W338" s="424"/>
    </row>
    <row r="339" spans="1:23" ht="18" hidden="1" customHeight="1">
      <c r="A339" s="422"/>
      <c r="B339" s="423"/>
      <c r="C339" s="423"/>
      <c r="D339" s="423"/>
      <c r="E339" s="423"/>
      <c r="F339" s="423"/>
      <c r="G339" s="423"/>
      <c r="H339" s="423"/>
      <c r="I339" s="423"/>
      <c r="J339" s="423"/>
      <c r="K339" s="423"/>
      <c r="L339" s="423"/>
      <c r="M339" s="423"/>
      <c r="N339" s="423"/>
      <c r="O339" s="423"/>
      <c r="P339" s="423"/>
      <c r="Q339" s="423"/>
      <c r="R339" s="423"/>
      <c r="S339" s="423"/>
      <c r="T339" s="423"/>
      <c r="U339" s="423"/>
      <c r="V339" s="423"/>
      <c r="W339" s="424"/>
    </row>
    <row r="340" spans="1:23" ht="18" hidden="1" customHeight="1">
      <c r="A340" s="422"/>
      <c r="B340" s="423"/>
      <c r="C340" s="423"/>
      <c r="D340" s="423"/>
      <c r="E340" s="423"/>
      <c r="F340" s="423"/>
      <c r="G340" s="423"/>
      <c r="H340" s="423"/>
      <c r="I340" s="423"/>
      <c r="J340" s="423"/>
      <c r="K340" s="423"/>
      <c r="L340" s="423"/>
      <c r="M340" s="423"/>
      <c r="N340" s="423"/>
      <c r="O340" s="423"/>
      <c r="P340" s="423"/>
      <c r="Q340" s="423"/>
      <c r="R340" s="423"/>
      <c r="S340" s="423"/>
      <c r="T340" s="423"/>
      <c r="U340" s="423"/>
      <c r="V340" s="423"/>
      <c r="W340" s="424"/>
    </row>
    <row r="341" spans="1:23" ht="18" hidden="1" customHeight="1">
      <c r="A341" s="422"/>
      <c r="B341" s="423"/>
      <c r="C341" s="423"/>
      <c r="D341" s="423"/>
      <c r="E341" s="423"/>
      <c r="F341" s="423"/>
      <c r="G341" s="423"/>
      <c r="H341" s="423"/>
      <c r="I341" s="423"/>
      <c r="J341" s="423"/>
      <c r="K341" s="423"/>
      <c r="L341" s="423"/>
      <c r="M341" s="423"/>
      <c r="N341" s="423"/>
      <c r="O341" s="423"/>
      <c r="P341" s="423"/>
      <c r="Q341" s="423"/>
      <c r="R341" s="423"/>
      <c r="S341" s="423"/>
      <c r="T341" s="423"/>
      <c r="U341" s="423"/>
      <c r="V341" s="423"/>
      <c r="W341" s="424"/>
    </row>
    <row r="342" spans="1:23" ht="18" hidden="1" customHeight="1">
      <c r="A342" s="422"/>
      <c r="B342" s="423"/>
      <c r="C342" s="423"/>
      <c r="D342" s="423"/>
      <c r="E342" s="423"/>
      <c r="F342" s="423"/>
      <c r="G342" s="423"/>
      <c r="H342" s="423"/>
      <c r="I342" s="423"/>
      <c r="J342" s="423"/>
      <c r="K342" s="423"/>
      <c r="L342" s="423"/>
      <c r="M342" s="423"/>
      <c r="N342" s="423"/>
      <c r="O342" s="423"/>
      <c r="P342" s="423"/>
      <c r="Q342" s="423"/>
      <c r="R342" s="423"/>
      <c r="S342" s="423"/>
      <c r="T342" s="423"/>
      <c r="U342" s="423"/>
      <c r="V342" s="423"/>
      <c r="W342" s="424"/>
    </row>
    <row r="343" spans="1:23" ht="18" hidden="1" customHeight="1">
      <c r="A343" s="422"/>
      <c r="B343" s="423"/>
      <c r="C343" s="423"/>
      <c r="D343" s="423"/>
      <c r="E343" s="423"/>
      <c r="F343" s="423"/>
      <c r="G343" s="423"/>
      <c r="H343" s="423"/>
      <c r="I343" s="423"/>
      <c r="J343" s="423"/>
      <c r="K343" s="423"/>
      <c r="L343" s="423"/>
      <c r="M343" s="423"/>
      <c r="N343" s="423"/>
      <c r="O343" s="423"/>
      <c r="P343" s="423"/>
      <c r="Q343" s="423"/>
      <c r="R343" s="423"/>
      <c r="S343" s="423"/>
      <c r="T343" s="423"/>
      <c r="U343" s="423"/>
      <c r="V343" s="423"/>
      <c r="W343" s="424"/>
    </row>
    <row r="344" spans="1:23" ht="18" hidden="1" customHeight="1">
      <c r="A344" s="422"/>
      <c r="B344" s="423"/>
      <c r="C344" s="423"/>
      <c r="D344" s="423"/>
      <c r="E344" s="423"/>
      <c r="F344" s="423"/>
      <c r="G344" s="423"/>
      <c r="H344" s="423"/>
      <c r="I344" s="423"/>
      <c r="J344" s="423"/>
      <c r="K344" s="423"/>
      <c r="L344" s="423"/>
      <c r="M344" s="423"/>
      <c r="N344" s="423"/>
      <c r="O344" s="423"/>
      <c r="P344" s="423"/>
      <c r="Q344" s="423"/>
      <c r="R344" s="423"/>
      <c r="S344" s="423"/>
      <c r="T344" s="423"/>
      <c r="U344" s="423"/>
      <c r="V344" s="423"/>
      <c r="W344" s="424"/>
    </row>
    <row r="345" spans="1:23" ht="18" hidden="1" customHeight="1">
      <c r="A345" s="422"/>
      <c r="B345" s="423"/>
      <c r="C345" s="423"/>
      <c r="D345" s="423"/>
      <c r="E345" s="423"/>
      <c r="F345" s="423"/>
      <c r="G345" s="423"/>
      <c r="H345" s="423"/>
      <c r="I345" s="423"/>
      <c r="J345" s="423"/>
      <c r="K345" s="423"/>
      <c r="L345" s="423"/>
      <c r="M345" s="423"/>
      <c r="N345" s="423"/>
      <c r="O345" s="423"/>
      <c r="P345" s="423"/>
      <c r="Q345" s="423"/>
      <c r="R345" s="423"/>
      <c r="S345" s="423"/>
      <c r="T345" s="423"/>
      <c r="U345" s="423"/>
      <c r="V345" s="423"/>
      <c r="W345" s="424"/>
    </row>
    <row r="346" spans="1:23" ht="18" hidden="1" customHeight="1">
      <c r="A346" s="422"/>
      <c r="B346" s="423"/>
      <c r="C346" s="423"/>
      <c r="D346" s="423"/>
      <c r="E346" s="423"/>
      <c r="F346" s="423"/>
      <c r="G346" s="423"/>
      <c r="H346" s="423"/>
      <c r="I346" s="423"/>
      <c r="J346" s="423"/>
      <c r="K346" s="423"/>
      <c r="L346" s="423"/>
      <c r="M346" s="423"/>
      <c r="N346" s="423"/>
      <c r="O346" s="423"/>
      <c r="P346" s="423"/>
      <c r="Q346" s="423"/>
      <c r="R346" s="423"/>
      <c r="S346" s="423"/>
      <c r="T346" s="423"/>
      <c r="U346" s="423"/>
      <c r="V346" s="423"/>
      <c r="W346" s="424"/>
    </row>
    <row r="347" spans="1:23" ht="18" hidden="1" customHeight="1">
      <c r="A347" s="422"/>
      <c r="B347" s="423"/>
      <c r="C347" s="423"/>
      <c r="D347" s="423"/>
      <c r="E347" s="423"/>
      <c r="F347" s="423"/>
      <c r="G347" s="423"/>
      <c r="H347" s="423"/>
      <c r="I347" s="423"/>
      <c r="J347" s="423"/>
      <c r="K347" s="423"/>
      <c r="L347" s="423"/>
      <c r="M347" s="423"/>
      <c r="N347" s="423"/>
      <c r="O347" s="423"/>
      <c r="P347" s="423"/>
      <c r="Q347" s="423"/>
      <c r="R347" s="423"/>
      <c r="S347" s="423"/>
      <c r="T347" s="423"/>
      <c r="U347" s="423"/>
      <c r="V347" s="423"/>
      <c r="W347" s="424"/>
    </row>
    <row r="348" spans="1:23" ht="18" hidden="1" customHeight="1">
      <c r="A348" s="422"/>
      <c r="B348" s="423"/>
      <c r="C348" s="423"/>
      <c r="D348" s="423"/>
      <c r="E348" s="423"/>
      <c r="F348" s="423"/>
      <c r="G348" s="423"/>
      <c r="H348" s="423"/>
      <c r="I348" s="423"/>
      <c r="J348" s="423"/>
      <c r="K348" s="423"/>
      <c r="L348" s="423"/>
      <c r="M348" s="423"/>
      <c r="N348" s="423"/>
      <c r="O348" s="423"/>
      <c r="P348" s="423"/>
      <c r="Q348" s="423"/>
      <c r="R348" s="423"/>
      <c r="S348" s="423"/>
      <c r="T348" s="423"/>
      <c r="U348" s="423"/>
      <c r="V348" s="423"/>
      <c r="W348" s="424"/>
    </row>
    <row r="349" spans="1:23" ht="18" hidden="1" customHeight="1">
      <c r="A349" s="422"/>
      <c r="B349" s="423"/>
      <c r="C349" s="423"/>
      <c r="D349" s="423"/>
      <c r="E349" s="423"/>
      <c r="F349" s="423"/>
      <c r="G349" s="423"/>
      <c r="H349" s="423"/>
      <c r="I349" s="423"/>
      <c r="J349" s="423"/>
      <c r="K349" s="423"/>
      <c r="L349" s="423"/>
      <c r="M349" s="423"/>
      <c r="N349" s="423"/>
      <c r="O349" s="423"/>
      <c r="P349" s="423"/>
      <c r="Q349" s="423"/>
      <c r="R349" s="423"/>
      <c r="S349" s="423"/>
      <c r="T349" s="423"/>
      <c r="U349" s="423"/>
      <c r="V349" s="423"/>
      <c r="W349" s="424"/>
    </row>
    <row r="350" spans="1:23" ht="18" hidden="1" customHeight="1">
      <c r="A350" s="422"/>
      <c r="B350" s="423"/>
      <c r="C350" s="423"/>
      <c r="D350" s="423"/>
      <c r="E350" s="423"/>
      <c r="F350" s="423"/>
      <c r="G350" s="423"/>
      <c r="H350" s="423"/>
      <c r="I350" s="423"/>
      <c r="J350" s="423"/>
      <c r="K350" s="423"/>
      <c r="L350" s="423"/>
      <c r="M350" s="423"/>
      <c r="N350" s="423"/>
      <c r="O350" s="423"/>
      <c r="P350" s="423"/>
      <c r="Q350" s="423"/>
      <c r="R350" s="423"/>
      <c r="S350" s="423"/>
      <c r="T350" s="423"/>
      <c r="U350" s="423"/>
      <c r="V350" s="423"/>
      <c r="W350" s="424"/>
    </row>
    <row r="351" spans="1:23" ht="18" hidden="1" customHeight="1">
      <c r="A351" s="422"/>
      <c r="B351" s="423"/>
      <c r="C351" s="423"/>
      <c r="D351" s="423"/>
      <c r="E351" s="423"/>
      <c r="F351" s="423"/>
      <c r="G351" s="423"/>
      <c r="H351" s="423"/>
      <c r="I351" s="423"/>
      <c r="J351" s="423"/>
      <c r="K351" s="423"/>
      <c r="L351" s="423"/>
      <c r="M351" s="423"/>
      <c r="N351" s="423"/>
      <c r="O351" s="423"/>
      <c r="P351" s="423"/>
      <c r="Q351" s="423"/>
      <c r="R351" s="423"/>
      <c r="S351" s="423"/>
      <c r="T351" s="423"/>
      <c r="U351" s="423"/>
      <c r="V351" s="423"/>
      <c r="W351" s="424"/>
    </row>
    <row r="352" spans="1:23" ht="18" hidden="1" customHeight="1">
      <c r="A352" s="422"/>
      <c r="B352" s="423"/>
      <c r="C352" s="423"/>
      <c r="D352" s="423"/>
      <c r="E352" s="423"/>
      <c r="F352" s="423"/>
      <c r="G352" s="423"/>
      <c r="H352" s="423"/>
      <c r="I352" s="423"/>
      <c r="J352" s="423"/>
      <c r="K352" s="423"/>
      <c r="L352" s="423"/>
      <c r="M352" s="423"/>
      <c r="N352" s="423"/>
      <c r="O352" s="423"/>
      <c r="P352" s="423"/>
      <c r="Q352" s="423"/>
      <c r="R352" s="423"/>
      <c r="S352" s="423"/>
      <c r="T352" s="423"/>
      <c r="U352" s="423"/>
      <c r="V352" s="423"/>
      <c r="W352" s="424"/>
    </row>
    <row r="353" spans="1:23" ht="18" hidden="1" customHeight="1">
      <c r="A353" s="422"/>
      <c r="B353" s="423"/>
      <c r="C353" s="423"/>
      <c r="D353" s="423"/>
      <c r="E353" s="423"/>
      <c r="F353" s="423"/>
      <c r="G353" s="423"/>
      <c r="H353" s="423"/>
      <c r="I353" s="423"/>
      <c r="J353" s="423"/>
      <c r="K353" s="423"/>
      <c r="L353" s="423"/>
      <c r="M353" s="423"/>
      <c r="N353" s="423"/>
      <c r="O353" s="423"/>
      <c r="P353" s="423"/>
      <c r="Q353" s="423"/>
      <c r="R353" s="423"/>
      <c r="S353" s="423"/>
      <c r="T353" s="423"/>
      <c r="U353" s="423"/>
      <c r="V353" s="423"/>
      <c r="W353" s="424"/>
    </row>
    <row r="354" spans="1:23" ht="18" hidden="1" customHeight="1">
      <c r="A354" s="425"/>
      <c r="B354" s="426"/>
      <c r="C354" s="426"/>
      <c r="D354" s="426"/>
      <c r="E354" s="426"/>
      <c r="F354" s="426"/>
      <c r="G354" s="426"/>
      <c r="H354" s="426"/>
      <c r="I354" s="426"/>
      <c r="J354" s="426"/>
      <c r="K354" s="426"/>
      <c r="L354" s="426"/>
      <c r="M354" s="426"/>
      <c r="N354" s="426"/>
      <c r="O354" s="426"/>
      <c r="P354" s="426"/>
      <c r="Q354" s="426"/>
      <c r="R354" s="426"/>
      <c r="S354" s="426"/>
      <c r="T354" s="426"/>
      <c r="U354" s="426"/>
      <c r="V354" s="426"/>
      <c r="W354" s="427"/>
    </row>
    <row r="355" spans="1:23" ht="18" hidden="1" customHeight="1">
      <c r="A355" s="428"/>
      <c r="B355" s="429"/>
      <c r="C355" s="429"/>
      <c r="D355" s="429"/>
      <c r="E355" s="429"/>
      <c r="F355" s="429"/>
      <c r="G355" s="429"/>
      <c r="H355" s="429"/>
      <c r="I355" s="429"/>
      <c r="J355" s="429"/>
      <c r="K355" s="429"/>
      <c r="L355" s="429"/>
      <c r="M355" s="432" t="s">
        <v>366</v>
      </c>
      <c r="N355" s="433"/>
      <c r="O355" s="433"/>
      <c r="P355" s="433"/>
      <c r="Q355" s="433"/>
      <c r="R355" s="433"/>
      <c r="S355" s="433"/>
      <c r="T355" s="432" t="s">
        <v>367</v>
      </c>
      <c r="U355" s="433"/>
      <c r="V355" s="433"/>
      <c r="W355" s="433"/>
    </row>
    <row r="356" spans="1:23" ht="18" hidden="1" customHeight="1">
      <c r="A356" s="430"/>
      <c r="B356" s="431"/>
      <c r="C356" s="431"/>
      <c r="D356" s="431"/>
      <c r="E356" s="431"/>
      <c r="F356" s="431"/>
      <c r="G356" s="431"/>
      <c r="H356" s="431"/>
      <c r="I356" s="431"/>
      <c r="J356" s="431"/>
      <c r="K356" s="431"/>
      <c r="L356" s="431"/>
      <c r="M356" s="432"/>
      <c r="N356" s="433"/>
      <c r="O356" s="433"/>
      <c r="P356" s="433"/>
      <c r="Q356" s="433"/>
      <c r="R356" s="433"/>
      <c r="S356" s="433"/>
      <c r="T356" s="432"/>
      <c r="U356" s="433"/>
      <c r="V356" s="433"/>
      <c r="W356" s="433"/>
    </row>
    <row r="357" spans="1:23" ht="18" hidden="1" customHeight="1">
      <c r="A357" s="422" t="s">
        <v>389</v>
      </c>
      <c r="B357" s="423"/>
      <c r="C357" s="423"/>
      <c r="D357" s="423"/>
      <c r="E357" s="423"/>
      <c r="F357" s="423"/>
      <c r="G357" s="423"/>
      <c r="H357" s="423"/>
      <c r="I357" s="423"/>
      <c r="J357" s="423"/>
      <c r="K357" s="423"/>
      <c r="L357" s="423"/>
      <c r="M357" s="423"/>
      <c r="N357" s="423"/>
      <c r="O357" s="423"/>
      <c r="P357" s="423"/>
      <c r="Q357" s="423"/>
      <c r="R357" s="423"/>
      <c r="S357" s="423"/>
      <c r="T357" s="423"/>
      <c r="U357" s="423"/>
      <c r="V357" s="423"/>
      <c r="W357" s="424"/>
    </row>
    <row r="358" spans="1:23" ht="18" hidden="1" customHeight="1">
      <c r="A358" s="422"/>
      <c r="B358" s="423"/>
      <c r="C358" s="423"/>
      <c r="D358" s="423"/>
      <c r="E358" s="423"/>
      <c r="F358" s="423"/>
      <c r="G358" s="423"/>
      <c r="H358" s="423"/>
      <c r="I358" s="423"/>
      <c r="J358" s="423"/>
      <c r="K358" s="423"/>
      <c r="L358" s="423"/>
      <c r="M358" s="423"/>
      <c r="N358" s="423"/>
      <c r="O358" s="423"/>
      <c r="P358" s="423"/>
      <c r="Q358" s="423"/>
      <c r="R358" s="423"/>
      <c r="S358" s="423"/>
      <c r="T358" s="423"/>
      <c r="U358" s="423"/>
      <c r="V358" s="423"/>
      <c r="W358" s="424"/>
    </row>
    <row r="359" spans="1:23" ht="18" hidden="1" customHeight="1">
      <c r="A359" s="422"/>
      <c r="B359" s="423"/>
      <c r="C359" s="423"/>
      <c r="D359" s="423"/>
      <c r="E359" s="423"/>
      <c r="F359" s="423"/>
      <c r="G359" s="423"/>
      <c r="H359" s="423"/>
      <c r="I359" s="423"/>
      <c r="J359" s="423"/>
      <c r="K359" s="423"/>
      <c r="L359" s="423"/>
      <c r="M359" s="423"/>
      <c r="N359" s="423"/>
      <c r="O359" s="423"/>
      <c r="P359" s="423"/>
      <c r="Q359" s="423"/>
      <c r="R359" s="423"/>
      <c r="S359" s="423"/>
      <c r="T359" s="423"/>
      <c r="U359" s="423"/>
      <c r="V359" s="423"/>
      <c r="W359" s="424"/>
    </row>
    <row r="360" spans="1:23" ht="18" hidden="1" customHeight="1">
      <c r="A360" s="422"/>
      <c r="B360" s="423"/>
      <c r="C360" s="423"/>
      <c r="D360" s="423"/>
      <c r="E360" s="423"/>
      <c r="F360" s="423"/>
      <c r="G360" s="423"/>
      <c r="H360" s="423"/>
      <c r="I360" s="423"/>
      <c r="J360" s="423"/>
      <c r="K360" s="423"/>
      <c r="L360" s="423"/>
      <c r="M360" s="423"/>
      <c r="N360" s="423"/>
      <c r="O360" s="423"/>
      <c r="P360" s="423"/>
      <c r="Q360" s="423"/>
      <c r="R360" s="423"/>
      <c r="S360" s="423"/>
      <c r="T360" s="423"/>
      <c r="U360" s="423"/>
      <c r="V360" s="423"/>
      <c r="W360" s="424"/>
    </row>
    <row r="361" spans="1:23" ht="18" hidden="1" customHeight="1">
      <c r="A361" s="422"/>
      <c r="B361" s="423"/>
      <c r="C361" s="423"/>
      <c r="D361" s="423"/>
      <c r="E361" s="423"/>
      <c r="F361" s="423"/>
      <c r="G361" s="423"/>
      <c r="H361" s="423"/>
      <c r="I361" s="423"/>
      <c r="J361" s="423"/>
      <c r="K361" s="423"/>
      <c r="L361" s="423"/>
      <c r="M361" s="423"/>
      <c r="N361" s="423"/>
      <c r="O361" s="423"/>
      <c r="P361" s="423"/>
      <c r="Q361" s="423"/>
      <c r="R361" s="423"/>
      <c r="S361" s="423"/>
      <c r="T361" s="423"/>
      <c r="U361" s="423"/>
      <c r="V361" s="423"/>
      <c r="W361" s="424"/>
    </row>
    <row r="362" spans="1:23" ht="18" hidden="1" customHeight="1">
      <c r="A362" s="422"/>
      <c r="B362" s="423"/>
      <c r="C362" s="423"/>
      <c r="D362" s="423"/>
      <c r="E362" s="423"/>
      <c r="F362" s="423"/>
      <c r="G362" s="423"/>
      <c r="H362" s="423"/>
      <c r="I362" s="423"/>
      <c r="J362" s="423"/>
      <c r="K362" s="423"/>
      <c r="L362" s="423"/>
      <c r="M362" s="423"/>
      <c r="N362" s="423"/>
      <c r="O362" s="423"/>
      <c r="P362" s="423"/>
      <c r="Q362" s="423"/>
      <c r="R362" s="423"/>
      <c r="S362" s="423"/>
      <c r="T362" s="423"/>
      <c r="U362" s="423"/>
      <c r="V362" s="423"/>
      <c r="W362" s="424"/>
    </row>
    <row r="363" spans="1:23" ht="18" hidden="1" customHeight="1">
      <c r="A363" s="422"/>
      <c r="B363" s="423"/>
      <c r="C363" s="423"/>
      <c r="D363" s="423"/>
      <c r="E363" s="423"/>
      <c r="F363" s="423"/>
      <c r="G363" s="423"/>
      <c r="H363" s="423"/>
      <c r="I363" s="423"/>
      <c r="J363" s="423"/>
      <c r="K363" s="423"/>
      <c r="L363" s="423"/>
      <c r="M363" s="423"/>
      <c r="N363" s="423"/>
      <c r="O363" s="423"/>
      <c r="P363" s="423"/>
      <c r="Q363" s="423"/>
      <c r="R363" s="423"/>
      <c r="S363" s="423"/>
      <c r="T363" s="423"/>
      <c r="U363" s="423"/>
      <c r="V363" s="423"/>
      <c r="W363" s="424"/>
    </row>
    <row r="364" spans="1:23" ht="18" hidden="1" customHeight="1">
      <c r="A364" s="422"/>
      <c r="B364" s="423"/>
      <c r="C364" s="423"/>
      <c r="D364" s="423"/>
      <c r="E364" s="423"/>
      <c r="F364" s="423"/>
      <c r="G364" s="423"/>
      <c r="H364" s="423"/>
      <c r="I364" s="423"/>
      <c r="J364" s="423"/>
      <c r="K364" s="423"/>
      <c r="L364" s="423"/>
      <c r="M364" s="423"/>
      <c r="N364" s="423"/>
      <c r="O364" s="423"/>
      <c r="P364" s="423"/>
      <c r="Q364" s="423"/>
      <c r="R364" s="423"/>
      <c r="S364" s="423"/>
      <c r="T364" s="423"/>
      <c r="U364" s="423"/>
      <c r="V364" s="423"/>
      <c r="W364" s="424"/>
    </row>
    <row r="365" spans="1:23" ht="18" hidden="1" customHeight="1">
      <c r="A365" s="422"/>
      <c r="B365" s="423"/>
      <c r="C365" s="423"/>
      <c r="D365" s="423"/>
      <c r="E365" s="423"/>
      <c r="F365" s="423"/>
      <c r="G365" s="423"/>
      <c r="H365" s="423"/>
      <c r="I365" s="423"/>
      <c r="J365" s="423"/>
      <c r="K365" s="423"/>
      <c r="L365" s="423"/>
      <c r="M365" s="423"/>
      <c r="N365" s="423"/>
      <c r="O365" s="423"/>
      <c r="P365" s="423"/>
      <c r="Q365" s="423"/>
      <c r="R365" s="423"/>
      <c r="S365" s="423"/>
      <c r="T365" s="423"/>
      <c r="U365" s="423"/>
      <c r="V365" s="423"/>
      <c r="W365" s="424"/>
    </row>
    <row r="366" spans="1:23" ht="18" hidden="1" customHeight="1">
      <c r="A366" s="422"/>
      <c r="B366" s="423"/>
      <c r="C366" s="423"/>
      <c r="D366" s="423"/>
      <c r="E366" s="423"/>
      <c r="F366" s="423"/>
      <c r="G366" s="423"/>
      <c r="H366" s="423"/>
      <c r="I366" s="423"/>
      <c r="J366" s="423"/>
      <c r="K366" s="423"/>
      <c r="L366" s="423"/>
      <c r="M366" s="423"/>
      <c r="N366" s="423"/>
      <c r="O366" s="423"/>
      <c r="P366" s="423"/>
      <c r="Q366" s="423"/>
      <c r="R366" s="423"/>
      <c r="S366" s="423"/>
      <c r="T366" s="423"/>
      <c r="U366" s="423"/>
      <c r="V366" s="423"/>
      <c r="W366" s="424"/>
    </row>
    <row r="367" spans="1:23" ht="18" hidden="1" customHeight="1">
      <c r="A367" s="422"/>
      <c r="B367" s="423"/>
      <c r="C367" s="423"/>
      <c r="D367" s="423"/>
      <c r="E367" s="423"/>
      <c r="F367" s="423"/>
      <c r="G367" s="423"/>
      <c r="H367" s="423"/>
      <c r="I367" s="423"/>
      <c r="J367" s="423"/>
      <c r="K367" s="423"/>
      <c r="L367" s="423"/>
      <c r="M367" s="423"/>
      <c r="N367" s="423"/>
      <c r="O367" s="423"/>
      <c r="P367" s="423"/>
      <c r="Q367" s="423"/>
      <c r="R367" s="423"/>
      <c r="S367" s="423"/>
      <c r="T367" s="423"/>
      <c r="U367" s="423"/>
      <c r="V367" s="423"/>
      <c r="W367" s="424"/>
    </row>
    <row r="368" spans="1:23" ht="18" hidden="1" customHeight="1">
      <c r="A368" s="422"/>
      <c r="B368" s="423"/>
      <c r="C368" s="423"/>
      <c r="D368" s="423"/>
      <c r="E368" s="423"/>
      <c r="F368" s="423"/>
      <c r="G368" s="423"/>
      <c r="H368" s="423"/>
      <c r="I368" s="423"/>
      <c r="J368" s="423"/>
      <c r="K368" s="423"/>
      <c r="L368" s="423"/>
      <c r="M368" s="423"/>
      <c r="N368" s="423"/>
      <c r="O368" s="423"/>
      <c r="P368" s="423"/>
      <c r="Q368" s="423"/>
      <c r="R368" s="423"/>
      <c r="S368" s="423"/>
      <c r="T368" s="423"/>
      <c r="U368" s="423"/>
      <c r="V368" s="423"/>
      <c r="W368" s="424"/>
    </row>
    <row r="369" spans="1:23" ht="18" hidden="1" customHeight="1">
      <c r="A369" s="422"/>
      <c r="B369" s="423"/>
      <c r="C369" s="423"/>
      <c r="D369" s="423"/>
      <c r="E369" s="423"/>
      <c r="F369" s="423"/>
      <c r="G369" s="423"/>
      <c r="H369" s="423"/>
      <c r="I369" s="423"/>
      <c r="J369" s="423"/>
      <c r="K369" s="423"/>
      <c r="L369" s="423"/>
      <c r="M369" s="423"/>
      <c r="N369" s="423"/>
      <c r="O369" s="423"/>
      <c r="P369" s="423"/>
      <c r="Q369" s="423"/>
      <c r="R369" s="423"/>
      <c r="S369" s="423"/>
      <c r="T369" s="423"/>
      <c r="U369" s="423"/>
      <c r="V369" s="423"/>
      <c r="W369" s="424"/>
    </row>
    <row r="370" spans="1:23" ht="18" hidden="1" customHeight="1">
      <c r="A370" s="422"/>
      <c r="B370" s="423"/>
      <c r="C370" s="423"/>
      <c r="D370" s="423"/>
      <c r="E370" s="423"/>
      <c r="F370" s="423"/>
      <c r="G370" s="423"/>
      <c r="H370" s="423"/>
      <c r="I370" s="423"/>
      <c r="J370" s="423"/>
      <c r="K370" s="423"/>
      <c r="L370" s="423"/>
      <c r="M370" s="423"/>
      <c r="N370" s="423"/>
      <c r="O370" s="423"/>
      <c r="P370" s="423"/>
      <c r="Q370" s="423"/>
      <c r="R370" s="423"/>
      <c r="S370" s="423"/>
      <c r="T370" s="423"/>
      <c r="U370" s="423"/>
      <c r="V370" s="423"/>
      <c r="W370" s="424"/>
    </row>
    <row r="371" spans="1:23" ht="18" hidden="1" customHeight="1">
      <c r="A371" s="422"/>
      <c r="B371" s="423"/>
      <c r="C371" s="423"/>
      <c r="D371" s="423"/>
      <c r="E371" s="423"/>
      <c r="F371" s="423"/>
      <c r="G371" s="423"/>
      <c r="H371" s="423"/>
      <c r="I371" s="423"/>
      <c r="J371" s="423"/>
      <c r="K371" s="423"/>
      <c r="L371" s="423"/>
      <c r="M371" s="423"/>
      <c r="N371" s="423"/>
      <c r="O371" s="423"/>
      <c r="P371" s="423"/>
      <c r="Q371" s="423"/>
      <c r="R371" s="423"/>
      <c r="S371" s="423"/>
      <c r="T371" s="423"/>
      <c r="U371" s="423"/>
      <c r="V371" s="423"/>
      <c r="W371" s="424"/>
    </row>
    <row r="372" spans="1:23" ht="18" hidden="1" customHeight="1">
      <c r="A372" s="422"/>
      <c r="B372" s="423"/>
      <c r="C372" s="423"/>
      <c r="D372" s="423"/>
      <c r="E372" s="423"/>
      <c r="F372" s="423"/>
      <c r="G372" s="423"/>
      <c r="H372" s="423"/>
      <c r="I372" s="423"/>
      <c r="J372" s="423"/>
      <c r="K372" s="423"/>
      <c r="L372" s="423"/>
      <c r="M372" s="423"/>
      <c r="N372" s="423"/>
      <c r="O372" s="423"/>
      <c r="P372" s="423"/>
      <c r="Q372" s="423"/>
      <c r="R372" s="423"/>
      <c r="S372" s="423"/>
      <c r="T372" s="423"/>
      <c r="U372" s="423"/>
      <c r="V372" s="423"/>
      <c r="W372" s="424"/>
    </row>
    <row r="373" spans="1:23" ht="18" hidden="1" customHeight="1">
      <c r="A373" s="422"/>
      <c r="B373" s="423"/>
      <c r="C373" s="423"/>
      <c r="D373" s="423"/>
      <c r="E373" s="423"/>
      <c r="F373" s="423"/>
      <c r="G373" s="423"/>
      <c r="H373" s="423"/>
      <c r="I373" s="423"/>
      <c r="J373" s="423"/>
      <c r="K373" s="423"/>
      <c r="L373" s="423"/>
      <c r="M373" s="423"/>
      <c r="N373" s="423"/>
      <c r="O373" s="423"/>
      <c r="P373" s="423"/>
      <c r="Q373" s="423"/>
      <c r="R373" s="423"/>
      <c r="S373" s="423"/>
      <c r="T373" s="423"/>
      <c r="U373" s="423"/>
      <c r="V373" s="423"/>
      <c r="W373" s="424"/>
    </row>
    <row r="374" spans="1:23" ht="18" hidden="1" customHeight="1">
      <c r="A374" s="422"/>
      <c r="B374" s="423"/>
      <c r="C374" s="423"/>
      <c r="D374" s="423"/>
      <c r="E374" s="423"/>
      <c r="F374" s="423"/>
      <c r="G374" s="423"/>
      <c r="H374" s="423"/>
      <c r="I374" s="423"/>
      <c r="J374" s="423"/>
      <c r="K374" s="423"/>
      <c r="L374" s="423"/>
      <c r="M374" s="423"/>
      <c r="N374" s="423"/>
      <c r="O374" s="423"/>
      <c r="P374" s="423"/>
      <c r="Q374" s="423"/>
      <c r="R374" s="423"/>
      <c r="S374" s="423"/>
      <c r="T374" s="423"/>
      <c r="U374" s="423"/>
      <c r="V374" s="423"/>
      <c r="W374" s="424"/>
    </row>
    <row r="375" spans="1:23" ht="18" hidden="1" customHeight="1">
      <c r="A375" s="422"/>
      <c r="B375" s="423"/>
      <c r="C375" s="423"/>
      <c r="D375" s="423"/>
      <c r="E375" s="423"/>
      <c r="F375" s="423"/>
      <c r="G375" s="423"/>
      <c r="H375" s="423"/>
      <c r="I375" s="423"/>
      <c r="J375" s="423"/>
      <c r="K375" s="423"/>
      <c r="L375" s="423"/>
      <c r="M375" s="423"/>
      <c r="N375" s="423"/>
      <c r="O375" s="423"/>
      <c r="P375" s="423"/>
      <c r="Q375" s="423"/>
      <c r="R375" s="423"/>
      <c r="S375" s="423"/>
      <c r="T375" s="423"/>
      <c r="U375" s="423"/>
      <c r="V375" s="423"/>
      <c r="W375" s="424"/>
    </row>
    <row r="376" spans="1:23" ht="18" hidden="1" customHeight="1">
      <c r="A376" s="422"/>
      <c r="B376" s="423"/>
      <c r="C376" s="423"/>
      <c r="D376" s="423"/>
      <c r="E376" s="423"/>
      <c r="F376" s="423"/>
      <c r="G376" s="423"/>
      <c r="H376" s="423"/>
      <c r="I376" s="423"/>
      <c r="J376" s="423"/>
      <c r="K376" s="423"/>
      <c r="L376" s="423"/>
      <c r="M376" s="423"/>
      <c r="N376" s="423"/>
      <c r="O376" s="423"/>
      <c r="P376" s="423"/>
      <c r="Q376" s="423"/>
      <c r="R376" s="423"/>
      <c r="S376" s="423"/>
      <c r="T376" s="423"/>
      <c r="U376" s="423"/>
      <c r="V376" s="423"/>
      <c r="W376" s="424"/>
    </row>
    <row r="377" spans="1:23" ht="18" hidden="1" customHeight="1">
      <c r="A377" s="422"/>
      <c r="B377" s="423"/>
      <c r="C377" s="423"/>
      <c r="D377" s="423"/>
      <c r="E377" s="423"/>
      <c r="F377" s="423"/>
      <c r="G377" s="423"/>
      <c r="H377" s="423"/>
      <c r="I377" s="423"/>
      <c r="J377" s="423"/>
      <c r="K377" s="423"/>
      <c r="L377" s="423"/>
      <c r="M377" s="423"/>
      <c r="N377" s="423"/>
      <c r="O377" s="423"/>
      <c r="P377" s="423"/>
      <c r="Q377" s="423"/>
      <c r="R377" s="423"/>
      <c r="S377" s="423"/>
      <c r="T377" s="423"/>
      <c r="U377" s="423"/>
      <c r="V377" s="423"/>
      <c r="W377" s="424"/>
    </row>
    <row r="378" spans="1:23" ht="18" hidden="1" customHeight="1">
      <c r="A378" s="422"/>
      <c r="B378" s="423"/>
      <c r="C378" s="423"/>
      <c r="D378" s="423"/>
      <c r="E378" s="423"/>
      <c r="F378" s="423"/>
      <c r="G378" s="423"/>
      <c r="H378" s="423"/>
      <c r="I378" s="423"/>
      <c r="J378" s="423"/>
      <c r="K378" s="423"/>
      <c r="L378" s="423"/>
      <c r="M378" s="423"/>
      <c r="N378" s="423"/>
      <c r="O378" s="423"/>
      <c r="P378" s="423"/>
      <c r="Q378" s="423"/>
      <c r="R378" s="423"/>
      <c r="S378" s="423"/>
      <c r="T378" s="423"/>
      <c r="U378" s="423"/>
      <c r="V378" s="423"/>
      <c r="W378" s="424"/>
    </row>
    <row r="379" spans="1:23" ht="18" hidden="1" customHeight="1">
      <c r="A379" s="422"/>
      <c r="B379" s="423"/>
      <c r="C379" s="423"/>
      <c r="D379" s="423"/>
      <c r="E379" s="423"/>
      <c r="F379" s="423"/>
      <c r="G379" s="423"/>
      <c r="H379" s="423"/>
      <c r="I379" s="423"/>
      <c r="J379" s="423"/>
      <c r="K379" s="423"/>
      <c r="L379" s="423"/>
      <c r="M379" s="423"/>
      <c r="N379" s="423"/>
      <c r="O379" s="423"/>
      <c r="P379" s="423"/>
      <c r="Q379" s="423"/>
      <c r="R379" s="423"/>
      <c r="S379" s="423"/>
      <c r="T379" s="423"/>
      <c r="U379" s="423"/>
      <c r="V379" s="423"/>
      <c r="W379" s="424"/>
    </row>
    <row r="380" spans="1:23" ht="18" hidden="1" customHeight="1">
      <c r="A380" s="422"/>
      <c r="B380" s="423"/>
      <c r="C380" s="423"/>
      <c r="D380" s="423"/>
      <c r="E380" s="423"/>
      <c r="F380" s="423"/>
      <c r="G380" s="423"/>
      <c r="H380" s="423"/>
      <c r="I380" s="423"/>
      <c r="J380" s="423"/>
      <c r="K380" s="423"/>
      <c r="L380" s="423"/>
      <c r="M380" s="423"/>
      <c r="N380" s="423"/>
      <c r="O380" s="423"/>
      <c r="P380" s="423"/>
      <c r="Q380" s="423"/>
      <c r="R380" s="423"/>
      <c r="S380" s="423"/>
      <c r="T380" s="423"/>
      <c r="U380" s="423"/>
      <c r="V380" s="423"/>
      <c r="W380" s="424"/>
    </row>
    <row r="381" spans="1:23" ht="18" hidden="1" customHeight="1">
      <c r="A381" s="422"/>
      <c r="B381" s="423"/>
      <c r="C381" s="423"/>
      <c r="D381" s="423"/>
      <c r="E381" s="423"/>
      <c r="F381" s="423"/>
      <c r="G381" s="423"/>
      <c r="H381" s="423"/>
      <c r="I381" s="423"/>
      <c r="J381" s="423"/>
      <c r="K381" s="423"/>
      <c r="L381" s="423"/>
      <c r="M381" s="423"/>
      <c r="N381" s="423"/>
      <c r="O381" s="423"/>
      <c r="P381" s="423"/>
      <c r="Q381" s="423"/>
      <c r="R381" s="423"/>
      <c r="S381" s="423"/>
      <c r="T381" s="423"/>
      <c r="U381" s="423"/>
      <c r="V381" s="423"/>
      <c r="W381" s="424"/>
    </row>
    <row r="382" spans="1:23" ht="18" hidden="1" customHeight="1">
      <c r="A382" s="422"/>
      <c r="B382" s="423"/>
      <c r="C382" s="423"/>
      <c r="D382" s="423"/>
      <c r="E382" s="423"/>
      <c r="F382" s="423"/>
      <c r="G382" s="423"/>
      <c r="H382" s="423"/>
      <c r="I382" s="423"/>
      <c r="J382" s="423"/>
      <c r="K382" s="423"/>
      <c r="L382" s="423"/>
      <c r="M382" s="423"/>
      <c r="N382" s="423"/>
      <c r="O382" s="423"/>
      <c r="P382" s="423"/>
      <c r="Q382" s="423"/>
      <c r="R382" s="423"/>
      <c r="S382" s="423"/>
      <c r="T382" s="423"/>
      <c r="U382" s="423"/>
      <c r="V382" s="423"/>
      <c r="W382" s="424"/>
    </row>
    <row r="383" spans="1:23" ht="18" hidden="1" customHeight="1">
      <c r="A383" s="422"/>
      <c r="B383" s="423"/>
      <c r="C383" s="423"/>
      <c r="D383" s="423"/>
      <c r="E383" s="423"/>
      <c r="F383" s="423"/>
      <c r="G383" s="423"/>
      <c r="H383" s="423"/>
      <c r="I383" s="423"/>
      <c r="J383" s="423"/>
      <c r="K383" s="423"/>
      <c r="L383" s="423"/>
      <c r="M383" s="423"/>
      <c r="N383" s="423"/>
      <c r="O383" s="423"/>
      <c r="P383" s="423"/>
      <c r="Q383" s="423"/>
      <c r="R383" s="423"/>
      <c r="S383" s="423"/>
      <c r="T383" s="423"/>
      <c r="U383" s="423"/>
      <c r="V383" s="423"/>
      <c r="W383" s="424"/>
    </row>
    <row r="384" spans="1:23" ht="18" hidden="1" customHeight="1">
      <c r="A384" s="422"/>
      <c r="B384" s="423"/>
      <c r="C384" s="423"/>
      <c r="D384" s="423"/>
      <c r="E384" s="423"/>
      <c r="F384" s="423"/>
      <c r="G384" s="423"/>
      <c r="H384" s="423"/>
      <c r="I384" s="423"/>
      <c r="J384" s="423"/>
      <c r="K384" s="423"/>
      <c r="L384" s="423"/>
      <c r="M384" s="423"/>
      <c r="N384" s="423"/>
      <c r="O384" s="423"/>
      <c r="P384" s="423"/>
      <c r="Q384" s="423"/>
      <c r="R384" s="423"/>
      <c r="S384" s="423"/>
      <c r="T384" s="423"/>
      <c r="U384" s="423"/>
      <c r="V384" s="423"/>
      <c r="W384" s="424"/>
    </row>
    <row r="385" spans="1:23" ht="18" hidden="1" customHeight="1">
      <c r="A385" s="422"/>
      <c r="B385" s="423"/>
      <c r="C385" s="423"/>
      <c r="D385" s="423"/>
      <c r="E385" s="423"/>
      <c r="F385" s="423"/>
      <c r="G385" s="423"/>
      <c r="H385" s="423"/>
      <c r="I385" s="423"/>
      <c r="J385" s="423"/>
      <c r="K385" s="423"/>
      <c r="L385" s="423"/>
      <c r="M385" s="423"/>
      <c r="N385" s="423"/>
      <c r="O385" s="423"/>
      <c r="P385" s="423"/>
      <c r="Q385" s="423"/>
      <c r="R385" s="423"/>
      <c r="S385" s="423"/>
      <c r="T385" s="423"/>
      <c r="U385" s="423"/>
      <c r="V385" s="423"/>
      <c r="W385" s="424"/>
    </row>
    <row r="386" spans="1:23" ht="18" hidden="1" customHeight="1">
      <c r="A386" s="422"/>
      <c r="B386" s="423"/>
      <c r="C386" s="423"/>
      <c r="D386" s="423"/>
      <c r="E386" s="423"/>
      <c r="F386" s="423"/>
      <c r="G386" s="423"/>
      <c r="H386" s="423"/>
      <c r="I386" s="423"/>
      <c r="J386" s="423"/>
      <c r="K386" s="423"/>
      <c r="L386" s="423"/>
      <c r="M386" s="423"/>
      <c r="N386" s="423"/>
      <c r="O386" s="423"/>
      <c r="P386" s="423"/>
      <c r="Q386" s="423"/>
      <c r="R386" s="423"/>
      <c r="S386" s="423"/>
      <c r="T386" s="423"/>
      <c r="U386" s="423"/>
      <c r="V386" s="423"/>
      <c r="W386" s="424"/>
    </row>
    <row r="387" spans="1:23" ht="18" hidden="1" customHeight="1">
      <c r="A387" s="422"/>
      <c r="B387" s="423"/>
      <c r="C387" s="423"/>
      <c r="D387" s="423"/>
      <c r="E387" s="423"/>
      <c r="F387" s="423"/>
      <c r="G387" s="423"/>
      <c r="H387" s="423"/>
      <c r="I387" s="423"/>
      <c r="J387" s="423"/>
      <c r="K387" s="423"/>
      <c r="L387" s="423"/>
      <c r="M387" s="423"/>
      <c r="N387" s="423"/>
      <c r="O387" s="423"/>
      <c r="P387" s="423"/>
      <c r="Q387" s="423"/>
      <c r="R387" s="423"/>
      <c r="S387" s="423"/>
      <c r="T387" s="423"/>
      <c r="U387" s="423"/>
      <c r="V387" s="423"/>
      <c r="W387" s="424"/>
    </row>
    <row r="388" spans="1:23" ht="18" hidden="1" customHeight="1">
      <c r="A388" s="422"/>
      <c r="B388" s="423"/>
      <c r="C388" s="423"/>
      <c r="D388" s="423"/>
      <c r="E388" s="423"/>
      <c r="F388" s="423"/>
      <c r="G388" s="423"/>
      <c r="H388" s="423"/>
      <c r="I388" s="423"/>
      <c r="J388" s="423"/>
      <c r="K388" s="423"/>
      <c r="L388" s="423"/>
      <c r="M388" s="423"/>
      <c r="N388" s="423"/>
      <c r="O388" s="423"/>
      <c r="P388" s="423"/>
      <c r="Q388" s="423"/>
      <c r="R388" s="423"/>
      <c r="S388" s="423"/>
      <c r="T388" s="423"/>
      <c r="U388" s="423"/>
      <c r="V388" s="423"/>
      <c r="W388" s="424"/>
    </row>
    <row r="389" spans="1:23" ht="18" hidden="1" customHeight="1">
      <c r="A389" s="422"/>
      <c r="B389" s="423"/>
      <c r="C389" s="423"/>
      <c r="D389" s="423"/>
      <c r="E389" s="423"/>
      <c r="F389" s="423"/>
      <c r="G389" s="423"/>
      <c r="H389" s="423"/>
      <c r="I389" s="423"/>
      <c r="J389" s="423"/>
      <c r="K389" s="423"/>
      <c r="L389" s="423"/>
      <c r="M389" s="423"/>
      <c r="N389" s="423"/>
      <c r="O389" s="423"/>
      <c r="P389" s="423"/>
      <c r="Q389" s="423"/>
      <c r="R389" s="423"/>
      <c r="S389" s="423"/>
      <c r="T389" s="423"/>
      <c r="U389" s="423"/>
      <c r="V389" s="423"/>
      <c r="W389" s="424"/>
    </row>
    <row r="390" spans="1:23" ht="18" hidden="1" customHeight="1">
      <c r="A390" s="422"/>
      <c r="B390" s="423"/>
      <c r="C390" s="423"/>
      <c r="D390" s="423"/>
      <c r="E390" s="423"/>
      <c r="F390" s="423"/>
      <c r="G390" s="423"/>
      <c r="H390" s="423"/>
      <c r="I390" s="423"/>
      <c r="J390" s="423"/>
      <c r="K390" s="423"/>
      <c r="L390" s="423"/>
      <c r="M390" s="423"/>
      <c r="N390" s="423"/>
      <c r="O390" s="423"/>
      <c r="P390" s="423"/>
      <c r="Q390" s="423"/>
      <c r="R390" s="423"/>
      <c r="S390" s="423"/>
      <c r="T390" s="423"/>
      <c r="U390" s="423"/>
      <c r="V390" s="423"/>
      <c r="W390" s="424"/>
    </row>
    <row r="391" spans="1:23" ht="18" hidden="1" customHeight="1">
      <c r="A391" s="422"/>
      <c r="B391" s="423"/>
      <c r="C391" s="423"/>
      <c r="D391" s="423"/>
      <c r="E391" s="423"/>
      <c r="F391" s="423"/>
      <c r="G391" s="423"/>
      <c r="H391" s="423"/>
      <c r="I391" s="423"/>
      <c r="J391" s="423"/>
      <c r="K391" s="423"/>
      <c r="L391" s="423"/>
      <c r="M391" s="423"/>
      <c r="N391" s="423"/>
      <c r="O391" s="423"/>
      <c r="P391" s="423"/>
      <c r="Q391" s="423"/>
      <c r="R391" s="423"/>
      <c r="S391" s="423"/>
      <c r="T391" s="423"/>
      <c r="U391" s="423"/>
      <c r="V391" s="423"/>
      <c r="W391" s="424"/>
    </row>
    <row r="392" spans="1:23" ht="18" hidden="1" customHeight="1">
      <c r="A392" s="422"/>
      <c r="B392" s="423"/>
      <c r="C392" s="423"/>
      <c r="D392" s="423"/>
      <c r="E392" s="423"/>
      <c r="F392" s="423"/>
      <c r="G392" s="423"/>
      <c r="H392" s="423"/>
      <c r="I392" s="423"/>
      <c r="J392" s="423"/>
      <c r="K392" s="423"/>
      <c r="L392" s="423"/>
      <c r="M392" s="423"/>
      <c r="N392" s="423"/>
      <c r="O392" s="423"/>
      <c r="P392" s="423"/>
      <c r="Q392" s="423"/>
      <c r="R392" s="423"/>
      <c r="S392" s="423"/>
      <c r="T392" s="423"/>
      <c r="U392" s="423"/>
      <c r="V392" s="423"/>
      <c r="W392" s="424"/>
    </row>
    <row r="393" spans="1:23" ht="18" hidden="1" customHeight="1">
      <c r="A393" s="425"/>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7"/>
    </row>
    <row r="394" spans="1:23" ht="18" hidden="1" customHeight="1">
      <c r="A394" s="428"/>
      <c r="B394" s="429"/>
      <c r="C394" s="429"/>
      <c r="D394" s="429"/>
      <c r="E394" s="429"/>
      <c r="F394" s="429"/>
      <c r="G394" s="429"/>
      <c r="H394" s="429"/>
      <c r="I394" s="429"/>
      <c r="J394" s="429"/>
      <c r="K394" s="429"/>
      <c r="L394" s="429"/>
      <c r="M394" s="432" t="s">
        <v>366</v>
      </c>
      <c r="N394" s="433"/>
      <c r="O394" s="433"/>
      <c r="P394" s="433"/>
      <c r="Q394" s="433"/>
      <c r="R394" s="433"/>
      <c r="S394" s="433"/>
      <c r="T394" s="432" t="s">
        <v>367</v>
      </c>
      <c r="U394" s="433"/>
      <c r="V394" s="433"/>
      <c r="W394" s="433"/>
    </row>
    <row r="395" spans="1:23" ht="18" hidden="1" customHeight="1">
      <c r="A395" s="430"/>
      <c r="B395" s="431"/>
      <c r="C395" s="431"/>
      <c r="D395" s="431"/>
      <c r="E395" s="431"/>
      <c r="F395" s="431"/>
      <c r="G395" s="431"/>
      <c r="H395" s="431"/>
      <c r="I395" s="431"/>
      <c r="J395" s="431"/>
      <c r="K395" s="431"/>
      <c r="L395" s="431"/>
      <c r="M395" s="432"/>
      <c r="N395" s="433"/>
      <c r="O395" s="433"/>
      <c r="P395" s="433"/>
      <c r="Q395" s="433"/>
      <c r="R395" s="433"/>
      <c r="S395" s="433"/>
      <c r="T395" s="432"/>
      <c r="U395" s="433"/>
      <c r="V395" s="433"/>
      <c r="W395" s="433"/>
    </row>
    <row r="396" spans="1:23" ht="18" hidden="1" customHeight="1">
      <c r="A396" s="422" t="s">
        <v>389</v>
      </c>
      <c r="B396" s="423"/>
      <c r="C396" s="423"/>
      <c r="D396" s="423"/>
      <c r="E396" s="423"/>
      <c r="F396" s="423"/>
      <c r="G396" s="423"/>
      <c r="H396" s="423"/>
      <c r="I396" s="423"/>
      <c r="J396" s="423"/>
      <c r="K396" s="423"/>
      <c r="L396" s="423"/>
      <c r="M396" s="423"/>
      <c r="N396" s="423"/>
      <c r="O396" s="423"/>
      <c r="P396" s="423"/>
      <c r="Q396" s="423"/>
      <c r="R396" s="423"/>
      <c r="S396" s="423"/>
      <c r="T396" s="423"/>
      <c r="U396" s="423"/>
      <c r="V396" s="423"/>
      <c r="W396" s="424"/>
    </row>
    <row r="397" spans="1:23" ht="18" hidden="1" customHeight="1">
      <c r="A397" s="422"/>
      <c r="B397" s="423"/>
      <c r="C397" s="423"/>
      <c r="D397" s="423"/>
      <c r="E397" s="423"/>
      <c r="F397" s="423"/>
      <c r="G397" s="423"/>
      <c r="H397" s="423"/>
      <c r="I397" s="423"/>
      <c r="J397" s="423"/>
      <c r="K397" s="423"/>
      <c r="L397" s="423"/>
      <c r="M397" s="423"/>
      <c r="N397" s="423"/>
      <c r="O397" s="423"/>
      <c r="P397" s="423"/>
      <c r="Q397" s="423"/>
      <c r="R397" s="423"/>
      <c r="S397" s="423"/>
      <c r="T397" s="423"/>
      <c r="U397" s="423"/>
      <c r="V397" s="423"/>
      <c r="W397" s="424"/>
    </row>
    <row r="398" spans="1:23" ht="18" hidden="1" customHeight="1">
      <c r="A398" s="422"/>
      <c r="B398" s="423"/>
      <c r="C398" s="423"/>
      <c r="D398" s="423"/>
      <c r="E398" s="423"/>
      <c r="F398" s="423"/>
      <c r="G398" s="423"/>
      <c r="H398" s="423"/>
      <c r="I398" s="423"/>
      <c r="J398" s="423"/>
      <c r="K398" s="423"/>
      <c r="L398" s="423"/>
      <c r="M398" s="423"/>
      <c r="N398" s="423"/>
      <c r="O398" s="423"/>
      <c r="P398" s="423"/>
      <c r="Q398" s="423"/>
      <c r="R398" s="423"/>
      <c r="S398" s="423"/>
      <c r="T398" s="423"/>
      <c r="U398" s="423"/>
      <c r="V398" s="423"/>
      <c r="W398" s="424"/>
    </row>
    <row r="399" spans="1:23" ht="18" hidden="1" customHeight="1">
      <c r="A399" s="422"/>
      <c r="B399" s="423"/>
      <c r="C399" s="423"/>
      <c r="D399" s="423"/>
      <c r="E399" s="423"/>
      <c r="F399" s="423"/>
      <c r="G399" s="423"/>
      <c r="H399" s="423"/>
      <c r="I399" s="423"/>
      <c r="J399" s="423"/>
      <c r="K399" s="423"/>
      <c r="L399" s="423"/>
      <c r="M399" s="423"/>
      <c r="N399" s="423"/>
      <c r="O399" s="423"/>
      <c r="P399" s="423"/>
      <c r="Q399" s="423"/>
      <c r="R399" s="423"/>
      <c r="S399" s="423"/>
      <c r="T399" s="423"/>
      <c r="U399" s="423"/>
      <c r="V399" s="423"/>
      <c r="W399" s="424"/>
    </row>
    <row r="400" spans="1:23" ht="18" hidden="1" customHeight="1">
      <c r="A400" s="422"/>
      <c r="B400" s="423"/>
      <c r="C400" s="423"/>
      <c r="D400" s="423"/>
      <c r="E400" s="423"/>
      <c r="F400" s="423"/>
      <c r="G400" s="423"/>
      <c r="H400" s="423"/>
      <c r="I400" s="423"/>
      <c r="J400" s="423"/>
      <c r="K400" s="423"/>
      <c r="L400" s="423"/>
      <c r="M400" s="423"/>
      <c r="N400" s="423"/>
      <c r="O400" s="423"/>
      <c r="P400" s="423"/>
      <c r="Q400" s="423"/>
      <c r="R400" s="423"/>
      <c r="S400" s="423"/>
      <c r="T400" s="423"/>
      <c r="U400" s="423"/>
      <c r="V400" s="423"/>
      <c r="W400" s="424"/>
    </row>
    <row r="401" spans="1:23" ht="18" hidden="1" customHeight="1">
      <c r="A401" s="422"/>
      <c r="B401" s="423"/>
      <c r="C401" s="423"/>
      <c r="D401" s="423"/>
      <c r="E401" s="423"/>
      <c r="F401" s="423"/>
      <c r="G401" s="423"/>
      <c r="H401" s="423"/>
      <c r="I401" s="423"/>
      <c r="J401" s="423"/>
      <c r="K401" s="423"/>
      <c r="L401" s="423"/>
      <c r="M401" s="423"/>
      <c r="N401" s="423"/>
      <c r="O401" s="423"/>
      <c r="P401" s="423"/>
      <c r="Q401" s="423"/>
      <c r="R401" s="423"/>
      <c r="S401" s="423"/>
      <c r="T401" s="423"/>
      <c r="U401" s="423"/>
      <c r="V401" s="423"/>
      <c r="W401" s="424"/>
    </row>
    <row r="402" spans="1:23" ht="18" hidden="1" customHeight="1">
      <c r="A402" s="422"/>
      <c r="B402" s="423"/>
      <c r="C402" s="423"/>
      <c r="D402" s="423"/>
      <c r="E402" s="423"/>
      <c r="F402" s="423"/>
      <c r="G402" s="423"/>
      <c r="H402" s="423"/>
      <c r="I402" s="423"/>
      <c r="J402" s="423"/>
      <c r="K402" s="423"/>
      <c r="L402" s="423"/>
      <c r="M402" s="423"/>
      <c r="N402" s="423"/>
      <c r="O402" s="423"/>
      <c r="P402" s="423"/>
      <c r="Q402" s="423"/>
      <c r="R402" s="423"/>
      <c r="S402" s="423"/>
      <c r="T402" s="423"/>
      <c r="U402" s="423"/>
      <c r="V402" s="423"/>
      <c r="W402" s="424"/>
    </row>
    <row r="403" spans="1:23" ht="18" hidden="1" customHeight="1">
      <c r="A403" s="422"/>
      <c r="B403" s="423"/>
      <c r="C403" s="423"/>
      <c r="D403" s="423"/>
      <c r="E403" s="423"/>
      <c r="F403" s="423"/>
      <c r="G403" s="423"/>
      <c r="H403" s="423"/>
      <c r="I403" s="423"/>
      <c r="J403" s="423"/>
      <c r="K403" s="423"/>
      <c r="L403" s="423"/>
      <c r="M403" s="423"/>
      <c r="N403" s="423"/>
      <c r="O403" s="423"/>
      <c r="P403" s="423"/>
      <c r="Q403" s="423"/>
      <c r="R403" s="423"/>
      <c r="S403" s="423"/>
      <c r="T403" s="423"/>
      <c r="U403" s="423"/>
      <c r="V403" s="423"/>
      <c r="W403" s="424"/>
    </row>
    <row r="404" spans="1:23" ht="18" hidden="1" customHeight="1">
      <c r="A404" s="422"/>
      <c r="B404" s="423"/>
      <c r="C404" s="423"/>
      <c r="D404" s="423"/>
      <c r="E404" s="423"/>
      <c r="F404" s="423"/>
      <c r="G404" s="423"/>
      <c r="H404" s="423"/>
      <c r="I404" s="423"/>
      <c r="J404" s="423"/>
      <c r="K404" s="423"/>
      <c r="L404" s="423"/>
      <c r="M404" s="423"/>
      <c r="N404" s="423"/>
      <c r="O404" s="423"/>
      <c r="P404" s="423"/>
      <c r="Q404" s="423"/>
      <c r="R404" s="423"/>
      <c r="S404" s="423"/>
      <c r="T404" s="423"/>
      <c r="U404" s="423"/>
      <c r="V404" s="423"/>
      <c r="W404" s="424"/>
    </row>
    <row r="405" spans="1:23" ht="18" hidden="1" customHeight="1">
      <c r="A405" s="422"/>
      <c r="B405" s="423"/>
      <c r="C405" s="423"/>
      <c r="D405" s="423"/>
      <c r="E405" s="423"/>
      <c r="F405" s="423"/>
      <c r="G405" s="423"/>
      <c r="H405" s="423"/>
      <c r="I405" s="423"/>
      <c r="J405" s="423"/>
      <c r="K405" s="423"/>
      <c r="L405" s="423"/>
      <c r="M405" s="423"/>
      <c r="N405" s="423"/>
      <c r="O405" s="423"/>
      <c r="P405" s="423"/>
      <c r="Q405" s="423"/>
      <c r="R405" s="423"/>
      <c r="S405" s="423"/>
      <c r="T405" s="423"/>
      <c r="U405" s="423"/>
      <c r="V405" s="423"/>
      <c r="W405" s="424"/>
    </row>
    <row r="406" spans="1:23" ht="18" hidden="1" customHeight="1">
      <c r="A406" s="422"/>
      <c r="B406" s="423"/>
      <c r="C406" s="423"/>
      <c r="D406" s="423"/>
      <c r="E406" s="423"/>
      <c r="F406" s="423"/>
      <c r="G406" s="423"/>
      <c r="H406" s="423"/>
      <c r="I406" s="423"/>
      <c r="J406" s="423"/>
      <c r="K406" s="423"/>
      <c r="L406" s="423"/>
      <c r="M406" s="423"/>
      <c r="N406" s="423"/>
      <c r="O406" s="423"/>
      <c r="P406" s="423"/>
      <c r="Q406" s="423"/>
      <c r="R406" s="423"/>
      <c r="S406" s="423"/>
      <c r="T406" s="423"/>
      <c r="U406" s="423"/>
      <c r="V406" s="423"/>
      <c r="W406" s="424"/>
    </row>
    <row r="407" spans="1:23" ht="18" hidden="1" customHeight="1">
      <c r="A407" s="422"/>
      <c r="B407" s="423"/>
      <c r="C407" s="423"/>
      <c r="D407" s="423"/>
      <c r="E407" s="423"/>
      <c r="F407" s="423"/>
      <c r="G407" s="423"/>
      <c r="H407" s="423"/>
      <c r="I407" s="423"/>
      <c r="J407" s="423"/>
      <c r="K407" s="423"/>
      <c r="L407" s="423"/>
      <c r="M407" s="423"/>
      <c r="N407" s="423"/>
      <c r="O407" s="423"/>
      <c r="P407" s="423"/>
      <c r="Q407" s="423"/>
      <c r="R407" s="423"/>
      <c r="S407" s="423"/>
      <c r="T407" s="423"/>
      <c r="U407" s="423"/>
      <c r="V407" s="423"/>
      <c r="W407" s="424"/>
    </row>
    <row r="408" spans="1:23" ht="18" hidden="1" customHeight="1">
      <c r="A408" s="422"/>
      <c r="B408" s="423"/>
      <c r="C408" s="423"/>
      <c r="D408" s="423"/>
      <c r="E408" s="423"/>
      <c r="F408" s="423"/>
      <c r="G408" s="423"/>
      <c r="H408" s="423"/>
      <c r="I408" s="423"/>
      <c r="J408" s="423"/>
      <c r="K408" s="423"/>
      <c r="L408" s="423"/>
      <c r="M408" s="423"/>
      <c r="N408" s="423"/>
      <c r="O408" s="423"/>
      <c r="P408" s="423"/>
      <c r="Q408" s="423"/>
      <c r="R408" s="423"/>
      <c r="S408" s="423"/>
      <c r="T408" s="423"/>
      <c r="U408" s="423"/>
      <c r="V408" s="423"/>
      <c r="W408" s="424"/>
    </row>
    <row r="409" spans="1:23" ht="18" hidden="1" customHeight="1">
      <c r="A409" s="422"/>
      <c r="B409" s="423"/>
      <c r="C409" s="423"/>
      <c r="D409" s="423"/>
      <c r="E409" s="423"/>
      <c r="F409" s="423"/>
      <c r="G409" s="423"/>
      <c r="H409" s="423"/>
      <c r="I409" s="423"/>
      <c r="J409" s="423"/>
      <c r="K409" s="423"/>
      <c r="L409" s="423"/>
      <c r="M409" s="423"/>
      <c r="N409" s="423"/>
      <c r="O409" s="423"/>
      <c r="P409" s="423"/>
      <c r="Q409" s="423"/>
      <c r="R409" s="423"/>
      <c r="S409" s="423"/>
      <c r="T409" s="423"/>
      <c r="U409" s="423"/>
      <c r="V409" s="423"/>
      <c r="W409" s="424"/>
    </row>
    <row r="410" spans="1:23" ht="18" hidden="1" customHeight="1">
      <c r="A410" s="422"/>
      <c r="B410" s="423"/>
      <c r="C410" s="423"/>
      <c r="D410" s="423"/>
      <c r="E410" s="423"/>
      <c r="F410" s="423"/>
      <c r="G410" s="423"/>
      <c r="H410" s="423"/>
      <c r="I410" s="423"/>
      <c r="J410" s="423"/>
      <c r="K410" s="423"/>
      <c r="L410" s="423"/>
      <c r="M410" s="423"/>
      <c r="N410" s="423"/>
      <c r="O410" s="423"/>
      <c r="P410" s="423"/>
      <c r="Q410" s="423"/>
      <c r="R410" s="423"/>
      <c r="S410" s="423"/>
      <c r="T410" s="423"/>
      <c r="U410" s="423"/>
      <c r="V410" s="423"/>
      <c r="W410" s="424"/>
    </row>
    <row r="411" spans="1:23" ht="18" hidden="1" customHeight="1">
      <c r="A411" s="422"/>
      <c r="B411" s="423"/>
      <c r="C411" s="423"/>
      <c r="D411" s="423"/>
      <c r="E411" s="423"/>
      <c r="F411" s="423"/>
      <c r="G411" s="423"/>
      <c r="H411" s="423"/>
      <c r="I411" s="423"/>
      <c r="J411" s="423"/>
      <c r="K411" s="423"/>
      <c r="L411" s="423"/>
      <c r="M411" s="423"/>
      <c r="N411" s="423"/>
      <c r="O411" s="423"/>
      <c r="P411" s="423"/>
      <c r="Q411" s="423"/>
      <c r="R411" s="423"/>
      <c r="S411" s="423"/>
      <c r="T411" s="423"/>
      <c r="U411" s="423"/>
      <c r="V411" s="423"/>
      <c r="W411" s="424"/>
    </row>
    <row r="412" spans="1:23" ht="18" hidden="1" customHeight="1">
      <c r="A412" s="422"/>
      <c r="B412" s="423"/>
      <c r="C412" s="423"/>
      <c r="D412" s="423"/>
      <c r="E412" s="423"/>
      <c r="F412" s="423"/>
      <c r="G412" s="423"/>
      <c r="H412" s="423"/>
      <c r="I412" s="423"/>
      <c r="J412" s="423"/>
      <c r="K412" s="423"/>
      <c r="L412" s="423"/>
      <c r="M412" s="423"/>
      <c r="N412" s="423"/>
      <c r="O412" s="423"/>
      <c r="P412" s="423"/>
      <c r="Q412" s="423"/>
      <c r="R412" s="423"/>
      <c r="S412" s="423"/>
      <c r="T412" s="423"/>
      <c r="U412" s="423"/>
      <c r="V412" s="423"/>
      <c r="W412" s="424"/>
    </row>
    <row r="413" spans="1:23" ht="18" hidden="1" customHeight="1">
      <c r="A413" s="422"/>
      <c r="B413" s="423"/>
      <c r="C413" s="423"/>
      <c r="D413" s="423"/>
      <c r="E413" s="423"/>
      <c r="F413" s="423"/>
      <c r="G413" s="423"/>
      <c r="H413" s="423"/>
      <c r="I413" s="423"/>
      <c r="J413" s="423"/>
      <c r="K413" s="423"/>
      <c r="L413" s="423"/>
      <c r="M413" s="423"/>
      <c r="N413" s="423"/>
      <c r="O413" s="423"/>
      <c r="P413" s="423"/>
      <c r="Q413" s="423"/>
      <c r="R413" s="423"/>
      <c r="S413" s="423"/>
      <c r="T413" s="423"/>
      <c r="U413" s="423"/>
      <c r="V413" s="423"/>
      <c r="W413" s="424"/>
    </row>
    <row r="414" spans="1:23" ht="18" hidden="1" customHeight="1">
      <c r="A414" s="422"/>
      <c r="B414" s="423"/>
      <c r="C414" s="423"/>
      <c r="D414" s="423"/>
      <c r="E414" s="423"/>
      <c r="F414" s="423"/>
      <c r="G414" s="423"/>
      <c r="H414" s="423"/>
      <c r="I414" s="423"/>
      <c r="J414" s="423"/>
      <c r="K414" s="423"/>
      <c r="L414" s="423"/>
      <c r="M414" s="423"/>
      <c r="N414" s="423"/>
      <c r="O414" s="423"/>
      <c r="P414" s="423"/>
      <c r="Q414" s="423"/>
      <c r="R414" s="423"/>
      <c r="S414" s="423"/>
      <c r="T414" s="423"/>
      <c r="U414" s="423"/>
      <c r="V414" s="423"/>
      <c r="W414" s="424"/>
    </row>
    <row r="415" spans="1:23" ht="18" hidden="1" customHeight="1">
      <c r="A415" s="422"/>
      <c r="B415" s="423"/>
      <c r="C415" s="423"/>
      <c r="D415" s="423"/>
      <c r="E415" s="423"/>
      <c r="F415" s="423"/>
      <c r="G415" s="423"/>
      <c r="H415" s="423"/>
      <c r="I415" s="423"/>
      <c r="J415" s="423"/>
      <c r="K415" s="423"/>
      <c r="L415" s="423"/>
      <c r="M415" s="423"/>
      <c r="N415" s="423"/>
      <c r="O415" s="423"/>
      <c r="P415" s="423"/>
      <c r="Q415" s="423"/>
      <c r="R415" s="423"/>
      <c r="S415" s="423"/>
      <c r="T415" s="423"/>
      <c r="U415" s="423"/>
      <c r="V415" s="423"/>
      <c r="W415" s="424"/>
    </row>
    <row r="416" spans="1:23" ht="18" hidden="1" customHeight="1">
      <c r="A416" s="422"/>
      <c r="B416" s="423"/>
      <c r="C416" s="423"/>
      <c r="D416" s="423"/>
      <c r="E416" s="423"/>
      <c r="F416" s="423"/>
      <c r="G416" s="423"/>
      <c r="H416" s="423"/>
      <c r="I416" s="423"/>
      <c r="J416" s="423"/>
      <c r="K416" s="423"/>
      <c r="L416" s="423"/>
      <c r="M416" s="423"/>
      <c r="N416" s="423"/>
      <c r="O416" s="423"/>
      <c r="P416" s="423"/>
      <c r="Q416" s="423"/>
      <c r="R416" s="423"/>
      <c r="S416" s="423"/>
      <c r="T416" s="423"/>
      <c r="U416" s="423"/>
      <c r="V416" s="423"/>
      <c r="W416" s="424"/>
    </row>
    <row r="417" spans="1:23" ht="18" hidden="1" customHeight="1">
      <c r="A417" s="422"/>
      <c r="B417" s="423"/>
      <c r="C417" s="423"/>
      <c r="D417" s="423"/>
      <c r="E417" s="423"/>
      <c r="F417" s="423"/>
      <c r="G417" s="423"/>
      <c r="H417" s="423"/>
      <c r="I417" s="423"/>
      <c r="J417" s="423"/>
      <c r="K417" s="423"/>
      <c r="L417" s="423"/>
      <c r="M417" s="423"/>
      <c r="N417" s="423"/>
      <c r="O417" s="423"/>
      <c r="P417" s="423"/>
      <c r="Q417" s="423"/>
      <c r="R417" s="423"/>
      <c r="S417" s="423"/>
      <c r="T417" s="423"/>
      <c r="U417" s="423"/>
      <c r="V417" s="423"/>
      <c r="W417" s="424"/>
    </row>
    <row r="418" spans="1:23" ht="18" hidden="1" customHeight="1">
      <c r="A418" s="422"/>
      <c r="B418" s="423"/>
      <c r="C418" s="423"/>
      <c r="D418" s="423"/>
      <c r="E418" s="423"/>
      <c r="F418" s="423"/>
      <c r="G418" s="423"/>
      <c r="H418" s="423"/>
      <c r="I418" s="423"/>
      <c r="J418" s="423"/>
      <c r="K418" s="423"/>
      <c r="L418" s="423"/>
      <c r="M418" s="423"/>
      <c r="N418" s="423"/>
      <c r="O418" s="423"/>
      <c r="P418" s="423"/>
      <c r="Q418" s="423"/>
      <c r="R418" s="423"/>
      <c r="S418" s="423"/>
      <c r="T418" s="423"/>
      <c r="U418" s="423"/>
      <c r="V418" s="423"/>
      <c r="W418" s="424"/>
    </row>
    <row r="419" spans="1:23" ht="18" hidden="1" customHeight="1">
      <c r="A419" s="422"/>
      <c r="B419" s="423"/>
      <c r="C419" s="423"/>
      <c r="D419" s="423"/>
      <c r="E419" s="423"/>
      <c r="F419" s="423"/>
      <c r="G419" s="423"/>
      <c r="H419" s="423"/>
      <c r="I419" s="423"/>
      <c r="J419" s="423"/>
      <c r="K419" s="423"/>
      <c r="L419" s="423"/>
      <c r="M419" s="423"/>
      <c r="N419" s="423"/>
      <c r="O419" s="423"/>
      <c r="P419" s="423"/>
      <c r="Q419" s="423"/>
      <c r="R419" s="423"/>
      <c r="S419" s="423"/>
      <c r="T419" s="423"/>
      <c r="U419" s="423"/>
      <c r="V419" s="423"/>
      <c r="W419" s="424"/>
    </row>
    <row r="420" spans="1:23" ht="18" hidden="1" customHeight="1">
      <c r="A420" s="422"/>
      <c r="B420" s="423"/>
      <c r="C420" s="423"/>
      <c r="D420" s="423"/>
      <c r="E420" s="423"/>
      <c r="F420" s="423"/>
      <c r="G420" s="423"/>
      <c r="H420" s="423"/>
      <c r="I420" s="423"/>
      <c r="J420" s="423"/>
      <c r="K420" s="423"/>
      <c r="L420" s="423"/>
      <c r="M420" s="423"/>
      <c r="N420" s="423"/>
      <c r="O420" s="423"/>
      <c r="P420" s="423"/>
      <c r="Q420" s="423"/>
      <c r="R420" s="423"/>
      <c r="S420" s="423"/>
      <c r="T420" s="423"/>
      <c r="U420" s="423"/>
      <c r="V420" s="423"/>
      <c r="W420" s="424"/>
    </row>
    <row r="421" spans="1:23" ht="18" hidden="1" customHeight="1">
      <c r="A421" s="422"/>
      <c r="B421" s="423"/>
      <c r="C421" s="423"/>
      <c r="D421" s="423"/>
      <c r="E421" s="423"/>
      <c r="F421" s="423"/>
      <c r="G421" s="423"/>
      <c r="H421" s="423"/>
      <c r="I421" s="423"/>
      <c r="J421" s="423"/>
      <c r="K421" s="423"/>
      <c r="L421" s="423"/>
      <c r="M421" s="423"/>
      <c r="N421" s="423"/>
      <c r="O421" s="423"/>
      <c r="P421" s="423"/>
      <c r="Q421" s="423"/>
      <c r="R421" s="423"/>
      <c r="S421" s="423"/>
      <c r="T421" s="423"/>
      <c r="U421" s="423"/>
      <c r="V421" s="423"/>
      <c r="W421" s="424"/>
    </row>
    <row r="422" spans="1:23" ht="18" hidden="1" customHeight="1">
      <c r="A422" s="422"/>
      <c r="B422" s="423"/>
      <c r="C422" s="423"/>
      <c r="D422" s="423"/>
      <c r="E422" s="423"/>
      <c r="F422" s="423"/>
      <c r="G422" s="423"/>
      <c r="H422" s="423"/>
      <c r="I422" s="423"/>
      <c r="J422" s="423"/>
      <c r="K422" s="423"/>
      <c r="L422" s="423"/>
      <c r="M422" s="423"/>
      <c r="N422" s="423"/>
      <c r="O422" s="423"/>
      <c r="P422" s="423"/>
      <c r="Q422" s="423"/>
      <c r="R422" s="423"/>
      <c r="S422" s="423"/>
      <c r="T422" s="423"/>
      <c r="U422" s="423"/>
      <c r="V422" s="423"/>
      <c r="W422" s="424"/>
    </row>
    <row r="423" spans="1:23" ht="18" hidden="1" customHeight="1">
      <c r="A423" s="422"/>
      <c r="B423" s="423"/>
      <c r="C423" s="423"/>
      <c r="D423" s="423"/>
      <c r="E423" s="423"/>
      <c r="F423" s="423"/>
      <c r="G423" s="423"/>
      <c r="H423" s="423"/>
      <c r="I423" s="423"/>
      <c r="J423" s="423"/>
      <c r="K423" s="423"/>
      <c r="L423" s="423"/>
      <c r="M423" s="423"/>
      <c r="N423" s="423"/>
      <c r="O423" s="423"/>
      <c r="P423" s="423"/>
      <c r="Q423" s="423"/>
      <c r="R423" s="423"/>
      <c r="S423" s="423"/>
      <c r="T423" s="423"/>
      <c r="U423" s="423"/>
      <c r="V423" s="423"/>
      <c r="W423" s="424"/>
    </row>
    <row r="424" spans="1:23" ht="18" hidden="1" customHeight="1">
      <c r="A424" s="422"/>
      <c r="B424" s="423"/>
      <c r="C424" s="423"/>
      <c r="D424" s="423"/>
      <c r="E424" s="423"/>
      <c r="F424" s="423"/>
      <c r="G424" s="423"/>
      <c r="H424" s="423"/>
      <c r="I424" s="423"/>
      <c r="J424" s="423"/>
      <c r="K424" s="423"/>
      <c r="L424" s="423"/>
      <c r="M424" s="423"/>
      <c r="N424" s="423"/>
      <c r="O424" s="423"/>
      <c r="P424" s="423"/>
      <c r="Q424" s="423"/>
      <c r="R424" s="423"/>
      <c r="S424" s="423"/>
      <c r="T424" s="423"/>
      <c r="U424" s="423"/>
      <c r="V424" s="423"/>
      <c r="W424" s="424"/>
    </row>
    <row r="425" spans="1:23" ht="18" hidden="1" customHeight="1">
      <c r="A425" s="422"/>
      <c r="B425" s="423"/>
      <c r="C425" s="423"/>
      <c r="D425" s="423"/>
      <c r="E425" s="423"/>
      <c r="F425" s="423"/>
      <c r="G425" s="423"/>
      <c r="H425" s="423"/>
      <c r="I425" s="423"/>
      <c r="J425" s="423"/>
      <c r="K425" s="423"/>
      <c r="L425" s="423"/>
      <c r="M425" s="423"/>
      <c r="N425" s="423"/>
      <c r="O425" s="423"/>
      <c r="P425" s="423"/>
      <c r="Q425" s="423"/>
      <c r="R425" s="423"/>
      <c r="S425" s="423"/>
      <c r="T425" s="423"/>
      <c r="U425" s="423"/>
      <c r="V425" s="423"/>
      <c r="W425" s="424"/>
    </row>
    <row r="426" spans="1:23" ht="18" hidden="1" customHeight="1">
      <c r="A426" s="422"/>
      <c r="B426" s="423"/>
      <c r="C426" s="423"/>
      <c r="D426" s="423"/>
      <c r="E426" s="423"/>
      <c r="F426" s="423"/>
      <c r="G426" s="423"/>
      <c r="H426" s="423"/>
      <c r="I426" s="423"/>
      <c r="J426" s="423"/>
      <c r="K426" s="423"/>
      <c r="L426" s="423"/>
      <c r="M426" s="423"/>
      <c r="N426" s="423"/>
      <c r="O426" s="423"/>
      <c r="P426" s="423"/>
      <c r="Q426" s="423"/>
      <c r="R426" s="423"/>
      <c r="S426" s="423"/>
      <c r="T426" s="423"/>
      <c r="U426" s="423"/>
      <c r="V426" s="423"/>
      <c r="W426" s="424"/>
    </row>
    <row r="427" spans="1:23" ht="18" hidden="1" customHeight="1">
      <c r="A427" s="422"/>
      <c r="B427" s="423"/>
      <c r="C427" s="423"/>
      <c r="D427" s="423"/>
      <c r="E427" s="423"/>
      <c r="F427" s="423"/>
      <c r="G427" s="423"/>
      <c r="H427" s="423"/>
      <c r="I427" s="423"/>
      <c r="J427" s="423"/>
      <c r="K427" s="423"/>
      <c r="L427" s="423"/>
      <c r="M427" s="423"/>
      <c r="N427" s="423"/>
      <c r="O427" s="423"/>
      <c r="P427" s="423"/>
      <c r="Q427" s="423"/>
      <c r="R427" s="423"/>
      <c r="S427" s="423"/>
      <c r="T427" s="423"/>
      <c r="U427" s="423"/>
      <c r="V427" s="423"/>
      <c r="W427" s="424"/>
    </row>
    <row r="428" spans="1:23" ht="18" hidden="1" customHeight="1">
      <c r="A428" s="422"/>
      <c r="B428" s="423"/>
      <c r="C428" s="423"/>
      <c r="D428" s="423"/>
      <c r="E428" s="423"/>
      <c r="F428" s="423"/>
      <c r="G428" s="423"/>
      <c r="H428" s="423"/>
      <c r="I428" s="423"/>
      <c r="J428" s="423"/>
      <c r="K428" s="423"/>
      <c r="L428" s="423"/>
      <c r="M428" s="423"/>
      <c r="N428" s="423"/>
      <c r="O428" s="423"/>
      <c r="P428" s="423"/>
      <c r="Q428" s="423"/>
      <c r="R428" s="423"/>
      <c r="S428" s="423"/>
      <c r="T428" s="423"/>
      <c r="U428" s="423"/>
      <c r="V428" s="423"/>
      <c r="W428" s="424"/>
    </row>
    <row r="429" spans="1:23" ht="18" hidden="1" customHeight="1">
      <c r="A429" s="422"/>
      <c r="B429" s="423"/>
      <c r="C429" s="423"/>
      <c r="D429" s="423"/>
      <c r="E429" s="423"/>
      <c r="F429" s="423"/>
      <c r="G429" s="423"/>
      <c r="H429" s="423"/>
      <c r="I429" s="423"/>
      <c r="J429" s="423"/>
      <c r="K429" s="423"/>
      <c r="L429" s="423"/>
      <c r="M429" s="423"/>
      <c r="N429" s="423"/>
      <c r="O429" s="423"/>
      <c r="P429" s="423"/>
      <c r="Q429" s="423"/>
      <c r="R429" s="423"/>
      <c r="S429" s="423"/>
      <c r="T429" s="423"/>
      <c r="U429" s="423"/>
      <c r="V429" s="423"/>
      <c r="W429" s="424"/>
    </row>
    <row r="430" spans="1:23" ht="18" hidden="1" customHeight="1">
      <c r="A430" s="422"/>
      <c r="B430" s="423"/>
      <c r="C430" s="423"/>
      <c r="D430" s="423"/>
      <c r="E430" s="423"/>
      <c r="F430" s="423"/>
      <c r="G430" s="423"/>
      <c r="H430" s="423"/>
      <c r="I430" s="423"/>
      <c r="J430" s="423"/>
      <c r="K430" s="423"/>
      <c r="L430" s="423"/>
      <c r="M430" s="423"/>
      <c r="N430" s="423"/>
      <c r="O430" s="423"/>
      <c r="P430" s="423"/>
      <c r="Q430" s="423"/>
      <c r="R430" s="423"/>
      <c r="S430" s="423"/>
      <c r="T430" s="423"/>
      <c r="U430" s="423"/>
      <c r="V430" s="423"/>
      <c r="W430" s="424"/>
    </row>
    <row r="431" spans="1:23" ht="18" hidden="1" customHeight="1">
      <c r="A431" s="422"/>
      <c r="B431" s="423"/>
      <c r="C431" s="423"/>
      <c r="D431" s="423"/>
      <c r="E431" s="423"/>
      <c r="F431" s="423"/>
      <c r="G431" s="423"/>
      <c r="H431" s="423"/>
      <c r="I431" s="423"/>
      <c r="J431" s="423"/>
      <c r="K431" s="423"/>
      <c r="L431" s="423"/>
      <c r="M431" s="423"/>
      <c r="N431" s="423"/>
      <c r="O431" s="423"/>
      <c r="P431" s="423"/>
      <c r="Q431" s="423"/>
      <c r="R431" s="423"/>
      <c r="S431" s="423"/>
      <c r="T431" s="423"/>
      <c r="U431" s="423"/>
      <c r="V431" s="423"/>
      <c r="W431" s="424"/>
    </row>
    <row r="432" spans="1:23" ht="18" hidden="1" customHeight="1">
      <c r="A432" s="425"/>
      <c r="B432" s="426"/>
      <c r="C432" s="426"/>
      <c r="D432" s="426"/>
      <c r="E432" s="426"/>
      <c r="F432" s="426"/>
      <c r="G432" s="426"/>
      <c r="H432" s="426"/>
      <c r="I432" s="426"/>
      <c r="J432" s="426"/>
      <c r="K432" s="426"/>
      <c r="L432" s="426"/>
      <c r="M432" s="426"/>
      <c r="N432" s="426"/>
      <c r="O432" s="426"/>
      <c r="P432" s="426"/>
      <c r="Q432" s="426"/>
      <c r="R432" s="426"/>
      <c r="S432" s="426"/>
      <c r="T432" s="426"/>
      <c r="U432" s="426"/>
      <c r="V432" s="426"/>
      <c r="W432" s="427"/>
    </row>
    <row r="433" spans="1:23" ht="18" hidden="1" customHeight="1">
      <c r="A433" s="428"/>
      <c r="B433" s="429"/>
      <c r="C433" s="429"/>
      <c r="D433" s="429"/>
      <c r="E433" s="429"/>
      <c r="F433" s="429"/>
      <c r="G433" s="429"/>
      <c r="H433" s="429"/>
      <c r="I433" s="429"/>
      <c r="J433" s="429"/>
      <c r="K433" s="429"/>
      <c r="L433" s="429"/>
      <c r="M433" s="432" t="s">
        <v>366</v>
      </c>
      <c r="N433" s="433"/>
      <c r="O433" s="433"/>
      <c r="P433" s="433"/>
      <c r="Q433" s="433"/>
      <c r="R433" s="433"/>
      <c r="S433" s="433"/>
      <c r="T433" s="432" t="s">
        <v>367</v>
      </c>
      <c r="U433" s="433"/>
      <c r="V433" s="433"/>
      <c r="W433" s="433"/>
    </row>
    <row r="434" spans="1:23" ht="18" hidden="1" customHeight="1">
      <c r="A434" s="430"/>
      <c r="B434" s="431"/>
      <c r="C434" s="431"/>
      <c r="D434" s="431"/>
      <c r="E434" s="431"/>
      <c r="F434" s="431"/>
      <c r="G434" s="431"/>
      <c r="H434" s="431"/>
      <c r="I434" s="431"/>
      <c r="J434" s="431"/>
      <c r="K434" s="431"/>
      <c r="L434" s="431"/>
      <c r="M434" s="432"/>
      <c r="N434" s="433"/>
      <c r="O434" s="433"/>
      <c r="P434" s="433"/>
      <c r="Q434" s="433"/>
      <c r="R434" s="433"/>
      <c r="S434" s="433"/>
      <c r="T434" s="432"/>
      <c r="U434" s="433"/>
      <c r="V434" s="433"/>
      <c r="W434" s="433"/>
    </row>
    <row r="435" spans="1:23" ht="18" hidden="1" customHeight="1">
      <c r="A435" s="422" t="s">
        <v>389</v>
      </c>
      <c r="B435" s="423"/>
      <c r="C435" s="423"/>
      <c r="D435" s="423"/>
      <c r="E435" s="423"/>
      <c r="F435" s="423"/>
      <c r="G435" s="423"/>
      <c r="H435" s="423"/>
      <c r="I435" s="423"/>
      <c r="J435" s="423"/>
      <c r="K435" s="423"/>
      <c r="L435" s="423"/>
      <c r="M435" s="423"/>
      <c r="N435" s="423"/>
      <c r="O435" s="423"/>
      <c r="P435" s="423"/>
      <c r="Q435" s="423"/>
      <c r="R435" s="423"/>
      <c r="S435" s="423"/>
      <c r="T435" s="423"/>
      <c r="U435" s="423"/>
      <c r="V435" s="423"/>
      <c r="W435" s="424"/>
    </row>
    <row r="436" spans="1:23" ht="18" hidden="1" customHeight="1">
      <c r="A436" s="422"/>
      <c r="B436" s="423"/>
      <c r="C436" s="423"/>
      <c r="D436" s="423"/>
      <c r="E436" s="423"/>
      <c r="F436" s="423"/>
      <c r="G436" s="423"/>
      <c r="H436" s="423"/>
      <c r="I436" s="423"/>
      <c r="J436" s="423"/>
      <c r="K436" s="423"/>
      <c r="L436" s="423"/>
      <c r="M436" s="423"/>
      <c r="N436" s="423"/>
      <c r="O436" s="423"/>
      <c r="P436" s="423"/>
      <c r="Q436" s="423"/>
      <c r="R436" s="423"/>
      <c r="S436" s="423"/>
      <c r="T436" s="423"/>
      <c r="U436" s="423"/>
      <c r="V436" s="423"/>
      <c r="W436" s="424"/>
    </row>
    <row r="437" spans="1:23" ht="18" hidden="1" customHeight="1">
      <c r="A437" s="422"/>
      <c r="B437" s="423"/>
      <c r="C437" s="423"/>
      <c r="D437" s="423"/>
      <c r="E437" s="423"/>
      <c r="F437" s="423"/>
      <c r="G437" s="423"/>
      <c r="H437" s="423"/>
      <c r="I437" s="423"/>
      <c r="J437" s="423"/>
      <c r="K437" s="423"/>
      <c r="L437" s="423"/>
      <c r="M437" s="423"/>
      <c r="N437" s="423"/>
      <c r="O437" s="423"/>
      <c r="P437" s="423"/>
      <c r="Q437" s="423"/>
      <c r="R437" s="423"/>
      <c r="S437" s="423"/>
      <c r="T437" s="423"/>
      <c r="U437" s="423"/>
      <c r="V437" s="423"/>
      <c r="W437" s="424"/>
    </row>
    <row r="438" spans="1:23" ht="18" hidden="1" customHeight="1">
      <c r="A438" s="422"/>
      <c r="B438" s="423"/>
      <c r="C438" s="423"/>
      <c r="D438" s="423"/>
      <c r="E438" s="423"/>
      <c r="F438" s="423"/>
      <c r="G438" s="423"/>
      <c r="H438" s="423"/>
      <c r="I438" s="423"/>
      <c r="J438" s="423"/>
      <c r="K438" s="423"/>
      <c r="L438" s="423"/>
      <c r="M438" s="423"/>
      <c r="N438" s="423"/>
      <c r="O438" s="423"/>
      <c r="P438" s="423"/>
      <c r="Q438" s="423"/>
      <c r="R438" s="423"/>
      <c r="S438" s="423"/>
      <c r="T438" s="423"/>
      <c r="U438" s="423"/>
      <c r="V438" s="423"/>
      <c r="W438" s="424"/>
    </row>
    <row r="439" spans="1:23" ht="18" hidden="1" customHeight="1">
      <c r="A439" s="422"/>
      <c r="B439" s="423"/>
      <c r="C439" s="423"/>
      <c r="D439" s="423"/>
      <c r="E439" s="423"/>
      <c r="F439" s="423"/>
      <c r="G439" s="423"/>
      <c r="H439" s="423"/>
      <c r="I439" s="423"/>
      <c r="J439" s="423"/>
      <c r="K439" s="423"/>
      <c r="L439" s="423"/>
      <c r="M439" s="423"/>
      <c r="N439" s="423"/>
      <c r="O439" s="423"/>
      <c r="P439" s="423"/>
      <c r="Q439" s="423"/>
      <c r="R439" s="423"/>
      <c r="S439" s="423"/>
      <c r="T439" s="423"/>
      <c r="U439" s="423"/>
      <c r="V439" s="423"/>
      <c r="W439" s="424"/>
    </row>
    <row r="440" spans="1:23" ht="18" hidden="1" customHeight="1">
      <c r="A440" s="422"/>
      <c r="B440" s="423"/>
      <c r="C440" s="423"/>
      <c r="D440" s="423"/>
      <c r="E440" s="423"/>
      <c r="F440" s="423"/>
      <c r="G440" s="423"/>
      <c r="H440" s="423"/>
      <c r="I440" s="423"/>
      <c r="J440" s="423"/>
      <c r="K440" s="423"/>
      <c r="L440" s="423"/>
      <c r="M440" s="423"/>
      <c r="N440" s="423"/>
      <c r="O440" s="423"/>
      <c r="P440" s="423"/>
      <c r="Q440" s="423"/>
      <c r="R440" s="423"/>
      <c r="S440" s="423"/>
      <c r="T440" s="423"/>
      <c r="U440" s="423"/>
      <c r="V440" s="423"/>
      <c r="W440" s="424"/>
    </row>
    <row r="441" spans="1:23" ht="18" hidden="1" customHeight="1">
      <c r="A441" s="422"/>
      <c r="B441" s="423"/>
      <c r="C441" s="423"/>
      <c r="D441" s="423"/>
      <c r="E441" s="423"/>
      <c r="F441" s="423"/>
      <c r="G441" s="423"/>
      <c r="H441" s="423"/>
      <c r="I441" s="423"/>
      <c r="J441" s="423"/>
      <c r="K441" s="423"/>
      <c r="L441" s="423"/>
      <c r="M441" s="423"/>
      <c r="N441" s="423"/>
      <c r="O441" s="423"/>
      <c r="P441" s="423"/>
      <c r="Q441" s="423"/>
      <c r="R441" s="423"/>
      <c r="S441" s="423"/>
      <c r="T441" s="423"/>
      <c r="U441" s="423"/>
      <c r="V441" s="423"/>
      <c r="W441" s="424"/>
    </row>
    <row r="442" spans="1:23" ht="18" hidden="1" customHeight="1">
      <c r="A442" s="422"/>
      <c r="B442" s="423"/>
      <c r="C442" s="423"/>
      <c r="D442" s="423"/>
      <c r="E442" s="423"/>
      <c r="F442" s="423"/>
      <c r="G442" s="423"/>
      <c r="H442" s="423"/>
      <c r="I442" s="423"/>
      <c r="J442" s="423"/>
      <c r="K442" s="423"/>
      <c r="L442" s="423"/>
      <c r="M442" s="423"/>
      <c r="N442" s="423"/>
      <c r="O442" s="423"/>
      <c r="P442" s="423"/>
      <c r="Q442" s="423"/>
      <c r="R442" s="423"/>
      <c r="S442" s="423"/>
      <c r="T442" s="423"/>
      <c r="U442" s="423"/>
      <c r="V442" s="423"/>
      <c r="W442" s="424"/>
    </row>
    <row r="443" spans="1:23" ht="18" hidden="1" customHeight="1">
      <c r="A443" s="422"/>
      <c r="B443" s="423"/>
      <c r="C443" s="423"/>
      <c r="D443" s="423"/>
      <c r="E443" s="423"/>
      <c r="F443" s="423"/>
      <c r="G443" s="423"/>
      <c r="H443" s="423"/>
      <c r="I443" s="423"/>
      <c r="J443" s="423"/>
      <c r="K443" s="423"/>
      <c r="L443" s="423"/>
      <c r="M443" s="423"/>
      <c r="N443" s="423"/>
      <c r="O443" s="423"/>
      <c r="P443" s="423"/>
      <c r="Q443" s="423"/>
      <c r="R443" s="423"/>
      <c r="S443" s="423"/>
      <c r="T443" s="423"/>
      <c r="U443" s="423"/>
      <c r="V443" s="423"/>
      <c r="W443" s="424"/>
    </row>
    <row r="444" spans="1:23" ht="18" hidden="1" customHeight="1">
      <c r="A444" s="422"/>
      <c r="B444" s="423"/>
      <c r="C444" s="423"/>
      <c r="D444" s="423"/>
      <c r="E444" s="423"/>
      <c r="F444" s="423"/>
      <c r="G444" s="423"/>
      <c r="H444" s="423"/>
      <c r="I444" s="423"/>
      <c r="J444" s="423"/>
      <c r="K444" s="423"/>
      <c r="L444" s="423"/>
      <c r="M444" s="423"/>
      <c r="N444" s="423"/>
      <c r="O444" s="423"/>
      <c r="P444" s="423"/>
      <c r="Q444" s="423"/>
      <c r="R444" s="423"/>
      <c r="S444" s="423"/>
      <c r="T444" s="423"/>
      <c r="U444" s="423"/>
      <c r="V444" s="423"/>
      <c r="W444" s="424"/>
    </row>
    <row r="445" spans="1:23" ht="18" hidden="1" customHeight="1">
      <c r="A445" s="422"/>
      <c r="B445" s="423"/>
      <c r="C445" s="423"/>
      <c r="D445" s="423"/>
      <c r="E445" s="423"/>
      <c r="F445" s="423"/>
      <c r="G445" s="423"/>
      <c r="H445" s="423"/>
      <c r="I445" s="423"/>
      <c r="J445" s="423"/>
      <c r="K445" s="423"/>
      <c r="L445" s="423"/>
      <c r="M445" s="423"/>
      <c r="N445" s="423"/>
      <c r="O445" s="423"/>
      <c r="P445" s="423"/>
      <c r="Q445" s="423"/>
      <c r="R445" s="423"/>
      <c r="S445" s="423"/>
      <c r="T445" s="423"/>
      <c r="U445" s="423"/>
      <c r="V445" s="423"/>
      <c r="W445" s="424"/>
    </row>
    <row r="446" spans="1:23" ht="18" hidden="1" customHeight="1">
      <c r="A446" s="422"/>
      <c r="B446" s="423"/>
      <c r="C446" s="423"/>
      <c r="D446" s="423"/>
      <c r="E446" s="423"/>
      <c r="F446" s="423"/>
      <c r="G446" s="423"/>
      <c r="H446" s="423"/>
      <c r="I446" s="423"/>
      <c r="J446" s="423"/>
      <c r="K446" s="423"/>
      <c r="L446" s="423"/>
      <c r="M446" s="423"/>
      <c r="N446" s="423"/>
      <c r="O446" s="423"/>
      <c r="P446" s="423"/>
      <c r="Q446" s="423"/>
      <c r="R446" s="423"/>
      <c r="S446" s="423"/>
      <c r="T446" s="423"/>
      <c r="U446" s="423"/>
      <c r="V446" s="423"/>
      <c r="W446" s="424"/>
    </row>
    <row r="447" spans="1:23" ht="18" hidden="1" customHeight="1">
      <c r="A447" s="422"/>
      <c r="B447" s="423"/>
      <c r="C447" s="423"/>
      <c r="D447" s="423"/>
      <c r="E447" s="423"/>
      <c r="F447" s="423"/>
      <c r="G447" s="423"/>
      <c r="H447" s="423"/>
      <c r="I447" s="423"/>
      <c r="J447" s="423"/>
      <c r="K447" s="423"/>
      <c r="L447" s="423"/>
      <c r="M447" s="423"/>
      <c r="N447" s="423"/>
      <c r="O447" s="423"/>
      <c r="P447" s="423"/>
      <c r="Q447" s="423"/>
      <c r="R447" s="423"/>
      <c r="S447" s="423"/>
      <c r="T447" s="423"/>
      <c r="U447" s="423"/>
      <c r="V447" s="423"/>
      <c r="W447" s="424"/>
    </row>
    <row r="448" spans="1:23" ht="18" hidden="1" customHeight="1">
      <c r="A448" s="422"/>
      <c r="B448" s="423"/>
      <c r="C448" s="423"/>
      <c r="D448" s="423"/>
      <c r="E448" s="423"/>
      <c r="F448" s="423"/>
      <c r="G448" s="423"/>
      <c r="H448" s="423"/>
      <c r="I448" s="423"/>
      <c r="J448" s="423"/>
      <c r="K448" s="423"/>
      <c r="L448" s="423"/>
      <c r="M448" s="423"/>
      <c r="N448" s="423"/>
      <c r="O448" s="423"/>
      <c r="P448" s="423"/>
      <c r="Q448" s="423"/>
      <c r="R448" s="423"/>
      <c r="S448" s="423"/>
      <c r="T448" s="423"/>
      <c r="U448" s="423"/>
      <c r="V448" s="423"/>
      <c r="W448" s="424"/>
    </row>
    <row r="449" spans="1:23" ht="18" hidden="1" customHeight="1">
      <c r="A449" s="422"/>
      <c r="B449" s="423"/>
      <c r="C449" s="423"/>
      <c r="D449" s="423"/>
      <c r="E449" s="423"/>
      <c r="F449" s="423"/>
      <c r="G449" s="423"/>
      <c r="H449" s="423"/>
      <c r="I449" s="423"/>
      <c r="J449" s="423"/>
      <c r="K449" s="423"/>
      <c r="L449" s="423"/>
      <c r="M449" s="423"/>
      <c r="N449" s="423"/>
      <c r="O449" s="423"/>
      <c r="P449" s="423"/>
      <c r="Q449" s="423"/>
      <c r="R449" s="423"/>
      <c r="S449" s="423"/>
      <c r="T449" s="423"/>
      <c r="U449" s="423"/>
      <c r="V449" s="423"/>
      <c r="W449" s="424"/>
    </row>
    <row r="450" spans="1:23" ht="18" hidden="1" customHeight="1">
      <c r="A450" s="422"/>
      <c r="B450" s="423"/>
      <c r="C450" s="423"/>
      <c r="D450" s="423"/>
      <c r="E450" s="423"/>
      <c r="F450" s="423"/>
      <c r="G450" s="423"/>
      <c r="H450" s="423"/>
      <c r="I450" s="423"/>
      <c r="J450" s="423"/>
      <c r="K450" s="423"/>
      <c r="L450" s="423"/>
      <c r="M450" s="423"/>
      <c r="N450" s="423"/>
      <c r="O450" s="423"/>
      <c r="P450" s="423"/>
      <c r="Q450" s="423"/>
      <c r="R450" s="423"/>
      <c r="S450" s="423"/>
      <c r="T450" s="423"/>
      <c r="U450" s="423"/>
      <c r="V450" s="423"/>
      <c r="W450" s="424"/>
    </row>
    <row r="451" spans="1:23" ht="18" hidden="1" customHeight="1">
      <c r="A451" s="422"/>
      <c r="B451" s="423"/>
      <c r="C451" s="423"/>
      <c r="D451" s="423"/>
      <c r="E451" s="423"/>
      <c r="F451" s="423"/>
      <c r="G451" s="423"/>
      <c r="H451" s="423"/>
      <c r="I451" s="423"/>
      <c r="J451" s="423"/>
      <c r="K451" s="423"/>
      <c r="L451" s="423"/>
      <c r="M451" s="423"/>
      <c r="N451" s="423"/>
      <c r="O451" s="423"/>
      <c r="P451" s="423"/>
      <c r="Q451" s="423"/>
      <c r="R451" s="423"/>
      <c r="S451" s="423"/>
      <c r="T451" s="423"/>
      <c r="U451" s="423"/>
      <c r="V451" s="423"/>
      <c r="W451" s="424"/>
    </row>
    <row r="452" spans="1:23" ht="18" hidden="1" customHeight="1">
      <c r="A452" s="422"/>
      <c r="B452" s="423"/>
      <c r="C452" s="423"/>
      <c r="D452" s="423"/>
      <c r="E452" s="423"/>
      <c r="F452" s="423"/>
      <c r="G452" s="423"/>
      <c r="H452" s="423"/>
      <c r="I452" s="423"/>
      <c r="J452" s="423"/>
      <c r="K452" s="423"/>
      <c r="L452" s="423"/>
      <c r="M452" s="423"/>
      <c r="N452" s="423"/>
      <c r="O452" s="423"/>
      <c r="P452" s="423"/>
      <c r="Q452" s="423"/>
      <c r="R452" s="423"/>
      <c r="S452" s="423"/>
      <c r="T452" s="423"/>
      <c r="U452" s="423"/>
      <c r="V452" s="423"/>
      <c r="W452" s="424"/>
    </row>
    <row r="453" spans="1:23" ht="18" hidden="1" customHeight="1">
      <c r="A453" s="422"/>
      <c r="B453" s="423"/>
      <c r="C453" s="423"/>
      <c r="D453" s="423"/>
      <c r="E453" s="423"/>
      <c r="F453" s="423"/>
      <c r="G453" s="423"/>
      <c r="H453" s="423"/>
      <c r="I453" s="423"/>
      <c r="J453" s="423"/>
      <c r="K453" s="423"/>
      <c r="L453" s="423"/>
      <c r="M453" s="423"/>
      <c r="N453" s="423"/>
      <c r="O453" s="423"/>
      <c r="P453" s="423"/>
      <c r="Q453" s="423"/>
      <c r="R453" s="423"/>
      <c r="S453" s="423"/>
      <c r="T453" s="423"/>
      <c r="U453" s="423"/>
      <c r="V453" s="423"/>
      <c r="W453" s="424"/>
    </row>
    <row r="454" spans="1:23" ht="18" hidden="1" customHeight="1">
      <c r="A454" s="422"/>
      <c r="B454" s="423"/>
      <c r="C454" s="423"/>
      <c r="D454" s="423"/>
      <c r="E454" s="423"/>
      <c r="F454" s="423"/>
      <c r="G454" s="423"/>
      <c r="H454" s="423"/>
      <c r="I454" s="423"/>
      <c r="J454" s="423"/>
      <c r="K454" s="423"/>
      <c r="L454" s="423"/>
      <c r="M454" s="423"/>
      <c r="N454" s="423"/>
      <c r="O454" s="423"/>
      <c r="P454" s="423"/>
      <c r="Q454" s="423"/>
      <c r="R454" s="423"/>
      <c r="S454" s="423"/>
      <c r="T454" s="423"/>
      <c r="U454" s="423"/>
      <c r="V454" s="423"/>
      <c r="W454" s="424"/>
    </row>
    <row r="455" spans="1:23" ht="18" hidden="1" customHeight="1">
      <c r="A455" s="422"/>
      <c r="B455" s="423"/>
      <c r="C455" s="423"/>
      <c r="D455" s="423"/>
      <c r="E455" s="423"/>
      <c r="F455" s="423"/>
      <c r="G455" s="423"/>
      <c r="H455" s="423"/>
      <c r="I455" s="423"/>
      <c r="J455" s="423"/>
      <c r="K455" s="423"/>
      <c r="L455" s="423"/>
      <c r="M455" s="423"/>
      <c r="N455" s="423"/>
      <c r="O455" s="423"/>
      <c r="P455" s="423"/>
      <c r="Q455" s="423"/>
      <c r="R455" s="423"/>
      <c r="S455" s="423"/>
      <c r="T455" s="423"/>
      <c r="U455" s="423"/>
      <c r="V455" s="423"/>
      <c r="W455" s="424"/>
    </row>
    <row r="456" spans="1:23" ht="18" hidden="1" customHeight="1">
      <c r="A456" s="422"/>
      <c r="B456" s="423"/>
      <c r="C456" s="423"/>
      <c r="D456" s="423"/>
      <c r="E456" s="423"/>
      <c r="F456" s="423"/>
      <c r="G456" s="423"/>
      <c r="H456" s="423"/>
      <c r="I456" s="423"/>
      <c r="J456" s="423"/>
      <c r="K456" s="423"/>
      <c r="L456" s="423"/>
      <c r="M456" s="423"/>
      <c r="N456" s="423"/>
      <c r="O456" s="423"/>
      <c r="P456" s="423"/>
      <c r="Q456" s="423"/>
      <c r="R456" s="423"/>
      <c r="S456" s="423"/>
      <c r="T456" s="423"/>
      <c r="U456" s="423"/>
      <c r="V456" s="423"/>
      <c r="W456" s="424"/>
    </row>
    <row r="457" spans="1:23" ht="18" hidden="1" customHeight="1">
      <c r="A457" s="422"/>
      <c r="B457" s="423"/>
      <c r="C457" s="423"/>
      <c r="D457" s="423"/>
      <c r="E457" s="423"/>
      <c r="F457" s="423"/>
      <c r="G457" s="423"/>
      <c r="H457" s="423"/>
      <c r="I457" s="423"/>
      <c r="J457" s="423"/>
      <c r="K457" s="423"/>
      <c r="L457" s="423"/>
      <c r="M457" s="423"/>
      <c r="N457" s="423"/>
      <c r="O457" s="423"/>
      <c r="P457" s="423"/>
      <c r="Q457" s="423"/>
      <c r="R457" s="423"/>
      <c r="S457" s="423"/>
      <c r="T457" s="423"/>
      <c r="U457" s="423"/>
      <c r="V457" s="423"/>
      <c r="W457" s="424"/>
    </row>
    <row r="458" spans="1:23" ht="18" hidden="1" customHeight="1">
      <c r="A458" s="422"/>
      <c r="B458" s="423"/>
      <c r="C458" s="423"/>
      <c r="D458" s="423"/>
      <c r="E458" s="423"/>
      <c r="F458" s="423"/>
      <c r="G458" s="423"/>
      <c r="H458" s="423"/>
      <c r="I458" s="423"/>
      <c r="J458" s="423"/>
      <c r="K458" s="423"/>
      <c r="L458" s="423"/>
      <c r="M458" s="423"/>
      <c r="N458" s="423"/>
      <c r="O458" s="423"/>
      <c r="P458" s="423"/>
      <c r="Q458" s="423"/>
      <c r="R458" s="423"/>
      <c r="S458" s="423"/>
      <c r="T458" s="423"/>
      <c r="U458" s="423"/>
      <c r="V458" s="423"/>
      <c r="W458" s="424"/>
    </row>
    <row r="459" spans="1:23" ht="18" hidden="1" customHeight="1">
      <c r="A459" s="422"/>
      <c r="B459" s="423"/>
      <c r="C459" s="423"/>
      <c r="D459" s="423"/>
      <c r="E459" s="423"/>
      <c r="F459" s="423"/>
      <c r="G459" s="423"/>
      <c r="H459" s="423"/>
      <c r="I459" s="423"/>
      <c r="J459" s="423"/>
      <c r="K459" s="423"/>
      <c r="L459" s="423"/>
      <c r="M459" s="423"/>
      <c r="N459" s="423"/>
      <c r="O459" s="423"/>
      <c r="P459" s="423"/>
      <c r="Q459" s="423"/>
      <c r="R459" s="423"/>
      <c r="S459" s="423"/>
      <c r="T459" s="423"/>
      <c r="U459" s="423"/>
      <c r="V459" s="423"/>
      <c r="W459" s="424"/>
    </row>
    <row r="460" spans="1:23" ht="18" hidden="1" customHeight="1">
      <c r="A460" s="422"/>
      <c r="B460" s="423"/>
      <c r="C460" s="423"/>
      <c r="D460" s="423"/>
      <c r="E460" s="423"/>
      <c r="F460" s="423"/>
      <c r="G460" s="423"/>
      <c r="H460" s="423"/>
      <c r="I460" s="423"/>
      <c r="J460" s="423"/>
      <c r="K460" s="423"/>
      <c r="L460" s="423"/>
      <c r="M460" s="423"/>
      <c r="N460" s="423"/>
      <c r="O460" s="423"/>
      <c r="P460" s="423"/>
      <c r="Q460" s="423"/>
      <c r="R460" s="423"/>
      <c r="S460" s="423"/>
      <c r="T460" s="423"/>
      <c r="U460" s="423"/>
      <c r="V460" s="423"/>
      <c r="W460" s="424"/>
    </row>
    <row r="461" spans="1:23" ht="18" hidden="1" customHeight="1">
      <c r="A461" s="422"/>
      <c r="B461" s="423"/>
      <c r="C461" s="423"/>
      <c r="D461" s="423"/>
      <c r="E461" s="423"/>
      <c r="F461" s="423"/>
      <c r="G461" s="423"/>
      <c r="H461" s="423"/>
      <c r="I461" s="423"/>
      <c r="J461" s="423"/>
      <c r="K461" s="423"/>
      <c r="L461" s="423"/>
      <c r="M461" s="423"/>
      <c r="N461" s="423"/>
      <c r="O461" s="423"/>
      <c r="P461" s="423"/>
      <c r="Q461" s="423"/>
      <c r="R461" s="423"/>
      <c r="S461" s="423"/>
      <c r="T461" s="423"/>
      <c r="U461" s="423"/>
      <c r="V461" s="423"/>
      <c r="W461" s="424"/>
    </row>
    <row r="462" spans="1:23" ht="18" hidden="1" customHeight="1">
      <c r="A462" s="422"/>
      <c r="B462" s="423"/>
      <c r="C462" s="423"/>
      <c r="D462" s="423"/>
      <c r="E462" s="423"/>
      <c r="F462" s="423"/>
      <c r="G462" s="423"/>
      <c r="H462" s="423"/>
      <c r="I462" s="423"/>
      <c r="J462" s="423"/>
      <c r="K462" s="423"/>
      <c r="L462" s="423"/>
      <c r="M462" s="423"/>
      <c r="N462" s="423"/>
      <c r="O462" s="423"/>
      <c r="P462" s="423"/>
      <c r="Q462" s="423"/>
      <c r="R462" s="423"/>
      <c r="S462" s="423"/>
      <c r="T462" s="423"/>
      <c r="U462" s="423"/>
      <c r="V462" s="423"/>
      <c r="W462" s="424"/>
    </row>
    <row r="463" spans="1:23" ht="18" hidden="1" customHeight="1">
      <c r="A463" s="422"/>
      <c r="B463" s="423"/>
      <c r="C463" s="423"/>
      <c r="D463" s="423"/>
      <c r="E463" s="423"/>
      <c r="F463" s="423"/>
      <c r="G463" s="423"/>
      <c r="H463" s="423"/>
      <c r="I463" s="423"/>
      <c r="J463" s="423"/>
      <c r="K463" s="423"/>
      <c r="L463" s="423"/>
      <c r="M463" s="423"/>
      <c r="N463" s="423"/>
      <c r="O463" s="423"/>
      <c r="P463" s="423"/>
      <c r="Q463" s="423"/>
      <c r="R463" s="423"/>
      <c r="S463" s="423"/>
      <c r="T463" s="423"/>
      <c r="U463" s="423"/>
      <c r="V463" s="423"/>
      <c r="W463" s="424"/>
    </row>
    <row r="464" spans="1:23" ht="18" hidden="1" customHeight="1">
      <c r="A464" s="422"/>
      <c r="B464" s="423"/>
      <c r="C464" s="423"/>
      <c r="D464" s="423"/>
      <c r="E464" s="423"/>
      <c r="F464" s="423"/>
      <c r="G464" s="423"/>
      <c r="H464" s="423"/>
      <c r="I464" s="423"/>
      <c r="J464" s="423"/>
      <c r="K464" s="423"/>
      <c r="L464" s="423"/>
      <c r="M464" s="423"/>
      <c r="N464" s="423"/>
      <c r="O464" s="423"/>
      <c r="P464" s="423"/>
      <c r="Q464" s="423"/>
      <c r="R464" s="423"/>
      <c r="S464" s="423"/>
      <c r="T464" s="423"/>
      <c r="U464" s="423"/>
      <c r="V464" s="423"/>
      <c r="W464" s="424"/>
    </row>
    <row r="465" spans="1:23" ht="18" hidden="1" customHeight="1">
      <c r="A465" s="422"/>
      <c r="B465" s="423"/>
      <c r="C465" s="423"/>
      <c r="D465" s="423"/>
      <c r="E465" s="423"/>
      <c r="F465" s="423"/>
      <c r="G465" s="423"/>
      <c r="H465" s="423"/>
      <c r="I465" s="423"/>
      <c r="J465" s="423"/>
      <c r="K465" s="423"/>
      <c r="L465" s="423"/>
      <c r="M465" s="423"/>
      <c r="N465" s="423"/>
      <c r="O465" s="423"/>
      <c r="P465" s="423"/>
      <c r="Q465" s="423"/>
      <c r="R465" s="423"/>
      <c r="S465" s="423"/>
      <c r="T465" s="423"/>
      <c r="U465" s="423"/>
      <c r="V465" s="423"/>
      <c r="W465" s="424"/>
    </row>
    <row r="466" spans="1:23" ht="18" hidden="1" customHeight="1">
      <c r="A466" s="422"/>
      <c r="B466" s="423"/>
      <c r="C466" s="423"/>
      <c r="D466" s="423"/>
      <c r="E466" s="423"/>
      <c r="F466" s="423"/>
      <c r="G466" s="423"/>
      <c r="H466" s="423"/>
      <c r="I466" s="423"/>
      <c r="J466" s="423"/>
      <c r="K466" s="423"/>
      <c r="L466" s="423"/>
      <c r="M466" s="423"/>
      <c r="N466" s="423"/>
      <c r="O466" s="423"/>
      <c r="P466" s="423"/>
      <c r="Q466" s="423"/>
      <c r="R466" s="423"/>
      <c r="S466" s="423"/>
      <c r="T466" s="423"/>
      <c r="U466" s="423"/>
      <c r="V466" s="423"/>
      <c r="W466" s="424"/>
    </row>
    <row r="467" spans="1:23" ht="18" hidden="1" customHeight="1">
      <c r="A467" s="422"/>
      <c r="B467" s="423"/>
      <c r="C467" s="423"/>
      <c r="D467" s="423"/>
      <c r="E467" s="423"/>
      <c r="F467" s="423"/>
      <c r="G467" s="423"/>
      <c r="H467" s="423"/>
      <c r="I467" s="423"/>
      <c r="J467" s="423"/>
      <c r="K467" s="423"/>
      <c r="L467" s="423"/>
      <c r="M467" s="423"/>
      <c r="N467" s="423"/>
      <c r="O467" s="423"/>
      <c r="P467" s="423"/>
      <c r="Q467" s="423"/>
      <c r="R467" s="423"/>
      <c r="S467" s="423"/>
      <c r="T467" s="423"/>
      <c r="U467" s="423"/>
      <c r="V467" s="423"/>
      <c r="W467" s="424"/>
    </row>
    <row r="468" spans="1:23" ht="18" hidden="1" customHeight="1">
      <c r="A468" s="422"/>
      <c r="B468" s="423"/>
      <c r="C468" s="423"/>
      <c r="D468" s="423"/>
      <c r="E468" s="423"/>
      <c r="F468" s="423"/>
      <c r="G468" s="423"/>
      <c r="H468" s="423"/>
      <c r="I468" s="423"/>
      <c r="J468" s="423"/>
      <c r="K468" s="423"/>
      <c r="L468" s="423"/>
      <c r="M468" s="423"/>
      <c r="N468" s="423"/>
      <c r="O468" s="423"/>
      <c r="P468" s="423"/>
      <c r="Q468" s="423"/>
      <c r="R468" s="423"/>
      <c r="S468" s="423"/>
      <c r="T468" s="423"/>
      <c r="U468" s="423"/>
      <c r="V468" s="423"/>
      <c r="W468" s="424"/>
    </row>
    <row r="469" spans="1:23" ht="18" hidden="1" customHeight="1">
      <c r="A469" s="422"/>
      <c r="B469" s="423"/>
      <c r="C469" s="423"/>
      <c r="D469" s="423"/>
      <c r="E469" s="423"/>
      <c r="F469" s="423"/>
      <c r="G469" s="423"/>
      <c r="H469" s="423"/>
      <c r="I469" s="423"/>
      <c r="J469" s="423"/>
      <c r="K469" s="423"/>
      <c r="L469" s="423"/>
      <c r="M469" s="423"/>
      <c r="N469" s="423"/>
      <c r="O469" s="423"/>
      <c r="P469" s="423"/>
      <c r="Q469" s="423"/>
      <c r="R469" s="423"/>
      <c r="S469" s="423"/>
      <c r="T469" s="423"/>
      <c r="U469" s="423"/>
      <c r="V469" s="423"/>
      <c r="W469" s="424"/>
    </row>
    <row r="470" spans="1:23" ht="18" hidden="1" customHeight="1">
      <c r="A470" s="422"/>
      <c r="B470" s="423"/>
      <c r="C470" s="423"/>
      <c r="D470" s="423"/>
      <c r="E470" s="423"/>
      <c r="F470" s="423"/>
      <c r="G470" s="423"/>
      <c r="H470" s="423"/>
      <c r="I470" s="423"/>
      <c r="J470" s="423"/>
      <c r="K470" s="423"/>
      <c r="L470" s="423"/>
      <c r="M470" s="423"/>
      <c r="N470" s="423"/>
      <c r="O470" s="423"/>
      <c r="P470" s="423"/>
      <c r="Q470" s="423"/>
      <c r="R470" s="423"/>
      <c r="S470" s="423"/>
      <c r="T470" s="423"/>
      <c r="U470" s="423"/>
      <c r="V470" s="423"/>
      <c r="W470" s="424"/>
    </row>
    <row r="471" spans="1:23" ht="18" hidden="1" customHeight="1">
      <c r="A471" s="425"/>
      <c r="B471" s="426"/>
      <c r="C471" s="426"/>
      <c r="D471" s="426"/>
      <c r="E471" s="426"/>
      <c r="F471" s="426"/>
      <c r="G471" s="426"/>
      <c r="H471" s="426"/>
      <c r="I471" s="426"/>
      <c r="J471" s="426"/>
      <c r="K471" s="426"/>
      <c r="L471" s="426"/>
      <c r="M471" s="426"/>
      <c r="N471" s="426"/>
      <c r="O471" s="426"/>
      <c r="P471" s="426"/>
      <c r="Q471" s="426"/>
      <c r="R471" s="426"/>
      <c r="S471" s="426"/>
      <c r="T471" s="426"/>
      <c r="U471" s="426"/>
      <c r="V471" s="426"/>
      <c r="W471" s="427"/>
    </row>
    <row r="472" spans="1:23" ht="18" hidden="1" customHeight="1">
      <c r="A472" s="428"/>
      <c r="B472" s="429"/>
      <c r="C472" s="429"/>
      <c r="D472" s="429"/>
      <c r="E472" s="429"/>
      <c r="F472" s="429"/>
      <c r="G472" s="429"/>
      <c r="H472" s="429"/>
      <c r="I472" s="429"/>
      <c r="J472" s="429"/>
      <c r="K472" s="429"/>
      <c r="L472" s="429"/>
      <c r="M472" s="432" t="s">
        <v>366</v>
      </c>
      <c r="N472" s="433"/>
      <c r="O472" s="433"/>
      <c r="P472" s="433"/>
      <c r="Q472" s="433"/>
      <c r="R472" s="433"/>
      <c r="S472" s="433"/>
      <c r="T472" s="432" t="s">
        <v>367</v>
      </c>
      <c r="U472" s="433"/>
      <c r="V472" s="433"/>
      <c r="W472" s="433"/>
    </row>
    <row r="473" spans="1:23" ht="18" hidden="1" customHeight="1">
      <c r="A473" s="430"/>
      <c r="B473" s="431"/>
      <c r="C473" s="431"/>
      <c r="D473" s="431"/>
      <c r="E473" s="431"/>
      <c r="F473" s="431"/>
      <c r="G473" s="431"/>
      <c r="H473" s="431"/>
      <c r="I473" s="431"/>
      <c r="J473" s="431"/>
      <c r="K473" s="431"/>
      <c r="L473" s="431"/>
      <c r="M473" s="432"/>
      <c r="N473" s="433"/>
      <c r="O473" s="433"/>
      <c r="P473" s="433"/>
      <c r="Q473" s="433"/>
      <c r="R473" s="433"/>
      <c r="S473" s="433"/>
      <c r="T473" s="432"/>
      <c r="U473" s="433"/>
      <c r="V473" s="433"/>
      <c r="W473" s="433"/>
    </row>
    <row r="474" spans="1:23" ht="18" hidden="1" customHeight="1">
      <c r="A474" s="422" t="s">
        <v>389</v>
      </c>
      <c r="B474" s="423"/>
      <c r="C474" s="423"/>
      <c r="D474" s="423"/>
      <c r="E474" s="423"/>
      <c r="F474" s="423"/>
      <c r="G474" s="423"/>
      <c r="H474" s="423"/>
      <c r="I474" s="423"/>
      <c r="J474" s="423"/>
      <c r="K474" s="423"/>
      <c r="L474" s="423"/>
      <c r="M474" s="423"/>
      <c r="N474" s="423"/>
      <c r="O474" s="423"/>
      <c r="P474" s="423"/>
      <c r="Q474" s="423"/>
      <c r="R474" s="423"/>
      <c r="S474" s="423"/>
      <c r="T474" s="423"/>
      <c r="U474" s="423"/>
      <c r="V474" s="423"/>
      <c r="W474" s="424"/>
    </row>
    <row r="475" spans="1:23" ht="18" hidden="1" customHeight="1">
      <c r="A475" s="422"/>
      <c r="B475" s="423"/>
      <c r="C475" s="423"/>
      <c r="D475" s="423"/>
      <c r="E475" s="423"/>
      <c r="F475" s="423"/>
      <c r="G475" s="423"/>
      <c r="H475" s="423"/>
      <c r="I475" s="423"/>
      <c r="J475" s="423"/>
      <c r="K475" s="423"/>
      <c r="L475" s="423"/>
      <c r="M475" s="423"/>
      <c r="N475" s="423"/>
      <c r="O475" s="423"/>
      <c r="P475" s="423"/>
      <c r="Q475" s="423"/>
      <c r="R475" s="423"/>
      <c r="S475" s="423"/>
      <c r="T475" s="423"/>
      <c r="U475" s="423"/>
      <c r="V475" s="423"/>
      <c r="W475" s="424"/>
    </row>
    <row r="476" spans="1:23" ht="18" hidden="1" customHeight="1">
      <c r="A476" s="422"/>
      <c r="B476" s="423"/>
      <c r="C476" s="423"/>
      <c r="D476" s="423"/>
      <c r="E476" s="423"/>
      <c r="F476" s="423"/>
      <c r="G476" s="423"/>
      <c r="H476" s="423"/>
      <c r="I476" s="423"/>
      <c r="J476" s="423"/>
      <c r="K476" s="423"/>
      <c r="L476" s="423"/>
      <c r="M476" s="423"/>
      <c r="N476" s="423"/>
      <c r="O476" s="423"/>
      <c r="P476" s="423"/>
      <c r="Q476" s="423"/>
      <c r="R476" s="423"/>
      <c r="S476" s="423"/>
      <c r="T476" s="423"/>
      <c r="U476" s="423"/>
      <c r="V476" s="423"/>
      <c r="W476" s="424"/>
    </row>
    <row r="477" spans="1:23" ht="18" hidden="1" customHeight="1">
      <c r="A477" s="422"/>
      <c r="B477" s="423"/>
      <c r="C477" s="423"/>
      <c r="D477" s="423"/>
      <c r="E477" s="423"/>
      <c r="F477" s="423"/>
      <c r="G477" s="423"/>
      <c r="H477" s="423"/>
      <c r="I477" s="423"/>
      <c r="J477" s="423"/>
      <c r="K477" s="423"/>
      <c r="L477" s="423"/>
      <c r="M477" s="423"/>
      <c r="N477" s="423"/>
      <c r="O477" s="423"/>
      <c r="P477" s="423"/>
      <c r="Q477" s="423"/>
      <c r="R477" s="423"/>
      <c r="S477" s="423"/>
      <c r="T477" s="423"/>
      <c r="U477" s="423"/>
      <c r="V477" s="423"/>
      <c r="W477" s="424"/>
    </row>
    <row r="478" spans="1:23" ht="18" hidden="1" customHeight="1">
      <c r="A478" s="422"/>
      <c r="B478" s="423"/>
      <c r="C478" s="423"/>
      <c r="D478" s="423"/>
      <c r="E478" s="423"/>
      <c r="F478" s="423"/>
      <c r="G478" s="423"/>
      <c r="H478" s="423"/>
      <c r="I478" s="423"/>
      <c r="J478" s="423"/>
      <c r="K478" s="423"/>
      <c r="L478" s="423"/>
      <c r="M478" s="423"/>
      <c r="N478" s="423"/>
      <c r="O478" s="423"/>
      <c r="P478" s="423"/>
      <c r="Q478" s="423"/>
      <c r="R478" s="423"/>
      <c r="S478" s="423"/>
      <c r="T478" s="423"/>
      <c r="U478" s="423"/>
      <c r="V478" s="423"/>
      <c r="W478" s="424"/>
    </row>
    <row r="479" spans="1:23" ht="18" hidden="1" customHeight="1">
      <c r="A479" s="422"/>
      <c r="B479" s="423"/>
      <c r="C479" s="423"/>
      <c r="D479" s="423"/>
      <c r="E479" s="423"/>
      <c r="F479" s="423"/>
      <c r="G479" s="423"/>
      <c r="H479" s="423"/>
      <c r="I479" s="423"/>
      <c r="J479" s="423"/>
      <c r="K479" s="423"/>
      <c r="L479" s="423"/>
      <c r="M479" s="423"/>
      <c r="N479" s="423"/>
      <c r="O479" s="423"/>
      <c r="P479" s="423"/>
      <c r="Q479" s="423"/>
      <c r="R479" s="423"/>
      <c r="S479" s="423"/>
      <c r="T479" s="423"/>
      <c r="U479" s="423"/>
      <c r="V479" s="423"/>
      <c r="W479" s="424"/>
    </row>
    <row r="480" spans="1:23" ht="18" hidden="1" customHeight="1">
      <c r="A480" s="422"/>
      <c r="B480" s="423"/>
      <c r="C480" s="423"/>
      <c r="D480" s="423"/>
      <c r="E480" s="423"/>
      <c r="F480" s="423"/>
      <c r="G480" s="423"/>
      <c r="H480" s="423"/>
      <c r="I480" s="423"/>
      <c r="J480" s="423"/>
      <c r="K480" s="423"/>
      <c r="L480" s="423"/>
      <c r="M480" s="423"/>
      <c r="N480" s="423"/>
      <c r="O480" s="423"/>
      <c r="P480" s="423"/>
      <c r="Q480" s="423"/>
      <c r="R480" s="423"/>
      <c r="S480" s="423"/>
      <c r="T480" s="423"/>
      <c r="U480" s="423"/>
      <c r="V480" s="423"/>
      <c r="W480" s="424"/>
    </row>
    <row r="481" spans="1:23" ht="18" hidden="1" customHeight="1">
      <c r="A481" s="422"/>
      <c r="B481" s="423"/>
      <c r="C481" s="423"/>
      <c r="D481" s="423"/>
      <c r="E481" s="423"/>
      <c r="F481" s="423"/>
      <c r="G481" s="423"/>
      <c r="H481" s="423"/>
      <c r="I481" s="423"/>
      <c r="J481" s="423"/>
      <c r="K481" s="423"/>
      <c r="L481" s="423"/>
      <c r="M481" s="423"/>
      <c r="N481" s="423"/>
      <c r="O481" s="423"/>
      <c r="P481" s="423"/>
      <c r="Q481" s="423"/>
      <c r="R481" s="423"/>
      <c r="S481" s="423"/>
      <c r="T481" s="423"/>
      <c r="U481" s="423"/>
      <c r="V481" s="423"/>
      <c r="W481" s="424"/>
    </row>
    <row r="482" spans="1:23" ht="18" hidden="1" customHeight="1">
      <c r="A482" s="422"/>
      <c r="B482" s="423"/>
      <c r="C482" s="423"/>
      <c r="D482" s="423"/>
      <c r="E482" s="423"/>
      <c r="F482" s="423"/>
      <c r="G482" s="423"/>
      <c r="H482" s="423"/>
      <c r="I482" s="423"/>
      <c r="J482" s="423"/>
      <c r="K482" s="423"/>
      <c r="L482" s="423"/>
      <c r="M482" s="423"/>
      <c r="N482" s="423"/>
      <c r="O482" s="423"/>
      <c r="P482" s="423"/>
      <c r="Q482" s="423"/>
      <c r="R482" s="423"/>
      <c r="S482" s="423"/>
      <c r="T482" s="423"/>
      <c r="U482" s="423"/>
      <c r="V482" s="423"/>
      <c r="W482" s="424"/>
    </row>
    <row r="483" spans="1:23" ht="18" hidden="1" customHeight="1">
      <c r="A483" s="422"/>
      <c r="B483" s="423"/>
      <c r="C483" s="423"/>
      <c r="D483" s="423"/>
      <c r="E483" s="423"/>
      <c r="F483" s="423"/>
      <c r="G483" s="423"/>
      <c r="H483" s="423"/>
      <c r="I483" s="423"/>
      <c r="J483" s="423"/>
      <c r="K483" s="423"/>
      <c r="L483" s="423"/>
      <c r="M483" s="423"/>
      <c r="N483" s="423"/>
      <c r="O483" s="423"/>
      <c r="P483" s="423"/>
      <c r="Q483" s="423"/>
      <c r="R483" s="423"/>
      <c r="S483" s="423"/>
      <c r="T483" s="423"/>
      <c r="U483" s="423"/>
      <c r="V483" s="423"/>
      <c r="W483" s="424"/>
    </row>
    <row r="484" spans="1:23" ht="18" hidden="1" customHeight="1">
      <c r="A484" s="422"/>
      <c r="B484" s="423"/>
      <c r="C484" s="423"/>
      <c r="D484" s="423"/>
      <c r="E484" s="423"/>
      <c r="F484" s="423"/>
      <c r="G484" s="423"/>
      <c r="H484" s="423"/>
      <c r="I484" s="423"/>
      <c r="J484" s="423"/>
      <c r="K484" s="423"/>
      <c r="L484" s="423"/>
      <c r="M484" s="423"/>
      <c r="N484" s="423"/>
      <c r="O484" s="423"/>
      <c r="P484" s="423"/>
      <c r="Q484" s="423"/>
      <c r="R484" s="423"/>
      <c r="S484" s="423"/>
      <c r="T484" s="423"/>
      <c r="U484" s="423"/>
      <c r="V484" s="423"/>
      <c r="W484" s="424"/>
    </row>
    <row r="485" spans="1:23" ht="18" hidden="1" customHeight="1">
      <c r="A485" s="422"/>
      <c r="B485" s="423"/>
      <c r="C485" s="423"/>
      <c r="D485" s="423"/>
      <c r="E485" s="423"/>
      <c r="F485" s="423"/>
      <c r="G485" s="423"/>
      <c r="H485" s="423"/>
      <c r="I485" s="423"/>
      <c r="J485" s="423"/>
      <c r="K485" s="423"/>
      <c r="L485" s="423"/>
      <c r="M485" s="423"/>
      <c r="N485" s="423"/>
      <c r="O485" s="423"/>
      <c r="P485" s="423"/>
      <c r="Q485" s="423"/>
      <c r="R485" s="423"/>
      <c r="S485" s="423"/>
      <c r="T485" s="423"/>
      <c r="U485" s="423"/>
      <c r="V485" s="423"/>
      <c r="W485" s="424"/>
    </row>
    <row r="486" spans="1:23" ht="18" hidden="1" customHeight="1">
      <c r="A486" s="422"/>
      <c r="B486" s="423"/>
      <c r="C486" s="423"/>
      <c r="D486" s="423"/>
      <c r="E486" s="423"/>
      <c r="F486" s="423"/>
      <c r="G486" s="423"/>
      <c r="H486" s="423"/>
      <c r="I486" s="423"/>
      <c r="J486" s="423"/>
      <c r="K486" s="423"/>
      <c r="L486" s="423"/>
      <c r="M486" s="423"/>
      <c r="N486" s="423"/>
      <c r="O486" s="423"/>
      <c r="P486" s="423"/>
      <c r="Q486" s="423"/>
      <c r="R486" s="423"/>
      <c r="S486" s="423"/>
      <c r="T486" s="423"/>
      <c r="U486" s="423"/>
      <c r="V486" s="423"/>
      <c r="W486" s="424"/>
    </row>
    <row r="487" spans="1:23" ht="18" hidden="1" customHeight="1">
      <c r="A487" s="422"/>
      <c r="B487" s="423"/>
      <c r="C487" s="423"/>
      <c r="D487" s="423"/>
      <c r="E487" s="423"/>
      <c r="F487" s="423"/>
      <c r="G487" s="423"/>
      <c r="H487" s="423"/>
      <c r="I487" s="423"/>
      <c r="J487" s="423"/>
      <c r="K487" s="423"/>
      <c r="L487" s="423"/>
      <c r="M487" s="423"/>
      <c r="N487" s="423"/>
      <c r="O487" s="423"/>
      <c r="P487" s="423"/>
      <c r="Q487" s="423"/>
      <c r="R487" s="423"/>
      <c r="S487" s="423"/>
      <c r="T487" s="423"/>
      <c r="U487" s="423"/>
      <c r="V487" s="423"/>
      <c r="W487" s="424"/>
    </row>
    <row r="488" spans="1:23" ht="18" hidden="1" customHeight="1">
      <c r="A488" s="422"/>
      <c r="B488" s="423"/>
      <c r="C488" s="423"/>
      <c r="D488" s="423"/>
      <c r="E488" s="423"/>
      <c r="F488" s="423"/>
      <c r="G488" s="423"/>
      <c r="H488" s="423"/>
      <c r="I488" s="423"/>
      <c r="J488" s="423"/>
      <c r="K488" s="423"/>
      <c r="L488" s="423"/>
      <c r="M488" s="423"/>
      <c r="N488" s="423"/>
      <c r="O488" s="423"/>
      <c r="P488" s="423"/>
      <c r="Q488" s="423"/>
      <c r="R488" s="423"/>
      <c r="S488" s="423"/>
      <c r="T488" s="423"/>
      <c r="U488" s="423"/>
      <c r="V488" s="423"/>
      <c r="W488" s="424"/>
    </row>
    <row r="489" spans="1:23" ht="18" hidden="1" customHeight="1">
      <c r="A489" s="422"/>
      <c r="B489" s="423"/>
      <c r="C489" s="423"/>
      <c r="D489" s="423"/>
      <c r="E489" s="423"/>
      <c r="F489" s="423"/>
      <c r="G489" s="423"/>
      <c r="H489" s="423"/>
      <c r="I489" s="423"/>
      <c r="J489" s="423"/>
      <c r="K489" s="423"/>
      <c r="L489" s="423"/>
      <c r="M489" s="423"/>
      <c r="N489" s="423"/>
      <c r="O489" s="423"/>
      <c r="P489" s="423"/>
      <c r="Q489" s="423"/>
      <c r="R489" s="423"/>
      <c r="S489" s="423"/>
      <c r="T489" s="423"/>
      <c r="U489" s="423"/>
      <c r="V489" s="423"/>
      <c r="W489" s="424"/>
    </row>
    <row r="490" spans="1:23" ht="18" hidden="1" customHeight="1">
      <c r="A490" s="422"/>
      <c r="B490" s="423"/>
      <c r="C490" s="423"/>
      <c r="D490" s="423"/>
      <c r="E490" s="423"/>
      <c r="F490" s="423"/>
      <c r="G490" s="423"/>
      <c r="H490" s="423"/>
      <c r="I490" s="423"/>
      <c r="J490" s="423"/>
      <c r="K490" s="423"/>
      <c r="L490" s="423"/>
      <c r="M490" s="423"/>
      <c r="N490" s="423"/>
      <c r="O490" s="423"/>
      <c r="P490" s="423"/>
      <c r="Q490" s="423"/>
      <c r="R490" s="423"/>
      <c r="S490" s="423"/>
      <c r="T490" s="423"/>
      <c r="U490" s="423"/>
      <c r="V490" s="423"/>
      <c r="W490" s="424"/>
    </row>
    <row r="491" spans="1:23" ht="18" hidden="1" customHeight="1">
      <c r="A491" s="422"/>
      <c r="B491" s="423"/>
      <c r="C491" s="423"/>
      <c r="D491" s="423"/>
      <c r="E491" s="423"/>
      <c r="F491" s="423"/>
      <c r="G491" s="423"/>
      <c r="H491" s="423"/>
      <c r="I491" s="423"/>
      <c r="J491" s="423"/>
      <c r="K491" s="423"/>
      <c r="L491" s="423"/>
      <c r="M491" s="423"/>
      <c r="N491" s="423"/>
      <c r="O491" s="423"/>
      <c r="P491" s="423"/>
      <c r="Q491" s="423"/>
      <c r="R491" s="423"/>
      <c r="S491" s="423"/>
      <c r="T491" s="423"/>
      <c r="U491" s="423"/>
      <c r="V491" s="423"/>
      <c r="W491" s="424"/>
    </row>
    <row r="492" spans="1:23" ht="18" hidden="1" customHeight="1">
      <c r="A492" s="422"/>
      <c r="B492" s="423"/>
      <c r="C492" s="423"/>
      <c r="D492" s="423"/>
      <c r="E492" s="423"/>
      <c r="F492" s="423"/>
      <c r="G492" s="423"/>
      <c r="H492" s="423"/>
      <c r="I492" s="423"/>
      <c r="J492" s="423"/>
      <c r="K492" s="423"/>
      <c r="L492" s="423"/>
      <c r="M492" s="423"/>
      <c r="N492" s="423"/>
      <c r="O492" s="423"/>
      <c r="P492" s="423"/>
      <c r="Q492" s="423"/>
      <c r="R492" s="423"/>
      <c r="S492" s="423"/>
      <c r="T492" s="423"/>
      <c r="U492" s="423"/>
      <c r="V492" s="423"/>
      <c r="W492" s="424"/>
    </row>
    <row r="493" spans="1:23" ht="18" hidden="1" customHeight="1">
      <c r="A493" s="422"/>
      <c r="B493" s="423"/>
      <c r="C493" s="423"/>
      <c r="D493" s="423"/>
      <c r="E493" s="423"/>
      <c r="F493" s="423"/>
      <c r="G493" s="423"/>
      <c r="H493" s="423"/>
      <c r="I493" s="423"/>
      <c r="J493" s="423"/>
      <c r="K493" s="423"/>
      <c r="L493" s="423"/>
      <c r="M493" s="423"/>
      <c r="N493" s="423"/>
      <c r="O493" s="423"/>
      <c r="P493" s="423"/>
      <c r="Q493" s="423"/>
      <c r="R493" s="423"/>
      <c r="S493" s="423"/>
      <c r="T493" s="423"/>
      <c r="U493" s="423"/>
      <c r="V493" s="423"/>
      <c r="W493" s="424"/>
    </row>
    <row r="494" spans="1:23" ht="18" hidden="1" customHeight="1">
      <c r="A494" s="422"/>
      <c r="B494" s="423"/>
      <c r="C494" s="423"/>
      <c r="D494" s="423"/>
      <c r="E494" s="423"/>
      <c r="F494" s="423"/>
      <c r="G494" s="423"/>
      <c r="H494" s="423"/>
      <c r="I494" s="423"/>
      <c r="J494" s="423"/>
      <c r="K494" s="423"/>
      <c r="L494" s="423"/>
      <c r="M494" s="423"/>
      <c r="N494" s="423"/>
      <c r="O494" s="423"/>
      <c r="P494" s="423"/>
      <c r="Q494" s="423"/>
      <c r="R494" s="423"/>
      <c r="S494" s="423"/>
      <c r="T494" s="423"/>
      <c r="U494" s="423"/>
      <c r="V494" s="423"/>
      <c r="W494" s="424"/>
    </row>
    <row r="495" spans="1:23" ht="18" hidden="1" customHeight="1">
      <c r="A495" s="422"/>
      <c r="B495" s="423"/>
      <c r="C495" s="423"/>
      <c r="D495" s="423"/>
      <c r="E495" s="423"/>
      <c r="F495" s="423"/>
      <c r="G495" s="423"/>
      <c r="H495" s="423"/>
      <c r="I495" s="423"/>
      <c r="J495" s="423"/>
      <c r="K495" s="423"/>
      <c r="L495" s="423"/>
      <c r="M495" s="423"/>
      <c r="N495" s="423"/>
      <c r="O495" s="423"/>
      <c r="P495" s="423"/>
      <c r="Q495" s="423"/>
      <c r="R495" s="423"/>
      <c r="S495" s="423"/>
      <c r="T495" s="423"/>
      <c r="U495" s="423"/>
      <c r="V495" s="423"/>
      <c r="W495" s="424"/>
    </row>
    <row r="496" spans="1:23" ht="18" hidden="1" customHeight="1">
      <c r="A496" s="422"/>
      <c r="B496" s="423"/>
      <c r="C496" s="423"/>
      <c r="D496" s="423"/>
      <c r="E496" s="423"/>
      <c r="F496" s="423"/>
      <c r="G496" s="423"/>
      <c r="H496" s="423"/>
      <c r="I496" s="423"/>
      <c r="J496" s="423"/>
      <c r="K496" s="423"/>
      <c r="L496" s="423"/>
      <c r="M496" s="423"/>
      <c r="N496" s="423"/>
      <c r="O496" s="423"/>
      <c r="P496" s="423"/>
      <c r="Q496" s="423"/>
      <c r="R496" s="423"/>
      <c r="S496" s="423"/>
      <c r="T496" s="423"/>
      <c r="U496" s="423"/>
      <c r="V496" s="423"/>
      <c r="W496" s="424"/>
    </row>
    <row r="497" spans="1:23" ht="18" hidden="1" customHeight="1">
      <c r="A497" s="422"/>
      <c r="B497" s="423"/>
      <c r="C497" s="423"/>
      <c r="D497" s="423"/>
      <c r="E497" s="423"/>
      <c r="F497" s="423"/>
      <c r="G497" s="423"/>
      <c r="H497" s="423"/>
      <c r="I497" s="423"/>
      <c r="J497" s="423"/>
      <c r="K497" s="423"/>
      <c r="L497" s="423"/>
      <c r="M497" s="423"/>
      <c r="N497" s="423"/>
      <c r="O497" s="423"/>
      <c r="P497" s="423"/>
      <c r="Q497" s="423"/>
      <c r="R497" s="423"/>
      <c r="S497" s="423"/>
      <c r="T497" s="423"/>
      <c r="U497" s="423"/>
      <c r="V497" s="423"/>
      <c r="W497" s="424"/>
    </row>
    <row r="498" spans="1:23" ht="18" hidden="1" customHeight="1">
      <c r="A498" s="422"/>
      <c r="B498" s="423"/>
      <c r="C498" s="423"/>
      <c r="D498" s="423"/>
      <c r="E498" s="423"/>
      <c r="F498" s="423"/>
      <c r="G498" s="423"/>
      <c r="H498" s="423"/>
      <c r="I498" s="423"/>
      <c r="J498" s="423"/>
      <c r="K498" s="423"/>
      <c r="L498" s="423"/>
      <c r="M498" s="423"/>
      <c r="N498" s="423"/>
      <c r="O498" s="423"/>
      <c r="P498" s="423"/>
      <c r="Q498" s="423"/>
      <c r="R498" s="423"/>
      <c r="S498" s="423"/>
      <c r="T498" s="423"/>
      <c r="U498" s="423"/>
      <c r="V498" s="423"/>
      <c r="W498" s="424"/>
    </row>
    <row r="499" spans="1:23" ht="18" hidden="1" customHeight="1">
      <c r="A499" s="422"/>
      <c r="B499" s="423"/>
      <c r="C499" s="423"/>
      <c r="D499" s="423"/>
      <c r="E499" s="423"/>
      <c r="F499" s="423"/>
      <c r="G499" s="423"/>
      <c r="H499" s="423"/>
      <c r="I499" s="423"/>
      <c r="J499" s="423"/>
      <c r="K499" s="423"/>
      <c r="L499" s="423"/>
      <c r="M499" s="423"/>
      <c r="N499" s="423"/>
      <c r="O499" s="423"/>
      <c r="P499" s="423"/>
      <c r="Q499" s="423"/>
      <c r="R499" s="423"/>
      <c r="S499" s="423"/>
      <c r="T499" s="423"/>
      <c r="U499" s="423"/>
      <c r="V499" s="423"/>
      <c r="W499" s="424"/>
    </row>
    <row r="500" spans="1:23" ht="18" hidden="1" customHeight="1">
      <c r="A500" s="422"/>
      <c r="B500" s="423"/>
      <c r="C500" s="423"/>
      <c r="D500" s="423"/>
      <c r="E500" s="423"/>
      <c r="F500" s="423"/>
      <c r="G500" s="423"/>
      <c r="H500" s="423"/>
      <c r="I500" s="423"/>
      <c r="J500" s="423"/>
      <c r="K500" s="423"/>
      <c r="L500" s="423"/>
      <c r="M500" s="423"/>
      <c r="N500" s="423"/>
      <c r="O500" s="423"/>
      <c r="P500" s="423"/>
      <c r="Q500" s="423"/>
      <c r="R500" s="423"/>
      <c r="S500" s="423"/>
      <c r="T500" s="423"/>
      <c r="U500" s="423"/>
      <c r="V500" s="423"/>
      <c r="W500" s="424"/>
    </row>
    <row r="501" spans="1:23" ht="18" hidden="1" customHeight="1">
      <c r="A501" s="422"/>
      <c r="B501" s="423"/>
      <c r="C501" s="423"/>
      <c r="D501" s="423"/>
      <c r="E501" s="423"/>
      <c r="F501" s="423"/>
      <c r="G501" s="423"/>
      <c r="H501" s="423"/>
      <c r="I501" s="423"/>
      <c r="J501" s="423"/>
      <c r="K501" s="423"/>
      <c r="L501" s="423"/>
      <c r="M501" s="423"/>
      <c r="N501" s="423"/>
      <c r="O501" s="423"/>
      <c r="P501" s="423"/>
      <c r="Q501" s="423"/>
      <c r="R501" s="423"/>
      <c r="S501" s="423"/>
      <c r="T501" s="423"/>
      <c r="U501" s="423"/>
      <c r="V501" s="423"/>
      <c r="W501" s="424"/>
    </row>
    <row r="502" spans="1:23" ht="18" hidden="1" customHeight="1">
      <c r="A502" s="422"/>
      <c r="B502" s="423"/>
      <c r="C502" s="423"/>
      <c r="D502" s="423"/>
      <c r="E502" s="423"/>
      <c r="F502" s="423"/>
      <c r="G502" s="423"/>
      <c r="H502" s="423"/>
      <c r="I502" s="423"/>
      <c r="J502" s="423"/>
      <c r="K502" s="423"/>
      <c r="L502" s="423"/>
      <c r="M502" s="423"/>
      <c r="N502" s="423"/>
      <c r="O502" s="423"/>
      <c r="P502" s="423"/>
      <c r="Q502" s="423"/>
      <c r="R502" s="423"/>
      <c r="S502" s="423"/>
      <c r="T502" s="423"/>
      <c r="U502" s="423"/>
      <c r="V502" s="423"/>
      <c r="W502" s="424"/>
    </row>
    <row r="503" spans="1:23" ht="18" hidden="1" customHeight="1">
      <c r="A503" s="422"/>
      <c r="B503" s="423"/>
      <c r="C503" s="423"/>
      <c r="D503" s="423"/>
      <c r="E503" s="423"/>
      <c r="F503" s="423"/>
      <c r="G503" s="423"/>
      <c r="H503" s="423"/>
      <c r="I503" s="423"/>
      <c r="J503" s="423"/>
      <c r="K503" s="423"/>
      <c r="L503" s="423"/>
      <c r="M503" s="423"/>
      <c r="N503" s="423"/>
      <c r="O503" s="423"/>
      <c r="P503" s="423"/>
      <c r="Q503" s="423"/>
      <c r="R503" s="423"/>
      <c r="S503" s="423"/>
      <c r="T503" s="423"/>
      <c r="U503" s="423"/>
      <c r="V503" s="423"/>
      <c r="W503" s="424"/>
    </row>
    <row r="504" spans="1:23" ht="18" hidden="1" customHeight="1">
      <c r="A504" s="422"/>
      <c r="B504" s="423"/>
      <c r="C504" s="423"/>
      <c r="D504" s="423"/>
      <c r="E504" s="423"/>
      <c r="F504" s="423"/>
      <c r="G504" s="423"/>
      <c r="H504" s="423"/>
      <c r="I504" s="423"/>
      <c r="J504" s="423"/>
      <c r="K504" s="423"/>
      <c r="L504" s="423"/>
      <c r="M504" s="423"/>
      <c r="N504" s="423"/>
      <c r="O504" s="423"/>
      <c r="P504" s="423"/>
      <c r="Q504" s="423"/>
      <c r="R504" s="423"/>
      <c r="S504" s="423"/>
      <c r="T504" s="423"/>
      <c r="U504" s="423"/>
      <c r="V504" s="423"/>
      <c r="W504" s="424"/>
    </row>
    <row r="505" spans="1:23" ht="18" hidden="1" customHeight="1">
      <c r="A505" s="422"/>
      <c r="B505" s="423"/>
      <c r="C505" s="423"/>
      <c r="D505" s="423"/>
      <c r="E505" s="423"/>
      <c r="F505" s="423"/>
      <c r="G505" s="423"/>
      <c r="H505" s="423"/>
      <c r="I505" s="423"/>
      <c r="J505" s="423"/>
      <c r="K505" s="423"/>
      <c r="L505" s="423"/>
      <c r="M505" s="423"/>
      <c r="N505" s="423"/>
      <c r="O505" s="423"/>
      <c r="P505" s="423"/>
      <c r="Q505" s="423"/>
      <c r="R505" s="423"/>
      <c r="S505" s="423"/>
      <c r="T505" s="423"/>
      <c r="U505" s="423"/>
      <c r="V505" s="423"/>
      <c r="W505" s="424"/>
    </row>
    <row r="506" spans="1:23" ht="18" hidden="1" customHeight="1">
      <c r="A506" s="422"/>
      <c r="B506" s="423"/>
      <c r="C506" s="423"/>
      <c r="D506" s="423"/>
      <c r="E506" s="423"/>
      <c r="F506" s="423"/>
      <c r="G506" s="423"/>
      <c r="H506" s="423"/>
      <c r="I506" s="423"/>
      <c r="J506" s="423"/>
      <c r="K506" s="423"/>
      <c r="L506" s="423"/>
      <c r="M506" s="423"/>
      <c r="N506" s="423"/>
      <c r="O506" s="423"/>
      <c r="P506" s="423"/>
      <c r="Q506" s="423"/>
      <c r="R506" s="423"/>
      <c r="S506" s="423"/>
      <c r="T506" s="423"/>
      <c r="U506" s="423"/>
      <c r="V506" s="423"/>
      <c r="W506" s="424"/>
    </row>
    <row r="507" spans="1:23" ht="18" hidden="1" customHeight="1">
      <c r="A507" s="422"/>
      <c r="B507" s="423"/>
      <c r="C507" s="423"/>
      <c r="D507" s="423"/>
      <c r="E507" s="423"/>
      <c r="F507" s="423"/>
      <c r="G507" s="423"/>
      <c r="H507" s="423"/>
      <c r="I507" s="423"/>
      <c r="J507" s="423"/>
      <c r="K507" s="423"/>
      <c r="L507" s="423"/>
      <c r="M507" s="423"/>
      <c r="N507" s="423"/>
      <c r="O507" s="423"/>
      <c r="P507" s="423"/>
      <c r="Q507" s="423"/>
      <c r="R507" s="423"/>
      <c r="S507" s="423"/>
      <c r="T507" s="423"/>
      <c r="U507" s="423"/>
      <c r="V507" s="423"/>
      <c r="W507" s="424"/>
    </row>
    <row r="508" spans="1:23" ht="18" hidden="1" customHeight="1">
      <c r="A508" s="422"/>
      <c r="B508" s="423"/>
      <c r="C508" s="423"/>
      <c r="D508" s="423"/>
      <c r="E508" s="423"/>
      <c r="F508" s="423"/>
      <c r="G508" s="423"/>
      <c r="H508" s="423"/>
      <c r="I508" s="423"/>
      <c r="J508" s="423"/>
      <c r="K508" s="423"/>
      <c r="L508" s="423"/>
      <c r="M508" s="423"/>
      <c r="N508" s="423"/>
      <c r="O508" s="423"/>
      <c r="P508" s="423"/>
      <c r="Q508" s="423"/>
      <c r="R508" s="423"/>
      <c r="S508" s="423"/>
      <c r="T508" s="423"/>
      <c r="U508" s="423"/>
      <c r="V508" s="423"/>
      <c r="W508" s="424"/>
    </row>
    <row r="509" spans="1:23" ht="18" hidden="1" customHeight="1">
      <c r="A509" s="422"/>
      <c r="B509" s="423"/>
      <c r="C509" s="423"/>
      <c r="D509" s="423"/>
      <c r="E509" s="423"/>
      <c r="F509" s="423"/>
      <c r="G509" s="423"/>
      <c r="H509" s="423"/>
      <c r="I509" s="423"/>
      <c r="J509" s="423"/>
      <c r="K509" s="423"/>
      <c r="L509" s="423"/>
      <c r="M509" s="423"/>
      <c r="N509" s="423"/>
      <c r="O509" s="423"/>
      <c r="P509" s="423"/>
      <c r="Q509" s="423"/>
      <c r="R509" s="423"/>
      <c r="S509" s="423"/>
      <c r="T509" s="423"/>
      <c r="U509" s="423"/>
      <c r="V509" s="423"/>
      <c r="W509" s="424"/>
    </row>
    <row r="510" spans="1:23" ht="18" hidden="1" customHeight="1">
      <c r="A510" s="425"/>
      <c r="B510" s="426"/>
      <c r="C510" s="426"/>
      <c r="D510" s="426"/>
      <c r="E510" s="426"/>
      <c r="F510" s="426"/>
      <c r="G510" s="426"/>
      <c r="H510" s="426"/>
      <c r="I510" s="426"/>
      <c r="J510" s="426"/>
      <c r="K510" s="426"/>
      <c r="L510" s="426"/>
      <c r="M510" s="426"/>
      <c r="N510" s="426"/>
      <c r="O510" s="426"/>
      <c r="P510" s="426"/>
      <c r="Q510" s="426"/>
      <c r="R510" s="426"/>
      <c r="S510" s="426"/>
      <c r="T510" s="426"/>
      <c r="U510" s="426"/>
      <c r="V510" s="426"/>
      <c r="W510" s="427"/>
    </row>
    <row r="511" spans="1:23" ht="18" hidden="1" customHeight="1">
      <c r="A511" s="428"/>
      <c r="B511" s="429"/>
      <c r="C511" s="429"/>
      <c r="D511" s="429"/>
      <c r="E511" s="429"/>
      <c r="F511" s="429"/>
      <c r="G511" s="429"/>
      <c r="H511" s="429"/>
      <c r="I511" s="429"/>
      <c r="J511" s="429"/>
      <c r="K511" s="429"/>
      <c r="L511" s="429"/>
      <c r="M511" s="432" t="s">
        <v>366</v>
      </c>
      <c r="N511" s="433"/>
      <c r="O511" s="433"/>
      <c r="P511" s="433"/>
      <c r="Q511" s="433"/>
      <c r="R511" s="433"/>
      <c r="S511" s="433"/>
      <c r="T511" s="432" t="s">
        <v>367</v>
      </c>
      <c r="U511" s="433"/>
      <c r="V511" s="433"/>
      <c r="W511" s="433"/>
    </row>
    <row r="512" spans="1:23" ht="18" hidden="1" customHeight="1">
      <c r="A512" s="430"/>
      <c r="B512" s="431"/>
      <c r="C512" s="431"/>
      <c r="D512" s="431"/>
      <c r="E512" s="431"/>
      <c r="F512" s="431"/>
      <c r="G512" s="431"/>
      <c r="H512" s="431"/>
      <c r="I512" s="431"/>
      <c r="J512" s="431"/>
      <c r="K512" s="431"/>
      <c r="L512" s="431"/>
      <c r="M512" s="432"/>
      <c r="N512" s="433"/>
      <c r="O512" s="433"/>
      <c r="P512" s="433"/>
      <c r="Q512" s="433"/>
      <c r="R512" s="433"/>
      <c r="S512" s="433"/>
      <c r="T512" s="432"/>
      <c r="U512" s="433"/>
      <c r="V512" s="433"/>
      <c r="W512" s="433"/>
    </row>
    <row r="513" spans="1:23" ht="18" hidden="1" customHeight="1">
      <c r="A513" s="422" t="s">
        <v>389</v>
      </c>
      <c r="B513" s="423"/>
      <c r="C513" s="423"/>
      <c r="D513" s="423"/>
      <c r="E513" s="423"/>
      <c r="F513" s="423"/>
      <c r="G513" s="423"/>
      <c r="H513" s="423"/>
      <c r="I513" s="423"/>
      <c r="J513" s="423"/>
      <c r="K513" s="423"/>
      <c r="L513" s="423"/>
      <c r="M513" s="423"/>
      <c r="N513" s="423"/>
      <c r="O513" s="423"/>
      <c r="P513" s="423"/>
      <c r="Q513" s="423"/>
      <c r="R513" s="423"/>
      <c r="S513" s="423"/>
      <c r="T513" s="423"/>
      <c r="U513" s="423"/>
      <c r="V513" s="423"/>
      <c r="W513" s="424"/>
    </row>
    <row r="514" spans="1:23" ht="18" hidden="1" customHeight="1">
      <c r="A514" s="422"/>
      <c r="B514" s="423"/>
      <c r="C514" s="423"/>
      <c r="D514" s="423"/>
      <c r="E514" s="423"/>
      <c r="F514" s="423"/>
      <c r="G514" s="423"/>
      <c r="H514" s="423"/>
      <c r="I514" s="423"/>
      <c r="J514" s="423"/>
      <c r="K514" s="423"/>
      <c r="L514" s="423"/>
      <c r="M514" s="423"/>
      <c r="N514" s="423"/>
      <c r="O514" s="423"/>
      <c r="P514" s="423"/>
      <c r="Q514" s="423"/>
      <c r="R514" s="423"/>
      <c r="S514" s="423"/>
      <c r="T514" s="423"/>
      <c r="U514" s="423"/>
      <c r="V514" s="423"/>
      <c r="W514" s="424"/>
    </row>
    <row r="515" spans="1:23" ht="18" hidden="1" customHeight="1">
      <c r="A515" s="422"/>
      <c r="B515" s="423"/>
      <c r="C515" s="423"/>
      <c r="D515" s="423"/>
      <c r="E515" s="423"/>
      <c r="F515" s="423"/>
      <c r="G515" s="423"/>
      <c r="H515" s="423"/>
      <c r="I515" s="423"/>
      <c r="J515" s="423"/>
      <c r="K515" s="423"/>
      <c r="L515" s="423"/>
      <c r="M515" s="423"/>
      <c r="N515" s="423"/>
      <c r="O515" s="423"/>
      <c r="P515" s="423"/>
      <c r="Q515" s="423"/>
      <c r="R515" s="423"/>
      <c r="S515" s="423"/>
      <c r="T515" s="423"/>
      <c r="U515" s="423"/>
      <c r="V515" s="423"/>
      <c r="W515" s="424"/>
    </row>
    <row r="516" spans="1:23" ht="18" hidden="1" customHeight="1">
      <c r="A516" s="422"/>
      <c r="B516" s="423"/>
      <c r="C516" s="423"/>
      <c r="D516" s="423"/>
      <c r="E516" s="423"/>
      <c r="F516" s="423"/>
      <c r="G516" s="423"/>
      <c r="H516" s="423"/>
      <c r="I516" s="423"/>
      <c r="J516" s="423"/>
      <c r="K516" s="423"/>
      <c r="L516" s="423"/>
      <c r="M516" s="423"/>
      <c r="N516" s="423"/>
      <c r="O516" s="423"/>
      <c r="P516" s="423"/>
      <c r="Q516" s="423"/>
      <c r="R516" s="423"/>
      <c r="S516" s="423"/>
      <c r="T516" s="423"/>
      <c r="U516" s="423"/>
      <c r="V516" s="423"/>
      <c r="W516" s="424"/>
    </row>
    <row r="517" spans="1:23" ht="18" hidden="1" customHeight="1">
      <c r="A517" s="422"/>
      <c r="B517" s="423"/>
      <c r="C517" s="423"/>
      <c r="D517" s="423"/>
      <c r="E517" s="423"/>
      <c r="F517" s="423"/>
      <c r="G517" s="423"/>
      <c r="H517" s="423"/>
      <c r="I517" s="423"/>
      <c r="J517" s="423"/>
      <c r="K517" s="423"/>
      <c r="L517" s="423"/>
      <c r="M517" s="423"/>
      <c r="N517" s="423"/>
      <c r="O517" s="423"/>
      <c r="P517" s="423"/>
      <c r="Q517" s="423"/>
      <c r="R517" s="423"/>
      <c r="S517" s="423"/>
      <c r="T517" s="423"/>
      <c r="U517" s="423"/>
      <c r="V517" s="423"/>
      <c r="W517" s="424"/>
    </row>
    <row r="518" spans="1:23" ht="18" hidden="1" customHeight="1">
      <c r="A518" s="422"/>
      <c r="B518" s="423"/>
      <c r="C518" s="423"/>
      <c r="D518" s="423"/>
      <c r="E518" s="423"/>
      <c r="F518" s="423"/>
      <c r="G518" s="423"/>
      <c r="H518" s="423"/>
      <c r="I518" s="423"/>
      <c r="J518" s="423"/>
      <c r="K518" s="423"/>
      <c r="L518" s="423"/>
      <c r="M518" s="423"/>
      <c r="N518" s="423"/>
      <c r="O518" s="423"/>
      <c r="P518" s="423"/>
      <c r="Q518" s="423"/>
      <c r="R518" s="423"/>
      <c r="S518" s="423"/>
      <c r="T518" s="423"/>
      <c r="U518" s="423"/>
      <c r="V518" s="423"/>
      <c r="W518" s="424"/>
    </row>
    <row r="519" spans="1:23" ht="18" hidden="1" customHeight="1">
      <c r="A519" s="422"/>
      <c r="B519" s="423"/>
      <c r="C519" s="423"/>
      <c r="D519" s="423"/>
      <c r="E519" s="423"/>
      <c r="F519" s="423"/>
      <c r="G519" s="423"/>
      <c r="H519" s="423"/>
      <c r="I519" s="423"/>
      <c r="J519" s="423"/>
      <c r="K519" s="423"/>
      <c r="L519" s="423"/>
      <c r="M519" s="423"/>
      <c r="N519" s="423"/>
      <c r="O519" s="423"/>
      <c r="P519" s="423"/>
      <c r="Q519" s="423"/>
      <c r="R519" s="423"/>
      <c r="S519" s="423"/>
      <c r="T519" s="423"/>
      <c r="U519" s="423"/>
      <c r="V519" s="423"/>
      <c r="W519" s="424"/>
    </row>
    <row r="520" spans="1:23" ht="18" hidden="1" customHeight="1">
      <c r="A520" s="422"/>
      <c r="B520" s="423"/>
      <c r="C520" s="423"/>
      <c r="D520" s="423"/>
      <c r="E520" s="423"/>
      <c r="F520" s="423"/>
      <c r="G520" s="423"/>
      <c r="H520" s="423"/>
      <c r="I520" s="423"/>
      <c r="J520" s="423"/>
      <c r="K520" s="423"/>
      <c r="L520" s="423"/>
      <c r="M520" s="423"/>
      <c r="N520" s="423"/>
      <c r="O520" s="423"/>
      <c r="P520" s="423"/>
      <c r="Q520" s="423"/>
      <c r="R520" s="423"/>
      <c r="S520" s="423"/>
      <c r="T520" s="423"/>
      <c r="U520" s="423"/>
      <c r="V520" s="423"/>
      <c r="W520" s="424"/>
    </row>
    <row r="521" spans="1:23" ht="18" hidden="1" customHeight="1">
      <c r="A521" s="422"/>
      <c r="B521" s="423"/>
      <c r="C521" s="423"/>
      <c r="D521" s="423"/>
      <c r="E521" s="423"/>
      <c r="F521" s="423"/>
      <c r="G521" s="423"/>
      <c r="H521" s="423"/>
      <c r="I521" s="423"/>
      <c r="J521" s="423"/>
      <c r="K521" s="423"/>
      <c r="L521" s="423"/>
      <c r="M521" s="423"/>
      <c r="N521" s="423"/>
      <c r="O521" s="423"/>
      <c r="P521" s="423"/>
      <c r="Q521" s="423"/>
      <c r="R521" s="423"/>
      <c r="S521" s="423"/>
      <c r="T521" s="423"/>
      <c r="U521" s="423"/>
      <c r="V521" s="423"/>
      <c r="W521" s="424"/>
    </row>
    <row r="522" spans="1:23" ht="18" hidden="1" customHeight="1">
      <c r="A522" s="422"/>
      <c r="B522" s="423"/>
      <c r="C522" s="423"/>
      <c r="D522" s="423"/>
      <c r="E522" s="423"/>
      <c r="F522" s="423"/>
      <c r="G522" s="423"/>
      <c r="H522" s="423"/>
      <c r="I522" s="423"/>
      <c r="J522" s="423"/>
      <c r="K522" s="423"/>
      <c r="L522" s="423"/>
      <c r="M522" s="423"/>
      <c r="N522" s="423"/>
      <c r="O522" s="423"/>
      <c r="P522" s="423"/>
      <c r="Q522" s="423"/>
      <c r="R522" s="423"/>
      <c r="S522" s="423"/>
      <c r="T522" s="423"/>
      <c r="U522" s="423"/>
      <c r="V522" s="423"/>
      <c r="W522" s="424"/>
    </row>
    <row r="523" spans="1:23" ht="18" hidden="1" customHeight="1">
      <c r="A523" s="422"/>
      <c r="B523" s="423"/>
      <c r="C523" s="423"/>
      <c r="D523" s="423"/>
      <c r="E523" s="423"/>
      <c r="F523" s="423"/>
      <c r="G523" s="423"/>
      <c r="H523" s="423"/>
      <c r="I523" s="423"/>
      <c r="J523" s="423"/>
      <c r="K523" s="423"/>
      <c r="L523" s="423"/>
      <c r="M523" s="423"/>
      <c r="N523" s="423"/>
      <c r="O523" s="423"/>
      <c r="P523" s="423"/>
      <c r="Q523" s="423"/>
      <c r="R523" s="423"/>
      <c r="S523" s="423"/>
      <c r="T523" s="423"/>
      <c r="U523" s="423"/>
      <c r="V523" s="423"/>
      <c r="W523" s="424"/>
    </row>
    <row r="524" spans="1:23" ht="18" hidden="1" customHeight="1">
      <c r="A524" s="422"/>
      <c r="B524" s="423"/>
      <c r="C524" s="423"/>
      <c r="D524" s="423"/>
      <c r="E524" s="423"/>
      <c r="F524" s="423"/>
      <c r="G524" s="423"/>
      <c r="H524" s="423"/>
      <c r="I524" s="423"/>
      <c r="J524" s="423"/>
      <c r="K524" s="423"/>
      <c r="L524" s="423"/>
      <c r="M524" s="423"/>
      <c r="N524" s="423"/>
      <c r="O524" s="423"/>
      <c r="P524" s="423"/>
      <c r="Q524" s="423"/>
      <c r="R524" s="423"/>
      <c r="S524" s="423"/>
      <c r="T524" s="423"/>
      <c r="U524" s="423"/>
      <c r="V524" s="423"/>
      <c r="W524" s="424"/>
    </row>
    <row r="525" spans="1:23" ht="18" hidden="1" customHeight="1">
      <c r="A525" s="422"/>
      <c r="B525" s="423"/>
      <c r="C525" s="423"/>
      <c r="D525" s="423"/>
      <c r="E525" s="423"/>
      <c r="F525" s="423"/>
      <c r="G525" s="423"/>
      <c r="H525" s="423"/>
      <c r="I525" s="423"/>
      <c r="J525" s="423"/>
      <c r="K525" s="423"/>
      <c r="L525" s="423"/>
      <c r="M525" s="423"/>
      <c r="N525" s="423"/>
      <c r="O525" s="423"/>
      <c r="P525" s="423"/>
      <c r="Q525" s="423"/>
      <c r="R525" s="423"/>
      <c r="S525" s="423"/>
      <c r="T525" s="423"/>
      <c r="U525" s="423"/>
      <c r="V525" s="423"/>
      <c r="W525" s="424"/>
    </row>
    <row r="526" spans="1:23" ht="18" hidden="1" customHeight="1">
      <c r="A526" s="422"/>
      <c r="B526" s="423"/>
      <c r="C526" s="423"/>
      <c r="D526" s="423"/>
      <c r="E526" s="423"/>
      <c r="F526" s="423"/>
      <c r="G526" s="423"/>
      <c r="H526" s="423"/>
      <c r="I526" s="423"/>
      <c r="J526" s="423"/>
      <c r="K526" s="423"/>
      <c r="L526" s="423"/>
      <c r="M526" s="423"/>
      <c r="N526" s="423"/>
      <c r="O526" s="423"/>
      <c r="P526" s="423"/>
      <c r="Q526" s="423"/>
      <c r="R526" s="423"/>
      <c r="S526" s="423"/>
      <c r="T526" s="423"/>
      <c r="U526" s="423"/>
      <c r="V526" s="423"/>
      <c r="W526" s="424"/>
    </row>
    <row r="527" spans="1:23" ht="18" hidden="1" customHeight="1">
      <c r="A527" s="422"/>
      <c r="B527" s="423"/>
      <c r="C527" s="423"/>
      <c r="D527" s="423"/>
      <c r="E527" s="423"/>
      <c r="F527" s="423"/>
      <c r="G527" s="423"/>
      <c r="H527" s="423"/>
      <c r="I527" s="423"/>
      <c r="J527" s="423"/>
      <c r="K527" s="423"/>
      <c r="L527" s="423"/>
      <c r="M527" s="423"/>
      <c r="N527" s="423"/>
      <c r="O527" s="423"/>
      <c r="P527" s="423"/>
      <c r="Q527" s="423"/>
      <c r="R527" s="423"/>
      <c r="S527" s="423"/>
      <c r="T527" s="423"/>
      <c r="U527" s="423"/>
      <c r="V527" s="423"/>
      <c r="W527" s="424"/>
    </row>
    <row r="528" spans="1:23" ht="18" hidden="1" customHeight="1">
      <c r="A528" s="422"/>
      <c r="B528" s="423"/>
      <c r="C528" s="423"/>
      <c r="D528" s="423"/>
      <c r="E528" s="423"/>
      <c r="F528" s="423"/>
      <c r="G528" s="423"/>
      <c r="H528" s="423"/>
      <c r="I528" s="423"/>
      <c r="J528" s="423"/>
      <c r="K528" s="423"/>
      <c r="L528" s="423"/>
      <c r="M528" s="423"/>
      <c r="N528" s="423"/>
      <c r="O528" s="423"/>
      <c r="P528" s="423"/>
      <c r="Q528" s="423"/>
      <c r="R528" s="423"/>
      <c r="S528" s="423"/>
      <c r="T528" s="423"/>
      <c r="U528" s="423"/>
      <c r="V528" s="423"/>
      <c r="W528" s="424"/>
    </row>
    <row r="529" spans="1:23" ht="18" hidden="1" customHeight="1">
      <c r="A529" s="422"/>
      <c r="B529" s="423"/>
      <c r="C529" s="423"/>
      <c r="D529" s="423"/>
      <c r="E529" s="423"/>
      <c r="F529" s="423"/>
      <c r="G529" s="423"/>
      <c r="H529" s="423"/>
      <c r="I529" s="423"/>
      <c r="J529" s="423"/>
      <c r="K529" s="423"/>
      <c r="L529" s="423"/>
      <c r="M529" s="423"/>
      <c r="N529" s="423"/>
      <c r="O529" s="423"/>
      <c r="P529" s="423"/>
      <c r="Q529" s="423"/>
      <c r="R529" s="423"/>
      <c r="S529" s="423"/>
      <c r="T529" s="423"/>
      <c r="U529" s="423"/>
      <c r="V529" s="423"/>
      <c r="W529" s="424"/>
    </row>
    <row r="530" spans="1:23" ht="18" hidden="1" customHeight="1">
      <c r="A530" s="422"/>
      <c r="B530" s="423"/>
      <c r="C530" s="423"/>
      <c r="D530" s="423"/>
      <c r="E530" s="423"/>
      <c r="F530" s="423"/>
      <c r="G530" s="423"/>
      <c r="H530" s="423"/>
      <c r="I530" s="423"/>
      <c r="J530" s="423"/>
      <c r="K530" s="423"/>
      <c r="L530" s="423"/>
      <c r="M530" s="423"/>
      <c r="N530" s="423"/>
      <c r="O530" s="423"/>
      <c r="P530" s="423"/>
      <c r="Q530" s="423"/>
      <c r="R530" s="423"/>
      <c r="S530" s="423"/>
      <c r="T530" s="423"/>
      <c r="U530" s="423"/>
      <c r="V530" s="423"/>
      <c r="W530" s="424"/>
    </row>
    <row r="531" spans="1:23" ht="18" hidden="1" customHeight="1">
      <c r="A531" s="422"/>
      <c r="B531" s="423"/>
      <c r="C531" s="423"/>
      <c r="D531" s="423"/>
      <c r="E531" s="423"/>
      <c r="F531" s="423"/>
      <c r="G531" s="423"/>
      <c r="H531" s="423"/>
      <c r="I531" s="423"/>
      <c r="J531" s="423"/>
      <c r="K531" s="423"/>
      <c r="L531" s="423"/>
      <c r="M531" s="423"/>
      <c r="N531" s="423"/>
      <c r="O531" s="423"/>
      <c r="P531" s="423"/>
      <c r="Q531" s="423"/>
      <c r="R531" s="423"/>
      <c r="S531" s="423"/>
      <c r="T531" s="423"/>
      <c r="U531" s="423"/>
      <c r="V531" s="423"/>
      <c r="W531" s="424"/>
    </row>
    <row r="532" spans="1:23" ht="18" hidden="1" customHeight="1">
      <c r="A532" s="422"/>
      <c r="B532" s="423"/>
      <c r="C532" s="423"/>
      <c r="D532" s="423"/>
      <c r="E532" s="423"/>
      <c r="F532" s="423"/>
      <c r="G532" s="423"/>
      <c r="H532" s="423"/>
      <c r="I532" s="423"/>
      <c r="J532" s="423"/>
      <c r="K532" s="423"/>
      <c r="L532" s="423"/>
      <c r="M532" s="423"/>
      <c r="N532" s="423"/>
      <c r="O532" s="423"/>
      <c r="P532" s="423"/>
      <c r="Q532" s="423"/>
      <c r="R532" s="423"/>
      <c r="S532" s="423"/>
      <c r="T532" s="423"/>
      <c r="U532" s="423"/>
      <c r="V532" s="423"/>
      <c r="W532" s="424"/>
    </row>
    <row r="533" spans="1:23" ht="18" hidden="1" customHeight="1">
      <c r="A533" s="422"/>
      <c r="B533" s="423"/>
      <c r="C533" s="423"/>
      <c r="D533" s="423"/>
      <c r="E533" s="423"/>
      <c r="F533" s="423"/>
      <c r="G533" s="423"/>
      <c r="H533" s="423"/>
      <c r="I533" s="423"/>
      <c r="J533" s="423"/>
      <c r="K533" s="423"/>
      <c r="L533" s="423"/>
      <c r="M533" s="423"/>
      <c r="N533" s="423"/>
      <c r="O533" s="423"/>
      <c r="P533" s="423"/>
      <c r="Q533" s="423"/>
      <c r="R533" s="423"/>
      <c r="S533" s="423"/>
      <c r="T533" s="423"/>
      <c r="U533" s="423"/>
      <c r="V533" s="423"/>
      <c r="W533" s="424"/>
    </row>
    <row r="534" spans="1:23" ht="18" hidden="1" customHeight="1">
      <c r="A534" s="422"/>
      <c r="B534" s="423"/>
      <c r="C534" s="423"/>
      <c r="D534" s="423"/>
      <c r="E534" s="423"/>
      <c r="F534" s="423"/>
      <c r="G534" s="423"/>
      <c r="H534" s="423"/>
      <c r="I534" s="423"/>
      <c r="J534" s="423"/>
      <c r="K534" s="423"/>
      <c r="L534" s="423"/>
      <c r="M534" s="423"/>
      <c r="N534" s="423"/>
      <c r="O534" s="423"/>
      <c r="P534" s="423"/>
      <c r="Q534" s="423"/>
      <c r="R534" s="423"/>
      <c r="S534" s="423"/>
      <c r="T534" s="423"/>
      <c r="U534" s="423"/>
      <c r="V534" s="423"/>
      <c r="W534" s="424"/>
    </row>
    <row r="535" spans="1:23" ht="18" hidden="1" customHeight="1">
      <c r="A535" s="422"/>
      <c r="B535" s="423"/>
      <c r="C535" s="423"/>
      <c r="D535" s="423"/>
      <c r="E535" s="423"/>
      <c r="F535" s="423"/>
      <c r="G535" s="423"/>
      <c r="H535" s="423"/>
      <c r="I535" s="423"/>
      <c r="J535" s="423"/>
      <c r="K535" s="423"/>
      <c r="L535" s="423"/>
      <c r="M535" s="423"/>
      <c r="N535" s="423"/>
      <c r="O535" s="423"/>
      <c r="P535" s="423"/>
      <c r="Q535" s="423"/>
      <c r="R535" s="423"/>
      <c r="S535" s="423"/>
      <c r="T535" s="423"/>
      <c r="U535" s="423"/>
      <c r="V535" s="423"/>
      <c r="W535" s="424"/>
    </row>
    <row r="536" spans="1:23" ht="18" hidden="1" customHeight="1">
      <c r="A536" s="422"/>
      <c r="B536" s="423"/>
      <c r="C536" s="423"/>
      <c r="D536" s="423"/>
      <c r="E536" s="423"/>
      <c r="F536" s="423"/>
      <c r="G536" s="423"/>
      <c r="H536" s="423"/>
      <c r="I536" s="423"/>
      <c r="J536" s="423"/>
      <c r="K536" s="423"/>
      <c r="L536" s="423"/>
      <c r="M536" s="423"/>
      <c r="N536" s="423"/>
      <c r="O536" s="423"/>
      <c r="P536" s="423"/>
      <c r="Q536" s="423"/>
      <c r="R536" s="423"/>
      <c r="S536" s="423"/>
      <c r="T536" s="423"/>
      <c r="U536" s="423"/>
      <c r="V536" s="423"/>
      <c r="W536" s="424"/>
    </row>
    <row r="537" spans="1:23" ht="18" hidden="1" customHeight="1">
      <c r="A537" s="422"/>
      <c r="B537" s="423"/>
      <c r="C537" s="423"/>
      <c r="D537" s="423"/>
      <c r="E537" s="423"/>
      <c r="F537" s="423"/>
      <c r="G537" s="423"/>
      <c r="H537" s="423"/>
      <c r="I537" s="423"/>
      <c r="J537" s="423"/>
      <c r="K537" s="423"/>
      <c r="L537" s="423"/>
      <c r="M537" s="423"/>
      <c r="N537" s="423"/>
      <c r="O537" s="423"/>
      <c r="P537" s="423"/>
      <c r="Q537" s="423"/>
      <c r="R537" s="423"/>
      <c r="S537" s="423"/>
      <c r="T537" s="423"/>
      <c r="U537" s="423"/>
      <c r="V537" s="423"/>
      <c r="W537" s="424"/>
    </row>
    <row r="538" spans="1:23" ht="18" hidden="1" customHeight="1">
      <c r="A538" s="422"/>
      <c r="B538" s="423"/>
      <c r="C538" s="423"/>
      <c r="D538" s="423"/>
      <c r="E538" s="423"/>
      <c r="F538" s="423"/>
      <c r="G538" s="423"/>
      <c r="H538" s="423"/>
      <c r="I538" s="423"/>
      <c r="J538" s="423"/>
      <c r="K538" s="423"/>
      <c r="L538" s="423"/>
      <c r="M538" s="423"/>
      <c r="N538" s="423"/>
      <c r="O538" s="423"/>
      <c r="P538" s="423"/>
      <c r="Q538" s="423"/>
      <c r="R538" s="423"/>
      <c r="S538" s="423"/>
      <c r="T538" s="423"/>
      <c r="U538" s="423"/>
      <c r="V538" s="423"/>
      <c r="W538" s="424"/>
    </row>
    <row r="539" spans="1:23" ht="18" hidden="1" customHeight="1">
      <c r="A539" s="422"/>
      <c r="B539" s="423"/>
      <c r="C539" s="423"/>
      <c r="D539" s="423"/>
      <c r="E539" s="423"/>
      <c r="F539" s="423"/>
      <c r="G539" s="423"/>
      <c r="H539" s="423"/>
      <c r="I539" s="423"/>
      <c r="J539" s="423"/>
      <c r="K539" s="423"/>
      <c r="L539" s="423"/>
      <c r="M539" s="423"/>
      <c r="N539" s="423"/>
      <c r="O539" s="423"/>
      <c r="P539" s="423"/>
      <c r="Q539" s="423"/>
      <c r="R539" s="423"/>
      <c r="S539" s="423"/>
      <c r="T539" s="423"/>
      <c r="U539" s="423"/>
      <c r="V539" s="423"/>
      <c r="W539" s="424"/>
    </row>
    <row r="540" spans="1:23" ht="18" hidden="1" customHeight="1">
      <c r="A540" s="422"/>
      <c r="B540" s="423"/>
      <c r="C540" s="423"/>
      <c r="D540" s="423"/>
      <c r="E540" s="423"/>
      <c r="F540" s="423"/>
      <c r="G540" s="423"/>
      <c r="H540" s="423"/>
      <c r="I540" s="423"/>
      <c r="J540" s="423"/>
      <c r="K540" s="423"/>
      <c r="L540" s="423"/>
      <c r="M540" s="423"/>
      <c r="N540" s="423"/>
      <c r="O540" s="423"/>
      <c r="P540" s="423"/>
      <c r="Q540" s="423"/>
      <c r="R540" s="423"/>
      <c r="S540" s="423"/>
      <c r="T540" s="423"/>
      <c r="U540" s="423"/>
      <c r="V540" s="423"/>
      <c r="W540" s="424"/>
    </row>
    <row r="541" spans="1:23" ht="18" hidden="1" customHeight="1">
      <c r="A541" s="422"/>
      <c r="B541" s="423"/>
      <c r="C541" s="423"/>
      <c r="D541" s="423"/>
      <c r="E541" s="423"/>
      <c r="F541" s="423"/>
      <c r="G541" s="423"/>
      <c r="H541" s="423"/>
      <c r="I541" s="423"/>
      <c r="J541" s="423"/>
      <c r="K541" s="423"/>
      <c r="L541" s="423"/>
      <c r="M541" s="423"/>
      <c r="N541" s="423"/>
      <c r="O541" s="423"/>
      <c r="P541" s="423"/>
      <c r="Q541" s="423"/>
      <c r="R541" s="423"/>
      <c r="S541" s="423"/>
      <c r="T541" s="423"/>
      <c r="U541" s="423"/>
      <c r="V541" s="423"/>
      <c r="W541" s="424"/>
    </row>
    <row r="542" spans="1:23" ht="18" hidden="1" customHeight="1">
      <c r="A542" s="422"/>
      <c r="B542" s="423"/>
      <c r="C542" s="423"/>
      <c r="D542" s="423"/>
      <c r="E542" s="423"/>
      <c r="F542" s="423"/>
      <c r="G542" s="423"/>
      <c r="H542" s="423"/>
      <c r="I542" s="423"/>
      <c r="J542" s="423"/>
      <c r="K542" s="423"/>
      <c r="L542" s="423"/>
      <c r="M542" s="423"/>
      <c r="N542" s="423"/>
      <c r="O542" s="423"/>
      <c r="P542" s="423"/>
      <c r="Q542" s="423"/>
      <c r="R542" s="423"/>
      <c r="S542" s="423"/>
      <c r="T542" s="423"/>
      <c r="U542" s="423"/>
      <c r="V542" s="423"/>
      <c r="W542" s="424"/>
    </row>
    <row r="543" spans="1:23" ht="18" hidden="1" customHeight="1">
      <c r="A543" s="422"/>
      <c r="B543" s="423"/>
      <c r="C543" s="423"/>
      <c r="D543" s="423"/>
      <c r="E543" s="423"/>
      <c r="F543" s="423"/>
      <c r="G543" s="423"/>
      <c r="H543" s="423"/>
      <c r="I543" s="423"/>
      <c r="J543" s="423"/>
      <c r="K543" s="423"/>
      <c r="L543" s="423"/>
      <c r="M543" s="423"/>
      <c r="N543" s="423"/>
      <c r="O543" s="423"/>
      <c r="P543" s="423"/>
      <c r="Q543" s="423"/>
      <c r="R543" s="423"/>
      <c r="S543" s="423"/>
      <c r="T543" s="423"/>
      <c r="U543" s="423"/>
      <c r="V543" s="423"/>
      <c r="W543" s="424"/>
    </row>
    <row r="544" spans="1:23" ht="18" hidden="1" customHeight="1">
      <c r="A544" s="422"/>
      <c r="B544" s="423"/>
      <c r="C544" s="423"/>
      <c r="D544" s="423"/>
      <c r="E544" s="423"/>
      <c r="F544" s="423"/>
      <c r="G544" s="423"/>
      <c r="H544" s="423"/>
      <c r="I544" s="423"/>
      <c r="J544" s="423"/>
      <c r="K544" s="423"/>
      <c r="L544" s="423"/>
      <c r="M544" s="423"/>
      <c r="N544" s="423"/>
      <c r="O544" s="423"/>
      <c r="P544" s="423"/>
      <c r="Q544" s="423"/>
      <c r="R544" s="423"/>
      <c r="S544" s="423"/>
      <c r="T544" s="423"/>
      <c r="U544" s="423"/>
      <c r="V544" s="423"/>
      <c r="W544" s="424"/>
    </row>
    <row r="545" spans="1:23" ht="18" hidden="1" customHeight="1">
      <c r="A545" s="422"/>
      <c r="B545" s="423"/>
      <c r="C545" s="423"/>
      <c r="D545" s="423"/>
      <c r="E545" s="423"/>
      <c r="F545" s="423"/>
      <c r="G545" s="423"/>
      <c r="H545" s="423"/>
      <c r="I545" s="423"/>
      <c r="J545" s="423"/>
      <c r="K545" s="423"/>
      <c r="L545" s="423"/>
      <c r="M545" s="423"/>
      <c r="N545" s="423"/>
      <c r="O545" s="423"/>
      <c r="P545" s="423"/>
      <c r="Q545" s="423"/>
      <c r="R545" s="423"/>
      <c r="S545" s="423"/>
      <c r="T545" s="423"/>
      <c r="U545" s="423"/>
      <c r="V545" s="423"/>
      <c r="W545" s="424"/>
    </row>
    <row r="546" spans="1:23" ht="18" hidden="1" customHeight="1">
      <c r="A546" s="422"/>
      <c r="B546" s="423"/>
      <c r="C546" s="423"/>
      <c r="D546" s="423"/>
      <c r="E546" s="423"/>
      <c r="F546" s="423"/>
      <c r="G546" s="423"/>
      <c r="H546" s="423"/>
      <c r="I546" s="423"/>
      <c r="J546" s="423"/>
      <c r="K546" s="423"/>
      <c r="L546" s="423"/>
      <c r="M546" s="423"/>
      <c r="N546" s="423"/>
      <c r="O546" s="423"/>
      <c r="P546" s="423"/>
      <c r="Q546" s="423"/>
      <c r="R546" s="423"/>
      <c r="S546" s="423"/>
      <c r="T546" s="423"/>
      <c r="U546" s="423"/>
      <c r="V546" s="423"/>
      <c r="W546" s="424"/>
    </row>
    <row r="547" spans="1:23" ht="18" hidden="1" customHeight="1">
      <c r="A547" s="422"/>
      <c r="B547" s="423"/>
      <c r="C547" s="423"/>
      <c r="D547" s="423"/>
      <c r="E547" s="423"/>
      <c r="F547" s="423"/>
      <c r="G547" s="423"/>
      <c r="H547" s="423"/>
      <c r="I547" s="423"/>
      <c r="J547" s="423"/>
      <c r="K547" s="423"/>
      <c r="L547" s="423"/>
      <c r="M547" s="423"/>
      <c r="N547" s="423"/>
      <c r="O547" s="423"/>
      <c r="P547" s="423"/>
      <c r="Q547" s="423"/>
      <c r="R547" s="423"/>
      <c r="S547" s="423"/>
      <c r="T547" s="423"/>
      <c r="U547" s="423"/>
      <c r="V547" s="423"/>
      <c r="W547" s="424"/>
    </row>
    <row r="548" spans="1:23" ht="18" hidden="1" customHeight="1">
      <c r="A548" s="422"/>
      <c r="B548" s="423"/>
      <c r="C548" s="423"/>
      <c r="D548" s="423"/>
      <c r="E548" s="423"/>
      <c r="F548" s="423"/>
      <c r="G548" s="423"/>
      <c r="H548" s="423"/>
      <c r="I548" s="423"/>
      <c r="J548" s="423"/>
      <c r="K548" s="423"/>
      <c r="L548" s="423"/>
      <c r="M548" s="423"/>
      <c r="N548" s="423"/>
      <c r="O548" s="423"/>
      <c r="P548" s="423"/>
      <c r="Q548" s="423"/>
      <c r="R548" s="423"/>
      <c r="S548" s="423"/>
      <c r="T548" s="423"/>
      <c r="U548" s="423"/>
      <c r="V548" s="423"/>
      <c r="W548" s="424"/>
    </row>
    <row r="549" spans="1:23" ht="18" hidden="1" customHeight="1">
      <c r="A549" s="425"/>
      <c r="B549" s="426"/>
      <c r="C549" s="426"/>
      <c r="D549" s="426"/>
      <c r="E549" s="426"/>
      <c r="F549" s="426"/>
      <c r="G549" s="426"/>
      <c r="H549" s="426"/>
      <c r="I549" s="426"/>
      <c r="J549" s="426"/>
      <c r="K549" s="426"/>
      <c r="L549" s="426"/>
      <c r="M549" s="426"/>
      <c r="N549" s="426"/>
      <c r="O549" s="426"/>
      <c r="P549" s="426"/>
      <c r="Q549" s="426"/>
      <c r="R549" s="426"/>
      <c r="S549" s="426"/>
      <c r="T549" s="426"/>
      <c r="U549" s="426"/>
      <c r="V549" s="426"/>
      <c r="W549" s="427"/>
    </row>
    <row r="550" spans="1:23">
      <c r="A550" s="413" t="s">
        <v>421</v>
      </c>
      <c r="B550" s="414"/>
      <c r="C550" s="414"/>
      <c r="D550" s="414"/>
      <c r="E550" s="414"/>
      <c r="F550" s="414"/>
      <c r="G550" s="414"/>
      <c r="H550" s="414"/>
      <c r="I550" s="414"/>
      <c r="J550" s="414"/>
      <c r="K550" s="414"/>
      <c r="L550" s="414"/>
      <c r="M550" s="414"/>
      <c r="N550" s="414"/>
      <c r="O550" s="414"/>
      <c r="P550" s="414"/>
      <c r="Q550" s="414"/>
      <c r="R550" s="414"/>
      <c r="S550" s="414"/>
      <c r="T550" s="414"/>
      <c r="U550" s="414"/>
      <c r="V550" s="414"/>
      <c r="W550" s="415"/>
    </row>
    <row r="551" spans="1:23">
      <c r="A551" s="416"/>
      <c r="B551" s="417"/>
      <c r="C551" s="417"/>
      <c r="D551" s="417"/>
      <c r="E551" s="417"/>
      <c r="F551" s="417"/>
      <c r="G551" s="417"/>
      <c r="H551" s="417"/>
      <c r="I551" s="417"/>
      <c r="J551" s="417"/>
      <c r="K551" s="417"/>
      <c r="L551" s="417"/>
      <c r="M551" s="417"/>
      <c r="N551" s="417"/>
      <c r="O551" s="417"/>
      <c r="P551" s="417"/>
      <c r="Q551" s="417"/>
      <c r="R551" s="417"/>
      <c r="S551" s="417"/>
      <c r="T551" s="417"/>
      <c r="U551" s="417"/>
      <c r="V551" s="417"/>
      <c r="W551" s="418"/>
    </row>
    <row r="552" spans="1:23">
      <c r="A552" s="416"/>
      <c r="B552" s="417"/>
      <c r="C552" s="417"/>
      <c r="D552" s="417"/>
      <c r="E552" s="417"/>
      <c r="F552" s="417"/>
      <c r="G552" s="417"/>
      <c r="H552" s="417"/>
      <c r="I552" s="417"/>
      <c r="J552" s="417"/>
      <c r="K552" s="417"/>
      <c r="L552" s="417"/>
      <c r="M552" s="417"/>
      <c r="N552" s="417"/>
      <c r="O552" s="417"/>
      <c r="P552" s="417"/>
      <c r="Q552" s="417"/>
      <c r="R552" s="417"/>
      <c r="S552" s="417"/>
      <c r="T552" s="417"/>
      <c r="U552" s="417"/>
      <c r="V552" s="417"/>
      <c r="W552" s="418"/>
    </row>
    <row r="553" spans="1:23">
      <c r="A553" s="416"/>
      <c r="B553" s="417"/>
      <c r="C553" s="417"/>
      <c r="D553" s="417"/>
      <c r="E553" s="417"/>
      <c r="F553" s="417"/>
      <c r="G553" s="417"/>
      <c r="H553" s="417"/>
      <c r="I553" s="417"/>
      <c r="J553" s="417"/>
      <c r="K553" s="417"/>
      <c r="L553" s="417"/>
      <c r="M553" s="417"/>
      <c r="N553" s="417"/>
      <c r="O553" s="417"/>
      <c r="P553" s="417"/>
      <c r="Q553" s="417"/>
      <c r="R553" s="417"/>
      <c r="S553" s="417"/>
      <c r="T553" s="417"/>
      <c r="U553" s="417"/>
      <c r="V553" s="417"/>
      <c r="W553" s="418"/>
    </row>
    <row r="554" spans="1:23">
      <c r="A554" s="416"/>
      <c r="B554" s="417"/>
      <c r="C554" s="417"/>
      <c r="D554" s="417"/>
      <c r="E554" s="417"/>
      <c r="F554" s="417"/>
      <c r="G554" s="417"/>
      <c r="H554" s="417"/>
      <c r="I554" s="417"/>
      <c r="J554" s="417"/>
      <c r="K554" s="417"/>
      <c r="L554" s="417"/>
      <c r="M554" s="417"/>
      <c r="N554" s="417"/>
      <c r="O554" s="417"/>
      <c r="P554" s="417"/>
      <c r="Q554" s="417"/>
      <c r="R554" s="417"/>
      <c r="S554" s="417"/>
      <c r="T554" s="417"/>
      <c r="U554" s="417"/>
      <c r="V554" s="417"/>
      <c r="W554" s="418"/>
    </row>
    <row r="555" spans="1:23">
      <c r="A555" s="416"/>
      <c r="B555" s="417"/>
      <c r="C555" s="417"/>
      <c r="D555" s="417"/>
      <c r="E555" s="417"/>
      <c r="F555" s="417"/>
      <c r="G555" s="417"/>
      <c r="H555" s="417"/>
      <c r="I555" s="417"/>
      <c r="J555" s="417"/>
      <c r="K555" s="417"/>
      <c r="L555" s="417"/>
      <c r="M555" s="417"/>
      <c r="N555" s="417"/>
      <c r="O555" s="417"/>
      <c r="P555" s="417"/>
      <c r="Q555" s="417"/>
      <c r="R555" s="417"/>
      <c r="S555" s="417"/>
      <c r="T555" s="417"/>
      <c r="U555" s="417"/>
      <c r="V555" s="417"/>
      <c r="W555" s="418"/>
    </row>
    <row r="556" spans="1:23">
      <c r="A556" s="416"/>
      <c r="B556" s="417"/>
      <c r="C556" s="417"/>
      <c r="D556" s="417"/>
      <c r="E556" s="417"/>
      <c r="F556" s="417"/>
      <c r="G556" s="417"/>
      <c r="H556" s="417"/>
      <c r="I556" s="417"/>
      <c r="J556" s="417"/>
      <c r="K556" s="417"/>
      <c r="L556" s="417"/>
      <c r="M556" s="417"/>
      <c r="N556" s="417"/>
      <c r="O556" s="417"/>
      <c r="P556" s="417"/>
      <c r="Q556" s="417"/>
      <c r="R556" s="417"/>
      <c r="S556" s="417"/>
      <c r="T556" s="417"/>
      <c r="U556" s="417"/>
      <c r="V556" s="417"/>
      <c r="W556" s="418"/>
    </row>
    <row r="557" spans="1:23">
      <c r="A557" s="416"/>
      <c r="B557" s="417"/>
      <c r="C557" s="417"/>
      <c r="D557" s="417"/>
      <c r="E557" s="417"/>
      <c r="F557" s="417"/>
      <c r="G557" s="417"/>
      <c r="H557" s="417"/>
      <c r="I557" s="417"/>
      <c r="J557" s="417"/>
      <c r="K557" s="417"/>
      <c r="L557" s="417"/>
      <c r="M557" s="417"/>
      <c r="N557" s="417"/>
      <c r="O557" s="417"/>
      <c r="P557" s="417"/>
      <c r="Q557" s="417"/>
      <c r="R557" s="417"/>
      <c r="S557" s="417"/>
      <c r="T557" s="417"/>
      <c r="U557" s="417"/>
      <c r="V557" s="417"/>
      <c r="W557" s="418"/>
    </row>
    <row r="558" spans="1:23">
      <c r="A558" s="416"/>
      <c r="B558" s="417"/>
      <c r="C558" s="417"/>
      <c r="D558" s="417"/>
      <c r="E558" s="417"/>
      <c r="F558" s="417"/>
      <c r="G558" s="417"/>
      <c r="H558" s="417"/>
      <c r="I558" s="417"/>
      <c r="J558" s="417"/>
      <c r="K558" s="417"/>
      <c r="L558" s="417"/>
      <c r="M558" s="417"/>
      <c r="N558" s="417"/>
      <c r="O558" s="417"/>
      <c r="P558" s="417"/>
      <c r="Q558" s="417"/>
      <c r="R558" s="417"/>
      <c r="S558" s="417"/>
      <c r="T558" s="417"/>
      <c r="U558" s="417"/>
      <c r="V558" s="417"/>
      <c r="W558" s="418"/>
    </row>
    <row r="559" spans="1:23">
      <c r="A559" s="416"/>
      <c r="B559" s="417"/>
      <c r="C559" s="417"/>
      <c r="D559" s="417"/>
      <c r="E559" s="417"/>
      <c r="F559" s="417"/>
      <c r="G559" s="417"/>
      <c r="H559" s="417"/>
      <c r="I559" s="417"/>
      <c r="J559" s="417"/>
      <c r="K559" s="417"/>
      <c r="L559" s="417"/>
      <c r="M559" s="417"/>
      <c r="N559" s="417"/>
      <c r="O559" s="417"/>
      <c r="P559" s="417"/>
      <c r="Q559" s="417"/>
      <c r="R559" s="417"/>
      <c r="S559" s="417"/>
      <c r="T559" s="417"/>
      <c r="U559" s="417"/>
      <c r="V559" s="417"/>
      <c r="W559" s="418"/>
    </row>
    <row r="560" spans="1:23">
      <c r="A560" s="416"/>
      <c r="B560" s="417"/>
      <c r="C560" s="417"/>
      <c r="D560" s="417"/>
      <c r="E560" s="417"/>
      <c r="F560" s="417"/>
      <c r="G560" s="417"/>
      <c r="H560" s="417"/>
      <c r="I560" s="417"/>
      <c r="J560" s="417"/>
      <c r="K560" s="417"/>
      <c r="L560" s="417"/>
      <c r="M560" s="417"/>
      <c r="N560" s="417"/>
      <c r="O560" s="417"/>
      <c r="P560" s="417"/>
      <c r="Q560" s="417"/>
      <c r="R560" s="417"/>
      <c r="S560" s="417"/>
      <c r="T560" s="417"/>
      <c r="U560" s="417"/>
      <c r="V560" s="417"/>
      <c r="W560" s="418"/>
    </row>
    <row r="561" spans="1:23">
      <c r="A561" s="416"/>
      <c r="B561" s="417"/>
      <c r="C561" s="417"/>
      <c r="D561" s="417"/>
      <c r="E561" s="417"/>
      <c r="F561" s="417"/>
      <c r="G561" s="417"/>
      <c r="H561" s="417"/>
      <c r="I561" s="417"/>
      <c r="J561" s="417"/>
      <c r="K561" s="417"/>
      <c r="L561" s="417"/>
      <c r="M561" s="417"/>
      <c r="N561" s="417"/>
      <c r="O561" s="417"/>
      <c r="P561" s="417"/>
      <c r="Q561" s="417"/>
      <c r="R561" s="417"/>
      <c r="S561" s="417"/>
      <c r="T561" s="417"/>
      <c r="U561" s="417"/>
      <c r="V561" s="417"/>
      <c r="W561" s="418"/>
    </row>
    <row r="562" spans="1:23">
      <c r="A562" s="416"/>
      <c r="B562" s="417"/>
      <c r="C562" s="417"/>
      <c r="D562" s="417"/>
      <c r="E562" s="417"/>
      <c r="F562" s="417"/>
      <c r="G562" s="417"/>
      <c r="H562" s="417"/>
      <c r="I562" s="417"/>
      <c r="J562" s="417"/>
      <c r="K562" s="417"/>
      <c r="L562" s="417"/>
      <c r="M562" s="417"/>
      <c r="N562" s="417"/>
      <c r="O562" s="417"/>
      <c r="P562" s="417"/>
      <c r="Q562" s="417"/>
      <c r="R562" s="417"/>
      <c r="S562" s="417"/>
      <c r="T562" s="417"/>
      <c r="U562" s="417"/>
      <c r="V562" s="417"/>
      <c r="W562" s="418"/>
    </row>
    <row r="563" spans="1:23">
      <c r="A563" s="416"/>
      <c r="B563" s="417"/>
      <c r="C563" s="417"/>
      <c r="D563" s="417"/>
      <c r="E563" s="417"/>
      <c r="F563" s="417"/>
      <c r="G563" s="417"/>
      <c r="H563" s="417"/>
      <c r="I563" s="417"/>
      <c r="J563" s="417"/>
      <c r="K563" s="417"/>
      <c r="L563" s="417"/>
      <c r="M563" s="417"/>
      <c r="N563" s="417"/>
      <c r="O563" s="417"/>
      <c r="P563" s="417"/>
      <c r="Q563" s="417"/>
      <c r="R563" s="417"/>
      <c r="S563" s="417"/>
      <c r="T563" s="417"/>
      <c r="U563" s="417"/>
      <c r="V563" s="417"/>
      <c r="W563" s="418"/>
    </row>
    <row r="564" spans="1:23">
      <c r="A564" s="416"/>
      <c r="B564" s="417"/>
      <c r="C564" s="417"/>
      <c r="D564" s="417"/>
      <c r="E564" s="417"/>
      <c r="F564" s="417"/>
      <c r="G564" s="417"/>
      <c r="H564" s="417"/>
      <c r="I564" s="417"/>
      <c r="J564" s="417"/>
      <c r="K564" s="417"/>
      <c r="L564" s="417"/>
      <c r="M564" s="417"/>
      <c r="N564" s="417"/>
      <c r="O564" s="417"/>
      <c r="P564" s="417"/>
      <c r="Q564" s="417"/>
      <c r="R564" s="417"/>
      <c r="S564" s="417"/>
      <c r="T564" s="417"/>
      <c r="U564" s="417"/>
      <c r="V564" s="417"/>
      <c r="W564" s="418"/>
    </row>
    <row r="565" spans="1:23">
      <c r="A565" s="416"/>
      <c r="B565" s="417"/>
      <c r="C565" s="417"/>
      <c r="D565" s="417"/>
      <c r="E565" s="417"/>
      <c r="F565" s="417"/>
      <c r="G565" s="417"/>
      <c r="H565" s="417"/>
      <c r="I565" s="417"/>
      <c r="J565" s="417"/>
      <c r="K565" s="417"/>
      <c r="L565" s="417"/>
      <c r="M565" s="417"/>
      <c r="N565" s="417"/>
      <c r="O565" s="417"/>
      <c r="P565" s="417"/>
      <c r="Q565" s="417"/>
      <c r="R565" s="417"/>
      <c r="S565" s="417"/>
      <c r="T565" s="417"/>
      <c r="U565" s="417"/>
      <c r="V565" s="417"/>
      <c r="W565" s="418"/>
    </row>
    <row r="566" spans="1:23">
      <c r="A566" s="416"/>
      <c r="B566" s="417"/>
      <c r="C566" s="417"/>
      <c r="D566" s="417"/>
      <c r="E566" s="417"/>
      <c r="F566" s="417"/>
      <c r="G566" s="417"/>
      <c r="H566" s="417"/>
      <c r="I566" s="417"/>
      <c r="J566" s="417"/>
      <c r="K566" s="417"/>
      <c r="L566" s="417"/>
      <c r="M566" s="417"/>
      <c r="N566" s="417"/>
      <c r="O566" s="417"/>
      <c r="P566" s="417"/>
      <c r="Q566" s="417"/>
      <c r="R566" s="417"/>
      <c r="S566" s="417"/>
      <c r="T566" s="417"/>
      <c r="U566" s="417"/>
      <c r="V566" s="417"/>
      <c r="W566" s="418"/>
    </row>
    <row r="567" spans="1:23">
      <c r="A567" s="416"/>
      <c r="B567" s="417"/>
      <c r="C567" s="417"/>
      <c r="D567" s="417"/>
      <c r="E567" s="417"/>
      <c r="F567" s="417"/>
      <c r="G567" s="417"/>
      <c r="H567" s="417"/>
      <c r="I567" s="417"/>
      <c r="J567" s="417"/>
      <c r="K567" s="417"/>
      <c r="L567" s="417"/>
      <c r="M567" s="417"/>
      <c r="N567" s="417"/>
      <c r="O567" s="417"/>
      <c r="P567" s="417"/>
      <c r="Q567" s="417"/>
      <c r="R567" s="417"/>
      <c r="S567" s="417"/>
      <c r="T567" s="417"/>
      <c r="U567" s="417"/>
      <c r="V567" s="417"/>
      <c r="W567" s="418"/>
    </row>
    <row r="568" spans="1:23">
      <c r="A568" s="416"/>
      <c r="B568" s="417"/>
      <c r="C568" s="417"/>
      <c r="D568" s="417"/>
      <c r="E568" s="417"/>
      <c r="F568" s="417"/>
      <c r="G568" s="417"/>
      <c r="H568" s="417"/>
      <c r="I568" s="417"/>
      <c r="J568" s="417"/>
      <c r="K568" s="417"/>
      <c r="L568" s="417"/>
      <c r="M568" s="417"/>
      <c r="N568" s="417"/>
      <c r="O568" s="417"/>
      <c r="P568" s="417"/>
      <c r="Q568" s="417"/>
      <c r="R568" s="417"/>
      <c r="S568" s="417"/>
      <c r="T568" s="417"/>
      <c r="U568" s="417"/>
      <c r="V568" s="417"/>
      <c r="W568" s="418"/>
    </row>
    <row r="569" spans="1:23">
      <c r="A569" s="416"/>
      <c r="B569" s="417"/>
      <c r="C569" s="417"/>
      <c r="D569" s="417"/>
      <c r="E569" s="417"/>
      <c r="F569" s="417"/>
      <c r="G569" s="417"/>
      <c r="H569" s="417"/>
      <c r="I569" s="417"/>
      <c r="J569" s="417"/>
      <c r="K569" s="417"/>
      <c r="L569" s="417"/>
      <c r="M569" s="417"/>
      <c r="N569" s="417"/>
      <c r="O569" s="417"/>
      <c r="P569" s="417"/>
      <c r="Q569" s="417"/>
      <c r="R569" s="417"/>
      <c r="S569" s="417"/>
      <c r="T569" s="417"/>
      <c r="U569" s="417"/>
      <c r="V569" s="417"/>
      <c r="W569" s="418"/>
    </row>
    <row r="570" spans="1:23">
      <c r="A570" s="416"/>
      <c r="B570" s="417"/>
      <c r="C570" s="417"/>
      <c r="D570" s="417"/>
      <c r="E570" s="417"/>
      <c r="F570" s="417"/>
      <c r="G570" s="417"/>
      <c r="H570" s="417"/>
      <c r="I570" s="417"/>
      <c r="J570" s="417"/>
      <c r="K570" s="417"/>
      <c r="L570" s="417"/>
      <c r="M570" s="417"/>
      <c r="N570" s="417"/>
      <c r="O570" s="417"/>
      <c r="P570" s="417"/>
      <c r="Q570" s="417"/>
      <c r="R570" s="417"/>
      <c r="S570" s="417"/>
      <c r="T570" s="417"/>
      <c r="U570" s="417"/>
      <c r="V570" s="417"/>
      <c r="W570" s="418"/>
    </row>
    <row r="571" spans="1:23">
      <c r="A571" s="416"/>
      <c r="B571" s="417"/>
      <c r="C571" s="417"/>
      <c r="D571" s="417"/>
      <c r="E571" s="417"/>
      <c r="F571" s="417"/>
      <c r="G571" s="417"/>
      <c r="H571" s="417"/>
      <c r="I571" s="417"/>
      <c r="J571" s="417"/>
      <c r="K571" s="417"/>
      <c r="L571" s="417"/>
      <c r="M571" s="417"/>
      <c r="N571" s="417"/>
      <c r="O571" s="417"/>
      <c r="P571" s="417"/>
      <c r="Q571" s="417"/>
      <c r="R571" s="417"/>
      <c r="S571" s="417"/>
      <c r="T571" s="417"/>
      <c r="U571" s="417"/>
      <c r="V571" s="417"/>
      <c r="W571" s="418"/>
    </row>
    <row r="572" spans="1:23">
      <c r="A572" s="416"/>
      <c r="B572" s="417"/>
      <c r="C572" s="417"/>
      <c r="D572" s="417"/>
      <c r="E572" s="417"/>
      <c r="F572" s="417"/>
      <c r="G572" s="417"/>
      <c r="H572" s="417"/>
      <c r="I572" s="417"/>
      <c r="J572" s="417"/>
      <c r="K572" s="417"/>
      <c r="L572" s="417"/>
      <c r="M572" s="417"/>
      <c r="N572" s="417"/>
      <c r="O572" s="417"/>
      <c r="P572" s="417"/>
      <c r="Q572" s="417"/>
      <c r="R572" s="417"/>
      <c r="S572" s="417"/>
      <c r="T572" s="417"/>
      <c r="U572" s="417"/>
      <c r="V572" s="417"/>
      <c r="W572" s="418"/>
    </row>
    <row r="573" spans="1:23">
      <c r="A573" s="416"/>
      <c r="B573" s="417"/>
      <c r="C573" s="417"/>
      <c r="D573" s="417"/>
      <c r="E573" s="417"/>
      <c r="F573" s="417"/>
      <c r="G573" s="417"/>
      <c r="H573" s="417"/>
      <c r="I573" s="417"/>
      <c r="J573" s="417"/>
      <c r="K573" s="417"/>
      <c r="L573" s="417"/>
      <c r="M573" s="417"/>
      <c r="N573" s="417"/>
      <c r="O573" s="417"/>
      <c r="P573" s="417"/>
      <c r="Q573" s="417"/>
      <c r="R573" s="417"/>
      <c r="S573" s="417"/>
      <c r="T573" s="417"/>
      <c r="U573" s="417"/>
      <c r="V573" s="417"/>
      <c r="W573" s="418"/>
    </row>
    <row r="574" spans="1:23">
      <c r="A574" s="416"/>
      <c r="B574" s="417"/>
      <c r="C574" s="417"/>
      <c r="D574" s="417"/>
      <c r="E574" s="417"/>
      <c r="F574" s="417"/>
      <c r="G574" s="417"/>
      <c r="H574" s="417"/>
      <c r="I574" s="417"/>
      <c r="J574" s="417"/>
      <c r="K574" s="417"/>
      <c r="L574" s="417"/>
      <c r="M574" s="417"/>
      <c r="N574" s="417"/>
      <c r="O574" s="417"/>
      <c r="P574" s="417"/>
      <c r="Q574" s="417"/>
      <c r="R574" s="417"/>
      <c r="S574" s="417"/>
      <c r="T574" s="417"/>
      <c r="U574" s="417"/>
      <c r="V574" s="417"/>
      <c r="W574" s="418"/>
    </row>
    <row r="575" spans="1:23">
      <c r="A575" s="416"/>
      <c r="B575" s="417"/>
      <c r="C575" s="417"/>
      <c r="D575" s="417"/>
      <c r="E575" s="417"/>
      <c r="F575" s="417"/>
      <c r="G575" s="417"/>
      <c r="H575" s="417"/>
      <c r="I575" s="417"/>
      <c r="J575" s="417"/>
      <c r="K575" s="417"/>
      <c r="L575" s="417"/>
      <c r="M575" s="417"/>
      <c r="N575" s="417"/>
      <c r="O575" s="417"/>
      <c r="P575" s="417"/>
      <c r="Q575" s="417"/>
      <c r="R575" s="417"/>
      <c r="S575" s="417"/>
      <c r="T575" s="417"/>
      <c r="U575" s="417"/>
      <c r="V575" s="417"/>
      <c r="W575" s="418"/>
    </row>
    <row r="576" spans="1:23">
      <c r="A576" s="416"/>
      <c r="B576" s="417"/>
      <c r="C576" s="417"/>
      <c r="D576" s="417"/>
      <c r="E576" s="417"/>
      <c r="F576" s="417"/>
      <c r="G576" s="417"/>
      <c r="H576" s="417"/>
      <c r="I576" s="417"/>
      <c r="J576" s="417"/>
      <c r="K576" s="417"/>
      <c r="L576" s="417"/>
      <c r="M576" s="417"/>
      <c r="N576" s="417"/>
      <c r="O576" s="417"/>
      <c r="P576" s="417"/>
      <c r="Q576" s="417"/>
      <c r="R576" s="417"/>
      <c r="S576" s="417"/>
      <c r="T576" s="417"/>
      <c r="U576" s="417"/>
      <c r="V576" s="417"/>
      <c r="W576" s="418"/>
    </row>
    <row r="577" spans="1:23">
      <c r="A577" s="416"/>
      <c r="B577" s="417"/>
      <c r="C577" s="417"/>
      <c r="D577" s="417"/>
      <c r="E577" s="417"/>
      <c r="F577" s="417"/>
      <c r="G577" s="417"/>
      <c r="H577" s="417"/>
      <c r="I577" s="417"/>
      <c r="J577" s="417"/>
      <c r="K577" s="417"/>
      <c r="L577" s="417"/>
      <c r="M577" s="417"/>
      <c r="N577" s="417"/>
      <c r="O577" s="417"/>
      <c r="P577" s="417"/>
      <c r="Q577" s="417"/>
      <c r="R577" s="417"/>
      <c r="S577" s="417"/>
      <c r="T577" s="417"/>
      <c r="U577" s="417"/>
      <c r="V577" s="417"/>
      <c r="W577" s="418"/>
    </row>
    <row r="578" spans="1:23">
      <c r="A578" s="416"/>
      <c r="B578" s="417"/>
      <c r="C578" s="417"/>
      <c r="D578" s="417"/>
      <c r="E578" s="417"/>
      <c r="F578" s="417"/>
      <c r="G578" s="417"/>
      <c r="H578" s="417"/>
      <c r="I578" s="417"/>
      <c r="J578" s="417"/>
      <c r="K578" s="417"/>
      <c r="L578" s="417"/>
      <c r="M578" s="417"/>
      <c r="N578" s="417"/>
      <c r="O578" s="417"/>
      <c r="P578" s="417"/>
      <c r="Q578" s="417"/>
      <c r="R578" s="417"/>
      <c r="S578" s="417"/>
      <c r="T578" s="417"/>
      <c r="U578" s="417"/>
      <c r="V578" s="417"/>
      <c r="W578" s="418"/>
    </row>
    <row r="579" spans="1:23">
      <c r="A579" s="416"/>
      <c r="B579" s="417"/>
      <c r="C579" s="417"/>
      <c r="D579" s="417"/>
      <c r="E579" s="417"/>
      <c r="F579" s="417"/>
      <c r="G579" s="417"/>
      <c r="H579" s="417"/>
      <c r="I579" s="417"/>
      <c r="J579" s="417"/>
      <c r="K579" s="417"/>
      <c r="L579" s="417"/>
      <c r="M579" s="417"/>
      <c r="N579" s="417"/>
      <c r="O579" s="417"/>
      <c r="P579" s="417"/>
      <c r="Q579" s="417"/>
      <c r="R579" s="417"/>
      <c r="S579" s="417"/>
      <c r="T579" s="417"/>
      <c r="U579" s="417"/>
      <c r="V579" s="417"/>
      <c r="W579" s="418"/>
    </row>
    <row r="580" spans="1:23">
      <c r="A580" s="416"/>
      <c r="B580" s="417"/>
      <c r="C580" s="417"/>
      <c r="D580" s="417"/>
      <c r="E580" s="417"/>
      <c r="F580" s="417"/>
      <c r="G580" s="417"/>
      <c r="H580" s="417"/>
      <c r="I580" s="417"/>
      <c r="J580" s="417"/>
      <c r="K580" s="417"/>
      <c r="L580" s="417"/>
      <c r="M580" s="417"/>
      <c r="N580" s="417"/>
      <c r="O580" s="417"/>
      <c r="P580" s="417"/>
      <c r="Q580" s="417"/>
      <c r="R580" s="417"/>
      <c r="S580" s="417"/>
      <c r="T580" s="417"/>
      <c r="U580" s="417"/>
      <c r="V580" s="417"/>
      <c r="W580" s="418"/>
    </row>
    <row r="581" spans="1:23">
      <c r="A581" s="416"/>
      <c r="B581" s="417"/>
      <c r="C581" s="417"/>
      <c r="D581" s="417"/>
      <c r="E581" s="417"/>
      <c r="F581" s="417"/>
      <c r="G581" s="417"/>
      <c r="H581" s="417"/>
      <c r="I581" s="417"/>
      <c r="J581" s="417"/>
      <c r="K581" s="417"/>
      <c r="L581" s="417"/>
      <c r="M581" s="417"/>
      <c r="N581" s="417"/>
      <c r="O581" s="417"/>
      <c r="P581" s="417"/>
      <c r="Q581" s="417"/>
      <c r="R581" s="417"/>
      <c r="S581" s="417"/>
      <c r="T581" s="417"/>
      <c r="U581" s="417"/>
      <c r="V581" s="417"/>
      <c r="W581" s="418"/>
    </row>
    <row r="582" spans="1:23">
      <c r="A582" s="416"/>
      <c r="B582" s="417"/>
      <c r="C582" s="417"/>
      <c r="D582" s="417"/>
      <c r="E582" s="417"/>
      <c r="F582" s="417"/>
      <c r="G582" s="417"/>
      <c r="H582" s="417"/>
      <c r="I582" s="417"/>
      <c r="J582" s="417"/>
      <c r="K582" s="417"/>
      <c r="L582" s="417"/>
      <c r="M582" s="417"/>
      <c r="N582" s="417"/>
      <c r="O582" s="417"/>
      <c r="P582" s="417"/>
      <c r="Q582" s="417"/>
      <c r="R582" s="417"/>
      <c r="S582" s="417"/>
      <c r="T582" s="417"/>
      <c r="U582" s="417"/>
      <c r="V582" s="417"/>
      <c r="W582" s="418"/>
    </row>
    <row r="583" spans="1:23">
      <c r="A583" s="416"/>
      <c r="B583" s="417"/>
      <c r="C583" s="417"/>
      <c r="D583" s="417"/>
      <c r="E583" s="417"/>
      <c r="F583" s="417"/>
      <c r="G583" s="417"/>
      <c r="H583" s="417"/>
      <c r="I583" s="417"/>
      <c r="J583" s="417"/>
      <c r="K583" s="417"/>
      <c r="L583" s="417"/>
      <c r="M583" s="417"/>
      <c r="N583" s="417"/>
      <c r="O583" s="417"/>
      <c r="P583" s="417"/>
      <c r="Q583" s="417"/>
      <c r="R583" s="417"/>
      <c r="S583" s="417"/>
      <c r="T583" s="417"/>
      <c r="U583" s="417"/>
      <c r="V583" s="417"/>
      <c r="W583" s="418"/>
    </row>
    <row r="584" spans="1:23">
      <c r="A584" s="416"/>
      <c r="B584" s="417"/>
      <c r="C584" s="417"/>
      <c r="D584" s="417"/>
      <c r="E584" s="417"/>
      <c r="F584" s="417"/>
      <c r="G584" s="417"/>
      <c r="H584" s="417"/>
      <c r="I584" s="417"/>
      <c r="J584" s="417"/>
      <c r="K584" s="417"/>
      <c r="L584" s="417"/>
      <c r="M584" s="417"/>
      <c r="N584" s="417"/>
      <c r="O584" s="417"/>
      <c r="P584" s="417"/>
      <c r="Q584" s="417"/>
      <c r="R584" s="417"/>
      <c r="S584" s="417"/>
      <c r="T584" s="417"/>
      <c r="U584" s="417"/>
      <c r="V584" s="417"/>
      <c r="W584" s="418"/>
    </row>
    <row r="585" spans="1:23">
      <c r="A585" s="416"/>
      <c r="B585" s="417"/>
      <c r="C585" s="417"/>
      <c r="D585" s="417"/>
      <c r="E585" s="417"/>
      <c r="F585" s="417"/>
      <c r="G585" s="417"/>
      <c r="H585" s="417"/>
      <c r="I585" s="417"/>
      <c r="J585" s="417"/>
      <c r="K585" s="417"/>
      <c r="L585" s="417"/>
      <c r="M585" s="417"/>
      <c r="N585" s="417"/>
      <c r="O585" s="417"/>
      <c r="P585" s="417"/>
      <c r="Q585" s="417"/>
      <c r="R585" s="417"/>
      <c r="S585" s="417"/>
      <c r="T585" s="417"/>
      <c r="U585" s="417"/>
      <c r="V585" s="417"/>
      <c r="W585" s="418"/>
    </row>
    <row r="586" spans="1:23">
      <c r="A586" s="416"/>
      <c r="B586" s="417"/>
      <c r="C586" s="417"/>
      <c r="D586" s="417"/>
      <c r="E586" s="417"/>
      <c r="F586" s="417"/>
      <c r="G586" s="417"/>
      <c r="H586" s="417"/>
      <c r="I586" s="417"/>
      <c r="J586" s="417"/>
      <c r="K586" s="417"/>
      <c r="L586" s="417"/>
      <c r="M586" s="417"/>
      <c r="N586" s="417"/>
      <c r="O586" s="417"/>
      <c r="P586" s="417"/>
      <c r="Q586" s="417"/>
      <c r="R586" s="417"/>
      <c r="S586" s="417"/>
      <c r="T586" s="417"/>
      <c r="U586" s="417"/>
      <c r="V586" s="417"/>
      <c r="W586" s="418"/>
    </row>
    <row r="587" spans="1:23">
      <c r="A587" s="416"/>
      <c r="B587" s="417"/>
      <c r="C587" s="417"/>
      <c r="D587" s="417"/>
      <c r="E587" s="417"/>
      <c r="F587" s="417"/>
      <c r="G587" s="417"/>
      <c r="H587" s="417"/>
      <c r="I587" s="417"/>
      <c r="J587" s="417"/>
      <c r="K587" s="417"/>
      <c r="L587" s="417"/>
      <c r="M587" s="417"/>
      <c r="N587" s="417"/>
      <c r="O587" s="417"/>
      <c r="P587" s="417"/>
      <c r="Q587" s="417"/>
      <c r="R587" s="417"/>
      <c r="S587" s="417"/>
      <c r="T587" s="417"/>
      <c r="U587" s="417"/>
      <c r="V587" s="417"/>
      <c r="W587" s="418"/>
    </row>
    <row r="588" spans="1:23">
      <c r="A588" s="419"/>
      <c r="B588" s="420"/>
      <c r="C588" s="420"/>
      <c r="D588" s="420"/>
      <c r="E588" s="420"/>
      <c r="F588" s="420"/>
      <c r="G588" s="420"/>
      <c r="H588" s="420"/>
      <c r="I588" s="420"/>
      <c r="J588" s="420"/>
      <c r="K588" s="420"/>
      <c r="L588" s="420"/>
      <c r="M588" s="420"/>
      <c r="N588" s="420"/>
      <c r="O588" s="420"/>
      <c r="P588" s="420"/>
      <c r="Q588" s="420"/>
      <c r="R588" s="420"/>
      <c r="S588" s="420"/>
      <c r="T588" s="420"/>
      <c r="U588" s="420"/>
      <c r="V588" s="420"/>
      <c r="W588" s="421"/>
    </row>
  </sheetData>
  <sheetProtection algorithmName="SHA-512" hashValue="nhOrQEya0UJ8WKvULuGP99tzSOxTMS6kAvuqmI0HJEJBI2K1IGeRe2HqghVXxmPXC6LlM1bfXwYLq7j7Wvz7Lg==" saltValue="SZ/0YR/5LiQtT5mGBIoMoA==" spinCount="100000" sheet="1" scenarios="1" formatRows="0"/>
  <mergeCells count="118">
    <mergeCell ref="A513:W549"/>
    <mergeCell ref="A474:W510"/>
    <mergeCell ref="A511:L512"/>
    <mergeCell ref="M511:M512"/>
    <mergeCell ref="N511:S512"/>
    <mergeCell ref="T511:T512"/>
    <mergeCell ref="U511:W512"/>
    <mergeCell ref="A435:W471"/>
    <mergeCell ref="A472:L473"/>
    <mergeCell ref="M472:M473"/>
    <mergeCell ref="N472:S473"/>
    <mergeCell ref="T472:T473"/>
    <mergeCell ref="U472:W473"/>
    <mergeCell ref="A396:W432"/>
    <mergeCell ref="A433:L434"/>
    <mergeCell ref="M433:M434"/>
    <mergeCell ref="N433:S434"/>
    <mergeCell ref="T433:T434"/>
    <mergeCell ref="U433:W434"/>
    <mergeCell ref="A357:W393"/>
    <mergeCell ref="A394:L395"/>
    <mergeCell ref="M394:M395"/>
    <mergeCell ref="N394:S395"/>
    <mergeCell ref="T394:T395"/>
    <mergeCell ref="U394:W395"/>
    <mergeCell ref="A238:L239"/>
    <mergeCell ref="M238:M239"/>
    <mergeCell ref="N238:S239"/>
    <mergeCell ref="T238:T239"/>
    <mergeCell ref="U238:W239"/>
    <mergeCell ref="A318:W354"/>
    <mergeCell ref="A355:L356"/>
    <mergeCell ref="M355:M356"/>
    <mergeCell ref="N355:S356"/>
    <mergeCell ref="T355:T356"/>
    <mergeCell ref="U355:W356"/>
    <mergeCell ref="A279:W315"/>
    <mergeCell ref="A316:L317"/>
    <mergeCell ref="M316:M317"/>
    <mergeCell ref="N316:S317"/>
    <mergeCell ref="T316:T317"/>
    <mergeCell ref="U316:W317"/>
    <mergeCell ref="A43:L44"/>
    <mergeCell ref="M43:M44"/>
    <mergeCell ref="N43:S44"/>
    <mergeCell ref="T43:T44"/>
    <mergeCell ref="U43:W44"/>
    <mergeCell ref="T160:T161"/>
    <mergeCell ref="U160:W161"/>
    <mergeCell ref="A162:W198"/>
    <mergeCell ref="A199:L200"/>
    <mergeCell ref="M199:M200"/>
    <mergeCell ref="N199:S200"/>
    <mergeCell ref="T199:T200"/>
    <mergeCell ref="U199:W200"/>
    <mergeCell ref="A84:W120"/>
    <mergeCell ref="A121:L122"/>
    <mergeCell ref="M121:M122"/>
    <mergeCell ref="N121:S122"/>
    <mergeCell ref="T121:T122"/>
    <mergeCell ref="U121:W122"/>
    <mergeCell ref="M4:M5"/>
    <mergeCell ref="N4:S5"/>
    <mergeCell ref="T4:T5"/>
    <mergeCell ref="U4:W5"/>
    <mergeCell ref="A4:L5"/>
    <mergeCell ref="CX4:CZ4"/>
    <mergeCell ref="DJ4:DK4"/>
    <mergeCell ref="Y14:AU21"/>
    <mergeCell ref="AW14:BS21"/>
    <mergeCell ref="BU14:CQ21"/>
    <mergeCell ref="Y8:AU12"/>
    <mergeCell ref="A6:W42"/>
    <mergeCell ref="Y70:AU77"/>
    <mergeCell ref="AW70:BS77"/>
    <mergeCell ref="BU70:CQ77"/>
    <mergeCell ref="BU54:CQ61"/>
    <mergeCell ref="Y62:AU69"/>
    <mergeCell ref="AW62:BS69"/>
    <mergeCell ref="Y22:AU29"/>
    <mergeCell ref="AW22:BS29"/>
    <mergeCell ref="BU22:CQ29"/>
    <mergeCell ref="Y30:AU37"/>
    <mergeCell ref="AW30:BS37"/>
    <mergeCell ref="BU30:CQ37"/>
    <mergeCell ref="Y38:AU45"/>
    <mergeCell ref="AW38:BS45"/>
    <mergeCell ref="BU38:CQ45"/>
    <mergeCell ref="BU62:CQ69"/>
    <mergeCell ref="Y46:AU53"/>
    <mergeCell ref="AW46:BS53"/>
    <mergeCell ref="BU46:CQ53"/>
    <mergeCell ref="Y54:AU61"/>
    <mergeCell ref="AW54:BS61"/>
    <mergeCell ref="A550:W588"/>
    <mergeCell ref="A123:W159"/>
    <mergeCell ref="A160:L161"/>
    <mergeCell ref="M160:M161"/>
    <mergeCell ref="N160:S161"/>
    <mergeCell ref="Y78:AU85"/>
    <mergeCell ref="AW78:BS85"/>
    <mergeCell ref="BU78:CQ85"/>
    <mergeCell ref="Y86:AU93"/>
    <mergeCell ref="AW86:BS93"/>
    <mergeCell ref="BU86:CQ93"/>
    <mergeCell ref="A45:W81"/>
    <mergeCell ref="A82:L83"/>
    <mergeCell ref="M82:M83"/>
    <mergeCell ref="N82:S83"/>
    <mergeCell ref="T82:T83"/>
    <mergeCell ref="U82:W83"/>
    <mergeCell ref="A240:W276"/>
    <mergeCell ref="A277:L278"/>
    <mergeCell ref="M277:M278"/>
    <mergeCell ref="N277:S278"/>
    <mergeCell ref="T277:T278"/>
    <mergeCell ref="U277:W278"/>
    <mergeCell ref="A201:W237"/>
  </mergeCells>
  <phoneticPr fontId="4"/>
  <hyperlinks>
    <hyperlink ref="S3" location="'4.設置場所情報'!A550" display="■設置場所不明枠はこちらをクリック" xr:uid="{4FC7FDC3-A833-4023-A9F5-6EB65D6E6C06}"/>
  </hyperlinks>
  <pageMargins left="0.7" right="0.7" top="0.75" bottom="0.75" header="0.3" footer="0.3"/>
  <pageSetup paperSize="8" fitToHeight="0" orientation="landscape" r:id="rId1"/>
  <rowBreaks count="12" manualBreakCount="12">
    <brk id="42" max="22" man="1"/>
    <brk id="159" max="22" man="1"/>
    <brk id="198" max="22" man="1"/>
    <brk id="237" max="22" man="1"/>
    <brk id="276" max="22" man="1"/>
    <brk id="315" max="22" man="1"/>
    <brk id="354" max="22" man="1"/>
    <brk id="393" max="22" man="1"/>
    <brk id="432" max="22" man="1"/>
    <brk id="471" max="22" man="1"/>
    <brk id="510" max="22" man="1"/>
    <brk id="549"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2a0312b-30f9-4abd-aff9-d9f485eed309">
      <Terms xmlns="http://schemas.microsoft.com/office/infopath/2007/PartnerControls"/>
    </lcf76f155ced4ddcb4097134ff3c332f>
    <TaxCatchAll xmlns="16817cc6-162a-4fd4-9675-5e5cbce20902" xsi:nil="true"/>
    <Owner xmlns="42a0312b-30f9-4abd-aff9-d9f485eed309">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010EFE01C9AE4BB493BD841CDB460D" ma:contentTypeVersion="15" ma:contentTypeDescription="新しいドキュメントを作成します。" ma:contentTypeScope="" ma:versionID="9ca95705021d11e9af4c3f57a5d38416">
  <xsd:schema xmlns:xsd="http://www.w3.org/2001/XMLSchema" xmlns:xs="http://www.w3.org/2001/XMLSchema" xmlns:p="http://schemas.microsoft.com/office/2006/metadata/properties" xmlns:ns2="42a0312b-30f9-4abd-aff9-d9f485eed309" xmlns:ns3="16817cc6-162a-4fd4-9675-5e5cbce20902" targetNamespace="http://schemas.microsoft.com/office/2006/metadata/properties" ma:root="true" ma:fieldsID="f04b17b8850fe51228b251adb51582f2" ns2:_="" ns3:_="">
    <xsd:import namespace="42a0312b-30f9-4abd-aff9-d9f485eed309"/>
    <xsd:import namespace="16817cc6-162a-4fd4-9675-5e5cbce20902"/>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0312b-30f9-4abd-aff9-d9f485eed30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817cc6-162a-4fd4-9675-5e5cbce20902"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988bd43-f67c-4f18-bea8-4ff9ae34eceb}" ma:internalName="TaxCatchAll" ma:showField="CatchAllData" ma:web="16817cc6-162a-4fd4-9675-5e5cbce209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842E66-A800-4AA5-B69B-FBDB55810482}">
  <ds:schemaRefs>
    <ds:schemaRef ds:uri="http://schemas.microsoft.com/sharepoint/v3/contenttype/forms"/>
  </ds:schemaRefs>
</ds:datastoreItem>
</file>

<file path=customXml/itemProps2.xml><?xml version="1.0" encoding="utf-8"?>
<ds:datastoreItem xmlns:ds="http://schemas.openxmlformats.org/officeDocument/2006/customXml" ds:itemID="{E4762AA8-C3C0-4F26-8EE6-D4AB0A647FB1}">
  <ds:schemaRefs>
    <ds:schemaRef ds:uri="http://schemas.microsoft.com/office/2006/documentManagement/types"/>
    <ds:schemaRef ds:uri="http://schemas.microsoft.com/office/infopath/2007/PartnerControls"/>
    <ds:schemaRef ds:uri="6b4149a0-f490-4752-9c9f-640c63f4b986"/>
    <ds:schemaRef ds:uri="http://purl.org/dc/terms/"/>
    <ds:schemaRef ds:uri="http://purl.org/dc/elements/1.1/"/>
    <ds:schemaRef ds:uri="http://www.w3.org/XML/1998/namespace"/>
    <ds:schemaRef ds:uri="http://schemas.openxmlformats.org/package/2006/metadata/core-properties"/>
    <ds:schemaRef ds:uri="baa796d7-b0e7-440c-83d6-b80fd5c75f03"/>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626EE224-4726-4F1A-9A83-9B3098583A2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0.留意事項</vt:lpstr>
      <vt:lpstr>1.基本情報</vt:lpstr>
      <vt:lpstr>2.回線情報</vt:lpstr>
      <vt:lpstr>3.端末情報</vt:lpstr>
      <vt:lpstr>4.設置場所情報</vt:lpstr>
      <vt:lpstr>'0.留意事項'!Print_Area</vt:lpstr>
      <vt:lpstr>'1.基本情報'!Print_Area</vt:lpstr>
      <vt:lpstr>'2.回線情報'!Print_Area</vt:lpstr>
      <vt:lpstr>'3.端末情報'!Print_Area</vt:lpstr>
      <vt:lpstr>'4.設置場所情報'!Print_Area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0x010100B4010EFE01C9AE4BB493BD841CDB460D</vt:lpwstr>
  </property>
  <property fmtid="{D5CDD505-2E9C-101B-9397-08002B2CF9AE}" pid="3" name="MediaServiceImageTags">
    <vt:lpwstr/>
  </property>
  <property fmtid="{D5CDD505-2E9C-101B-9397-08002B2CF9AE}" pid="4" name="Order">
    <vt:r8>128400</vt:r8>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