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mc:AlternateContent xmlns:mc="http://schemas.openxmlformats.org/markup-compatibility/2006">
    <mc:Choice Requires="x15">
      <x15ac:absPath xmlns:x15ac="http://schemas.microsoft.com/office/spreadsheetml/2010/11/ac" url="\\10.25.53.203\disk1\☆作業用フォルダ\03_決算第一係\10   交付要綱・実施要綱（移行済：240123）\令和６年度補正\補正個別事業\医療施設等経営強化緊急支援事業\08_交付要綱　発出\02_発出\"/>
    </mc:Choice>
  </mc:AlternateContent>
  <xr:revisionPtr revIDLastSave="0" documentId="13_ncr:1_{056AA528-291E-434A-9477-E1FB463B9D22}" xr6:coauthVersionLast="47" xr6:coauthVersionMax="47" xr10:uidLastSave="{00000000-0000-0000-0000-000000000000}"/>
  <bookViews>
    <workbookView xWindow="-120" yWindow="-120" windowWidth="29040" windowHeight="15840" firstSheet="3" activeTab="3"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r:id="rId4"/>
    <sheet name="第１号様式_別紙1 経費所要額調" sheetId="67"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第１号様式_別表１　事業計画書（生産性向上等）" sheetId="98" r:id="rId10"/>
    <sheet name="第１号様式_別表１　内訳（生産性向上等）" sheetId="96" r:id="rId11"/>
    <sheet name="第１号様式_別表2　事業計画書（病床数適正化支援）" sheetId="75" r:id="rId12"/>
    <sheet name="第１号様式_別表２（病床数）" sheetId="60" r:id="rId13"/>
    <sheet name="都道府県リスト" sheetId="62" state="hidden" r:id="rId14"/>
    <sheet name="参考_（医療機関用支給額算定書）" sheetId="77" state="hidden" r:id="rId15"/>
    <sheet name="第１号様式_別表３　事業計画書（施設整備促進支援）" sheetId="32" r:id="rId16"/>
    <sheet name="第１号様式_別表４　事業計画書（産科）" sheetId="68" r:id="rId17"/>
    <sheet name="第１号様式_別表５　事業計画書（小児科）" sheetId="69" r:id="rId18"/>
    <sheet name="第１号様式_別表６　事業計画書（地域連携周産期（分娩））" sheetId="70" r:id="rId19"/>
    <sheet name="第１号様式_別表６別紙１計画書（地域連携周産期（分娩））" sheetId="85" state="hidden" r:id="rId20"/>
    <sheet name="第１号様式_別表６別紙２計画書地域連携周産期（分娩））" sheetId="86" state="hidden" r:id="rId21"/>
    <sheet name="第１号様式_別表６　内訳（地域連携周産期（分娩）" sheetId="107" r:id="rId22"/>
    <sheet name="第１号様式_別表７　事業計画書地域連携周産期（産科施設)施設" sheetId="80" r:id="rId23"/>
    <sheet name="第１号様式_別表８　事業計画書地域連携周産期（産科施設 )設備" sheetId="100" r:id="rId24"/>
    <sheet name="第１号様式_別表９　事業計画書（事務経費）" sheetId="51" r:id="rId25"/>
    <sheet name="第１号様式_別表９（案）事業計画書（事務経費）" sheetId="102" state="hidden" r:id="rId26"/>
    <sheet name="第１号様式_別表９　内訳　事業計画書（事務経費）" sheetId="106" r:id="rId27"/>
    <sheet name="第２号様式_事業遂行状況報告書" sheetId="6" r:id="rId28"/>
    <sheet name="第２号様式_別表" sheetId="7" r:id="rId29"/>
    <sheet name="第３号様式_事業実績報告書" sheetId="8" r:id="rId30"/>
    <sheet name="第３号様式_別紙1 経費所要額精算書" sheetId="35" r:id="rId31"/>
    <sheet name="第３号様式_別表１　実績報告書（生産性向上等）" sheetId="99" r:id="rId32"/>
    <sheet name="第３号様式_別表１　内訳（生産性向上等）" sheetId="97" r:id="rId33"/>
    <sheet name="【参考】病院・有床診→都道府県の実績報告書" sheetId="92" state="hidden" r:id="rId34"/>
    <sheet name="別紙（病院・有床診）" sheetId="93" state="hidden" r:id="rId35"/>
    <sheet name="【参考】診療所・訪看ＳＴ→都道府県の実績報告書" sheetId="94" state="hidden" r:id="rId36"/>
    <sheet name="別紙（無床診療所・訪問看護事業者）" sheetId="95" state="hidden" r:id="rId37"/>
    <sheet name="第３号様式_別表2　実績報告書（病床数適正化支援）" sheetId="79" r:id="rId38"/>
    <sheet name="第３号様式_別表３　実績報告書（施設整備促進事業）" sheetId="48" r:id="rId39"/>
    <sheet name="第３号様式_別表４　実績報告書（産科）" sheetId="49" r:id="rId40"/>
    <sheet name="第３号様式_別表５　実績報告書（小児科）" sheetId="50" r:id="rId41"/>
    <sheet name="第３号様式_別表６　実績報告書（地域連携周産期）分娩" sheetId="82" r:id="rId42"/>
    <sheet name="第３号様式_別表６　内訳（地域連携周産期（分娩） " sheetId="109" r:id="rId43"/>
    <sheet name="第３号様式_別表７　実績報告（地域連携周産期）施設" sheetId="104" r:id="rId44"/>
    <sheet name="第３号様式_別表８　実績報告（地域連携周産期）設備" sheetId="105" r:id="rId45"/>
    <sheet name="第３号様式_別表９　事業計画書（事務経費）" sheetId="103" r:id="rId46"/>
    <sheet name="第３号様式_別表９　内訳　事業計画書（事務経費） " sheetId="108" r:id="rId47"/>
    <sheet name="第４号様式（直・仕入控除）" sheetId="55" r:id="rId48"/>
    <sheet name="第５号様式（間・仕入控除）" sheetId="56" r:id="rId49"/>
    <sheet name="第６号様式_年度終了実績報告書" sheetId="17" r:id="rId50"/>
    <sheet name="第６号_別表" sheetId="11" r:id="rId51"/>
    <sheet name="第７号様式_補助金調書" sheetId="23" r:id="rId52"/>
    <sheet name="管理用（このシートは削除しないでください）" sheetId="16" r:id="rId53"/>
  </sheets>
  <definedNames>
    <definedName name="_xlnm._FilterDatabase" localSheetId="14" hidden="1">'参考_（医療機関用支給額算定書）'!$A$12:$AG$12</definedName>
    <definedName name="_xlnm._FilterDatabase" localSheetId="11" hidden="1">'第１号様式_別表2　事業計画書（病床数適正化支援）'!$A$8:$AG$8</definedName>
    <definedName name="_xlnm._FilterDatabase" localSheetId="37" hidden="1">'第３号様式_別表2　実績報告書（病床数適正化支援）'!$A$8:$AJ$8</definedName>
    <definedName name="_Key1" localSheetId="21" hidden="1">#REF!</definedName>
    <definedName name="_Key1" localSheetId="26" hidden="1">#REF!</definedName>
    <definedName name="_Key1" localSheetId="42" hidden="1">#REF!</definedName>
    <definedName name="_Key1" localSheetId="46" hidden="1">#REF!</definedName>
    <definedName name="_Key1" hidden="1">#REF!</definedName>
    <definedName name="_Key2" localSheetId="21" hidden="1">#REF!</definedName>
    <definedName name="_Key2" localSheetId="26" hidden="1">#REF!</definedName>
    <definedName name="_Key2" localSheetId="42" hidden="1">#REF!</definedName>
    <definedName name="_Key2" localSheetId="46" hidden="1">#REF!</definedName>
    <definedName name="_Key2" hidden="1">#REF!</definedName>
    <definedName name="_Order1" hidden="1">255</definedName>
    <definedName name="_Order2" hidden="1">255</definedName>
    <definedName name="_Sort" localSheetId="21" hidden="1">#REF!</definedName>
    <definedName name="_Sort" localSheetId="26" hidden="1">#REF!</definedName>
    <definedName name="_Sort" localSheetId="42" hidden="1">#REF!</definedName>
    <definedName name="_Sort" localSheetId="46" hidden="1">#REF!</definedName>
    <definedName name="_Sort" hidden="1">#REF!</definedName>
    <definedName name="aaa" hidden="1">#REF!</definedName>
    <definedName name="aaaaaaaaaaaaaaaaaa" localSheetId="21" hidden="1">#REF!</definedName>
    <definedName name="aaaaaaaaaaaaaaaaaa" localSheetId="26" hidden="1">#REF!</definedName>
    <definedName name="aaaaaaaaaaaaaaaaaa" localSheetId="42" hidden="1">#REF!</definedName>
    <definedName name="aaaaaaaaaaaaaaaaaa" localSheetId="46" hidden="1">#REF!</definedName>
    <definedName name="aaaaaaaaaaaaaaaaaa" hidden="1">#REF!</definedName>
    <definedName name="E" hidden="1">#REF!</definedName>
    <definedName name="ff" hidden="1">#REF!</definedName>
    <definedName name="ｌ" localSheetId="21" hidden="1">#REF!</definedName>
    <definedName name="ｌ" localSheetId="26" hidden="1">#REF!</definedName>
    <definedName name="ｌ" localSheetId="42" hidden="1">#REF!</definedName>
    <definedName name="ｌ" localSheetId="46"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35">【参考】診療所・訪看ＳＴ→都道府県の実績報告書!$A$1:$H$45</definedName>
    <definedName name="_xlnm.Print_Area" localSheetId="7">【参考】診療所・訪看ＳＴ→都道府県への申請書!$A$1:$H$44</definedName>
    <definedName name="_xlnm.Print_Area" localSheetId="33">【参考】病院・有床診→都道府県の実績報告書!$A$1:$H$45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経費所要額調'!$A$1:$G$18</definedName>
    <definedName name="_xlnm.Print_Area" localSheetId="9">'第１号様式_別表１　事業計画書（生産性向上等）'!$A$1:$H$13</definedName>
    <definedName name="_xlnm.Print_Area" localSheetId="10">'第１号様式_別表１　内訳（生産性向上等）'!$A$1:$H$38</definedName>
    <definedName name="_xlnm.Print_Area" localSheetId="11">'第１号様式_別表2　事業計画書（病床数適正化支援）'!$A$1:$AG$55</definedName>
    <definedName name="_xlnm.Print_Area" localSheetId="12">'第１号様式_別表２（病床数）'!$A$1:$J$46</definedName>
    <definedName name="_xlnm.Print_Area" localSheetId="15">'第１号様式_別表３　事業計画書（施設整備促進支援）'!$A$1:$P$33</definedName>
    <definedName name="_xlnm.Print_Area" localSheetId="16">'第１号様式_別表４　事業計画書（産科）'!$A$1:$O$51</definedName>
    <definedName name="_xlnm.Print_Area" localSheetId="17">'第１号様式_別表５　事業計画書（小児科）'!$A$1:$T$38</definedName>
    <definedName name="_xlnm.Print_Area" localSheetId="18">'第１号様式_別表６　事業計画書（地域連携周産期（分娩））'!$A$1:$P$52</definedName>
    <definedName name="_xlnm.Print_Area" localSheetId="21">'第１号様式_別表６　内訳（地域連携周産期（分娩）'!$A$1:$M$81</definedName>
    <definedName name="_xlnm.Print_Area" localSheetId="19">'第１号様式_別表６別紙１計画書（地域連携周産期（分娩））'!$A$1:$D$44</definedName>
    <definedName name="_xlnm.Print_Area" localSheetId="20">'第１号様式_別表６別紙２計画書地域連携周産期（分娩））'!$A$1:$D$43</definedName>
    <definedName name="_xlnm.Print_Area" localSheetId="22">'第１号様式_別表７　事業計画書地域連携周産期（産科施設)施設'!$A$1:$P$26</definedName>
    <definedName name="_xlnm.Print_Area" localSheetId="23">'第１号様式_別表８　事業計画書地域連携周産期（産科施設 )設備'!$A$1:$O$26</definedName>
    <definedName name="_xlnm.Print_Area" localSheetId="24">'第１号様式_別表９　事業計画書（事務経費）'!$A$1:$N$14</definedName>
    <definedName name="_xlnm.Print_Area" localSheetId="26">'第１号様式_別表９　内訳　事業計画書（事務経費）'!$A$1:$M$81</definedName>
    <definedName name="_xlnm.Print_Area" localSheetId="25">'第１号様式_別表９（案）事業計画書（事務経費）'!$A$1:$L$51</definedName>
    <definedName name="_xlnm.Print_Area" localSheetId="27">第２号様式_事業遂行状況報告書!$A$1:$J$55</definedName>
    <definedName name="_xlnm.Print_Area" localSheetId="28">第２号様式_別表!$A$1:$O$57</definedName>
    <definedName name="_xlnm.Print_Area" localSheetId="29">第３号様式_事業実績報告書!$A$1:$J$42</definedName>
    <definedName name="_xlnm.Print_Area" localSheetId="30">'第３号様式_別紙1 経費所要額精算書'!$A$1:$F$18</definedName>
    <definedName name="_xlnm.Print_Area" localSheetId="31">'第３号様式_別表１　実績報告書（生産性向上等）'!$A$1:$K$13</definedName>
    <definedName name="_xlnm.Print_Area" localSheetId="32">'第３号様式_別表１　内訳（生産性向上等）'!$A$1:$H$40</definedName>
    <definedName name="_xlnm.Print_Area" localSheetId="37">'第３号様式_別表2　実績報告書（病床数適正化支援）'!$A$1:$AJ$55</definedName>
    <definedName name="_xlnm.Print_Area" localSheetId="39">'第３号様式_別表４　実績報告書（産科）'!$A$1:$R$50</definedName>
    <definedName name="_xlnm.Print_Area" localSheetId="40">'第３号様式_別表５　実績報告書（小児科）'!$A$1:$Y$37</definedName>
    <definedName name="_xlnm.Print_Area" localSheetId="41">'第３号様式_別表６　実績報告書（地域連携周産期）分娩'!$A$1:$R$51</definedName>
    <definedName name="_xlnm.Print_Area" localSheetId="42">'第３号様式_別表６　内訳（地域連携周産期（分娩） '!$A$1:$M$81</definedName>
    <definedName name="_xlnm.Print_Area" localSheetId="43">'第３号様式_別表７　実績報告（地域連携周産期）施設'!$A$1:$R$24</definedName>
    <definedName name="_xlnm.Print_Area" localSheetId="44">'第３号様式_別表８　実績報告（地域連携周産期）設備'!$A$1:$R$24</definedName>
    <definedName name="_xlnm.Print_Area" localSheetId="45">'第３号様式_別表９　事業計画書（事務経費）'!$A$1:$Q$15</definedName>
    <definedName name="_xlnm.Print_Area" localSheetId="46">'第３号様式_別表９　内訳　事業計画書（事務経費） '!$A$1:$M$81</definedName>
    <definedName name="_xlnm.Print_Area" localSheetId="50">第６号_別表!$A$1:$L$29</definedName>
    <definedName name="_xlnm.Print_Area" localSheetId="49">第６号様式_年度終了実績報告書!$A$1:$J$55</definedName>
    <definedName name="_xlnm.Print_Area" localSheetId="51">第７号様式_補助金調書!$A$1:$M$26</definedName>
    <definedName name="_xlnm.Print_Area" localSheetId="34">'別紙（病院・有床診）'!$B$1:$C$10</definedName>
    <definedName name="_xlnm.Print_Area" localSheetId="36">'別紙（無床診療所・訪問看護事業者）'!$B$1:$C$8</definedName>
    <definedName name="_xlnm.Print_Area">#REF!</definedName>
    <definedName name="_xlnm.Print_Titles" localSheetId="9">'第１号様式_別表１　事業計画書（生産性向上等）'!$1:$2</definedName>
    <definedName name="_xlnm.Print_Titles" localSheetId="10">'第１号様式_別表１　内訳（生産性向上等）'!$1:$2</definedName>
    <definedName name="_xlnm.Print_Titles" localSheetId="15">'第１号様式_別表３　事業計画書（施設整備促進支援）'!$1:$2</definedName>
    <definedName name="_xlnm.Print_Titles" localSheetId="16">'第１号様式_別表４　事業計画書（産科）'!$1:$3</definedName>
    <definedName name="_xlnm.Print_Titles" localSheetId="17">'第１号様式_別表５　事業計画書（小児科）'!$1:$3</definedName>
    <definedName name="_xlnm.Print_Titles" localSheetId="18">'第１号様式_別表６　事業計画書（地域連携周産期（分娩））'!$1:$3</definedName>
    <definedName name="_xlnm.Print_Titles" localSheetId="19">'第１号様式_別表６別紙１計画書（地域連携周産期（分娩））'!$1:$3</definedName>
    <definedName name="_xlnm.Print_Titles" localSheetId="20">'第１号様式_別表６別紙２計画書地域連携周産期（分娩））'!#REF!</definedName>
    <definedName name="_xlnm.Print_Titles" localSheetId="22">'第１号様式_別表７　事業計画書地域連携周産期（産科施設)施設'!$1:$3</definedName>
    <definedName name="_xlnm.Print_Titles" localSheetId="23">'第１号様式_別表８　事業計画書地域連携周産期（産科施設 )設備'!$1:$3</definedName>
    <definedName name="_xlnm.Print_Titles" localSheetId="24">'第１号様式_別表９　事業計画書（事務経費）'!$1:$3</definedName>
    <definedName name="_xlnm.Print_Titles" localSheetId="25">'第１号様式_別表９（案）事業計画書（事務経費）'!$1:$3</definedName>
    <definedName name="_xlnm.Print_Titles" localSheetId="31">'第３号様式_別表１　実績報告書（生産性向上等）'!$1:$2</definedName>
    <definedName name="_xlnm.Print_Titles" localSheetId="32">'第３号様式_別表１　内訳（生産性向上等）'!$1:$2</definedName>
    <definedName name="_xlnm.Print_Titles" localSheetId="38">'第３号様式_別表３　実績報告書（施設整備促進事業）'!$1:$2</definedName>
    <definedName name="_xlnm.Print_Titles" localSheetId="39">'第３号様式_別表４　実績報告書（産科）'!$1:$3</definedName>
    <definedName name="_xlnm.Print_Titles" localSheetId="40">'第３号様式_別表５　実績報告書（小児科）'!$1:$3</definedName>
    <definedName name="_xlnm.Print_Titles" localSheetId="41">'第３号様式_別表６　実績報告書（地域連携周産期）分娩'!$1:$3</definedName>
    <definedName name="_xlnm.Print_Titles" localSheetId="43">'第３号様式_別表７　実績報告（地域連携周産期）施設'!$1:$3</definedName>
    <definedName name="_xlnm.Print_Titles" localSheetId="44">'第３号様式_別表８　実績報告（地域連携周産期）設備'!$1:$3</definedName>
    <definedName name="_xlnm.Print_Titles" localSheetId="45">'第３号様式_別表９　事業計画書（事務経費）'!$1:$3</definedName>
    <definedName name="ｗ" hidden="1">#REF!</definedName>
    <definedName name="あ" localSheetId="21" hidden="1">#REF!</definedName>
    <definedName name="あ" localSheetId="26" hidden="1">#REF!</definedName>
    <definedName name="あ" localSheetId="42" hidden="1">#REF!</definedName>
    <definedName name="あ" localSheetId="46" hidden="1">#REF!</definedName>
    <definedName name="あ" hidden="1">#REF!</definedName>
    <definedName name="ああ" hidden="1">#REF!</definedName>
    <definedName name="い" hidden="1">#REF!</definedName>
    <definedName name="き" localSheetId="21" hidden="1">#REF!</definedName>
    <definedName name="き" localSheetId="26" hidden="1">#REF!</definedName>
    <definedName name="き" localSheetId="42" hidden="1">#REF!</definedName>
    <definedName name="き" localSheetId="46" hidden="1">#REF!</definedName>
    <definedName name="き" hidden="1">#REF!</definedName>
    <definedName name="こ" hidden="1">#REF!</definedName>
    <definedName name="こ」" hidden="1">#REF!</definedName>
    <definedName name="さいとう" hidden="1">#REF!</definedName>
    <definedName name="ブロック">'管理用（このシートは削除しないでください）'!$Q$2:$Q$3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事業分類">#REF!</definedName>
    <definedName name="組織" hidden="1">#REF!</definedName>
    <definedName name="地域医療介護総合確保基金">'管理用（このシートは削除しないでください）'!$G$2</definedName>
    <definedName name="鉄筋コンクリート">'管理用（このシートは削除しないでください）'!$P$2:$P$3</definedName>
    <definedName name="特定" hidden="1">#REF!</definedName>
    <definedName name="病床確保料" localSheetId="14">#REF!</definedName>
    <definedName name="病床確保料" localSheetId="9">#REF!</definedName>
    <definedName name="病床確保料" localSheetId="11">#REF!</definedName>
    <definedName name="病床確保料" localSheetId="18">#REF!</definedName>
    <definedName name="病床確保料" localSheetId="19">#REF!</definedName>
    <definedName name="病床確保料" localSheetId="20">#REF!</definedName>
    <definedName name="病床確保料" localSheetId="22">#REF!</definedName>
    <definedName name="病床確保料" localSheetId="23">#REF!</definedName>
    <definedName name="病床確保料" localSheetId="25">#REF!</definedName>
    <definedName name="病床確保料" localSheetId="31">#REF!</definedName>
    <definedName name="病床確保料" localSheetId="37">#REF!</definedName>
    <definedName name="病床確保料" localSheetId="43">#REF!</definedName>
    <definedName name="病床確保料" localSheetId="44">#REF!</definedName>
    <definedName name="病床確保料" localSheetId="34">#REF!</definedName>
    <definedName name="病床確保料" localSheetId="36">#REF!</definedName>
    <definedName name="病床確保料">#REF!</definedName>
    <definedName name="別紙１７" localSheetId="21" hidden="1">#REF!</definedName>
    <definedName name="別紙１７" localSheetId="26" hidden="1">#REF!</definedName>
    <definedName name="別紙１７" localSheetId="42" hidden="1">#REF!</definedName>
    <definedName name="別紙１７" localSheetId="46" hidden="1">#REF!</definedName>
    <definedName name="別紙１７" hidden="1">#REF!</definedName>
    <definedName name="別紙３１" hidden="1">#REF!</definedName>
    <definedName name="木造">'管理用（このシートは削除しないでください）'!$R$2:$R$3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 i="100" l="1"/>
  <c r="J16" i="100"/>
  <c r="J17" i="100"/>
  <c r="J14" i="100"/>
  <c r="J15" i="80"/>
  <c r="J16" i="80"/>
  <c r="L16" i="80" s="1"/>
  <c r="J17" i="80"/>
  <c r="J14" i="80"/>
  <c r="J15" i="105"/>
  <c r="J16" i="105"/>
  <c r="J17" i="105"/>
  <c r="J14" i="105"/>
  <c r="J15" i="104"/>
  <c r="L15" i="104" s="1"/>
  <c r="J16" i="104"/>
  <c r="L16" i="104" s="1"/>
  <c r="J17" i="104"/>
  <c r="L17" i="104" s="1"/>
  <c r="J14" i="104"/>
  <c r="J13" i="105"/>
  <c r="J12" i="105"/>
  <c r="J13" i="104"/>
  <c r="J12" i="104"/>
  <c r="J13" i="100"/>
  <c r="J12" i="100"/>
  <c r="L12" i="100" s="1"/>
  <c r="J13" i="80"/>
  <c r="J12" i="80"/>
  <c r="L12" i="80" s="1"/>
  <c r="E8" i="35"/>
  <c r="J7" i="99"/>
  <c r="D8" i="35"/>
  <c r="C8" i="35"/>
  <c r="B8" i="35"/>
  <c r="D8" i="67"/>
  <c r="G9" i="98"/>
  <c r="G7" i="98"/>
  <c r="H13" i="99"/>
  <c r="I13" i="99"/>
  <c r="I12" i="99"/>
  <c r="J12" i="99" s="1"/>
  <c r="I11" i="99"/>
  <c r="J11" i="99" s="1"/>
  <c r="I10" i="99"/>
  <c r="J10" i="99" s="1"/>
  <c r="I9" i="99"/>
  <c r="J9" i="99" s="1"/>
  <c r="I8" i="99"/>
  <c r="J8" i="99" s="1"/>
  <c r="I7" i="99"/>
  <c r="F13" i="99"/>
  <c r="F13" i="98"/>
  <c r="G8" i="98"/>
  <c r="G10" i="98"/>
  <c r="G11" i="98"/>
  <c r="G12" i="98"/>
  <c r="L14" i="70"/>
  <c r="L13" i="104"/>
  <c r="L14" i="104"/>
  <c r="L12" i="104"/>
  <c r="L12" i="105"/>
  <c r="P12" i="105"/>
  <c r="L14" i="105"/>
  <c r="L15" i="105"/>
  <c r="L16" i="105"/>
  <c r="L17" i="105"/>
  <c r="L13" i="105"/>
  <c r="L13" i="100"/>
  <c r="L14" i="100"/>
  <c r="L15" i="100"/>
  <c r="L16" i="100"/>
  <c r="L17" i="100"/>
  <c r="L17" i="80"/>
  <c r="L15" i="80"/>
  <c r="L14" i="80"/>
  <c r="L13" i="80"/>
  <c r="F79" i="109"/>
  <c r="F79" i="108"/>
  <c r="B4" i="108"/>
  <c r="B4" i="106"/>
  <c r="F79" i="107"/>
  <c r="G13" i="98" l="1"/>
  <c r="G13" i="99"/>
  <c r="B2" i="51"/>
  <c r="F79" i="106"/>
  <c r="E17" i="67" l="1"/>
  <c r="F17" i="67"/>
  <c r="L19" i="82" l="1"/>
  <c r="D14" i="35"/>
  <c r="K12" i="51"/>
  <c r="L12" i="51"/>
  <c r="L6" i="51"/>
  <c r="L7" i="51"/>
  <c r="L8" i="51"/>
  <c r="L9" i="51"/>
  <c r="L10" i="51"/>
  <c r="L11" i="51"/>
  <c r="L5" i="51"/>
  <c r="K6" i="51"/>
  <c r="K7" i="51"/>
  <c r="K8" i="51"/>
  <c r="K9" i="51"/>
  <c r="K10" i="51"/>
  <c r="K11" i="51"/>
  <c r="K5" i="51"/>
  <c r="E7" i="103"/>
  <c r="G7" i="103" s="1"/>
  <c r="E8" i="103"/>
  <c r="G8" i="103" s="1"/>
  <c r="H8" i="103" s="1"/>
  <c r="I8" i="103" s="1"/>
  <c r="L8" i="103" s="1"/>
  <c r="E9" i="103"/>
  <c r="G9" i="103" s="1"/>
  <c r="H9" i="103" s="1"/>
  <c r="I9" i="103" s="1"/>
  <c r="L9" i="103" s="1"/>
  <c r="E10" i="103"/>
  <c r="G10" i="103"/>
  <c r="E6" i="103"/>
  <c r="G6" i="103" s="1"/>
  <c r="E7" i="51"/>
  <c r="G7" i="51"/>
  <c r="H7" i="51" s="1"/>
  <c r="I7" i="51" s="1"/>
  <c r="E8" i="51"/>
  <c r="G8" i="51" s="1"/>
  <c r="H8" i="51" s="1"/>
  <c r="I8" i="51" s="1"/>
  <c r="E9" i="51"/>
  <c r="G9" i="51"/>
  <c r="H9" i="51" s="1"/>
  <c r="I9" i="51" s="1"/>
  <c r="E10" i="51"/>
  <c r="G10" i="51" s="1"/>
  <c r="H10" i="51" s="1"/>
  <c r="I10" i="51" s="1"/>
  <c r="E6" i="51"/>
  <c r="G6" i="51"/>
  <c r="H6" i="51" s="1"/>
  <c r="I6" i="51" s="1"/>
  <c r="D15" i="35"/>
  <c r="D15" i="67"/>
  <c r="A15" i="67" s="1"/>
  <c r="D16" i="67"/>
  <c r="A16" i="67" s="1"/>
  <c r="E17" i="105"/>
  <c r="H17" i="105" s="1"/>
  <c r="E16" i="105"/>
  <c r="H16" i="105" s="1"/>
  <c r="E15" i="105"/>
  <c r="H15" i="105" s="1"/>
  <c r="P13" i="105"/>
  <c r="E13" i="105"/>
  <c r="H13" i="105" s="1"/>
  <c r="E12" i="105"/>
  <c r="H12" i="105" s="1"/>
  <c r="P12" i="104"/>
  <c r="P13" i="104"/>
  <c r="E17" i="104"/>
  <c r="H17" i="104" s="1"/>
  <c r="E16" i="104"/>
  <c r="H16" i="104" s="1"/>
  <c r="E15" i="104"/>
  <c r="H15" i="104" s="1"/>
  <c r="E13" i="104"/>
  <c r="H13" i="104" s="1"/>
  <c r="E12" i="104"/>
  <c r="H12" i="104" s="1"/>
  <c r="Q15" i="82"/>
  <c r="Q14" i="82"/>
  <c r="B2" i="103"/>
  <c r="P2" i="103"/>
  <c r="E5" i="103"/>
  <c r="G5" i="103" s="1"/>
  <c r="H5" i="103" s="1"/>
  <c r="L5" i="103" s="1"/>
  <c r="E11" i="103"/>
  <c r="G11" i="103" s="1"/>
  <c r="E11" i="51"/>
  <c r="V12" i="50"/>
  <c r="V11" i="50"/>
  <c r="E5" i="51"/>
  <c r="G5" i="51" s="1"/>
  <c r="H5" i="51" s="1"/>
  <c r="Q13" i="49"/>
  <c r="Q12" i="49"/>
  <c r="N12" i="49"/>
  <c r="S9" i="48"/>
  <c r="S8" i="48"/>
  <c r="AG9" i="79"/>
  <c r="AJ9" i="79"/>
  <c r="AG10" i="79"/>
  <c r="AG29" i="79"/>
  <c r="AG28" i="79"/>
  <c r="AG27" i="79"/>
  <c r="AG26" i="79"/>
  <c r="AG25" i="79"/>
  <c r="AG24" i="79"/>
  <c r="AG23" i="79"/>
  <c r="AG22" i="79"/>
  <c r="AG21" i="79"/>
  <c r="AG20" i="79"/>
  <c r="AG19" i="79"/>
  <c r="AG18" i="79"/>
  <c r="AG17" i="79"/>
  <c r="AG16" i="79"/>
  <c r="AG15" i="79"/>
  <c r="AG14" i="79"/>
  <c r="AG13" i="79"/>
  <c r="AG12" i="79"/>
  <c r="AG11" i="79"/>
  <c r="I15" i="102"/>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E17" i="100"/>
  <c r="H17" i="100" s="1"/>
  <c r="E16" i="100"/>
  <c r="H16" i="100" s="1"/>
  <c r="E15" i="100"/>
  <c r="H15" i="100" s="1"/>
  <c r="E13" i="100"/>
  <c r="H13" i="100" s="1"/>
  <c r="E12" i="100"/>
  <c r="H12" i="100" s="1"/>
  <c r="E13" i="80"/>
  <c r="H13" i="80" l="1"/>
  <c r="H10" i="103"/>
  <c r="I10" i="103" s="1"/>
  <c r="L10" i="103" s="1"/>
  <c r="H7" i="103"/>
  <c r="I7" i="103" s="1"/>
  <c r="L7" i="103" s="1"/>
  <c r="H6" i="103"/>
  <c r="I6" i="103" s="1"/>
  <c r="L6" i="103" s="1"/>
  <c r="H11" i="103"/>
  <c r="I11" i="103" s="1"/>
  <c r="L11" i="103" s="1"/>
  <c r="G11" i="51"/>
  <c r="H11" i="51" s="1"/>
  <c r="I11" i="51" s="1"/>
  <c r="I14" i="102"/>
  <c r="L34" i="102"/>
  <c r="L12" i="103" l="1"/>
  <c r="D16" i="35" s="1"/>
  <c r="E12" i="99"/>
  <c r="E11" i="99"/>
  <c r="E10" i="99"/>
  <c r="E9" i="99"/>
  <c r="E8" i="99"/>
  <c r="E7" i="99"/>
  <c r="E12" i="98"/>
  <c r="E11" i="98"/>
  <c r="E10" i="98"/>
  <c r="E9" i="98"/>
  <c r="E8" i="98"/>
  <c r="E7" i="98"/>
  <c r="J13" i="99" l="1"/>
  <c r="E13" i="98"/>
  <c r="E13" i="99"/>
  <c r="D40" i="97"/>
  <c r="A2" i="97"/>
  <c r="G38" i="97"/>
  <c r="F38" i="97"/>
  <c r="E38" i="97"/>
  <c r="D38" i="97"/>
  <c r="D37" i="97"/>
  <c r="G31" i="97"/>
  <c r="F31" i="97"/>
  <c r="E31" i="97"/>
  <c r="D30" i="97"/>
  <c r="D31" i="97" s="1"/>
  <c r="G24" i="97"/>
  <c r="F24" i="97"/>
  <c r="E24" i="97"/>
  <c r="D23" i="97"/>
  <c r="D24" i="97" s="1"/>
  <c r="G17" i="97"/>
  <c r="F17" i="97"/>
  <c r="E17" i="97"/>
  <c r="D16" i="97"/>
  <c r="D17" i="97" s="1"/>
  <c r="D15" i="97"/>
  <c r="G9" i="97"/>
  <c r="F9" i="97"/>
  <c r="E9" i="97"/>
  <c r="D9" i="97"/>
  <c r="D8" i="97"/>
  <c r="D7" i="97"/>
  <c r="H2" i="97"/>
  <c r="D24" i="96"/>
  <c r="D8" i="96"/>
  <c r="D7" i="96"/>
  <c r="D9" i="96" s="1"/>
  <c r="E24" i="96"/>
  <c r="G17" i="96"/>
  <c r="F17" i="96"/>
  <c r="E17" i="96"/>
  <c r="F9" i="96"/>
  <c r="G9" i="96"/>
  <c r="E9" i="96"/>
  <c r="G24" i="96"/>
  <c r="F24" i="96"/>
  <c r="G31" i="96"/>
  <c r="F31" i="96"/>
  <c r="E31" i="96"/>
  <c r="G38" i="96"/>
  <c r="F38" i="96"/>
  <c r="E38" i="96"/>
  <c r="D37" i="96"/>
  <c r="D38" i="96" s="1"/>
  <c r="D30" i="96"/>
  <c r="D31" i="96" s="1"/>
  <c r="D23" i="96"/>
  <c r="D16" i="96"/>
  <c r="D15" i="96"/>
  <c r="D17" i="96" s="1"/>
  <c r="H2" i="96"/>
  <c r="A2" i="96"/>
  <c r="C2" i="95"/>
  <c r="H30" i="94"/>
  <c r="H40" i="94" s="1"/>
  <c r="C2" i="93"/>
  <c r="H30" i="92"/>
  <c r="H40" i="92" s="1"/>
  <c r="C2" i="91"/>
  <c r="H29" i="90"/>
  <c r="H39" i="90" s="1"/>
  <c r="C2" i="89"/>
  <c r="H29" i="88"/>
  <c r="H39" i="88" s="1"/>
  <c r="G11" i="88"/>
  <c r="H41" i="88" l="1"/>
  <c r="H40" i="88"/>
  <c r="H41" i="90"/>
  <c r="H40" i="90"/>
  <c r="H42" i="94"/>
  <c r="H41" i="94"/>
  <c r="H42" i="92"/>
  <c r="H41" i="92"/>
  <c r="E10" i="17" l="1"/>
  <c r="E10" i="6"/>
  <c r="A14" i="66"/>
  <c r="D9" i="67"/>
  <c r="D12" i="67"/>
  <c r="I33" i="82"/>
  <c r="F33" i="82"/>
  <c r="J33" i="82" s="1"/>
  <c r="L33" i="82" s="1"/>
  <c r="M33" i="82" s="1"/>
  <c r="I32" i="82"/>
  <c r="J32" i="82" s="1"/>
  <c r="L32" i="82" s="1"/>
  <c r="M32" i="82" s="1"/>
  <c r="F32" i="82"/>
  <c r="I31" i="82"/>
  <c r="F31" i="82"/>
  <c r="I30" i="82"/>
  <c r="F30" i="82"/>
  <c r="I29" i="82"/>
  <c r="F29" i="82"/>
  <c r="I28" i="82"/>
  <c r="F28" i="82"/>
  <c r="J27" i="82"/>
  <c r="L27" i="82" s="1"/>
  <c r="M27" i="82" s="1"/>
  <c r="I27" i="82"/>
  <c r="F27" i="82"/>
  <c r="I26" i="82"/>
  <c r="F26" i="82"/>
  <c r="I25" i="82"/>
  <c r="F25" i="82"/>
  <c r="I24" i="82"/>
  <c r="F24" i="82"/>
  <c r="I23" i="82"/>
  <c r="F23" i="82"/>
  <c r="I22" i="82"/>
  <c r="F22" i="82"/>
  <c r="I21" i="82"/>
  <c r="F21" i="82"/>
  <c r="I20" i="82"/>
  <c r="F20" i="82"/>
  <c r="I19" i="82"/>
  <c r="F19" i="82"/>
  <c r="I18" i="82"/>
  <c r="F18" i="82"/>
  <c r="I17" i="82"/>
  <c r="F17" i="82"/>
  <c r="I16" i="82"/>
  <c r="F16" i="82"/>
  <c r="I15" i="82"/>
  <c r="F15" i="82"/>
  <c r="I14" i="82"/>
  <c r="J30" i="82" l="1"/>
  <c r="L30" i="82" s="1"/>
  <c r="M30" i="82" s="1"/>
  <c r="J19" i="82"/>
  <c r="M19" i="82" s="1"/>
  <c r="J31" i="82"/>
  <c r="L31" i="82" s="1"/>
  <c r="M31" i="82" s="1"/>
  <c r="J22" i="82"/>
  <c r="L22" i="82" s="1"/>
  <c r="M22" i="82" s="1"/>
  <c r="J26" i="82"/>
  <c r="L26" i="82" s="1"/>
  <c r="M26" i="82" s="1"/>
  <c r="J23" i="82"/>
  <c r="L23" i="82" s="1"/>
  <c r="M23" i="82" s="1"/>
  <c r="J15" i="82"/>
  <c r="L15" i="82" s="1"/>
  <c r="M15" i="82" s="1"/>
  <c r="J16" i="82"/>
  <c r="L16" i="82" s="1"/>
  <c r="M16" i="82" s="1"/>
  <c r="J20" i="82"/>
  <c r="L20" i="82" s="1"/>
  <c r="M20" i="82" s="1"/>
  <c r="J17" i="82"/>
  <c r="L17" i="82" s="1"/>
  <c r="M17" i="82" s="1"/>
  <c r="J21" i="82"/>
  <c r="L21" i="82" s="1"/>
  <c r="M21" i="82" s="1"/>
  <c r="J24" i="82"/>
  <c r="L24" i="82" s="1"/>
  <c r="M24" i="82" s="1"/>
  <c r="J29" i="82"/>
  <c r="L29" i="82" s="1"/>
  <c r="M29" i="82" s="1"/>
  <c r="J18" i="82"/>
  <c r="M18" i="82" s="1"/>
  <c r="J25" i="82"/>
  <c r="L25" i="82" s="1"/>
  <c r="M25" i="82" s="1"/>
  <c r="J28" i="82"/>
  <c r="L28" i="82" s="1"/>
  <c r="M28" i="82" s="1"/>
  <c r="M34" i="82" l="1"/>
  <c r="D13" i="35" s="1"/>
  <c r="Q22" i="50"/>
  <c r="S22" i="50" s="1"/>
  <c r="H22" i="50"/>
  <c r="Q21" i="50"/>
  <c r="S21" i="50" s="1"/>
  <c r="H21" i="50"/>
  <c r="Q20" i="50"/>
  <c r="S20" i="50" s="1"/>
  <c r="H20" i="50"/>
  <c r="Q19" i="50"/>
  <c r="S19" i="50" s="1"/>
  <c r="H19" i="50"/>
  <c r="Q18" i="50"/>
  <c r="S18" i="50" s="1"/>
  <c r="H18" i="50"/>
  <c r="Q17" i="50"/>
  <c r="S17" i="50" s="1"/>
  <c r="H17" i="50"/>
  <c r="Q16" i="50"/>
  <c r="S16" i="50" s="1"/>
  <c r="H16" i="50"/>
  <c r="Q15" i="50"/>
  <c r="S15" i="50" s="1"/>
  <c r="H15" i="50"/>
  <c r="Q14" i="50"/>
  <c r="S14" i="50" s="1"/>
  <c r="H14" i="50"/>
  <c r="Q13" i="50"/>
  <c r="S13" i="50" s="1"/>
  <c r="H13" i="50"/>
  <c r="Q12" i="50"/>
  <c r="S12" i="50" s="1"/>
  <c r="H12" i="50"/>
  <c r="Q11" i="50"/>
  <c r="S11" i="50" s="1"/>
  <c r="H11" i="50"/>
  <c r="N33" i="49"/>
  <c r="H33" i="49"/>
  <c r="N32" i="49"/>
  <c r="H32" i="49"/>
  <c r="N31" i="49"/>
  <c r="H31" i="49"/>
  <c r="N30" i="49"/>
  <c r="H30" i="49"/>
  <c r="N29" i="49"/>
  <c r="H29" i="49"/>
  <c r="N28" i="49"/>
  <c r="H28" i="49"/>
  <c r="N27" i="49"/>
  <c r="H27" i="49"/>
  <c r="N26" i="49"/>
  <c r="H26" i="49"/>
  <c r="N25" i="49"/>
  <c r="H25" i="49"/>
  <c r="N24" i="49"/>
  <c r="H24" i="49"/>
  <c r="N23" i="49"/>
  <c r="H23" i="49"/>
  <c r="N22" i="49"/>
  <c r="H22" i="49"/>
  <c r="N21" i="49"/>
  <c r="H21" i="49"/>
  <c r="N20" i="49"/>
  <c r="H20" i="49"/>
  <c r="N19" i="49"/>
  <c r="H19" i="49"/>
  <c r="N18" i="49"/>
  <c r="H18" i="49"/>
  <c r="N17" i="49"/>
  <c r="H17" i="49"/>
  <c r="N16" i="49"/>
  <c r="H16" i="49"/>
  <c r="N15" i="49"/>
  <c r="H15" i="49"/>
  <c r="H14" i="49"/>
  <c r="N13" i="49"/>
  <c r="H13" i="49"/>
  <c r="H12" i="49"/>
  <c r="A15" i="35"/>
  <c r="A14" i="35"/>
  <c r="E17" i="80"/>
  <c r="H17" i="80" s="1"/>
  <c r="E16" i="80"/>
  <c r="H16" i="80" s="1"/>
  <c r="E15" i="80"/>
  <c r="H15" i="80" s="1"/>
  <c r="E12" i="80"/>
  <c r="H12" i="80" s="1"/>
  <c r="I33" i="70"/>
  <c r="F33" i="70"/>
  <c r="J33" i="70" s="1"/>
  <c r="L33" i="70" s="1"/>
  <c r="M33" i="70" s="1"/>
  <c r="I32" i="70"/>
  <c r="F32" i="70"/>
  <c r="I31" i="70"/>
  <c r="F31" i="70"/>
  <c r="J31" i="70" s="1"/>
  <c r="L31" i="70" s="1"/>
  <c r="M31" i="70" s="1"/>
  <c r="I30" i="70"/>
  <c r="F30" i="70"/>
  <c r="I29" i="70"/>
  <c r="F29" i="70"/>
  <c r="J29" i="70" s="1"/>
  <c r="L29" i="70" s="1"/>
  <c r="M29" i="70" s="1"/>
  <c r="I28" i="70"/>
  <c r="F28" i="70"/>
  <c r="I27" i="70"/>
  <c r="F27" i="70"/>
  <c r="J27" i="70" s="1"/>
  <c r="L27" i="70" s="1"/>
  <c r="M27" i="70" s="1"/>
  <c r="I26" i="70"/>
  <c r="F26" i="70"/>
  <c r="I25" i="70"/>
  <c r="F25" i="70"/>
  <c r="I24" i="70"/>
  <c r="F24" i="70"/>
  <c r="J23" i="70"/>
  <c r="L23" i="70" s="1"/>
  <c r="M23" i="70" s="1"/>
  <c r="I23" i="70"/>
  <c r="F23" i="70"/>
  <c r="I22" i="70"/>
  <c r="F22" i="70"/>
  <c r="J22" i="70" s="1"/>
  <c r="L22" i="70" s="1"/>
  <c r="M22" i="70" s="1"/>
  <c r="I21" i="70"/>
  <c r="F21" i="70"/>
  <c r="J21" i="70" s="1"/>
  <c r="L21" i="70" s="1"/>
  <c r="M21" i="70" s="1"/>
  <c r="I20" i="70"/>
  <c r="F20" i="70"/>
  <c r="I19" i="70"/>
  <c r="F19" i="70"/>
  <c r="I18" i="70"/>
  <c r="F18" i="70"/>
  <c r="J18" i="70" s="1"/>
  <c r="M18" i="70" s="1"/>
  <c r="I17" i="70"/>
  <c r="F17" i="70"/>
  <c r="J17" i="70" s="1"/>
  <c r="L17" i="70" s="1"/>
  <c r="M17" i="70" s="1"/>
  <c r="I16" i="70"/>
  <c r="F16" i="70"/>
  <c r="I15" i="70"/>
  <c r="F15" i="70"/>
  <c r="I14" i="70"/>
  <c r="Q22" i="69"/>
  <c r="S22" i="69" s="1"/>
  <c r="H22" i="69"/>
  <c r="Q21" i="69"/>
  <c r="S21" i="69" s="1"/>
  <c r="H21" i="69"/>
  <c r="S20" i="69"/>
  <c r="Q20" i="69"/>
  <c r="H20" i="69"/>
  <c r="Q19" i="69"/>
  <c r="S19" i="69" s="1"/>
  <c r="H19" i="69"/>
  <c r="Q18" i="69"/>
  <c r="S18" i="69" s="1"/>
  <c r="H18" i="69"/>
  <c r="Q17" i="69"/>
  <c r="S17" i="69" s="1"/>
  <c r="H17" i="69"/>
  <c r="Q16" i="69"/>
  <c r="S16" i="69" s="1"/>
  <c r="H16" i="69"/>
  <c r="Q15" i="69"/>
  <c r="S15" i="69" s="1"/>
  <c r="H15" i="69"/>
  <c r="S14" i="69"/>
  <c r="Q14" i="69"/>
  <c r="H14" i="69"/>
  <c r="Q13" i="69"/>
  <c r="S13" i="69" s="1"/>
  <c r="H13" i="69"/>
  <c r="S12" i="69"/>
  <c r="Q12" i="69"/>
  <c r="H12" i="69"/>
  <c r="Q11" i="69"/>
  <c r="S11" i="69" s="1"/>
  <c r="H11" i="69"/>
  <c r="N33" i="68"/>
  <c r="H33" i="68"/>
  <c r="N32" i="68"/>
  <c r="H32" i="68"/>
  <c r="N31" i="68"/>
  <c r="H31" i="68"/>
  <c r="N30" i="68"/>
  <c r="H30" i="68"/>
  <c r="N29" i="68"/>
  <c r="H29" i="68"/>
  <c r="N28" i="68"/>
  <c r="H28" i="68"/>
  <c r="N27" i="68"/>
  <c r="H27" i="68"/>
  <c r="N26" i="68"/>
  <c r="H26" i="68"/>
  <c r="N25" i="68"/>
  <c r="H25" i="68"/>
  <c r="N24" i="68"/>
  <c r="H24" i="68"/>
  <c r="N23" i="68"/>
  <c r="H23" i="68"/>
  <c r="N22" i="68"/>
  <c r="H22" i="68"/>
  <c r="N21" i="68"/>
  <c r="H21" i="68"/>
  <c r="N20" i="68"/>
  <c r="H20" i="68"/>
  <c r="N19" i="68"/>
  <c r="H19" i="68"/>
  <c r="N18" i="68"/>
  <c r="H18" i="68"/>
  <c r="N17" i="68"/>
  <c r="H17" i="68"/>
  <c r="N16" i="68"/>
  <c r="H16" i="68"/>
  <c r="N15" i="68"/>
  <c r="H15" i="68"/>
  <c r="H14" i="68"/>
  <c r="N13" i="68"/>
  <c r="H13" i="68"/>
  <c r="N12" i="68"/>
  <c r="H12" i="68"/>
  <c r="J16" i="70" l="1"/>
  <c r="L16" i="70" s="1"/>
  <c r="M16" i="70" s="1"/>
  <c r="J25" i="70"/>
  <c r="L25" i="70" s="1"/>
  <c r="M25" i="70" s="1"/>
  <c r="J26" i="70"/>
  <c r="L26" i="70" s="1"/>
  <c r="M26" i="70" s="1"/>
  <c r="J15" i="70"/>
  <c r="L15" i="70" s="1"/>
  <c r="M15" i="70" s="1"/>
  <c r="J19" i="70"/>
  <c r="J30" i="70"/>
  <c r="L30" i="70" s="1"/>
  <c r="M30" i="70" s="1"/>
  <c r="L19" i="70"/>
  <c r="M19" i="70" s="1"/>
  <c r="J28" i="70"/>
  <c r="L28" i="70" s="1"/>
  <c r="M28" i="70" s="1"/>
  <c r="J20" i="70"/>
  <c r="L20" i="70" s="1"/>
  <c r="M20" i="70" s="1"/>
  <c r="J32" i="70"/>
  <c r="L32" i="70" s="1"/>
  <c r="M32" i="70" s="1"/>
  <c r="J24" i="70"/>
  <c r="L24" i="70" s="1"/>
  <c r="M24" i="70" s="1"/>
  <c r="S23" i="50"/>
  <c r="D12" i="35" s="1"/>
  <c r="S23" i="69"/>
  <c r="M34" i="70" l="1"/>
  <c r="D13" i="67" s="1"/>
  <c r="B2" i="79"/>
  <c r="AF29" i="79"/>
  <c r="AA29" i="79"/>
  <c r="Z29" i="79"/>
  <c r="Y29" i="79"/>
  <c r="S29" i="79"/>
  <c r="R29" i="79"/>
  <c r="Q29" i="79"/>
  <c r="O29" i="79"/>
  <c r="N29" i="79"/>
  <c r="M29" i="79"/>
  <c r="AB28" i="79"/>
  <c r="X28" i="79"/>
  <c r="AE28" i="79" s="1"/>
  <c r="AJ28" i="79" s="1"/>
  <c r="T28" i="79"/>
  <c r="P28" i="79"/>
  <c r="AB27" i="79"/>
  <c r="X27" i="79"/>
  <c r="AE27" i="79" s="1"/>
  <c r="AJ27" i="79" s="1"/>
  <c r="T27" i="79"/>
  <c r="P27" i="79"/>
  <c r="AB26" i="79"/>
  <c r="X26" i="79"/>
  <c r="AE26" i="79" s="1"/>
  <c r="AJ26" i="79" s="1"/>
  <c r="T26" i="79"/>
  <c r="P26" i="79"/>
  <c r="AB25" i="79"/>
  <c r="X25" i="79"/>
  <c r="AE25" i="79" s="1"/>
  <c r="AJ25" i="79" s="1"/>
  <c r="T25" i="79"/>
  <c r="P25" i="79"/>
  <c r="AB24" i="79"/>
  <c r="X24" i="79"/>
  <c r="AE24" i="79" s="1"/>
  <c r="AJ24" i="79" s="1"/>
  <c r="T24" i="79"/>
  <c r="P24" i="79"/>
  <c r="AB23" i="79"/>
  <c r="X23" i="79"/>
  <c r="AE23" i="79" s="1"/>
  <c r="AJ23" i="79" s="1"/>
  <c r="T23" i="79"/>
  <c r="P23" i="79"/>
  <c r="AB22" i="79"/>
  <c r="X22" i="79"/>
  <c r="AE22" i="79" s="1"/>
  <c r="AJ22" i="79" s="1"/>
  <c r="T22" i="79"/>
  <c r="P22" i="79"/>
  <c r="AB21" i="79"/>
  <c r="X21" i="79"/>
  <c r="AE21" i="79" s="1"/>
  <c r="AJ21" i="79" s="1"/>
  <c r="T21" i="79"/>
  <c r="P21" i="79"/>
  <c r="AB20" i="79"/>
  <c r="X20" i="79"/>
  <c r="AE20" i="79" s="1"/>
  <c r="AJ20" i="79" s="1"/>
  <c r="T20" i="79"/>
  <c r="P20" i="79"/>
  <c r="AB19" i="79"/>
  <c r="X19" i="79"/>
  <c r="AE19" i="79" s="1"/>
  <c r="AJ19" i="79" s="1"/>
  <c r="T19" i="79"/>
  <c r="P19" i="79"/>
  <c r="AB18" i="79"/>
  <c r="X18" i="79"/>
  <c r="AE18" i="79" s="1"/>
  <c r="AJ18" i="79" s="1"/>
  <c r="T18" i="79"/>
  <c r="P18" i="79"/>
  <c r="AB17" i="79"/>
  <c r="X17" i="79"/>
  <c r="AE17" i="79" s="1"/>
  <c r="AJ17" i="79" s="1"/>
  <c r="T17" i="79"/>
  <c r="P17" i="79"/>
  <c r="AB16" i="79"/>
  <c r="X16" i="79"/>
  <c r="AE16" i="79" s="1"/>
  <c r="AJ16" i="79" s="1"/>
  <c r="T16" i="79"/>
  <c r="P16" i="79"/>
  <c r="AB15" i="79"/>
  <c r="X15" i="79"/>
  <c r="AE15" i="79" s="1"/>
  <c r="AJ15" i="79" s="1"/>
  <c r="T15" i="79"/>
  <c r="P15" i="79"/>
  <c r="AB14" i="79"/>
  <c r="X14" i="79"/>
  <c r="AE14" i="79" s="1"/>
  <c r="AJ14" i="79" s="1"/>
  <c r="T14" i="79"/>
  <c r="P14" i="79"/>
  <c r="AB13" i="79"/>
  <c r="X13" i="79"/>
  <c r="AE13" i="79" s="1"/>
  <c r="AJ13" i="79" s="1"/>
  <c r="T13" i="79"/>
  <c r="P13" i="79"/>
  <c r="AB12" i="79"/>
  <c r="X12" i="79"/>
  <c r="AE12" i="79" s="1"/>
  <c r="AJ12" i="79" s="1"/>
  <c r="T12" i="79"/>
  <c r="P12" i="79"/>
  <c r="AB11" i="79"/>
  <c r="X11" i="79"/>
  <c r="AE11" i="79" s="1"/>
  <c r="AJ11" i="79" s="1"/>
  <c r="T11" i="79"/>
  <c r="P11" i="79"/>
  <c r="AB10" i="79"/>
  <c r="X10" i="79"/>
  <c r="AE10" i="79" s="1"/>
  <c r="AJ10" i="79" s="1"/>
  <c r="T10" i="79"/>
  <c r="P10" i="79"/>
  <c r="AB9" i="79"/>
  <c r="AB29" i="79" s="1"/>
  <c r="W29" i="79"/>
  <c r="V29" i="79"/>
  <c r="X9" i="79"/>
  <c r="T9" i="79"/>
  <c r="P9" i="79"/>
  <c r="AF14" i="77"/>
  <c r="AB14" i="77"/>
  <c r="AA14" i="77"/>
  <c r="Z14" i="77"/>
  <c r="Y14" i="77"/>
  <c r="W14" i="77"/>
  <c r="V14" i="77"/>
  <c r="U14" i="77"/>
  <c r="T14" i="77"/>
  <c r="S14" i="77"/>
  <c r="R14" i="77"/>
  <c r="Q14" i="77"/>
  <c r="O14" i="77"/>
  <c r="N14" i="77"/>
  <c r="M14" i="77"/>
  <c r="AB13" i="77"/>
  <c r="W13" i="77"/>
  <c r="V13" i="77"/>
  <c r="U13" i="77"/>
  <c r="X13" i="77" s="1"/>
  <c r="T13" i="77"/>
  <c r="P13" i="77"/>
  <c r="P14" i="77" s="1"/>
  <c r="AF29" i="75"/>
  <c r="AA29" i="75"/>
  <c r="Z29" i="75"/>
  <c r="Y29" i="75"/>
  <c r="S29" i="75"/>
  <c r="R29" i="75"/>
  <c r="Q29" i="75"/>
  <c r="O29" i="75"/>
  <c r="N29" i="75"/>
  <c r="M29" i="75"/>
  <c r="AB28" i="75"/>
  <c r="X28" i="75"/>
  <c r="AE28" i="75" s="1"/>
  <c r="AG28" i="75" s="1"/>
  <c r="T28" i="75"/>
  <c r="P28" i="75"/>
  <c r="AB27" i="75"/>
  <c r="X27" i="75"/>
  <c r="AE27" i="75" s="1"/>
  <c r="AG27" i="75" s="1"/>
  <c r="T27" i="75"/>
  <c r="P27" i="75"/>
  <c r="AB26" i="75"/>
  <c r="X26" i="75"/>
  <c r="AE26" i="75" s="1"/>
  <c r="AG26" i="75" s="1"/>
  <c r="T26" i="75"/>
  <c r="P26" i="75"/>
  <c r="AB25" i="75"/>
  <c r="X25" i="75"/>
  <c r="AE25" i="75" s="1"/>
  <c r="AG25" i="75" s="1"/>
  <c r="T25" i="75"/>
  <c r="P25" i="75"/>
  <c r="AB24" i="75"/>
  <c r="X24" i="75"/>
  <c r="AE24" i="75" s="1"/>
  <c r="AG24" i="75" s="1"/>
  <c r="T24" i="75"/>
  <c r="P24" i="75"/>
  <c r="AB23" i="75"/>
  <c r="X23" i="75"/>
  <c r="AE23" i="75" s="1"/>
  <c r="AG23" i="75" s="1"/>
  <c r="T23" i="75"/>
  <c r="P23" i="75"/>
  <c r="AB22" i="75"/>
  <c r="T22" i="75"/>
  <c r="P22" i="75"/>
  <c r="AB21" i="75"/>
  <c r="T21" i="75"/>
  <c r="P21" i="75"/>
  <c r="AB20" i="75"/>
  <c r="X20" i="75"/>
  <c r="AE20" i="75" s="1"/>
  <c r="AG20" i="75" s="1"/>
  <c r="T20" i="75"/>
  <c r="P20" i="75"/>
  <c r="AB19" i="75"/>
  <c r="T19" i="75"/>
  <c r="P19" i="75"/>
  <c r="AB18" i="75"/>
  <c r="X18" i="75"/>
  <c r="AE18" i="75" s="1"/>
  <c r="AG18" i="75" s="1"/>
  <c r="T18" i="75"/>
  <c r="P18" i="75"/>
  <c r="AB17" i="75"/>
  <c r="X17" i="75"/>
  <c r="AE17" i="75" s="1"/>
  <c r="AG17" i="75" s="1"/>
  <c r="T17" i="75"/>
  <c r="P17" i="75"/>
  <c r="AB16" i="75"/>
  <c r="T16" i="75"/>
  <c r="P16" i="75"/>
  <c r="AB15" i="75"/>
  <c r="X15" i="75"/>
  <c r="AE15" i="75" s="1"/>
  <c r="AG15" i="75" s="1"/>
  <c r="T15" i="75"/>
  <c r="P15" i="75"/>
  <c r="AB14" i="75"/>
  <c r="T14" i="75"/>
  <c r="P14" i="75"/>
  <c r="AB13" i="75"/>
  <c r="T13" i="75"/>
  <c r="P13" i="75"/>
  <c r="AB12" i="75"/>
  <c r="T12" i="75"/>
  <c r="P12" i="75"/>
  <c r="AB11" i="75"/>
  <c r="T11" i="75"/>
  <c r="P11" i="75"/>
  <c r="AB10" i="75"/>
  <c r="X10" i="75"/>
  <c r="AE10" i="75" s="1"/>
  <c r="AG10" i="75" s="1"/>
  <c r="T10" i="75"/>
  <c r="P10" i="75"/>
  <c r="AB9" i="75"/>
  <c r="AB29" i="75" s="1"/>
  <c r="W29" i="75"/>
  <c r="T9" i="75"/>
  <c r="P9" i="75"/>
  <c r="T29" i="79" l="1"/>
  <c r="P29" i="79"/>
  <c r="X29" i="79"/>
  <c r="AE9" i="79"/>
  <c r="U29" i="79"/>
  <c r="P29" i="75"/>
  <c r="X11" i="75"/>
  <c r="AE11" i="75" s="1"/>
  <c r="AG11" i="75" s="1"/>
  <c r="T29" i="75"/>
  <c r="X14" i="75"/>
  <c r="AE14" i="75" s="1"/>
  <c r="AG14" i="75" s="1"/>
  <c r="X19" i="75"/>
  <c r="AE19" i="75" s="1"/>
  <c r="AG19" i="75" s="1"/>
  <c r="U29" i="75"/>
  <c r="X22" i="75"/>
  <c r="AE22" i="75" s="1"/>
  <c r="AG22" i="75" s="1"/>
  <c r="V29" i="75"/>
  <c r="X13" i="75"/>
  <c r="AE13" i="75" s="1"/>
  <c r="AG13" i="75" s="1"/>
  <c r="X21" i="75"/>
  <c r="AE21" i="75" s="1"/>
  <c r="AG21" i="75" s="1"/>
  <c r="X9" i="75"/>
  <c r="AE9" i="75" s="1"/>
  <c r="AG9" i="75" s="1"/>
  <c r="X12" i="75"/>
  <c r="AE12" i="75" s="1"/>
  <c r="AG12" i="75" s="1"/>
  <c r="X16" i="75"/>
  <c r="AE16" i="75" s="1"/>
  <c r="AG16" i="75" s="1"/>
  <c r="AE13" i="77"/>
  <c r="X14" i="77"/>
  <c r="L9" i="48"/>
  <c r="H9" i="48"/>
  <c r="N9" i="48" s="1"/>
  <c r="L8" i="48"/>
  <c r="H8" i="48"/>
  <c r="N8" i="48" s="1"/>
  <c r="AG29" i="75" l="1"/>
  <c r="AE29" i="75"/>
  <c r="AE29" i="79"/>
  <c r="AJ29" i="79"/>
  <c r="D9" i="35" s="1"/>
  <c r="X29" i="75"/>
  <c r="AE14" i="77"/>
  <c r="AG13" i="77"/>
  <c r="AG14" i="77" s="1"/>
  <c r="L9" i="32" l="1"/>
  <c r="H9" i="32"/>
  <c r="N9" i="32" s="1"/>
  <c r="E10" i="8"/>
  <c r="F4" i="35" s="1"/>
  <c r="A16" i="35"/>
  <c r="E32" i="8" s="1"/>
  <c r="A12" i="67"/>
  <c r="J2" i="51"/>
  <c r="P2" i="32"/>
  <c r="G4" i="67"/>
  <c r="E32" i="66"/>
  <c r="A13" i="67"/>
  <c r="E29" i="66" s="1"/>
  <c r="A9"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E28" i="66" l="1"/>
  <c r="E25" i="66"/>
  <c r="P3" i="65"/>
  <c r="AZ13" i="64" s="1"/>
  <c r="L8" i="32" l="1"/>
  <c r="H8" i="32"/>
  <c r="O5" i="16"/>
  <c r="O4" i="16"/>
  <c r="O3" i="16"/>
  <c r="J15" i="60"/>
  <c r="I15" i="60"/>
  <c r="J14" i="60"/>
  <c r="J13" i="60"/>
  <c r="I13" i="60"/>
  <c r="J12" i="60"/>
  <c r="I12" i="60"/>
  <c r="J11" i="60"/>
  <c r="I11" i="60"/>
  <c r="J10" i="60"/>
  <c r="I10" i="60"/>
  <c r="J9" i="60"/>
  <c r="I9" i="60"/>
  <c r="N8" i="32" l="1"/>
  <c r="A13" i="35"/>
  <c r="A9" i="35"/>
  <c r="E25" i="8" s="1"/>
  <c r="A10" i="35"/>
  <c r="E26" i="8" s="1"/>
  <c r="A11" i="35"/>
  <c r="E27" i="8" s="1"/>
  <c r="A12" i="35"/>
  <c r="E28" i="8" s="1"/>
  <c r="A8" i="35"/>
  <c r="E24" i="8" s="1"/>
  <c r="E31" i="8" l="1"/>
  <c r="E30" i="8"/>
  <c r="E29" i="8"/>
  <c r="C35" i="8" s="1"/>
  <c r="N40" i="48" l="1" a="1"/>
  <c r="N40" i="48" s="1"/>
  <c r="A2" i="48"/>
  <c r="D10" i="35" l="1"/>
  <c r="A2" i="32"/>
  <c r="N33" i="32" l="1" a="1"/>
  <c r="N33" i="32" s="1"/>
  <c r="D10" i="67" s="1"/>
  <c r="A10" i="67" s="1"/>
  <c r="E26" i="66" s="1"/>
  <c r="A8" i="67" l="1"/>
  <c r="A14" i="8"/>
  <c r="N41" i="64" l="1"/>
  <c r="S3" i="65" s="1"/>
  <c r="N40" i="64"/>
  <c r="E24" i="66"/>
  <c r="N42" i="64"/>
  <c r="T3" i="65" s="1"/>
  <c r="R3" i="65" l="1"/>
  <c r="E31" i="66"/>
  <c r="I51" i="7" l="1"/>
  <c r="I47" i="7"/>
  <c r="E51" i="7"/>
  <c r="E47" i="7"/>
  <c r="B44" i="7" l="1"/>
  <c r="I19" i="7" l="1"/>
  <c r="F19" i="7"/>
  <c r="C19" i="7"/>
  <c r="L23" i="7"/>
  <c r="N14" i="68" l="1"/>
  <c r="N34" i="68" s="1"/>
  <c r="D11" i="67" s="1"/>
  <c r="N14" i="49"/>
  <c r="N34" i="49" s="1"/>
  <c r="D11" i="35" s="1"/>
  <c r="D17" i="35" s="1"/>
  <c r="F22" i="8" s="1"/>
  <c r="E14" i="100"/>
  <c r="H14" i="100"/>
  <c r="I14" i="60"/>
  <c r="E14" i="105"/>
  <c r="H14" i="105"/>
  <c r="F14" i="70"/>
  <c r="J14" i="70" s="1"/>
  <c r="M14" i="70" s="1"/>
  <c r="E14" i="104"/>
  <c r="H14" i="104" s="1"/>
  <c r="F14" i="82"/>
  <c r="J14" i="82" s="1"/>
  <c r="L14" i="82" s="1"/>
  <c r="M14" i="82" s="1"/>
  <c r="E14" i="80"/>
  <c r="H14" i="80"/>
  <c r="D14" i="67"/>
  <c r="A14" i="67" s="1"/>
  <c r="E30" i="66" s="1"/>
  <c r="A11" i="67" l="1"/>
  <c r="D17" i="67"/>
  <c r="F22" i="66" s="1"/>
  <c r="E22" i="66" s="1"/>
  <c r="N43" i="64" l="1"/>
  <c r="N47" i="64"/>
  <c r="N45" i="64"/>
  <c r="W3" i="65" s="1"/>
  <c r="E27" i="66"/>
  <c r="C38" i="66"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杉本 岳郎(sugimoto-takeo)</author>
  </authors>
  <commentList>
    <comment ref="F3" authorId="0" shapeId="0" xr:uid="{4B88CED8-EB89-4F86-ACE6-220A69F20F89}">
      <text>
        <r>
          <rPr>
            <b/>
            <sz val="9"/>
            <color indexed="81"/>
            <rFont val="MS P ゴシック"/>
            <family val="3"/>
            <charset val="128"/>
          </rPr>
          <t>実績値</t>
        </r>
      </text>
    </comment>
    <comment ref="G3" authorId="1" shapeId="0" xr:uid="{DF9899C6-3C57-4E44-8535-1C162FE6ED42}">
      <text>
        <r>
          <rPr>
            <b/>
            <sz val="9"/>
            <color indexed="81"/>
            <rFont val="MS P ゴシック"/>
            <family val="3"/>
            <charset val="128"/>
          </rPr>
          <t>事業計画書に基づいて国から交付決定を受けた額</t>
        </r>
      </text>
    </comment>
    <comment ref="H3" authorId="1" shapeId="0" xr:uid="{AF04C8AA-2741-4DE6-911F-71C22DD7AC32}">
      <text>
        <r>
          <rPr>
            <b/>
            <sz val="9"/>
            <color indexed="81"/>
            <rFont val="MS P ゴシック"/>
            <family val="3"/>
            <charset val="128"/>
          </rPr>
          <t>交付決定を受けた後、都道府県が国から受け入れた額</t>
        </r>
      </text>
    </comment>
    <comment ref="I3" authorId="1" shapeId="0" xr:uid="{A0260761-6967-4622-AC70-31E0ACE3954C}">
      <text>
        <r>
          <rPr>
            <b/>
            <sz val="9"/>
            <color indexed="81"/>
            <rFont val="MS P ゴシック"/>
            <family val="3"/>
            <charset val="128"/>
          </rPr>
          <t>E列とF列のどちらか低い額（千円未満切り捨て）</t>
        </r>
      </text>
    </comment>
    <comment ref="J3" authorId="1" shapeId="0" xr:uid="{3BF81483-61A4-4A00-8FBA-3E970B7F549D}">
      <text>
        <r>
          <rPr>
            <b/>
            <sz val="9"/>
            <color indexed="81"/>
            <rFont val="MS P ゴシック"/>
            <family val="3"/>
            <charset val="128"/>
          </rPr>
          <t>確定額－受入済額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<sst xmlns="http://schemas.openxmlformats.org/spreadsheetml/2006/main" count="2029" uniqueCount="888">
  <si>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</si>
  <si>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</si>
  <si>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</si>
  <si>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60"/>
  </si>
  <si>
    <t>１．申請者の情報</t>
    <rPh sb="2" eb="4">
      <t>シンセイ</t>
    </rPh>
    <rPh sb="4" eb="5">
      <t>シャ</t>
    </rPh>
    <rPh sb="6" eb="8">
      <t>ジョウホウ</t>
    </rPh>
    <phoneticPr fontId="60"/>
  </si>
  <si>
    <t>申請年月日</t>
    <rPh sb="0" eb="2">
      <t>シンセイ</t>
    </rPh>
    <rPh sb="2" eb="3">
      <t>ネン</t>
    </rPh>
    <rPh sb="3" eb="5">
      <t>ネンガッピ</t>
    </rPh>
    <phoneticPr fontId="13"/>
  </si>
  <si>
    <t>年</t>
    <rPh sb="0" eb="1">
      <t>ネン</t>
    </rPh>
    <phoneticPr fontId="60"/>
  </si>
  <si>
    <t>月</t>
    <rPh sb="0" eb="1">
      <t>ガツ</t>
    </rPh>
    <phoneticPr fontId="60"/>
  </si>
  <si>
    <t>日</t>
    <rPh sb="0" eb="1">
      <t>ニチ</t>
    </rPh>
    <phoneticPr fontId="60"/>
  </si>
  <si>
    <t>フリガナ</t>
    <phoneticPr fontId="60"/>
  </si>
  <si>
    <t>ビョウイン</t>
    <phoneticPr fontId="60"/>
  </si>
  <si>
    <t>住所・所在地</t>
    <rPh sb="0" eb="2">
      <t>ジュウショ</t>
    </rPh>
    <rPh sb="3" eb="6">
      <t>ショザイチ</t>
    </rPh>
    <phoneticPr fontId="60"/>
  </si>
  <si>
    <t>〒</t>
    <phoneticPr fontId="60"/>
  </si>
  <si>
    <t>－</t>
    <phoneticPr fontId="60"/>
  </si>
  <si>
    <t>病院等の名称</t>
    <rPh sb="0" eb="2">
      <t>ビョウイン</t>
    </rPh>
    <rPh sb="2" eb="3">
      <t>トウ</t>
    </rPh>
    <rPh sb="4" eb="6">
      <t>メイショウ</t>
    </rPh>
    <phoneticPr fontId="60"/>
  </si>
  <si>
    <t>●●病院</t>
    <rPh sb="2" eb="4">
      <t>ビョウイン</t>
    </rPh>
    <phoneticPr fontId="60"/>
  </si>
  <si>
    <t>a</t>
    <phoneticPr fontId="60"/>
  </si>
  <si>
    <t>医療機関コード：</t>
    <rPh sb="0" eb="2">
      <t>イリョウ</t>
    </rPh>
    <rPh sb="2" eb="4">
      <t>キカン</t>
    </rPh>
    <phoneticPr fontId="60"/>
  </si>
  <si>
    <t>マルマルホウジン</t>
    <phoneticPr fontId="60"/>
  </si>
  <si>
    <t>事務担当者</t>
    <rPh sb="0" eb="2">
      <t>ジム</t>
    </rPh>
    <rPh sb="2" eb="5">
      <t>タントウシャ</t>
    </rPh>
    <phoneticPr fontId="60"/>
  </si>
  <si>
    <t>氏名</t>
    <rPh sb="0" eb="2">
      <t>シメイ</t>
    </rPh>
    <phoneticPr fontId="60"/>
  </si>
  <si>
    <t>i</t>
    <phoneticPr fontId="60"/>
  </si>
  <si>
    <t>開設者
（代表者の職・氏名も記載）</t>
    <rPh sb="0" eb="3">
      <t>カイセツシャ</t>
    </rPh>
    <rPh sb="5" eb="8">
      <t>ダイヒョウシャ</t>
    </rPh>
    <rPh sb="9" eb="10">
      <t>ショク</t>
    </rPh>
    <rPh sb="11" eb="13">
      <t>シメイ</t>
    </rPh>
    <rPh sb="14" eb="16">
      <t>キサイ</t>
    </rPh>
    <phoneticPr fontId="60"/>
  </si>
  <si>
    <t>法人名（個人の場合は記載不要）</t>
    <rPh sb="0" eb="2">
      <t>ホウジン</t>
    </rPh>
    <rPh sb="2" eb="3">
      <t>メイ</t>
    </rPh>
    <rPh sb="4" eb="6">
      <t>コジン</t>
    </rPh>
    <rPh sb="7" eb="9">
      <t>バアイ</t>
    </rPh>
    <rPh sb="10" eb="12">
      <t>キサイ</t>
    </rPh>
    <rPh sb="12" eb="14">
      <t>フヨウ</t>
    </rPh>
    <phoneticPr fontId="60"/>
  </si>
  <si>
    <t>電話番号</t>
    <rPh sb="0" eb="2">
      <t>デンワ</t>
    </rPh>
    <rPh sb="2" eb="4">
      <t>バンゴウ</t>
    </rPh>
    <phoneticPr fontId="60"/>
  </si>
  <si>
    <t>u</t>
    <phoneticPr fontId="60"/>
  </si>
  <si>
    <t>ファクシミリ</t>
    <phoneticPr fontId="60"/>
  </si>
  <si>
    <t>e</t>
    <phoneticPr fontId="60"/>
  </si>
  <si>
    <t>代表者職</t>
    <rPh sb="0" eb="3">
      <t>ダイヒョウシャ</t>
    </rPh>
    <rPh sb="3" eb="4">
      <t>ショク</t>
    </rPh>
    <phoneticPr fontId="60"/>
  </si>
  <si>
    <t>電子メール</t>
    <rPh sb="0" eb="2">
      <t>デンシ</t>
    </rPh>
    <phoneticPr fontId="60"/>
  </si>
  <si>
    <t>o</t>
    <phoneticPr fontId="60"/>
  </si>
  <si>
    <t>２．支給申請額</t>
    <rPh sb="2" eb="4">
      <t>シキュウ</t>
    </rPh>
    <rPh sb="4" eb="7">
      <t>シンセイガク</t>
    </rPh>
    <phoneticPr fontId="60"/>
  </si>
  <si>
    <t>生産性向上・職場環境整備等支援事業</t>
  </si>
  <si>
    <t>支給申請額(円)</t>
    <rPh sb="0" eb="2">
      <t>シキュウ</t>
    </rPh>
    <rPh sb="2" eb="4">
      <t>シンセイ</t>
    </rPh>
    <rPh sb="4" eb="5">
      <t>ガク</t>
    </rPh>
    <rPh sb="6" eb="7">
      <t>エン</t>
    </rPh>
    <phoneticPr fontId="60"/>
  </si>
  <si>
    <t>病床数適正化支援事業</t>
    <rPh sb="2" eb="3">
      <t>カズ</t>
    </rPh>
    <rPh sb="3" eb="6">
      <t>テキセイカ</t>
    </rPh>
    <phoneticPr fontId="13"/>
  </si>
  <si>
    <t>施設整備促進支援事業</t>
    <phoneticPr fontId="60"/>
  </si>
  <si>
    <t>分娩取扱施設支援事業</t>
  </si>
  <si>
    <t>小児医療施設支援事業</t>
  </si>
  <si>
    <t>地域連携周産期支援事業（分娩取扱施設）</t>
    <phoneticPr fontId="60"/>
  </si>
  <si>
    <t>地域連携周産期支援事業（産科施設）（設備）</t>
    <rPh sb="12" eb="14">
      <t>サンカ</t>
    </rPh>
    <rPh sb="18" eb="20">
      <t>セツビ</t>
    </rPh>
    <phoneticPr fontId="60"/>
  </si>
  <si>
    <t>地域連携周産期支援事業（産科施設）（施設）</t>
    <rPh sb="12" eb="14">
      <t>サンカ</t>
    </rPh>
    <rPh sb="18" eb="20">
      <t>シセツ</t>
    </rPh>
    <phoneticPr fontId="60"/>
  </si>
  <si>
    <t>合計</t>
    <rPh sb="0" eb="2">
      <t>ゴウケイ</t>
    </rPh>
    <phoneticPr fontId="57"/>
  </si>
  <si>
    <t>３．振込口座</t>
    <rPh sb="2" eb="4">
      <t>フリコミ</t>
    </rPh>
    <rPh sb="4" eb="6">
      <t>コウザ</t>
    </rPh>
    <phoneticPr fontId="60"/>
  </si>
  <si>
    <t>金融機関名</t>
    <rPh sb="0" eb="2">
      <t>キンユウ</t>
    </rPh>
    <rPh sb="2" eb="5">
      <t>キカンメイ</t>
    </rPh>
    <phoneticPr fontId="60"/>
  </si>
  <si>
    <t>金融機関
コード</t>
    <rPh sb="0" eb="2">
      <t>キンユウ</t>
    </rPh>
    <rPh sb="2" eb="4">
      <t>キカン</t>
    </rPh>
    <phoneticPr fontId="60"/>
  </si>
  <si>
    <t>支店名</t>
    <rPh sb="0" eb="3">
      <t>シテンメイ</t>
    </rPh>
    <phoneticPr fontId="60"/>
  </si>
  <si>
    <t>支店
コード</t>
    <rPh sb="0" eb="2">
      <t>シテン</t>
    </rPh>
    <phoneticPr fontId="60"/>
  </si>
  <si>
    <t>口座番号
（右詰め）</t>
    <rPh sb="0" eb="2">
      <t>コウザ</t>
    </rPh>
    <rPh sb="2" eb="4">
      <t>バンゴウ</t>
    </rPh>
    <rPh sb="6" eb="8">
      <t>ミギヅメ</t>
    </rPh>
    <phoneticPr fontId="60"/>
  </si>
  <si>
    <t>預金種別</t>
    <rPh sb="0" eb="2">
      <t>ヨキン</t>
    </rPh>
    <rPh sb="2" eb="4">
      <t>シュベツ</t>
    </rPh>
    <phoneticPr fontId="60"/>
  </si>
  <si>
    <t>口座名義人</t>
    <rPh sb="0" eb="2">
      <t>コウザ</t>
    </rPh>
    <rPh sb="2" eb="5">
      <t>メイギニン</t>
    </rPh>
    <phoneticPr fontId="6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</si>
  <si>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60"/>
  </si>
  <si>
    <t>４．支給申請に関する誓約事項</t>
    <rPh sb="2" eb="4">
      <t>シキュウ</t>
    </rPh>
    <rPh sb="4" eb="6">
      <t>シンセイ</t>
    </rPh>
    <rPh sb="7" eb="8">
      <t>カン</t>
    </rPh>
    <rPh sb="10" eb="12">
      <t>セイヤク</t>
    </rPh>
    <rPh sb="12" eb="14">
      <t>ジコウ</t>
    </rPh>
    <phoneticPr fontId="6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</si>
  <si>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60"/>
  </si>
  <si>
    <t>医療機関コード</t>
    <rPh sb="0" eb="4">
      <t>イリョウキカン</t>
    </rPh>
    <phoneticPr fontId="60"/>
  </si>
  <si>
    <t>医療機関名</t>
    <rPh sb="0" eb="4">
      <t>イリョウキカン</t>
    </rPh>
    <rPh sb="4" eb="5">
      <t>メイ</t>
    </rPh>
    <phoneticPr fontId="60"/>
  </si>
  <si>
    <t>法人名</t>
    <rPh sb="0" eb="2">
      <t>ホウジン</t>
    </rPh>
    <rPh sb="2" eb="3">
      <t>メイ</t>
    </rPh>
    <phoneticPr fontId="60"/>
  </si>
  <si>
    <t>郵便番号</t>
    <rPh sb="0" eb="4">
      <t>ユウビンバンゴウ</t>
    </rPh>
    <phoneticPr fontId="60"/>
  </si>
  <si>
    <t>申請年月日</t>
    <rPh sb="0" eb="2">
      <t>シンセイ</t>
    </rPh>
    <rPh sb="2" eb="5">
      <t>ネンガッピ</t>
    </rPh>
    <phoneticPr fontId="60"/>
  </si>
  <si>
    <t>支給申請額(円)</t>
    <phoneticPr fontId="60"/>
  </si>
  <si>
    <t>振込口座</t>
    <rPh sb="0" eb="2">
      <t>フリコミ</t>
    </rPh>
    <rPh sb="2" eb="4">
      <t>コウザ</t>
    </rPh>
    <phoneticPr fontId="60"/>
  </si>
  <si>
    <t>ヨミガナ</t>
    <phoneticPr fontId="60"/>
  </si>
  <si>
    <t>氏名</t>
    <phoneticPr fontId="60"/>
  </si>
  <si>
    <t>文字列</t>
    <rPh sb="0" eb="3">
      <t>モジレツ</t>
    </rPh>
    <phoneticPr fontId="60"/>
  </si>
  <si>
    <t>数値</t>
    <rPh sb="0" eb="2">
      <t>スウチ</t>
    </rPh>
    <phoneticPr fontId="60"/>
  </si>
  <si>
    <t>住所</t>
    <rPh sb="0" eb="2">
      <t>ジュウショ</t>
    </rPh>
    <phoneticPr fontId="60"/>
  </si>
  <si>
    <t>ファクシミリ</t>
  </si>
  <si>
    <t>西暦</t>
    <rPh sb="0" eb="2">
      <t>セイレキ</t>
    </rPh>
    <phoneticPr fontId="60"/>
  </si>
  <si>
    <t>和暦</t>
    <rPh sb="0" eb="2">
      <t>ワレキ</t>
    </rPh>
    <phoneticPr fontId="60"/>
  </si>
  <si>
    <t>施設整備促進支援事業</t>
  </si>
  <si>
    <t>地域連携周産期支援事業（分娩取扱施設）</t>
  </si>
  <si>
    <t>合計</t>
    <rPh sb="0" eb="2">
      <t>ゴウケイ</t>
    </rPh>
    <phoneticPr fontId="60"/>
  </si>
  <si>
    <t>金融機関名</t>
    <rPh sb="0" eb="2">
      <t>キンユウ</t>
    </rPh>
    <rPh sb="2" eb="4">
      <t>キカン</t>
    </rPh>
    <rPh sb="4" eb="5">
      <t>メイ</t>
    </rPh>
    <phoneticPr fontId="60"/>
  </si>
  <si>
    <t>金融機関コード</t>
    <rPh sb="0" eb="2">
      <t>キンユウ</t>
    </rPh>
    <rPh sb="2" eb="4">
      <t>キカン</t>
    </rPh>
    <phoneticPr fontId="60"/>
  </si>
  <si>
    <t>支店コード</t>
    <rPh sb="0" eb="2">
      <t>シテン</t>
    </rPh>
    <phoneticPr fontId="60"/>
  </si>
  <si>
    <t>口座番号</t>
    <rPh sb="0" eb="2">
      <t>コウザ</t>
    </rPh>
    <rPh sb="2" eb="4">
      <t>バンゴウ</t>
    </rPh>
    <phoneticPr fontId="60"/>
  </si>
  <si>
    <t>口座振替名義人</t>
    <rPh sb="0" eb="2">
      <t>コウザ</t>
    </rPh>
    <rPh sb="2" eb="4">
      <t>フリカエ</t>
    </rPh>
    <rPh sb="4" eb="7">
      <t>メイギニン</t>
    </rPh>
    <phoneticPr fontId="60"/>
  </si>
  <si>
    <t xml:space="preserve">  令和７年度（令和６年度からの繰越分）医療施設等経営強化緊急支援事業費</t>
    <rPh sb="2" eb="4">
      <t>レイワ</t>
    </rPh>
    <phoneticPr fontId="20"/>
  </si>
  <si>
    <t>補助金調書</t>
    <rPh sb="0" eb="3">
      <t>ホジョキン</t>
    </rPh>
    <rPh sb="3" eb="5">
      <t>チョウショ</t>
    </rPh>
    <phoneticPr fontId="20"/>
  </si>
  <si>
    <r>
      <rPr>
        <sz val="12"/>
        <color theme="1"/>
        <rFont val="ＭＳ Ｐゴシック"/>
        <family val="3"/>
        <charset val="128"/>
      </rPr>
      <t>令和７年度</t>
    </r>
    <r>
      <rPr>
        <sz val="12"/>
        <rFont val="ＭＳ Ｐゴシック"/>
        <family val="3"/>
        <charset val="128"/>
      </rPr>
      <t>　　厚生労働省所管</t>
    </r>
    <rPh sb="0" eb="2">
      <t>レイワ</t>
    </rPh>
    <phoneticPr fontId="13"/>
  </si>
  <si>
    <t>（地方公共団体）</t>
    <rPh sb="1" eb="3">
      <t>チホウ</t>
    </rPh>
    <rPh sb="3" eb="5">
      <t>コウキョウ</t>
    </rPh>
    <rPh sb="5" eb="7">
      <t>ダンタイ</t>
    </rPh>
    <phoneticPr fontId="20"/>
  </si>
  <si>
    <t>国</t>
    <rPh sb="0" eb="1">
      <t>クニ</t>
    </rPh>
    <phoneticPr fontId="13"/>
  </si>
  <si>
    <t>地　方　公　共　団　体</t>
    <rPh sb="0" eb="1">
      <t>チ</t>
    </rPh>
    <rPh sb="2" eb="3">
      <t>カタ</t>
    </rPh>
    <rPh sb="4" eb="5">
      <t>コウ</t>
    </rPh>
    <rPh sb="6" eb="7">
      <t>トモ</t>
    </rPh>
    <rPh sb="8" eb="9">
      <t>ダン</t>
    </rPh>
    <rPh sb="10" eb="11">
      <t>カラダ</t>
    </rPh>
    <phoneticPr fontId="13"/>
  </si>
  <si>
    <t>歳　　入</t>
    <rPh sb="0" eb="1">
      <t>トシ</t>
    </rPh>
    <rPh sb="3" eb="4">
      <t>イリ</t>
    </rPh>
    <phoneticPr fontId="13"/>
  </si>
  <si>
    <t>歳　　　　出</t>
    <rPh sb="0" eb="1">
      <t>トシ</t>
    </rPh>
    <rPh sb="5" eb="6">
      <t>デ</t>
    </rPh>
    <phoneticPr fontId="13"/>
  </si>
  <si>
    <t>歳 出 予 算 科 目</t>
    <rPh sb="0" eb="1">
      <t>トシ</t>
    </rPh>
    <rPh sb="2" eb="3">
      <t>デ</t>
    </rPh>
    <rPh sb="4" eb="5">
      <t>ヨ</t>
    </rPh>
    <rPh sb="6" eb="7">
      <t>ザン</t>
    </rPh>
    <rPh sb="8" eb="9">
      <t>カ</t>
    </rPh>
    <rPh sb="10" eb="11">
      <t>メ</t>
    </rPh>
    <phoneticPr fontId="13"/>
  </si>
  <si>
    <t>交付決定</t>
    <rPh sb="0" eb="2">
      <t>コウフ</t>
    </rPh>
    <rPh sb="2" eb="4">
      <t>ケッテイ</t>
    </rPh>
    <phoneticPr fontId="13"/>
  </si>
  <si>
    <t>予算現額</t>
  </si>
  <si>
    <t>支出済額</t>
    <rPh sb="0" eb="2">
      <t>シシュツ</t>
    </rPh>
    <rPh sb="2" eb="3">
      <t>ズ</t>
    </rPh>
    <phoneticPr fontId="13"/>
  </si>
  <si>
    <t>翌年度繰越額</t>
    <rPh sb="0" eb="3">
      <t>ヨクネンド</t>
    </rPh>
    <rPh sb="3" eb="4">
      <t>ク</t>
    </rPh>
    <rPh sb="4" eb="5">
      <t>コ</t>
    </rPh>
    <rPh sb="5" eb="6">
      <t>ガク</t>
    </rPh>
    <phoneticPr fontId="13"/>
  </si>
  <si>
    <t>備　考</t>
    <rPh sb="0" eb="1">
      <t>ソナエ</t>
    </rPh>
    <rPh sb="2" eb="3">
      <t>コウ</t>
    </rPh>
    <phoneticPr fontId="13"/>
  </si>
  <si>
    <t>の　　額</t>
  </si>
  <si>
    <t>科　目</t>
    <rPh sb="0" eb="1">
      <t>カ</t>
    </rPh>
    <rPh sb="2" eb="3">
      <t>メ</t>
    </rPh>
    <phoneticPr fontId="13"/>
  </si>
  <si>
    <t>予算現額</t>
    <rPh sb="0" eb="2">
      <t>ヨサン</t>
    </rPh>
    <rPh sb="2" eb="3">
      <t>ウツツ</t>
    </rPh>
    <rPh sb="3" eb="4">
      <t>ガク</t>
    </rPh>
    <phoneticPr fontId="13"/>
  </si>
  <si>
    <t>収入済額</t>
    <rPh sb="0" eb="2">
      <t>シュウニュウ</t>
    </rPh>
    <rPh sb="2" eb="3">
      <t>ズ</t>
    </rPh>
    <rPh sb="3" eb="4">
      <t>ガク</t>
    </rPh>
    <phoneticPr fontId="13"/>
  </si>
  <si>
    <t>うち補助金</t>
    <rPh sb="2" eb="5">
      <t>ホジョキン</t>
    </rPh>
    <phoneticPr fontId="13"/>
  </si>
  <si>
    <t>相　当　額</t>
    <rPh sb="0" eb="1">
      <t>ソウ</t>
    </rPh>
    <rPh sb="2" eb="3">
      <t>トウ</t>
    </rPh>
    <rPh sb="4" eb="5">
      <t>ガク</t>
    </rPh>
    <phoneticPr fontId="13"/>
  </si>
  <si>
    <t>円</t>
    <rPh sb="0" eb="1">
      <t>エン</t>
    </rPh>
    <phoneticPr fontId="13"/>
  </si>
  <si>
    <t>（項）医療提供体制確保対策費</t>
    <rPh sb="1" eb="2">
      <t>コウ</t>
    </rPh>
    <phoneticPr fontId="13"/>
  </si>
  <si>
    <t>（作成要領）</t>
    <rPh sb="1" eb="3">
      <t>サクセイ</t>
    </rPh>
    <rPh sb="3" eb="5">
      <t>ヨウリョウ</t>
    </rPh>
    <phoneticPr fontId="13"/>
  </si>
  <si>
    <r>
      <t>　</t>
    </r>
    <r>
      <rPr>
        <sz val="12"/>
        <color theme="1"/>
        <rFont val="ＭＳ Ｐゴシック"/>
        <family val="3"/>
        <charset val="128"/>
      </rPr>
      <t>１　「国」の「交付決定の額」は、交付決定通知書の交付決定の額を記入すること。</t>
    </r>
    <phoneticPr fontId="13"/>
  </si>
  <si>
    <r>
      <t>　</t>
    </r>
    <r>
      <rPr>
        <sz val="12"/>
        <color theme="1"/>
        <rFont val="ＭＳ Ｐゴシック"/>
        <family val="3"/>
        <charset val="128"/>
      </rPr>
      <t>２　「地方公共団体」の「科目」は、歳入にあっては、款、項、目、節を、歳出にあっては、款、項、目をそれぞれ記入すること。なお、歳出については、前記１の額に対応する経費の配分が、目の内</t>
    </r>
    <phoneticPr fontId="13"/>
  </si>
  <si>
    <r>
      <t>　　</t>
    </r>
    <r>
      <rPr>
        <sz val="12"/>
        <color theme="1"/>
        <rFont val="ＭＳ Ｐゴシック"/>
        <family val="3"/>
        <charset val="128"/>
      </rPr>
      <t>訳に係るときは、当該経費の配分の目の内訳として記入すること。</t>
    </r>
    <phoneticPr fontId="20"/>
  </si>
  <si>
    <r>
      <t>　</t>
    </r>
    <r>
      <rPr>
        <sz val="12"/>
        <color theme="1"/>
        <rFont val="ＭＳ Ｐゴシック"/>
        <family val="3"/>
        <charset val="128"/>
      </rPr>
      <t>３　「予算現額」は、歳入にあっては、当初予算額、補正予算額等の区分を、歳出にあっては、当初予算額、補正予算額、予備費支出額、流用増減額等の区分を明らかにすること。</t>
    </r>
    <rPh sb="56" eb="59">
      <t>ヨビヒ</t>
    </rPh>
    <phoneticPr fontId="13"/>
  </si>
  <si>
    <r>
      <t>　</t>
    </r>
    <r>
      <rPr>
        <sz val="12"/>
        <color theme="1"/>
        <rFont val="ＭＳ Ｐゴシック"/>
        <family val="3"/>
        <charset val="128"/>
      </rPr>
      <t>４　「備考」は、参考となるべき事項を適宜記入すること。</t>
    </r>
    <phoneticPr fontId="13"/>
  </si>
  <si>
    <r>
      <t>　</t>
    </r>
    <r>
      <rPr>
        <sz val="12"/>
        <color theme="1"/>
        <rFont val="ＭＳ Ｐゴシック"/>
        <family val="3"/>
        <charset val="128"/>
      </rPr>
      <t>５　補助事業等の地方公共団体の歳出予算額の繰越が行われた場合における翌年度に行われる当該補助事業等に係る補助金についての調書の作成は、本表に準じること。この場合において地方公共団体</t>
    </r>
    <rPh sb="51" eb="52">
      <t>カカ</t>
    </rPh>
    <rPh sb="53" eb="55">
      <t>ホジョ</t>
    </rPh>
    <rPh sb="89" eb="91">
      <t>ダンタイ</t>
    </rPh>
    <phoneticPr fontId="13"/>
  </si>
  <si>
    <r>
      <t>　　</t>
    </r>
    <r>
      <rPr>
        <sz val="12"/>
        <color theme="1"/>
        <rFont val="ＭＳ Ｐゴシック"/>
        <family val="3"/>
        <charset val="128"/>
      </rPr>
      <t>の歳入の科目に「前年度繰越額」を掲げる場合は、その「予算現額」及び「収入済額」の数字下欄に国庫補助額を内書（　　）をもって附記すること。</t>
    </r>
    <rPh sb="15" eb="16">
      <t>ガク</t>
    </rPh>
    <rPh sb="47" eb="49">
      <t>コッコ</t>
    </rPh>
    <rPh sb="49" eb="51">
      <t>ホジョ</t>
    </rPh>
    <rPh sb="63" eb="65">
      <t>フキ</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</si>
  <si>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</si>
  <si>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</si>
  <si>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</si>
  <si>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</si>
  <si>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</si>
  <si>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</si>
  <si>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</si>
  <si>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</si>
  <si>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</si>
  <si>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</si>
  <si>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</si>
  <si>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</si>
  <si>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</si>
  <si>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事業費</t>
    <rPh sb="0" eb="3">
      <t>ジギョウヒ</t>
    </rPh>
    <phoneticPr fontId="70"/>
  </si>
  <si>
    <t>備考</t>
    <rPh sb="0" eb="2">
      <t>ビコウ</t>
    </rPh>
    <phoneticPr fontId="13"/>
  </si>
  <si>
    <t>単価</t>
    <rPh sb="0" eb="2">
      <t>タンカ</t>
    </rPh>
    <phoneticPr fontId="68"/>
  </si>
  <si>
    <t>許可病床数</t>
    <rPh sb="0" eb="2">
      <t>キョカ</t>
    </rPh>
    <rPh sb="2" eb="5">
      <t>ビョウショウスウ</t>
    </rPh>
    <phoneticPr fontId="68"/>
  </si>
  <si>
    <t>金額</t>
    <rPh sb="0" eb="2">
      <t>キンガク</t>
    </rPh>
    <phoneticPr fontId="68"/>
  </si>
  <si>
    <t>円</t>
    <rPh sb="0" eb="1">
      <t>エン</t>
    </rPh>
    <phoneticPr fontId="68"/>
  </si>
  <si>
    <t>病床</t>
    <rPh sb="0" eb="2">
      <t>ビョウショウ</t>
    </rPh>
    <phoneticPr fontId="13"/>
  </si>
  <si>
    <t>医科診療所</t>
    <rPh sb="0" eb="2">
      <t>イカ</t>
    </rPh>
    <rPh sb="2" eb="5">
      <t>シンリョウジョ</t>
    </rPh>
    <phoneticPr fontId="57"/>
  </si>
  <si>
    <t>歯科診療所</t>
    <rPh sb="0" eb="2">
      <t>シカ</t>
    </rPh>
    <rPh sb="2" eb="5">
      <t>シンリョウジョ</t>
    </rPh>
    <phoneticPr fontId="57"/>
  </si>
  <si>
    <t>訪問看護ステーション</t>
    <rPh sb="0" eb="2">
      <t>ホウモン</t>
    </rPh>
    <rPh sb="2" eb="4">
      <t>カンゴ</t>
    </rPh>
    <phoneticPr fontId="57"/>
  </si>
  <si>
    <t>合　計</t>
    <rPh sb="0" eb="1">
      <t>ア</t>
    </rPh>
    <rPh sb="2" eb="3">
      <t>ケイ</t>
    </rPh>
    <phoneticPr fontId="13"/>
  </si>
  <si>
    <t>病床数適正化支援事業</t>
  </si>
  <si>
    <t>都道府県</t>
    <rPh sb="0" eb="4">
      <t>トドウフケン</t>
    </rPh>
    <phoneticPr fontId="60"/>
  </si>
  <si>
    <t>No</t>
    <phoneticPr fontId="60"/>
  </si>
  <si>
    <t>医療機関の名称</t>
    <rPh sb="0" eb="2">
      <t>イリョウ</t>
    </rPh>
    <rPh sb="2" eb="4">
      <t>キカン</t>
    </rPh>
    <rPh sb="5" eb="7">
      <t>メイショウ</t>
    </rPh>
    <phoneticPr fontId="60"/>
  </si>
  <si>
    <t>令和４年度赤字額
（千円）※１</t>
    <rPh sb="0" eb="2">
      <t>レイワ</t>
    </rPh>
    <rPh sb="3" eb="5">
      <t>ネンド</t>
    </rPh>
    <rPh sb="5" eb="7">
      <t>アカジ</t>
    </rPh>
    <rPh sb="7" eb="8">
      <t>ガク</t>
    </rPh>
    <rPh sb="10" eb="12">
      <t>センエン</t>
    </rPh>
    <phoneticPr fontId="60"/>
  </si>
  <si>
    <t>令和５年度赤字額
（千円）※１</t>
    <rPh sb="0" eb="2">
      <t>レイワ</t>
    </rPh>
    <rPh sb="3" eb="5">
      <t>ネンド</t>
    </rPh>
    <rPh sb="5" eb="7">
      <t>アカジ</t>
    </rPh>
    <rPh sb="7" eb="8">
      <t>ガク</t>
    </rPh>
    <rPh sb="10" eb="12">
      <t>センエン</t>
    </rPh>
    <phoneticPr fontId="60"/>
  </si>
  <si>
    <t xml:space="preserve"> 令和６年度赤字額
（見込）（千円）※１</t>
    <rPh sb="1" eb="3">
      <t>レイワ</t>
    </rPh>
    <rPh sb="4" eb="6">
      <t>ネンド</t>
    </rPh>
    <rPh sb="6" eb="8">
      <t>アカジ</t>
    </rPh>
    <rPh sb="8" eb="9">
      <t>ガク</t>
    </rPh>
    <rPh sb="11" eb="13">
      <t>ミコ</t>
    </rPh>
    <rPh sb="15" eb="17">
      <t>センエン</t>
    </rPh>
    <phoneticPr fontId="60"/>
  </si>
  <si>
    <t xml:space="preserve"> 令和７年度他の補助金等での収入見込み額
（千円）※２</t>
    <rPh sb="1" eb="3">
      <t>レイワ</t>
    </rPh>
    <rPh sb="4" eb="6">
      <t>ネンド</t>
    </rPh>
    <rPh sb="6" eb="7">
      <t>タ</t>
    </rPh>
    <rPh sb="8" eb="11">
      <t>ホジョキン</t>
    </rPh>
    <rPh sb="11" eb="12">
      <t>トウ</t>
    </rPh>
    <rPh sb="14" eb="16">
      <t>シュウニュウ</t>
    </rPh>
    <rPh sb="16" eb="18">
      <t>ミコ</t>
    </rPh>
    <rPh sb="19" eb="20">
      <t>ガク</t>
    </rPh>
    <phoneticPr fontId="60"/>
  </si>
  <si>
    <t>地域医療構想※３</t>
    <rPh sb="0" eb="2">
      <t>チイキ</t>
    </rPh>
    <rPh sb="2" eb="4">
      <t>イリョウ</t>
    </rPh>
    <rPh sb="4" eb="6">
      <t>コウソウ</t>
    </rPh>
    <phoneticPr fontId="60"/>
  </si>
  <si>
    <t>削減予定日
（実施済を含む）※４</t>
    <rPh sb="0" eb="2">
      <t>サクゲン</t>
    </rPh>
    <rPh sb="2" eb="4">
      <t>ヨテイ</t>
    </rPh>
    <rPh sb="4" eb="5">
      <t>ヒ</t>
    </rPh>
    <rPh sb="7" eb="9">
      <t>ジッシ</t>
    </rPh>
    <rPh sb="9" eb="10">
      <t>ズ</t>
    </rPh>
    <rPh sb="11" eb="12">
      <t>フク</t>
    </rPh>
    <phoneticPr fontId="60"/>
  </si>
  <si>
    <t>設置主体</t>
    <rPh sb="0" eb="2">
      <t>セッチ</t>
    </rPh>
    <rPh sb="2" eb="4">
      <t>シュタイ</t>
    </rPh>
    <phoneticPr fontId="60"/>
  </si>
  <si>
    <t>構想区域名</t>
    <rPh sb="0" eb="2">
      <t>コウソウ</t>
    </rPh>
    <rPh sb="2" eb="4">
      <t>クイキ</t>
    </rPh>
    <rPh sb="4" eb="5">
      <t>メイ</t>
    </rPh>
    <phoneticPr fontId="60"/>
  </si>
  <si>
    <t>令和6年度病床機能報告における病床・外来管理番号</t>
  </si>
  <si>
    <t>削減前の許可病床数</t>
  </si>
  <si>
    <t>削減後の許可病床数</t>
  </si>
  <si>
    <t>支給病床数（支給対象となる病床数）
※補助金交付申請病床数</t>
    <rPh sb="0" eb="2">
      <t>シキュウ</t>
    </rPh>
    <rPh sb="6" eb="8">
      <t>シキュウ</t>
    </rPh>
    <rPh sb="8" eb="10">
      <t>タイショウ</t>
    </rPh>
    <rPh sb="13" eb="16">
      <t>ビョウショウスウ</t>
    </rPh>
    <rPh sb="19" eb="22">
      <t>ホジョキン</t>
    </rPh>
    <rPh sb="22" eb="24">
      <t>コウフ</t>
    </rPh>
    <rPh sb="24" eb="26">
      <t>シンセイ</t>
    </rPh>
    <rPh sb="26" eb="29">
      <t>ビョウショウスウ</t>
    </rPh>
    <phoneticPr fontId="60"/>
  </si>
  <si>
    <t>支給病床数（うち稼働病床数）
※補助金交付申請病床数</t>
    <rPh sb="0" eb="2">
      <t>シキュウ</t>
    </rPh>
    <rPh sb="8" eb="10">
      <t>カドウ</t>
    </rPh>
    <rPh sb="10" eb="13">
      <t>ビョウショウスウ</t>
    </rPh>
    <phoneticPr fontId="60"/>
  </si>
  <si>
    <t>病床稼働率（％）※５</t>
    <rPh sb="0" eb="2">
      <t>ビョウショウ</t>
    </rPh>
    <rPh sb="2" eb="4">
      <t>カドウ</t>
    </rPh>
    <rPh sb="4" eb="5">
      <t>リツ</t>
    </rPh>
    <phoneticPr fontId="60"/>
  </si>
  <si>
    <t>単価
（千円）</t>
    <phoneticPr fontId="60"/>
  </si>
  <si>
    <t>小計
（千円）</t>
  </si>
  <si>
    <t>地域医療介護総合確保基金
　単独支援給付金
支給額
（千円）</t>
    <rPh sb="0" eb="2">
      <t>チイキ</t>
    </rPh>
    <rPh sb="2" eb="4">
      <t>イリョウ</t>
    </rPh>
    <rPh sb="4" eb="6">
      <t>カイゴ</t>
    </rPh>
    <rPh sb="6" eb="8">
      <t>ソウゴウ</t>
    </rPh>
    <rPh sb="8" eb="10">
      <t>カクホ</t>
    </rPh>
    <rPh sb="10" eb="12">
      <t>キキン</t>
    </rPh>
    <rPh sb="15" eb="17">
      <t>タンドク</t>
    </rPh>
    <rPh sb="17" eb="19">
      <t>シエン</t>
    </rPh>
    <rPh sb="19" eb="22">
      <t>キュウフキン</t>
    </rPh>
    <rPh sb="23" eb="26">
      <t>シキュウガク</t>
    </rPh>
    <phoneticPr fontId="60"/>
  </si>
  <si>
    <t>支給申請額
(千円）</t>
  </si>
  <si>
    <t>一般</t>
  </si>
  <si>
    <t>療養</t>
  </si>
  <si>
    <t>精神</t>
  </si>
  <si>
    <t>一般</t>
    <rPh sb="0" eb="2">
      <t>イッパン</t>
    </rPh>
    <phoneticPr fontId="60"/>
  </si>
  <si>
    <t>療養</t>
    <rPh sb="0" eb="2">
      <t>リョウヨウ</t>
    </rPh>
    <phoneticPr fontId="60"/>
  </si>
  <si>
    <t>精神</t>
    <rPh sb="0" eb="2">
      <t>セイシン</t>
    </rPh>
    <phoneticPr fontId="6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</si>
  <si>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60"/>
  </si>
  <si>
    <t>厚生労働省</t>
    <rPh sb="0" eb="2">
      <t>コウセイ</t>
    </rPh>
    <rPh sb="2" eb="5">
      <t>ロウドウショウ</t>
    </rPh>
    <phoneticPr fontId="6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</si>
  <si>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60"/>
  </si>
  <si>
    <t>※２　国・地方自治体から経営支援を目的とした他の補助金等で令和７年度に措置される見込み額を記載。</t>
    <rPh sb="29" eb="31">
      <t>レイワ</t>
    </rPh>
    <rPh sb="32" eb="34">
      <t>ネンド</t>
    </rPh>
    <rPh sb="40" eb="42">
      <t>ミコ</t>
    </rPh>
    <phoneticPr fontId="60"/>
  </si>
  <si>
    <t>独立行政法人国立病院機構</t>
    <rPh sb="0" eb="2">
      <t>ドクリツ</t>
    </rPh>
    <rPh sb="2" eb="4">
      <t>ギョウセイ</t>
    </rPh>
    <rPh sb="4" eb="6">
      <t>ホウジン</t>
    </rPh>
    <rPh sb="6" eb="8">
      <t>コクリツ</t>
    </rPh>
    <rPh sb="8" eb="10">
      <t>ビョウイン</t>
    </rPh>
    <rPh sb="10" eb="12">
      <t>キコウ</t>
    </rPh>
    <phoneticPr fontId="60"/>
  </si>
  <si>
    <t>※３　単独支援給付金支給事業を活用した病床の場合は記載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60"/>
  </si>
  <si>
    <t>国立大学法人</t>
    <rPh sb="0" eb="2">
      <t>コクリツ</t>
    </rPh>
    <rPh sb="2" eb="4">
      <t>ダイガク</t>
    </rPh>
    <rPh sb="4" eb="6">
      <t>ホウジン</t>
    </rPh>
    <phoneticPr fontId="60"/>
  </si>
  <si>
    <t>※４　令和６年12月17日から令和７年９月30日までの削減に限る</t>
    <rPh sb="15" eb="17">
      <t>レイワ</t>
    </rPh>
    <rPh sb="18" eb="19">
      <t>ネン</t>
    </rPh>
    <rPh sb="20" eb="21">
      <t>ガツ</t>
    </rPh>
    <rPh sb="23" eb="24">
      <t>ニチ</t>
    </rPh>
    <phoneticPr fontId="6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</si>
  <si>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60"/>
  </si>
  <si>
    <t>国立高度専門医療研究センター</t>
    <rPh sb="0" eb="2">
      <t>コクリツ</t>
    </rPh>
    <rPh sb="2" eb="4">
      <t>コウド</t>
    </rPh>
    <rPh sb="4" eb="6">
      <t>センモン</t>
    </rPh>
    <rPh sb="6" eb="8">
      <t>イリョウ</t>
    </rPh>
    <rPh sb="8" eb="10">
      <t>ケンキュウ</t>
    </rPh>
    <phoneticPr fontId="6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</si>
  <si>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60"/>
  </si>
  <si>
    <t>その他（国）</t>
    <rPh sb="2" eb="3">
      <t>タ</t>
    </rPh>
    <rPh sb="4" eb="5">
      <t>クニ</t>
    </rPh>
    <phoneticPr fontId="60"/>
  </si>
  <si>
    <t>市町村</t>
    <rPh sb="0" eb="3">
      <t>シチョウソン</t>
    </rPh>
    <phoneticPr fontId="60"/>
  </si>
  <si>
    <t>地方独立行政法人</t>
    <rPh sb="0" eb="2">
      <t>チホウ</t>
    </rPh>
    <rPh sb="2" eb="4">
      <t>ドクリツ</t>
    </rPh>
    <rPh sb="4" eb="6">
      <t>ギョウセイ</t>
    </rPh>
    <rPh sb="6" eb="8">
      <t>ホウジン</t>
    </rPh>
    <phoneticPr fontId="60"/>
  </si>
  <si>
    <t>日赤</t>
    <rPh sb="0" eb="2">
      <t>ニッセキ</t>
    </rPh>
    <phoneticPr fontId="60"/>
  </si>
  <si>
    <t>済生会</t>
    <rPh sb="0" eb="3">
      <t>サイセイカイ</t>
    </rPh>
    <phoneticPr fontId="60"/>
  </si>
  <si>
    <t>北海道社会事業協会</t>
    <rPh sb="0" eb="3">
      <t>ホッカイドウ</t>
    </rPh>
    <rPh sb="3" eb="5">
      <t>シャカイ</t>
    </rPh>
    <rPh sb="5" eb="7">
      <t>ジギョウ</t>
    </rPh>
    <rPh sb="7" eb="9">
      <t>キョウカイ</t>
    </rPh>
    <phoneticPr fontId="60"/>
  </si>
  <si>
    <t>厚生連</t>
    <rPh sb="0" eb="3">
      <t>コウセイレン</t>
    </rPh>
    <phoneticPr fontId="60"/>
  </si>
  <si>
    <t>国民健康保険団体連合会</t>
    <rPh sb="0" eb="2">
      <t>コクミン</t>
    </rPh>
    <rPh sb="2" eb="4">
      <t>ケンコウ</t>
    </rPh>
    <rPh sb="4" eb="6">
      <t>ホケン</t>
    </rPh>
    <rPh sb="6" eb="8">
      <t>ダンタイ</t>
    </rPh>
    <rPh sb="8" eb="11">
      <t>レンゴウカイ</t>
    </rPh>
    <phoneticPr fontId="60"/>
  </si>
  <si>
    <t>健康保険組合及びその連合会</t>
    <rPh sb="0" eb="2">
      <t>ケンコウ</t>
    </rPh>
    <rPh sb="2" eb="4">
      <t>ホケン</t>
    </rPh>
    <rPh sb="4" eb="6">
      <t>クミアイ</t>
    </rPh>
    <rPh sb="6" eb="7">
      <t>オヨ</t>
    </rPh>
    <rPh sb="10" eb="13">
      <t>レンゴウカイ</t>
    </rPh>
    <phoneticPr fontId="60"/>
  </si>
  <si>
    <t>共済組合及びその連合会</t>
    <rPh sb="0" eb="2">
      <t>キョウサイ</t>
    </rPh>
    <rPh sb="2" eb="4">
      <t>クミア</t>
    </rPh>
    <rPh sb="4" eb="5">
      <t>オヨ</t>
    </rPh>
    <rPh sb="8" eb="11">
      <t>レンゴウカイ</t>
    </rPh>
    <phoneticPr fontId="60"/>
  </si>
  <si>
    <t>国民健康保険組合</t>
    <rPh sb="0" eb="2">
      <t>コクミン</t>
    </rPh>
    <rPh sb="2" eb="4">
      <t>ケンコウ</t>
    </rPh>
    <rPh sb="4" eb="6">
      <t>ホケン</t>
    </rPh>
    <rPh sb="6" eb="8">
      <t>クミアイ</t>
    </rPh>
    <phoneticPr fontId="60"/>
  </si>
  <si>
    <t>公益法人</t>
    <rPh sb="0" eb="2">
      <t>コウエキ</t>
    </rPh>
    <rPh sb="2" eb="4">
      <t>ホウジン</t>
    </rPh>
    <phoneticPr fontId="60"/>
  </si>
  <si>
    <t>医療法人</t>
    <rPh sb="0" eb="2">
      <t>イリョウ</t>
    </rPh>
    <rPh sb="2" eb="4">
      <t>ホウジン</t>
    </rPh>
    <phoneticPr fontId="60"/>
  </si>
  <si>
    <t>私立学校法人</t>
    <rPh sb="0" eb="2">
      <t>シリツ</t>
    </rPh>
    <rPh sb="2" eb="4">
      <t>ガッコウ</t>
    </rPh>
    <rPh sb="4" eb="6">
      <t>ホウジン</t>
    </rPh>
    <phoneticPr fontId="60"/>
  </si>
  <si>
    <t>社会福祉法人</t>
    <rPh sb="0" eb="2">
      <t>シャカイ</t>
    </rPh>
    <rPh sb="2" eb="4">
      <t>フクシ</t>
    </rPh>
    <rPh sb="4" eb="6">
      <t>ホウジン</t>
    </rPh>
    <phoneticPr fontId="60"/>
  </si>
  <si>
    <t>医療生協</t>
    <rPh sb="0" eb="2">
      <t>イリョウ</t>
    </rPh>
    <rPh sb="2" eb="4">
      <t>セイキョウ</t>
    </rPh>
    <phoneticPr fontId="60"/>
  </si>
  <si>
    <t>会社</t>
    <rPh sb="0" eb="2">
      <t>カイシャ</t>
    </rPh>
    <phoneticPr fontId="60"/>
  </si>
  <si>
    <t>その他の法人</t>
    <rPh sb="2" eb="3">
      <t>タ</t>
    </rPh>
    <rPh sb="4" eb="6">
      <t>ホウジン</t>
    </rPh>
    <phoneticPr fontId="60"/>
  </si>
  <si>
    <t>個人</t>
    <rPh sb="0" eb="2">
      <t>コジン</t>
    </rPh>
    <phoneticPr fontId="60"/>
  </si>
  <si>
    <t>【一般及び療養病床について】</t>
    <rPh sb="1" eb="3">
      <t>イッパン</t>
    </rPh>
    <rPh sb="3" eb="4">
      <t>オヨ</t>
    </rPh>
    <rPh sb="5" eb="7">
      <t>リョウヨウ</t>
    </rPh>
    <rPh sb="7" eb="9">
      <t>ビョウショウ</t>
    </rPh>
    <phoneticPr fontId="60"/>
  </si>
  <si>
    <t>（１）二次医療圏単位の状況</t>
    <rPh sb="3" eb="5">
      <t>ニジ</t>
    </rPh>
    <rPh sb="5" eb="7">
      <t>イリョウ</t>
    </rPh>
    <rPh sb="7" eb="8">
      <t>ケン</t>
    </rPh>
    <rPh sb="8" eb="10">
      <t>タンイ</t>
    </rPh>
    <rPh sb="11" eb="13">
      <t>ジョウキョウ</t>
    </rPh>
    <phoneticPr fontId="60"/>
  </si>
  <si>
    <t>基準病床数</t>
    <rPh sb="0" eb="2">
      <t>キジュン</t>
    </rPh>
    <rPh sb="2" eb="4">
      <t>ビョウショウ</t>
    </rPh>
    <rPh sb="4" eb="5">
      <t>スウ</t>
    </rPh>
    <phoneticPr fontId="60"/>
  </si>
  <si>
    <t>削減前の許可病床数Ａ</t>
    <rPh sb="0" eb="2">
      <t>サクゲン</t>
    </rPh>
    <rPh sb="2" eb="3">
      <t>マエ</t>
    </rPh>
    <rPh sb="4" eb="6">
      <t>キョカ</t>
    </rPh>
    <rPh sb="6" eb="8">
      <t>ビョウショウ</t>
    </rPh>
    <rPh sb="8" eb="9">
      <t>スウ</t>
    </rPh>
    <phoneticPr fontId="60"/>
  </si>
  <si>
    <t>削減（予定）後の許可病床数Ｂ</t>
    <rPh sb="3" eb="5">
      <t>ヨテイ</t>
    </rPh>
    <rPh sb="8" eb="10">
      <t>キョカ</t>
    </rPh>
    <rPh sb="10" eb="12">
      <t>ビョウショウ</t>
    </rPh>
    <phoneticPr fontId="60"/>
  </si>
  <si>
    <t>差し引き
Ａ－Ｃ</t>
    <rPh sb="0" eb="1">
      <t>サ</t>
    </rPh>
    <rPh sb="2" eb="3">
      <t>ヒ</t>
    </rPh>
    <phoneticPr fontId="60"/>
  </si>
  <si>
    <t>差し引き
Ｂ－Ｃ</t>
    <rPh sb="0" eb="1">
      <t>サ</t>
    </rPh>
    <rPh sb="2" eb="3">
      <t>ヒ</t>
    </rPh>
    <phoneticPr fontId="60"/>
  </si>
  <si>
    <t>○○医療圏</t>
    <rPh sb="2" eb="4">
      <t>イリョウ</t>
    </rPh>
    <rPh sb="4" eb="5">
      <t>ケン</t>
    </rPh>
    <phoneticPr fontId="60"/>
  </si>
  <si>
    <t>（２）構想区域単位の状況※上記二次医療圏に対応する構想区域順に記載ください。</t>
    <rPh sb="3" eb="5">
      <t>コウソウ</t>
    </rPh>
    <rPh sb="5" eb="7">
      <t>クイキ</t>
    </rPh>
    <rPh sb="7" eb="9">
      <t>タンイ</t>
    </rPh>
    <rPh sb="10" eb="12">
      <t>ジョウキョウ</t>
    </rPh>
    <phoneticPr fontId="60"/>
  </si>
  <si>
    <t>必要病床数Ｃ</t>
    <rPh sb="0" eb="2">
      <t>ヒツヨウ</t>
    </rPh>
    <rPh sb="2" eb="4">
      <t>ビョウショウ</t>
    </rPh>
    <rPh sb="4" eb="5">
      <t>スウ</t>
    </rPh>
    <phoneticPr fontId="60"/>
  </si>
  <si>
    <t>○○構想区域</t>
    <rPh sb="2" eb="4">
      <t>コウソウ</t>
    </rPh>
    <rPh sb="4" eb="6">
      <t>クイキ</t>
    </rPh>
    <phoneticPr fontId="60"/>
  </si>
  <si>
    <t>【精神病床について】</t>
    <rPh sb="1" eb="3">
      <t>セイシン</t>
    </rPh>
    <rPh sb="3" eb="5">
      <t>ビョウショウ</t>
    </rPh>
    <phoneticPr fontId="60"/>
  </si>
  <si>
    <t>※都道府県名を選択してください</t>
    <rPh sb="1" eb="5">
      <t>トドウフケン</t>
    </rPh>
    <rPh sb="5" eb="6">
      <t>メイ</t>
    </rPh>
    <rPh sb="7" eb="9">
      <t>センタク</t>
    </rPh>
    <phoneticPr fontId="60"/>
  </si>
  <si>
    <t>01北海道</t>
  </si>
  <si>
    <t>02青森県</t>
    <rPh sb="4" eb="5">
      <t>ケン</t>
    </rPh>
    <phoneticPr fontId="60"/>
  </si>
  <si>
    <t>03岩手県</t>
    <rPh sb="4" eb="5">
      <t>ケン</t>
    </rPh>
    <phoneticPr fontId="60"/>
  </si>
  <si>
    <t>04宮城県</t>
    <phoneticPr fontId="60"/>
  </si>
  <si>
    <t>05秋田県</t>
    <phoneticPr fontId="60"/>
  </si>
  <si>
    <t>06山形県</t>
    <phoneticPr fontId="60"/>
  </si>
  <si>
    <t>07福島県</t>
    <phoneticPr fontId="60"/>
  </si>
  <si>
    <t>08茨城県</t>
    <phoneticPr fontId="60"/>
  </si>
  <si>
    <t>09栃木県</t>
    <phoneticPr fontId="60"/>
  </si>
  <si>
    <t>10群馬県</t>
    <phoneticPr fontId="60"/>
  </si>
  <si>
    <t>11埼玉県</t>
    <phoneticPr fontId="60"/>
  </si>
  <si>
    <t>12千葉県</t>
    <phoneticPr fontId="60"/>
  </si>
  <si>
    <t>13東京都</t>
    <rPh sb="4" eb="5">
      <t>ト</t>
    </rPh>
    <phoneticPr fontId="60"/>
  </si>
  <si>
    <t>14神奈川県</t>
    <phoneticPr fontId="60"/>
  </si>
  <si>
    <t>15新潟県</t>
    <phoneticPr fontId="60"/>
  </si>
  <si>
    <t>16富山県</t>
    <phoneticPr fontId="60"/>
  </si>
  <si>
    <t>17石川県</t>
    <phoneticPr fontId="60"/>
  </si>
  <si>
    <t>18福井県</t>
    <phoneticPr fontId="60"/>
  </si>
  <si>
    <t>19山梨県</t>
    <phoneticPr fontId="60"/>
  </si>
  <si>
    <t>20長野県</t>
    <phoneticPr fontId="60"/>
  </si>
  <si>
    <t>21岐阜県</t>
    <phoneticPr fontId="60"/>
  </si>
  <si>
    <t>22静岡県</t>
    <phoneticPr fontId="60"/>
  </si>
  <si>
    <t>23愛知県</t>
    <phoneticPr fontId="60"/>
  </si>
  <si>
    <t>24三重県</t>
    <phoneticPr fontId="60"/>
  </si>
  <si>
    <t>25滋賀県</t>
    <phoneticPr fontId="60"/>
  </si>
  <si>
    <t>26京都府</t>
    <rPh sb="4" eb="5">
      <t>フ</t>
    </rPh>
    <phoneticPr fontId="60"/>
  </si>
  <si>
    <t>27大阪府</t>
    <rPh sb="4" eb="5">
      <t>フ</t>
    </rPh>
    <phoneticPr fontId="60"/>
  </si>
  <si>
    <t>28兵庫県</t>
    <phoneticPr fontId="60"/>
  </si>
  <si>
    <t>29奈良県</t>
    <phoneticPr fontId="60"/>
  </si>
  <si>
    <t>30和歌山県</t>
    <phoneticPr fontId="60"/>
  </si>
  <si>
    <t>31鳥取県</t>
    <phoneticPr fontId="60"/>
  </si>
  <si>
    <t>32島根県</t>
    <phoneticPr fontId="60"/>
  </si>
  <si>
    <t>33岡山県</t>
    <phoneticPr fontId="60"/>
  </si>
  <si>
    <t>34広島県</t>
    <phoneticPr fontId="60"/>
  </si>
  <si>
    <t>35山口県</t>
    <phoneticPr fontId="60"/>
  </si>
  <si>
    <t>36徳島県</t>
    <phoneticPr fontId="60"/>
  </si>
  <si>
    <t>37香川県</t>
    <phoneticPr fontId="60"/>
  </si>
  <si>
    <t>38愛媛県</t>
    <phoneticPr fontId="60"/>
  </si>
  <si>
    <t>39高知県</t>
    <phoneticPr fontId="60"/>
  </si>
  <si>
    <t>40福岡県</t>
    <phoneticPr fontId="60"/>
  </si>
  <si>
    <t>41佐賀県</t>
    <phoneticPr fontId="60"/>
  </si>
  <si>
    <t>42長崎県</t>
    <phoneticPr fontId="60"/>
  </si>
  <si>
    <t>43熊本県</t>
    <phoneticPr fontId="60"/>
  </si>
  <si>
    <t>44大分県</t>
    <phoneticPr fontId="60"/>
  </si>
  <si>
    <t>45宮崎県</t>
    <phoneticPr fontId="60"/>
  </si>
  <si>
    <t>46鹿児島県</t>
    <phoneticPr fontId="60"/>
  </si>
  <si>
    <t>47沖縄県</t>
    <phoneticPr fontId="60"/>
  </si>
  <si>
    <t>番号</t>
    <rPh sb="0" eb="2">
      <t>バンゴウ</t>
    </rPh>
    <phoneticPr fontId="14"/>
  </si>
  <si>
    <t>　　年　月　日</t>
    <rPh sb="2" eb="3">
      <t>ネン</t>
    </rPh>
    <rPh sb="4" eb="5">
      <t>ツキ</t>
    </rPh>
    <rPh sb="6" eb="7">
      <t>ニチ</t>
    </rPh>
    <phoneticPr fontId="14"/>
  </si>
  <si>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18"/>
  </si>
  <si>
    <t>　　　　　　　　　　　　　　の補助対象事業の遂行状況報告書</t>
    <phoneticPr fontId="14"/>
  </si>
  <si>
    <t>　標記について、補助金等に係る予算の執行の適正化に関する法律第１２条の規定により、別表のとおり報告する。</t>
    <phoneticPr fontId="14"/>
  </si>
  <si>
    <t>別　表</t>
    <phoneticPr fontId="14"/>
  </si>
  <si>
    <t>施 設 名</t>
    <rPh sb="0" eb="1">
      <t>シ</t>
    </rPh>
    <rPh sb="2" eb="3">
      <t>セツ</t>
    </rPh>
    <rPh sb="4" eb="5">
      <t>メイ</t>
    </rPh>
    <phoneticPr fontId="14"/>
  </si>
  <si>
    <t>所 在 地</t>
    <rPh sb="0" eb="1">
      <t>ショ</t>
    </rPh>
    <rPh sb="1" eb="2">
      <t>トコロドコロ</t>
    </rPh>
    <rPh sb="2" eb="3">
      <t>ザイ</t>
    </rPh>
    <rPh sb="4" eb="5">
      <t>チ</t>
    </rPh>
    <phoneticPr fontId="14"/>
  </si>
  <si>
    <t>　１．事業施行状況</t>
    <phoneticPr fontId="14"/>
  </si>
  <si>
    <r>
      <t>　</t>
    </r>
    <r>
      <rPr>
        <sz val="8"/>
        <color rgb="FFFF0000"/>
        <rFont val="ＭＳ Ｐゴシック"/>
        <family val="3"/>
        <charset val="128"/>
      </rPr>
      <t>○</t>
    </r>
    <r>
      <rPr>
        <sz val="8"/>
        <color theme="1"/>
        <rFont val="ＭＳ Ｐゴシック"/>
        <family val="3"/>
        <charset val="128"/>
      </rPr>
      <t>年　　月　　日現在</t>
    </r>
    <phoneticPr fontId="14"/>
  </si>
  <si>
    <t>区 分</t>
    <phoneticPr fontId="14"/>
  </si>
  <si>
    <t>施 工 面 積</t>
    <rPh sb="0" eb="1">
      <t>シ</t>
    </rPh>
    <rPh sb="2" eb="3">
      <t>コウ</t>
    </rPh>
    <rPh sb="4" eb="5">
      <t>メン</t>
    </rPh>
    <rPh sb="6" eb="7">
      <t>セキ</t>
    </rPh>
    <phoneticPr fontId="14"/>
  </si>
  <si>
    <t>工 事 施 工 率</t>
    <rPh sb="0" eb="1">
      <t>コウ</t>
    </rPh>
    <rPh sb="2" eb="3">
      <t>コト</t>
    </rPh>
    <rPh sb="4" eb="5">
      <t>シ</t>
    </rPh>
    <rPh sb="6" eb="7">
      <t>コウ</t>
    </rPh>
    <rPh sb="8" eb="9">
      <t>リツ</t>
    </rPh>
    <phoneticPr fontId="14"/>
  </si>
  <si>
    <t>金 額</t>
    <rPh sb="0" eb="1">
      <t>キン</t>
    </rPh>
    <rPh sb="2" eb="3">
      <t>ガク</t>
    </rPh>
    <phoneticPr fontId="14"/>
  </si>
  <si>
    <t>備 考</t>
    <rPh sb="0" eb="1">
      <t>ビ</t>
    </rPh>
    <rPh sb="2" eb="3">
      <t>コウ</t>
    </rPh>
    <phoneticPr fontId="14"/>
  </si>
  <si>
    <t>㎡</t>
    <phoneticPr fontId="14"/>
  </si>
  <si>
    <t>％</t>
    <phoneticPr fontId="14"/>
  </si>
  <si>
    <t>円</t>
    <rPh sb="0" eb="1">
      <t>エン</t>
    </rPh>
    <phoneticPr fontId="14"/>
  </si>
  <si>
    <t xml:space="preserve"> 自　　年　月　日</t>
    <phoneticPr fontId="14"/>
  </si>
  <si>
    <t xml:space="preserve"> 至　　年　月　日</t>
    <phoneticPr fontId="14"/>
  </si>
  <si>
    <t xml:space="preserve">  　現在竣工量</t>
  </si>
  <si>
    <t xml:space="preserve">  　まで竣工見込量</t>
  </si>
  <si>
    <t>計</t>
    <phoneticPr fontId="14"/>
  </si>
  <si>
    <t>←自動計算</t>
    <rPh sb="1" eb="3">
      <t>ジドウ</t>
    </rPh>
    <rPh sb="3" eb="5">
      <t>ケイサン</t>
    </rPh>
    <phoneticPr fontId="18"/>
  </si>
  <si>
    <t>　２．工事進捗状況</t>
    <phoneticPr fontId="14"/>
  </si>
  <si>
    <t>←１．「事業施工状況」の日付を自動で反映</t>
    <rPh sb="4" eb="6">
      <t>ジギョウ</t>
    </rPh>
    <rPh sb="6" eb="8">
      <t>セコウ</t>
    </rPh>
    <rPh sb="8" eb="10">
      <t>ジョウキョウ</t>
    </rPh>
    <rPh sb="12" eb="14">
      <t>ヒヅケ</t>
    </rPh>
    <rPh sb="15" eb="17">
      <t>ジドウ</t>
    </rPh>
    <rPh sb="18" eb="20">
      <t>ハンエイ</t>
    </rPh>
    <phoneticPr fontId="18"/>
  </si>
  <si>
    <t>　　　　　</t>
  </si>
  <si>
    <t xml:space="preserve">   ○年</t>
    <phoneticPr fontId="14"/>
  </si>
  <si>
    <t xml:space="preserve"> 工事名</t>
  </si>
  <si>
    <t>　　</t>
  </si>
  <si>
    <t>　　　</t>
  </si>
  <si>
    <t>　　　　　　　　　　　　　　　　　　　　　　　　　　　　　　　　　　　　　　　　　　　　　　　　　</t>
  </si>
  <si>
    <t xml:space="preserve"> 設計事務</t>
  </si>
  <si>
    <t xml:space="preserve"> 入札事務</t>
  </si>
  <si>
    <t xml:space="preserve"> 整地工事</t>
  </si>
  <si>
    <t xml:space="preserve"> 基礎工事</t>
  </si>
  <si>
    <t xml:space="preserve"> ○○工事</t>
  </si>
  <si>
    <t>　１．工事予定を点線の棒線で示し、その上に工事進捗状況を実線の棒線で示すこと。</t>
  </si>
  <si>
    <t>　２．工事名ごとに工事進捗状況（出来高）を％をもって示すこと。</t>
  </si>
  <si>
    <t>　３．繰越予定状況</t>
  </si>
  <si>
    <t>請 負 契 約 額</t>
    <rPh sb="0" eb="1">
      <t>ショウ</t>
    </rPh>
    <rPh sb="2" eb="3">
      <t>フ</t>
    </rPh>
    <rPh sb="4" eb="5">
      <t>チギリ</t>
    </rPh>
    <rPh sb="6" eb="7">
      <t>ヤク</t>
    </rPh>
    <rPh sb="8" eb="9">
      <t>ガク</t>
    </rPh>
    <phoneticPr fontId="14"/>
  </si>
  <si>
    <t>年 度 内 完 成 （見 込）</t>
    <rPh sb="0" eb="1">
      <t>トシ</t>
    </rPh>
    <rPh sb="2" eb="3">
      <t>ド</t>
    </rPh>
    <rPh sb="4" eb="5">
      <t>ウチ</t>
    </rPh>
    <rPh sb="6" eb="7">
      <t>カン</t>
    </rPh>
    <rPh sb="8" eb="9">
      <t>シゲル</t>
    </rPh>
    <rPh sb="11" eb="12">
      <t>ケン</t>
    </rPh>
    <rPh sb="13" eb="14">
      <t>コミ</t>
    </rPh>
    <phoneticPr fontId="14"/>
  </si>
  <si>
    <t>繰 越 予 定</t>
    <rPh sb="0" eb="1">
      <t>クリ</t>
    </rPh>
    <rPh sb="2" eb="3">
      <t>コシ</t>
    </rPh>
    <rPh sb="4" eb="5">
      <t>ヨ</t>
    </rPh>
    <rPh sb="6" eb="7">
      <t>サダム</t>
    </rPh>
    <phoneticPr fontId="14"/>
  </si>
  <si>
    <t>繰 越 理 由</t>
    <rPh sb="0" eb="1">
      <t>クリ</t>
    </rPh>
    <rPh sb="2" eb="3">
      <t>コシ</t>
    </rPh>
    <rPh sb="4" eb="5">
      <t>リ</t>
    </rPh>
    <rPh sb="6" eb="7">
      <t>ヨシ</t>
    </rPh>
    <phoneticPr fontId="14"/>
  </si>
  <si>
    <t>年 度 末 現 在 （見 込）</t>
    <rPh sb="0" eb="1">
      <t>トシ</t>
    </rPh>
    <rPh sb="2" eb="3">
      <t>ド</t>
    </rPh>
    <rPh sb="4" eb="5">
      <t>スエ</t>
    </rPh>
    <rPh sb="6" eb="7">
      <t>ゲン</t>
    </rPh>
    <rPh sb="8" eb="9">
      <t>ザイ</t>
    </rPh>
    <rPh sb="11" eb="12">
      <t>ケン</t>
    </rPh>
    <rPh sb="13" eb="14">
      <t>コミ</t>
    </rPh>
    <phoneticPr fontId="14"/>
  </si>
  <si>
    <t>（全体契約額）</t>
    <rPh sb="1" eb="3">
      <t>ゼンタイ</t>
    </rPh>
    <rPh sb="3" eb="6">
      <t>ケイヤクガク</t>
    </rPh>
    <phoneticPr fontId="14"/>
  </si>
  <si>
    <t>（うち国庫補助金分）</t>
    <rPh sb="3" eb="5">
      <t>コッコ</t>
    </rPh>
    <rPh sb="5" eb="8">
      <t>ホジョキン</t>
    </rPh>
    <rPh sb="8" eb="9">
      <t>ブン</t>
    </rPh>
    <phoneticPr fontId="14"/>
  </si>
  <si>
    <t>　請負契約額欄の(うち国庫補助金分）は、交付決定額を記入すること。</t>
    <phoneticPr fontId="14"/>
  </si>
  <si>
    <t>病床数適正化支援事業 支給額算定書</t>
  </si>
  <si>
    <t>医療機関名</t>
    <rPh sb="0" eb="2">
      <t>イリョウ</t>
    </rPh>
    <rPh sb="2" eb="4">
      <t>キカン</t>
    </rPh>
    <rPh sb="4" eb="5">
      <t>メイ</t>
    </rPh>
    <phoneticPr fontId="60"/>
  </si>
  <si>
    <t>事務担当者名</t>
    <rPh sb="0" eb="2">
      <t>ジム</t>
    </rPh>
    <rPh sb="2" eb="6">
      <t>タントウシャメイ</t>
    </rPh>
    <phoneticPr fontId="60"/>
  </si>
  <si>
    <t>電話番号</t>
    <rPh sb="0" eb="3">
      <t>デンワバン</t>
    </rPh>
    <rPh sb="3" eb="4">
      <t>ゴウ</t>
    </rPh>
    <phoneticPr fontId="60"/>
  </si>
  <si>
    <t>メールアドレス</t>
    <phoneticPr fontId="60"/>
  </si>
  <si>
    <t>令和４年度赤字額（千円）※１</t>
    <rPh sb="0" eb="2">
      <t>レイワ</t>
    </rPh>
    <rPh sb="3" eb="5">
      <t>ネンド</t>
    </rPh>
    <rPh sb="5" eb="7">
      <t>アカジ</t>
    </rPh>
    <rPh sb="7" eb="8">
      <t>ガク</t>
    </rPh>
    <rPh sb="9" eb="11">
      <t>センエン</t>
    </rPh>
    <phoneticPr fontId="60"/>
  </si>
  <si>
    <t>令和５年度赤字額（千円）※１</t>
    <rPh sb="0" eb="2">
      <t>レイワ</t>
    </rPh>
    <rPh sb="3" eb="5">
      <t>ネンド</t>
    </rPh>
    <rPh sb="5" eb="7">
      <t>アカジ</t>
    </rPh>
    <rPh sb="7" eb="8">
      <t>ガク</t>
    </rPh>
    <rPh sb="9" eb="11">
      <t>センエン</t>
    </rPh>
    <phoneticPr fontId="60"/>
  </si>
  <si>
    <t xml:space="preserve"> 令和６年度赤字額
　　（見込）（千円）※１</t>
    <rPh sb="1" eb="3">
      <t>レイワ</t>
    </rPh>
    <rPh sb="4" eb="6">
      <t>ネンド</t>
    </rPh>
    <rPh sb="6" eb="8">
      <t>アカジ</t>
    </rPh>
    <rPh sb="8" eb="9">
      <t>ガク</t>
    </rPh>
    <rPh sb="13" eb="15">
      <t>ミコ</t>
    </rPh>
    <rPh sb="17" eb="19">
      <t>センエン</t>
    </rPh>
    <phoneticPr fontId="6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</si>
  <si>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60"/>
  </si>
  <si>
    <t>減少病床数（支給対象）</t>
    <rPh sb="6" eb="8">
      <t>シキュウ</t>
    </rPh>
    <rPh sb="8" eb="10">
      <t>タイショウ</t>
    </rPh>
    <phoneticPr fontId="60"/>
  </si>
  <si>
    <t>減少病床数（うち稼働病床数）</t>
    <rPh sb="8" eb="10">
      <t>カドウ</t>
    </rPh>
    <rPh sb="10" eb="13">
      <t>ビョウショウスウ</t>
    </rPh>
    <phoneticPr fontId="6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</si>
  <si>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60"/>
  </si>
  <si>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60"/>
  </si>
  <si>
    <t>交付対象国庫補助</t>
    <rPh sb="0" eb="2">
      <t>コウフ</t>
    </rPh>
    <rPh sb="2" eb="4">
      <t>タイショウ</t>
    </rPh>
    <rPh sb="4" eb="6">
      <t>コッコ</t>
    </rPh>
    <rPh sb="6" eb="8">
      <t>ホジョ</t>
    </rPh>
    <phoneticPr fontId="60"/>
  </si>
  <si>
    <t>事業名</t>
    <rPh sb="0" eb="2">
      <t>ジギョウ</t>
    </rPh>
    <rPh sb="2" eb="3">
      <t>メイ</t>
    </rPh>
    <phoneticPr fontId="60"/>
  </si>
  <si>
    <t>構造</t>
    <rPh sb="0" eb="2">
      <t>コウゾウ</t>
    </rPh>
    <phoneticPr fontId="60"/>
  </si>
  <si>
    <t>物価高騰を反映
した単価（Ａ）</t>
    <rPh sb="0" eb="2">
      <t>ブッカ</t>
    </rPh>
    <rPh sb="2" eb="4">
      <t>コウトウ</t>
    </rPh>
    <rPh sb="5" eb="7">
      <t>ハンエイ</t>
    </rPh>
    <rPh sb="10" eb="12">
      <t>タンカ</t>
    </rPh>
    <phoneticPr fontId="60"/>
  </si>
  <si>
    <t>実契約工事単価（Ｂ）
（直接入力）</t>
    <rPh sb="0" eb="1">
      <t>ジツ</t>
    </rPh>
    <rPh sb="1" eb="3">
      <t>ケイヤク</t>
    </rPh>
    <rPh sb="3" eb="5">
      <t>コウジ</t>
    </rPh>
    <rPh sb="5" eb="7">
      <t>タンカ</t>
    </rPh>
    <rPh sb="12" eb="14">
      <t>チョクセツ</t>
    </rPh>
    <rPh sb="14" eb="16">
      <t>ニュウリョク</t>
    </rPh>
    <phoneticPr fontId="60"/>
  </si>
  <si>
    <t>選定単価（Ｃ）
（Ａ）と（Ｂ）
を比較して小さい方</t>
    <rPh sb="0" eb="2">
      <t>センテイ</t>
    </rPh>
    <rPh sb="2" eb="4">
      <t>タンカ</t>
    </rPh>
    <rPh sb="18" eb="20">
      <t>ヒカク</t>
    </rPh>
    <rPh sb="22" eb="23">
      <t>チイ</t>
    </rPh>
    <rPh sb="25" eb="26">
      <t>ホウ</t>
    </rPh>
    <phoneticPr fontId="57"/>
  </si>
  <si>
    <t>現行の交付要綱上の
国庫補助単価（D）</t>
    <rPh sb="0" eb="2">
      <t>ゲンコウ</t>
    </rPh>
    <rPh sb="3" eb="5">
      <t>コウフ</t>
    </rPh>
    <rPh sb="5" eb="8">
      <t>ヨウコウジョウ</t>
    </rPh>
    <rPh sb="10" eb="12">
      <t>コッコ</t>
    </rPh>
    <rPh sb="12" eb="14">
      <t>ホジョ</t>
    </rPh>
    <rPh sb="14" eb="16">
      <t>タンカ</t>
    </rPh>
    <phoneticPr fontId="60"/>
  </si>
  <si>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57"/>
  </si>
  <si>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57"/>
  </si>
  <si>
    <t>選定整備面積（G）
（E）と（F）
を比較して小さい方</t>
    <rPh sb="0" eb="2">
      <t>センテイ</t>
    </rPh>
    <rPh sb="2" eb="4">
      <t>セイビ</t>
    </rPh>
    <rPh sb="4" eb="6">
      <t>メンセキ</t>
    </rPh>
    <rPh sb="20" eb="22">
      <t>ヒカク</t>
    </rPh>
    <rPh sb="24" eb="25">
      <t>チイ</t>
    </rPh>
    <rPh sb="27" eb="28">
      <t>ホウ</t>
    </rPh>
    <phoneticPr fontId="57"/>
  </si>
  <si>
    <t>事業ごとの国庫補助率（H）</t>
    <rPh sb="0" eb="2">
      <t>ジギョウ</t>
    </rPh>
    <rPh sb="5" eb="7">
      <t>コッコ</t>
    </rPh>
    <rPh sb="7" eb="10">
      <t>ホジョリツ</t>
    </rPh>
    <phoneticPr fontId="60"/>
  </si>
  <si>
    <t>施設整備に係る
本体工事の契約日</t>
    <rPh sb="0" eb="2">
      <t>シセツ</t>
    </rPh>
    <rPh sb="2" eb="4">
      <t>セイビ</t>
    </rPh>
    <rPh sb="5" eb="6">
      <t>カカ</t>
    </rPh>
    <rPh sb="8" eb="10">
      <t>ホンタイ</t>
    </rPh>
    <rPh sb="10" eb="12">
      <t>コウジ</t>
    </rPh>
    <rPh sb="13" eb="16">
      <t>ケイヤクビ</t>
    </rPh>
    <phoneticPr fontId="60"/>
  </si>
  <si>
    <t>令和６年度中に国庫補助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57"/>
  </si>
  <si>
    <t>●●病院</t>
    <rPh sb="2" eb="4">
      <t>ビョウイン</t>
    </rPh>
    <phoneticPr fontId="57"/>
  </si>
  <si>
    <t>例1</t>
    <rPh sb="0" eb="1">
      <t>レイ</t>
    </rPh>
    <phoneticPr fontId="57"/>
  </si>
  <si>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</si>
  <si>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</si>
  <si>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</si>
  <si>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</si>
  <si>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57"/>
  </si>
  <si>
    <t>例2</t>
    <rPh sb="0" eb="1">
      <t>レイ</t>
    </rPh>
    <phoneticPr fontId="57"/>
  </si>
  <si>
    <t>地域医療介護総合確保基金</t>
  </si>
  <si>
    <t>事業区分Ⅰの１標準事業例５</t>
    <rPh sb="0" eb="4">
      <t>ジギョウクブン</t>
    </rPh>
    <rPh sb="7" eb="9">
      <t>ヒョウジュン</t>
    </rPh>
    <rPh sb="9" eb="11">
      <t>ジギョウ</t>
    </rPh>
    <rPh sb="11" eb="12">
      <t>レイ</t>
    </rPh>
    <phoneticPr fontId="13"/>
  </si>
  <si>
    <t>-</t>
  </si>
  <si>
    <t>分娩取扱施設支援事業　経費所要額調　様式</t>
    <rPh sb="11" eb="13">
      <t>ケイヒ</t>
    </rPh>
    <rPh sb="13" eb="15">
      <t>ショヨウ</t>
    </rPh>
    <rPh sb="15" eb="16">
      <t>ガク</t>
    </rPh>
    <rPh sb="16" eb="17">
      <t>シラ</t>
    </rPh>
    <phoneticPr fontId="60"/>
  </si>
  <si>
    <t>←都道府県名を選択</t>
  </si>
  <si>
    <t>Ｈ＞Ｉの場合に支給対象</t>
    <rPh sb="7" eb="9">
      <t>シキュウ</t>
    </rPh>
    <rPh sb="9" eb="11">
      <t>タイショウ</t>
    </rPh>
    <phoneticPr fontId="60"/>
  </si>
  <si>
    <t>Ｋ＞Ｍの場合に支給対象</t>
    <rPh sb="4" eb="6">
      <t>バアイ</t>
    </rPh>
    <rPh sb="7" eb="9">
      <t>シキュウ</t>
    </rPh>
    <rPh sb="9" eb="11">
      <t>タイショウ</t>
    </rPh>
    <phoneticPr fontId="60"/>
  </si>
  <si>
    <t>分娩取扱件数（各年合計）</t>
    <rPh sb="7" eb="9">
      <t>カクネン</t>
    </rPh>
    <rPh sb="9" eb="11">
      <t>ゴウケイ</t>
    </rPh>
    <phoneticPr fontId="60"/>
  </si>
  <si>
    <r>
      <t>分娩取扱件数　</t>
    </r>
    <r>
      <rPr>
        <b/>
        <sz val="11"/>
        <color rgb="FFFF0000"/>
        <rFont val="メイリオ"/>
        <family val="3"/>
        <charset val="128"/>
      </rPr>
      <t>※</t>
    </r>
    <phoneticPr fontId="60"/>
  </si>
  <si>
    <t>No</t>
  </si>
  <si>
    <t>施設名称</t>
  </si>
  <si>
    <t>区分</t>
  </si>
  <si>
    <t>平成
29年度</t>
  </si>
  <si>
    <t>平成
30年度</t>
  </si>
  <si>
    <t>令和
元年度</t>
  </si>
  <si>
    <t>３年間
の平均</t>
  </si>
  <si>
    <t>令和
５年度</t>
  </si>
  <si>
    <t>比較対象期間</t>
  </si>
  <si>
    <t>比較対象期間における
分娩取扱件数の平均</t>
    <phoneticPr fontId="60"/>
  </si>
  <si>
    <t>直近の期間</t>
  </si>
  <si>
    <t>直近の期間における
分娩取扱件数の平均</t>
  </si>
  <si>
    <r>
      <rPr>
        <sz val="11"/>
        <color rgb="FF000000"/>
        <rFont val="メイリオ"/>
        <family val="3"/>
        <charset val="128"/>
      </rPr>
      <t xml:space="preserve">単価
</t>
    </r>
    <r>
      <rPr>
        <sz val="11"/>
        <color rgb="FFFF0000"/>
        <rFont val="メイリオ"/>
        <family val="3"/>
        <charset val="128"/>
      </rPr>
      <t>（支給申請額）</t>
    </r>
  </si>
  <si>
    <t>備考</t>
  </si>
  <si>
    <t>記入例１</t>
    <rPh sb="0" eb="2">
      <t>キニュウ</t>
    </rPh>
    <rPh sb="2" eb="3">
      <t>レイ</t>
    </rPh>
    <phoneticPr fontId="60"/>
  </si>
  <si>
    <t>厚生病院</t>
    <rPh sb="0" eb="2">
      <t>コウセイ</t>
    </rPh>
    <rPh sb="2" eb="4">
      <t>ビョウイン</t>
    </rPh>
    <phoneticPr fontId="60"/>
  </si>
  <si>
    <t>病院</t>
  </si>
  <si>
    <t>記入例２</t>
    <rPh sb="0" eb="2">
      <t>キニュウ</t>
    </rPh>
    <rPh sb="2" eb="3">
      <t>レイ</t>
    </rPh>
    <phoneticPr fontId="60"/>
  </si>
  <si>
    <t>労働産院</t>
    <rPh sb="0" eb="2">
      <t>ロウドウ</t>
    </rPh>
    <rPh sb="2" eb="4">
      <t>サンイン</t>
    </rPh>
    <phoneticPr fontId="60"/>
  </si>
  <si>
    <t>助産所</t>
  </si>
  <si>
    <t>令和3年5月10日～令和4年3月31日</t>
    <rPh sb="0" eb="2">
      <t>レイワ</t>
    </rPh>
    <rPh sb="3" eb="4">
      <t>ネン</t>
    </rPh>
    <rPh sb="5" eb="6">
      <t>ガツ</t>
    </rPh>
    <rPh sb="8" eb="9">
      <t>ニチ</t>
    </rPh>
    <rPh sb="10" eb="12">
      <t>レイワ</t>
    </rPh>
    <rPh sb="13" eb="14">
      <t>ネン</t>
    </rPh>
    <rPh sb="15" eb="16">
      <t>ガツ</t>
    </rPh>
    <rPh sb="18" eb="19">
      <t>ニチ</t>
    </rPh>
    <phoneticPr fontId="60"/>
  </si>
  <si>
    <t>令和5年4月1日から令和６年3月31日</t>
    <rPh sb="0" eb="2">
      <t>レイワ</t>
    </rPh>
    <rPh sb="3" eb="4">
      <t>ネン</t>
    </rPh>
    <rPh sb="5" eb="6">
      <t>ガツ</t>
    </rPh>
    <rPh sb="6" eb="8">
      <t>ツイタチ</t>
    </rPh>
    <rPh sb="10" eb="12">
      <t>レイワ</t>
    </rPh>
    <rPh sb="13" eb="14">
      <t>ネン</t>
    </rPh>
    <rPh sb="15" eb="16">
      <t>ガツ</t>
    </rPh>
    <rPh sb="18" eb="19">
      <t>ニチ</t>
    </rPh>
    <phoneticPr fontId="60"/>
  </si>
  <si>
    <t>　</t>
  </si>
  <si>
    <t>合計</t>
  </si>
  <si>
    <t>以下から選択</t>
  </si>
  <si>
    <t>診療所</t>
  </si>
  <si>
    <t>第２号様式_別表５（事業計画書）</t>
    <rPh sb="10" eb="12">
      <t>ジギョウ</t>
    </rPh>
    <rPh sb="12" eb="15">
      <t>ケイカクショ</t>
    </rPh>
    <phoneticPr fontId="57"/>
  </si>
  <si>
    <t>小児医療施設支援事業　経費所要額調　様式</t>
    <rPh sb="11" eb="13">
      <t>ケイヒ</t>
    </rPh>
    <rPh sb="13" eb="15">
      <t>ショヨウ</t>
    </rPh>
    <rPh sb="15" eb="16">
      <t>ガク</t>
    </rPh>
    <rPh sb="16" eb="17">
      <t>シラ</t>
    </rPh>
    <phoneticPr fontId="60"/>
  </si>
  <si>
    <t>Ｈ＞Ｉの場合に支給対象</t>
    <rPh sb="7" eb="9">
      <t>シキュウ</t>
    </rPh>
    <phoneticPr fontId="60"/>
  </si>
  <si>
    <t>入院延べ患者数（各年合計）</t>
    <phoneticPr fontId="60"/>
  </si>
  <si>
    <r>
      <t>入院延べ患者数　</t>
    </r>
    <r>
      <rPr>
        <b/>
        <sz val="11"/>
        <color rgb="FFFF0000"/>
        <rFont val="メイリオ"/>
        <family val="3"/>
        <charset val="128"/>
      </rPr>
      <t>※１</t>
    </r>
    <phoneticPr fontId="60"/>
  </si>
  <si>
    <t>総額（Ａ）</t>
  </si>
  <si>
    <t>総事業費から収入額を控除した額（Ｂ）※３　</t>
  </si>
  <si>
    <r>
      <rPr>
        <sz val="11"/>
        <color rgb="FFFF0000"/>
        <rFont val="メイリオ"/>
        <family val="3"/>
        <charset val="128"/>
      </rPr>
      <t xml:space="preserve">支給申請額
</t>
    </r>
    <r>
      <rPr>
        <sz val="11"/>
        <color rgb="FF000000"/>
        <rFont val="メイリオ"/>
        <family val="3"/>
        <charset val="128"/>
      </rPr>
      <t>（ＡとＢの内、少ない方の額）</t>
    </r>
  </si>
  <si>
    <t>3年間
の平均</t>
  </si>
  <si>
    <t>比較対象期間における
入院延べ患者数の平均</t>
  </si>
  <si>
    <t>直近の期間における
入院延べ患者数の平均</t>
  </si>
  <si>
    <t>小児科部門の病床数</t>
  </si>
  <si>
    <t>小児科部門の病床である根拠
※２</t>
  </si>
  <si>
    <t>単価</t>
  </si>
  <si>
    <t>金額</t>
  </si>
  <si>
    <t>記入例</t>
    <rPh sb="0" eb="2">
      <t>キニュウ</t>
    </rPh>
    <rPh sb="2" eb="3">
      <t>レイ</t>
    </rPh>
    <phoneticPr fontId="60"/>
  </si>
  <si>
    <t>小児中核病院</t>
  </si>
  <si>
    <t>小児入院医療管理料1 21床、新生児特定集中治療室管理料14床</t>
    <rPh sb="0" eb="2">
      <t>ショウニ</t>
    </rPh>
    <rPh sb="2" eb="4">
      <t>ニュウイン</t>
    </rPh>
    <rPh sb="4" eb="6">
      <t>イリョウ</t>
    </rPh>
    <rPh sb="6" eb="9">
      <t>カンリリョウ</t>
    </rPh>
    <rPh sb="13" eb="14">
      <t>ユカ</t>
    </rPh>
    <rPh sb="15" eb="18">
      <t>シンセイジ</t>
    </rPh>
    <rPh sb="18" eb="20">
      <t>トクテイ</t>
    </rPh>
    <rPh sb="20" eb="22">
      <t>シュウチュウ</t>
    </rPh>
    <rPh sb="22" eb="24">
      <t>チリョウ</t>
    </rPh>
    <rPh sb="24" eb="25">
      <t>シツ</t>
    </rPh>
    <rPh sb="25" eb="28">
      <t>カンリリョウ</t>
    </rPh>
    <rPh sb="30" eb="31">
      <t>ユカ</t>
    </rPh>
    <phoneticPr fontId="60"/>
  </si>
  <si>
    <t>労働病院</t>
    <rPh sb="0" eb="2">
      <t>ロウドウ</t>
    </rPh>
    <rPh sb="2" eb="4">
      <t>ビョウイン</t>
    </rPh>
    <phoneticPr fontId="60"/>
  </si>
  <si>
    <t>小児救急医療拠点病院</t>
  </si>
  <si>
    <t>令和3年5月10日～令和4年3月31日</t>
    <rPh sb="0" eb="2">
      <t>レイワ</t>
    </rPh>
    <rPh sb="8" eb="9">
      <t>ニチ</t>
    </rPh>
    <rPh sb="15" eb="16">
      <t>ガツ</t>
    </rPh>
    <rPh sb="18" eb="19">
      <t>ニチ</t>
    </rPh>
    <phoneticPr fontId="60"/>
  </si>
  <si>
    <t>小児入院医療管理料3 21床</t>
    <rPh sb="0" eb="2">
      <t>ショウニ</t>
    </rPh>
    <rPh sb="2" eb="4">
      <t>ニュウイン</t>
    </rPh>
    <rPh sb="4" eb="6">
      <t>イリョウ</t>
    </rPh>
    <rPh sb="6" eb="9">
      <t>カンリリョウ</t>
    </rPh>
    <rPh sb="13" eb="14">
      <t>ユカ</t>
    </rPh>
    <phoneticPr fontId="60"/>
  </si>
  <si>
    <t>※２　小児に係る特定入院料を算定している
届出病床数などを記載
（例、小児入院医療管理料３　21床）</t>
  </si>
  <si>
    <t>※３　令和５年度における小児科部門に係る総事業費から診療収入額、特別交付税及び寄付金その他の収入額を控除した額</t>
  </si>
  <si>
    <t>小児救命救急センター</t>
  </si>
  <si>
    <t>総事業費は、運営に必要な給与費(職員基本給、職員諸手当、非常勤職員手当、社会保険料)、旅費、備品費(図書)、消耗品費、材料費(医薬品費、診療材料費、医療消耗器具備品費、給食材料費)、光熱水料、燃料費、研究研修費、減価償却費、修繕料、資産減耗費、会議費等のうち、小児科部門に係るもの。</t>
  </si>
  <si>
    <t>留意事項イ（ウ）に該当する病院</t>
  </si>
  <si>
    <t>第２号様式_別表６（事業計画書）</t>
    <rPh sb="10" eb="12">
      <t>ジギョウ</t>
    </rPh>
    <rPh sb="12" eb="15">
      <t>ケイカクショ</t>
    </rPh>
    <phoneticPr fontId="57"/>
  </si>
  <si>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</si>
  <si>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</si>
  <si>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</si>
  <si>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</si>
  <si>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</si>
  <si>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60"/>
  </si>
  <si>
    <t>基準額</t>
    <rPh sb="0" eb="3">
      <t>キジュンガク</t>
    </rPh>
    <phoneticPr fontId="13"/>
  </si>
  <si>
    <t>選定額</t>
    <rPh sb="0" eb="2">
      <t>センテイ</t>
    </rPh>
    <rPh sb="2" eb="3">
      <t>ガク</t>
    </rPh>
    <phoneticPr fontId="13"/>
  </si>
  <si>
    <t>国庫補助
基本額</t>
    <phoneticPr fontId="60"/>
  </si>
  <si>
    <t>A</t>
  </si>
  <si>
    <t>B</t>
  </si>
  <si>
    <t>C=A-B</t>
    <phoneticPr fontId="57"/>
  </si>
  <si>
    <t>D</t>
  </si>
  <si>
    <t>E</t>
  </si>
  <si>
    <t>F =C,D,Eの最少額</t>
    <rPh sb="9" eb="10">
      <t>サイ</t>
    </rPh>
    <rPh sb="10" eb="12">
      <t>ショウガク</t>
    </rPh>
    <phoneticPr fontId="60"/>
  </si>
  <si>
    <t>I</t>
  </si>
  <si>
    <t>選択</t>
    <rPh sb="0" eb="2">
      <t>センタク</t>
    </rPh>
    <phoneticPr fontId="60"/>
  </si>
  <si>
    <t>円</t>
    <rPh sb="0" eb="1">
      <t>エン</t>
    </rPh>
    <phoneticPr fontId="60"/>
  </si>
  <si>
    <t>年間６月以上９月未満</t>
    <rPh sb="0" eb="2">
      <t>ネンカン</t>
    </rPh>
    <rPh sb="3" eb="4">
      <t>ガツ</t>
    </rPh>
    <rPh sb="4" eb="6">
      <t>イジョウ</t>
    </rPh>
    <rPh sb="7" eb="8">
      <t>ゲツ</t>
    </rPh>
    <rPh sb="8" eb="10">
      <t>ミマン</t>
    </rPh>
    <phoneticPr fontId="60"/>
  </si>
  <si>
    <t>○○県立病院</t>
    <rPh sb="2" eb="4">
      <t>ケンリツ</t>
    </rPh>
    <rPh sb="4" eb="6">
      <t>ビョウイン</t>
    </rPh>
    <phoneticPr fontId="60"/>
  </si>
  <si>
    <t>年間９月以上</t>
    <rPh sb="0" eb="2">
      <t>ネンカン</t>
    </rPh>
    <rPh sb="3" eb="4">
      <t>ツキ</t>
    </rPh>
    <rPh sb="4" eb="6">
      <t>イジョウ</t>
    </rPh>
    <phoneticPr fontId="60"/>
  </si>
  <si>
    <t>年間６月未満</t>
    <rPh sb="0" eb="2">
      <t>ネンカン</t>
    </rPh>
    <rPh sb="3" eb="4">
      <t>ゲツ</t>
    </rPh>
    <rPh sb="4" eb="6">
      <t>ミマン</t>
    </rPh>
    <phoneticPr fontId="6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</si>
  <si>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60"/>
  </si>
  <si>
    <t>令和　　年　　月　　日</t>
  </si>
  <si>
    <t>都道府県知事　殿</t>
    <phoneticPr fontId="57"/>
  </si>
  <si>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</si>
  <si>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</si>
  <si>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</si>
  <si>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</si>
  <si>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</si>
  <si>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</si>
  <si>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</si>
  <si>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</si>
  <si>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</si>
  <si>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</si>
  <si>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</si>
  <si>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</si>
  <si>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</si>
  <si>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</si>
  <si>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57"/>
  </si>
  <si>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</si>
  <si>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</si>
  <si>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</si>
  <si>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</si>
  <si>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</si>
  <si>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</si>
  <si>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</si>
  <si>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</si>
  <si>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</si>
  <si>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</si>
  <si>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</si>
  <si>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</si>
  <si>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</si>
  <si>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</si>
  <si>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</si>
  <si>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差引額</t>
  </si>
  <si>
    <t>対象経費の
支出予定額</t>
    <phoneticPr fontId="13"/>
  </si>
  <si>
    <t>基 準 額</t>
    <phoneticPr fontId="60"/>
  </si>
  <si>
    <r>
      <t xml:space="preserve">選 定 額
</t>
    </r>
    <r>
      <rPr>
        <sz val="8"/>
        <color rgb="FF000000"/>
        <rFont val="ＭＳ Ｐゴシック"/>
        <family val="3"/>
        <charset val="128"/>
      </rPr>
      <t>（Ｃ）・（Ｄ）・（Ｅ）のうち最少額</t>
    </r>
    <phoneticPr fontId="60"/>
  </si>
  <si>
    <t>補助率</t>
    <rPh sb="0" eb="3">
      <t>ホジョリツ</t>
    </rPh>
    <phoneticPr fontId="60"/>
  </si>
  <si>
    <t>(Ａ)</t>
    <phoneticPr fontId="13"/>
  </si>
  <si>
    <t>(Ｂ)</t>
    <phoneticPr fontId="13"/>
  </si>
  <si>
    <t>(A)-(B)=(C)</t>
  </si>
  <si>
    <t>（Ｄ)</t>
    <phoneticPr fontId="13"/>
  </si>
  <si>
    <t>（Ｅ)</t>
    <phoneticPr fontId="13"/>
  </si>
  <si>
    <t>（Ｆ)</t>
    <phoneticPr fontId="13"/>
  </si>
  <si>
    <t xml:space="preserve">         円</t>
  </si>
  <si>
    <t>　　　　円</t>
  </si>
  <si>
    <t>厚労産婦人科</t>
    <rPh sb="0" eb="2">
      <t>コウロウ</t>
    </rPh>
    <rPh sb="2" eb="6">
      <t>サンフジンカ</t>
    </rPh>
    <phoneticPr fontId="6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</si>
  <si>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</si>
  <si>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60"/>
  </si>
  <si>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6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</si>
  <si>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60"/>
  </si>
  <si>
    <t>円</t>
    <rPh sb="0" eb="1">
      <t>エン</t>
    </rPh>
    <phoneticPr fontId="57"/>
  </si>
  <si>
    <t>第３号様式</t>
    <phoneticPr fontId="14"/>
  </si>
  <si>
    <t>　年　月　日</t>
    <rPh sb="1" eb="2">
      <t>ネン</t>
    </rPh>
    <rPh sb="3" eb="4">
      <t>ツキ</t>
    </rPh>
    <rPh sb="5" eb="6">
      <t>ニチ</t>
    </rPh>
    <phoneticPr fontId="14"/>
  </si>
  <si>
    <t>　　　年　　月　　日厚生労働省発医政　　第　　号をもって交付決定を受けた標記について、次のとおり関係書類を添えて報告する。</t>
    <phoneticPr fontId="14"/>
  </si>
  <si>
    <t>　国庫補助精算額</t>
    <phoneticPr fontId="14"/>
  </si>
  <si>
    <t>　事業区分</t>
    <rPh sb="3" eb="5">
      <t>クブン</t>
    </rPh>
    <phoneticPr fontId="14"/>
  </si>
  <si>
    <t>　経費所要額精算書　（別紙１）</t>
    <phoneticPr fontId="14"/>
  </si>
  <si>
    <t>　添付書類</t>
    <phoneticPr fontId="14"/>
  </si>
  <si>
    <r>
      <t>（１）</t>
    </r>
    <r>
      <rPr>
        <sz val="11"/>
        <color theme="1"/>
        <rFont val="ＭＳ Ｐゴシック"/>
        <family val="3"/>
        <charset val="128"/>
      </rPr>
      <t>収入支出決算書抄本</t>
    </r>
    <rPh sb="3" eb="5">
      <t>シュウニュウ</t>
    </rPh>
    <rPh sb="5" eb="7">
      <t>シシュツ</t>
    </rPh>
    <phoneticPr fontId="14"/>
  </si>
  <si>
    <t>（２）その他参考となる資料</t>
    <rPh sb="5" eb="6">
      <t>ホカ</t>
    </rPh>
    <rPh sb="6" eb="8">
      <t>サンコウ</t>
    </rPh>
    <rPh sb="11" eb="13">
      <t>シリョウ</t>
    </rPh>
    <phoneticPr fontId="14"/>
  </si>
  <si>
    <t>第３号様式_別紙１</t>
    <phoneticPr fontId="14"/>
  </si>
  <si>
    <t>経　　費　　所　　要　　額　　精　　算　　書</t>
    <phoneticPr fontId="14"/>
  </si>
  <si>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4"/>
  </si>
  <si>
    <t>合計</t>
    <rPh sb="0" eb="2">
      <t>ゴウケイ</t>
    </rPh>
    <phoneticPr fontId="14"/>
  </si>
  <si>
    <t>第３号様式_別表２（実績報告書）</t>
    <rPh sb="10" eb="12">
      <t>ジッセキ</t>
    </rPh>
    <rPh sb="12" eb="15">
      <t>ホウコクショ</t>
    </rPh>
    <phoneticPr fontId="57"/>
  </si>
  <si>
    <t>●●県</t>
    <rPh sb="2" eb="3">
      <t>ケン</t>
    </rPh>
    <phoneticPr fontId="60"/>
  </si>
  <si>
    <t>病床削減日</t>
    <rPh sb="0" eb="2">
      <t>ビョウショウ</t>
    </rPh>
    <rPh sb="2" eb="4">
      <t>サクゲン</t>
    </rPh>
    <rPh sb="4" eb="5">
      <t>ヒ</t>
    </rPh>
    <phoneticPr fontId="60"/>
  </si>
  <si>
    <t>支給病床数（支給対象となった病床数）
※補助金（実績）申請病床数</t>
    <rPh sb="0" eb="2">
      <t>シキュウ</t>
    </rPh>
    <rPh sb="6" eb="8">
      <t>シキュウ</t>
    </rPh>
    <rPh sb="8" eb="10">
      <t>タイショウ</t>
    </rPh>
    <rPh sb="14" eb="17">
      <t>ビョウショウスウ</t>
    </rPh>
    <rPh sb="20" eb="23">
      <t>ホジョキン</t>
    </rPh>
    <rPh sb="24" eb="26">
      <t>ジッセキ</t>
    </rPh>
    <rPh sb="27" eb="29">
      <t>シンセイ</t>
    </rPh>
    <rPh sb="29" eb="32">
      <t>ビョウショウスウ</t>
    </rPh>
    <phoneticPr fontId="60"/>
  </si>
  <si>
    <t>支給病床数（うち稼働病床数）
※補助金（実績）申請病床数</t>
    <rPh sb="0" eb="2">
      <t>シキュウ</t>
    </rPh>
    <rPh sb="8" eb="10">
      <t>カドウ</t>
    </rPh>
    <rPh sb="10" eb="13">
      <t>ビョウショウスウ</t>
    </rPh>
    <phoneticPr fontId="60"/>
  </si>
  <si>
    <t>※　令和６年12月17日から令和７年９月30日までの削減に限る</t>
    <rPh sb="14" eb="16">
      <t>レイワ</t>
    </rPh>
    <rPh sb="17" eb="18">
      <t>ネン</t>
    </rPh>
    <rPh sb="19" eb="20">
      <t>ガツ</t>
    </rPh>
    <rPh sb="22" eb="23">
      <t>ニチ</t>
    </rPh>
    <phoneticPr fontId="60"/>
  </si>
  <si>
    <t>第３号様式_別表３（実績報告書）</t>
    <rPh sb="10" eb="12">
      <t>ジッセキ</t>
    </rPh>
    <rPh sb="12" eb="15">
      <t>ホウコクショ</t>
    </rPh>
    <phoneticPr fontId="57"/>
  </si>
  <si>
    <t>○○県知事　○○　○○</t>
  </si>
  <si>
    <t>現行の交付要綱上の
国庫補助単価（D)</t>
    <rPh sb="0" eb="2">
      <t>ゲンコウ</t>
    </rPh>
    <rPh sb="3" eb="5">
      <t>コウフ</t>
    </rPh>
    <rPh sb="5" eb="8">
      <t>ヨウコウジョウ</t>
    </rPh>
    <rPh sb="10" eb="12">
      <t>コッコ</t>
    </rPh>
    <rPh sb="12" eb="14">
      <t>ホジョ</t>
    </rPh>
    <rPh sb="14" eb="16">
      <t>タンカ</t>
    </rPh>
    <phoneticPr fontId="60"/>
  </si>
  <si>
    <t>選定整備面積（G）
（E）と（F）
を比較して小さい方</t>
    <rPh sb="0" eb="2">
      <t>センテイ</t>
    </rPh>
    <rPh sb="2" eb="4">
      <t>セイビ</t>
    </rPh>
    <rPh sb="4" eb="6">
      <t>メンセキ</t>
    </rPh>
    <rPh sb="19" eb="21">
      <t>ヒカク</t>
    </rPh>
    <rPh sb="23" eb="24">
      <t>チイ</t>
    </rPh>
    <rPh sb="26" eb="27">
      <t>ホウ</t>
    </rPh>
    <phoneticPr fontId="57"/>
  </si>
  <si>
    <t>第３号様式_別表４（実績報告書）</t>
    <rPh sb="10" eb="12">
      <t>ジッセキ</t>
    </rPh>
    <rPh sb="12" eb="15">
      <t>ホウコクショ</t>
    </rPh>
    <phoneticPr fontId="57"/>
  </si>
  <si>
    <t>分娩取扱施設支援事業</t>
    <phoneticPr fontId="60"/>
  </si>
  <si>
    <t>第３号様式_別表５（実績報告書）</t>
    <rPh sb="10" eb="12">
      <t>ジッセキ</t>
    </rPh>
    <rPh sb="12" eb="15">
      <t>ホウコクショ</t>
    </rPh>
    <phoneticPr fontId="57"/>
  </si>
  <si>
    <t>小児医療施設支援事業　</t>
    <phoneticPr fontId="60"/>
  </si>
  <si>
    <t>第３号様式_別表６（実績報告書）</t>
    <rPh sb="10" eb="12">
      <t>ジッセキ</t>
    </rPh>
    <rPh sb="12" eb="15">
      <t>ホウコクショ</t>
    </rPh>
    <phoneticPr fontId="57"/>
  </si>
  <si>
    <t>地域連携周産期支援事業（分娩取扱施設）　</t>
    <phoneticPr fontId="57"/>
  </si>
  <si>
    <t>第４号様式</t>
    <phoneticPr fontId="13"/>
  </si>
  <si>
    <t>番　　　　　号</t>
  </si>
  <si>
    <t>年　　月　　日</t>
  </si>
  <si>
    <t>消費税及び地方消費税に係る仕入控除税額報告書</t>
  </si>
  <si>
    <t>　　　年　　月　　日厚生労働省発医政    第  号をもって交付決定を受けた  令和７年度（令和６年度からの繰越分）医療施設等経営強化緊急支援事業に係る消費税及び地方消費税に係る仕入控除税額については、次のとおり報告する。</t>
    <phoneticPr fontId="13"/>
  </si>
  <si>
    <t>　１　事業区分及び施設の名称</t>
  </si>
  <si>
    <t>　２　補助金等に係る予算の執行の適正化に関する法律（昭和３０年法律第１７
　　９号）第１５条の規定による確定額又は事業実績報告による精算額</t>
    <phoneticPr fontId="13"/>
  </si>
  <si>
    <t>金　　　　　　　　円</t>
  </si>
  <si>
    <t>　３　消費税及び地方消費税の申告により確定した消費税及び地方消費税に係る
　　仕入控除税額（要国庫補助金等返還相当額）</t>
    <phoneticPr fontId="13"/>
  </si>
  <si>
    <t>　４　添付書類
　　記載内容を確認するための書類（確定申告書の写し、課税売上割合等が把握
　できる資料、特定収入の割合を確認できる資料）を添付する。</t>
    <phoneticPr fontId="13"/>
  </si>
  <si>
    <t>第５号様式</t>
    <phoneticPr fontId="13"/>
  </si>
  <si>
    <t xml:space="preserve">  </t>
    <phoneticPr fontId="13"/>
  </si>
  <si>
    <t>都道府県知事</t>
    <phoneticPr fontId="13"/>
  </si>
  <si>
    <t>殿</t>
    <phoneticPr fontId="13"/>
  </si>
  <si>
    <t>　</t>
    <phoneticPr fontId="13"/>
  </si>
  <si>
    <t>間接補助事業者名　　</t>
    <phoneticPr fontId="13"/>
  </si>
  <si>
    <t>　３　消費税及び地方消費税の申告により確定した消費税及び地方消費税に係る
　　仕入控除税額（要補助金返還相当額）</t>
    <phoneticPr fontId="13"/>
  </si>
  <si>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</si>
  <si>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</si>
  <si>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</si>
  <si>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</si>
  <si>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</si>
  <si>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</si>
  <si>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</si>
  <si>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</si>
  <si>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</si>
  <si>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</si>
  <si>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</si>
  <si>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</si>
  <si>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</si>
  <si>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</si>
  <si>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</si>
  <si>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</si>
  <si>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</si>
  <si>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</si>
  <si>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</si>
  <si>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</si>
  <si>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</si>
  <si>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</si>
  <si>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</si>
  <si>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</si>
  <si>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</si>
  <si>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</si>
  <si>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</si>
  <si>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</si>
  <si>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</si>
  <si>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</si>
  <si>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</si>
  <si>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</si>
  <si>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</si>
  <si>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</si>
  <si>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</si>
  <si>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</si>
  <si>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</si>
  <si>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</si>
  <si>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</si>
  <si>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</si>
  <si>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</si>
  <si>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</si>
  <si>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</si>
  <si>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</si>
  <si>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</si>
  <si>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</si>
  <si>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</si>
  <si>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</si>
  <si>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11　死亡時画像診断システム等施設整備事業</t>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</si>
  <si>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</si>
  <si>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</si>
  <si>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</si>
  <si>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</si>
  <si>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</si>
  <si>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15　新興感染症対応力強化事業（協定締結医療機関施設整備事業）</t>
    <phoneticPr fontId="13"/>
  </si>
  <si>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</si>
  <si>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</si>
  <si>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</si>
  <si>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</si>
  <si>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</si>
  <si>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57"/>
  </si>
  <si>
    <t>16　災害拠点精神科病院施設整備事業</t>
    <phoneticPr fontId="57"/>
  </si>
  <si>
    <t>へき地診療所施設整備事業</t>
    <phoneticPr fontId="14"/>
  </si>
  <si>
    <t>17　腎移植施設施設整備事業</t>
  </si>
  <si>
    <t>過疎地域等特定診療所施設整備事業</t>
    <phoneticPr fontId="14"/>
  </si>
  <si>
    <t>18　特殊病室施設整備事業</t>
  </si>
  <si>
    <t>へき地保健指導所施設整備事業</t>
    <phoneticPr fontId="14"/>
  </si>
  <si>
    <t>19　肝移植施設施設整備事業</t>
  </si>
  <si>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</si>
  <si>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</si>
  <si>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</si>
  <si>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</si>
  <si>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</si>
  <si>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</si>
  <si>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</si>
  <si>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</si>
  <si>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</si>
  <si>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</si>
  <si>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</si>
  <si>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</si>
  <si>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</si>
  <si>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</si>
  <si>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</si>
  <si>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</si>
  <si>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</si>
  <si>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</si>
  <si>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　　　　　　　　　　　　　　年度終了実績報告書</t>
    <phoneticPr fontId="14"/>
  </si>
  <si>
    <t>　標記について、補助金等に係る予算の執行の適正化に関する法律第１４条後段の規定により、別表のとおり報告する。</t>
    <phoneticPr fontId="14"/>
  </si>
  <si>
    <t>事 業 区 分</t>
    <rPh sb="4" eb="5">
      <t>ク</t>
    </rPh>
    <rPh sb="6" eb="7">
      <t>ブン</t>
    </rPh>
    <phoneticPr fontId="14"/>
  </si>
  <si>
    <t>交 付 決 定 の 内 容</t>
  </si>
  <si>
    <t>年 度 内 遂 行 実 績</t>
  </si>
  <si>
    <t>翌年度繰越額</t>
  </si>
  <si>
    <t>事業実施期間</t>
  </si>
  <si>
    <t>摘　要</t>
    <phoneticPr fontId="14"/>
  </si>
  <si>
    <t>事 業 費</t>
  </si>
  <si>
    <t>補助金額</t>
  </si>
  <si>
    <t>事 業 費
支払実績
(見込)額</t>
    <phoneticPr fontId="14"/>
  </si>
  <si>
    <t>事　業
進捗率</t>
    <phoneticPr fontId="14"/>
  </si>
  <si>
    <t>補助金
受入額</t>
    <phoneticPr fontId="14"/>
  </si>
  <si>
    <t>着手年月</t>
  </si>
  <si>
    <t>完　　了
予定年月</t>
    <phoneticPr fontId="14"/>
  </si>
  <si>
    <t xml:space="preserve">     円</t>
  </si>
  <si>
    <t>　　円</t>
  </si>
  <si>
    <t>　　 円</t>
  </si>
  <si>
    <t xml:space="preserve">    ％</t>
  </si>
  <si>
    <t>令和○年○月○日</t>
    <rPh sb="0" eb="2">
      <t>レイワ</t>
    </rPh>
    <rPh sb="3" eb="4">
      <t>ネン</t>
    </rPh>
    <rPh sb="5" eb="6">
      <t>ガツ</t>
    </rPh>
    <rPh sb="7" eb="8">
      <t>ニチ</t>
    </rPh>
    <phoneticPr fontId="57"/>
  </si>
  <si>
    <t>○○県知事殿</t>
    <rPh sb="2" eb="3">
      <t>ケン</t>
    </rPh>
    <rPh sb="3" eb="5">
      <t>チジ</t>
    </rPh>
    <rPh sb="5" eb="6">
      <t>ドノ</t>
    </rPh>
    <phoneticPr fontId="57"/>
  </si>
  <si>
    <t>委任者</t>
    <rPh sb="0" eb="3">
      <t>イニンシャ</t>
    </rPh>
    <phoneticPr fontId="57"/>
  </si>
  <si>
    <t>住所</t>
    <rPh sb="0" eb="2">
      <t>ジュウショ</t>
    </rPh>
    <phoneticPr fontId="57"/>
  </si>
  <si>
    <t>役職・氏名</t>
    <rPh sb="0" eb="2">
      <t>ヤクショク</t>
    </rPh>
    <rPh sb="3" eb="5">
      <t>シメイ</t>
    </rPh>
    <phoneticPr fontId="57"/>
  </si>
  <si>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57"/>
  </si>
  <si>
    <t>委任期間</t>
    <rPh sb="0" eb="2">
      <t>イニン</t>
    </rPh>
    <rPh sb="2" eb="4">
      <t>キカン</t>
    </rPh>
    <phoneticPr fontId="57"/>
  </si>
  <si>
    <t>から</t>
    <phoneticPr fontId="57"/>
  </si>
  <si>
    <t>まで。</t>
    <phoneticPr fontId="57"/>
  </si>
  <si>
    <t>受任者</t>
    <rPh sb="0" eb="3">
      <t>ジュニンシャ</t>
    </rPh>
    <phoneticPr fontId="57"/>
  </si>
  <si>
    <t>病院等名</t>
    <rPh sb="0" eb="2">
      <t>ビョウイン</t>
    </rPh>
    <rPh sb="2" eb="3">
      <t>トウ</t>
    </rPh>
    <rPh sb="3" eb="4">
      <t>メイ</t>
    </rPh>
    <phoneticPr fontId="57"/>
  </si>
  <si>
    <t>　ただし、その年度に属する出納整理期間を含む。</t>
    <rPh sb="7" eb="9">
      <t>ネンド</t>
    </rPh>
    <rPh sb="10" eb="11">
      <t>ゾク</t>
    </rPh>
    <rPh sb="13" eb="15">
      <t>スイトウ</t>
    </rPh>
    <rPh sb="15" eb="17">
      <t>セイリ</t>
    </rPh>
    <rPh sb="17" eb="19">
      <t>キカン</t>
    </rPh>
    <rPh sb="20" eb="21">
      <t>フク</t>
    </rPh>
    <phoneticPr fontId="57"/>
  </si>
  <si>
    <t>医療法人　○○会</t>
    <rPh sb="0" eb="2">
      <t>イリョウ</t>
    </rPh>
    <rPh sb="2" eb="4">
      <t>ホウジン</t>
    </rPh>
    <rPh sb="7" eb="8">
      <t>カイ</t>
    </rPh>
    <phoneticPr fontId="57"/>
  </si>
  <si>
    <t>○○県○○市○○区○○</t>
    <rPh sb="2" eb="3">
      <t>ケン</t>
    </rPh>
    <rPh sb="5" eb="6">
      <t>シ</t>
    </rPh>
    <rPh sb="8" eb="9">
      <t>ク</t>
    </rPh>
    <phoneticPr fontId="57"/>
  </si>
  <si>
    <t>理事長　○○　○○</t>
    <rPh sb="0" eb="3">
      <t>リジチョウ</t>
    </rPh>
    <phoneticPr fontId="57"/>
  </si>
  <si>
    <t>○○病院</t>
    <rPh sb="2" eb="4">
      <t>ビョウイン</t>
    </rPh>
    <phoneticPr fontId="57"/>
  </si>
  <si>
    <t>病院長　○○　○○</t>
    <rPh sb="0" eb="3">
      <t>ビョウインチョウ</t>
    </rPh>
    <phoneticPr fontId="57"/>
  </si>
  <si>
    <t>委　任　状</t>
    <rPh sb="0" eb="1">
      <t>イ</t>
    </rPh>
    <rPh sb="2" eb="3">
      <t>ニン</t>
    </rPh>
    <rPh sb="4" eb="5">
      <t>ジョウ</t>
    </rPh>
    <phoneticPr fontId="57"/>
  </si>
  <si>
    <t>別紙様式１（病院・有床診療所）</t>
    <rPh sb="9" eb="11">
      <t>ユウショウ</t>
    </rPh>
    <rPh sb="11" eb="14">
      <t>シンリョウジョ</t>
    </rPh>
    <phoneticPr fontId="60"/>
  </si>
  <si>
    <t>○○○○知事　殿</t>
    <rPh sb="4" eb="6">
      <t>チジ</t>
    </rPh>
    <rPh sb="7" eb="8">
      <t>ドノ</t>
    </rPh>
    <phoneticPr fontId="60"/>
  </si>
  <si>
    <t>保険医療機関名：</t>
    <phoneticPr fontId="6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</si>
  <si>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6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</si>
  <si>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60"/>
  </si>
  <si>
    <t>【申請額】</t>
    <rPh sb="1" eb="4">
      <t>シンセイガク</t>
    </rPh>
    <phoneticPr fontId="60"/>
  </si>
  <si>
    <t>病床数</t>
    <rPh sb="0" eb="3">
      <t>ビョウショウスウ</t>
    </rPh>
    <phoneticPr fontId="60"/>
  </si>
  <si>
    <t>給付額</t>
    <rPh sb="0" eb="3">
      <t>キュウフガク</t>
    </rPh>
    <phoneticPr fontId="60"/>
  </si>
  <si>
    <t>申請額</t>
    <rPh sb="0" eb="3">
      <t>シンセイガク</t>
    </rPh>
    <phoneticPr fontId="60"/>
  </si>
  <si>
    <t>×</t>
    <phoneticPr fontId="60"/>
  </si>
  <si>
    <t>＝</t>
    <phoneticPr fontId="6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</si>
  <si>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6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</si>
  <si>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6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</si>
  <si>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60"/>
  </si>
  <si>
    <t>①タブレット端末、離床センサー、インカム、ＷＥＢ会議設備、床ふきロボット、監視カメラ等の業務効率化に資する設備の導入</t>
    <phoneticPr fontId="60"/>
  </si>
  <si>
    <t>設備名</t>
    <rPh sb="0" eb="2">
      <t>セツビ</t>
    </rPh>
    <rPh sb="2" eb="3">
      <t>メイ</t>
    </rPh>
    <phoneticPr fontId="60"/>
  </si>
  <si>
    <t>①に要する申請額</t>
    <rPh sb="2" eb="5">
      <t>シンセイガク</t>
    </rPh>
    <phoneticPr fontId="60"/>
  </si>
  <si>
    <t>導入設備</t>
    <rPh sb="0" eb="2">
      <t>ドウニュウ</t>
    </rPh>
    <rPh sb="2" eb="4">
      <t>セツビ</t>
    </rPh>
    <phoneticPr fontId="60"/>
  </si>
  <si>
    <t>②医師事務作業補助者、看護補助者等の職員の新たな配置によるタスクシフト／シェア</t>
    <phoneticPr fontId="60"/>
  </si>
  <si>
    <t>②に要する申請額</t>
    <rPh sb="2" eb="3">
      <t>ヨウ</t>
    </rPh>
    <rPh sb="5" eb="8">
      <t>シンセイガク</t>
    </rPh>
    <phoneticPr fontId="60"/>
  </si>
  <si>
    <t>③処遇改善を目的とした、既に雇用している職員の賃金改善</t>
    <phoneticPr fontId="60"/>
  </si>
  <si>
    <t>③に要する申請額</t>
    <rPh sb="2" eb="3">
      <t>ヨウ</t>
    </rPh>
    <rPh sb="5" eb="8">
      <t>シンセイガク</t>
    </rPh>
    <phoneticPr fontId="60"/>
  </si>
  <si>
    <t>①＋②＋③</t>
    <phoneticPr fontId="60"/>
  </si>
  <si>
    <t>数値チェック</t>
    <rPh sb="0" eb="2">
      <t>スウチ</t>
    </rPh>
    <phoneticPr fontId="60"/>
  </si>
  <si>
    <t>①＋②＋③≧申請額の場合の上限額</t>
    <rPh sb="6" eb="9">
      <t>シンセイガク</t>
    </rPh>
    <rPh sb="10" eb="12">
      <t>バアイ</t>
    </rPh>
    <rPh sb="13" eb="15">
      <t>ジョウゲン</t>
    </rPh>
    <rPh sb="15" eb="16">
      <t>ガク</t>
    </rPh>
    <phoneticPr fontId="60"/>
  </si>
  <si>
    <t>事務担当者名：</t>
    <rPh sb="0" eb="2">
      <t>ジム</t>
    </rPh>
    <rPh sb="2" eb="6">
      <t>タントウシャメイ</t>
    </rPh>
    <phoneticPr fontId="60"/>
  </si>
  <si>
    <t>電話番号：</t>
    <rPh sb="0" eb="3">
      <t>デンワバン</t>
    </rPh>
    <rPh sb="3" eb="4">
      <t>ゴウ</t>
    </rPh>
    <phoneticPr fontId="60"/>
  </si>
  <si>
    <t>（別紙）（病院・有床診療所）</t>
    <rPh sb="1" eb="3">
      <t>ベッシ</t>
    </rPh>
    <phoneticPr fontId="60"/>
  </si>
  <si>
    <t>保険医療機関名</t>
    <rPh sb="0" eb="2">
      <t>ホケン</t>
    </rPh>
    <rPh sb="2" eb="4">
      <t>イリョウ</t>
    </rPh>
    <rPh sb="4" eb="7">
      <t>キカンメイ</t>
    </rPh>
    <phoneticPr fontId="60"/>
  </si>
  <si>
    <t>チェック欄に「✔」を付すこと。（複数選択可）</t>
    <rPh sb="16" eb="18">
      <t>フクスウ</t>
    </rPh>
    <rPh sb="18" eb="21">
      <t>センタクカ</t>
    </rPh>
    <phoneticPr fontId="60"/>
  </si>
  <si>
    <t>項目</t>
    <rPh sb="0" eb="2">
      <t>コウモク</t>
    </rPh>
    <phoneticPr fontId="60"/>
  </si>
  <si>
    <t>チェック</t>
    <phoneticPr fontId="60"/>
  </si>
  <si>
    <t>O100 外来・在宅ベースアップ評価料（Ⅰ）</t>
    <phoneticPr fontId="60"/>
  </si>
  <si>
    <t>P100 歯科外来・在宅ベースアップ評価料（Ⅰ）</t>
    <phoneticPr fontId="60"/>
  </si>
  <si>
    <t>O102 入院ベースアップ評価料（医科）</t>
    <phoneticPr fontId="60"/>
  </si>
  <si>
    <t>P102 入院ベースアップ評価料（歯科）</t>
    <phoneticPr fontId="60"/>
  </si>
  <si>
    <t>訪問看護ベースアップ評価料（Ⅰ）</t>
    <phoneticPr fontId="60"/>
  </si>
  <si>
    <t>別紙様式１（無床診療所・訪問看護事業所）</t>
    <rPh sb="6" eb="8">
      <t>ムショウ</t>
    </rPh>
    <rPh sb="8" eb="11">
      <t>シンリョウジョ</t>
    </rPh>
    <rPh sb="12" eb="14">
      <t>ホウモン</t>
    </rPh>
    <rPh sb="14" eb="16">
      <t>カンゴ</t>
    </rPh>
    <rPh sb="16" eb="19">
      <t>ジギョウショ</t>
    </rPh>
    <phoneticPr fontId="60"/>
  </si>
  <si>
    <t>（別紙）（無床診療所・訪問看護事業所）</t>
    <rPh sb="1" eb="3">
      <t>ベッシ</t>
    </rPh>
    <rPh sb="5" eb="7">
      <t>ムショウ</t>
    </rPh>
    <phoneticPr fontId="60"/>
  </si>
  <si>
    <t>別紙様式２（病院・有床診療所）</t>
    <rPh sb="9" eb="11">
      <t>ユウショウ</t>
    </rPh>
    <rPh sb="11" eb="14">
      <t>シンリョウジョ</t>
    </rPh>
    <phoneticPr fontId="6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</si>
  <si>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6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</si>
  <si>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60"/>
  </si>
  <si>
    <t>【支出額】</t>
    <rPh sb="1" eb="4">
      <t>シシュツガク</t>
    </rPh>
    <phoneticPr fontId="60"/>
  </si>
  <si>
    <t>支出額</t>
    <rPh sb="0" eb="3">
      <t>シシュツガク</t>
    </rPh>
    <phoneticPr fontId="6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</si>
  <si>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60"/>
  </si>
  <si>
    <t>①に要する支出額</t>
    <rPh sb="2" eb="5">
      <t>シンセイガク</t>
    </rPh>
    <rPh sb="5" eb="7">
      <t>シシュツ</t>
    </rPh>
    <phoneticPr fontId="60"/>
  </si>
  <si>
    <t>②に要する支出額</t>
    <rPh sb="2" eb="3">
      <t>ヨウ</t>
    </rPh>
    <rPh sb="5" eb="8">
      <t>シシュツガク</t>
    </rPh>
    <phoneticPr fontId="60"/>
  </si>
  <si>
    <t>③に要する支出額</t>
    <rPh sb="2" eb="3">
      <t>ヨウ</t>
    </rPh>
    <rPh sb="5" eb="8">
      <t>シシュツガク</t>
    </rPh>
    <phoneticPr fontId="60"/>
  </si>
  <si>
    <t>①＋②＋③≧支出額の場合の上限額</t>
    <rPh sb="6" eb="8">
      <t>シシュツ</t>
    </rPh>
    <rPh sb="8" eb="9">
      <t>ガク</t>
    </rPh>
    <rPh sb="10" eb="12">
      <t>バアイ</t>
    </rPh>
    <rPh sb="13" eb="15">
      <t>ジョウゲン</t>
    </rPh>
    <rPh sb="15" eb="16">
      <t>ガク</t>
    </rPh>
    <phoneticPr fontId="60"/>
  </si>
  <si>
    <t>別紙様式２（無床診療所・訪問看護事業所）</t>
    <rPh sb="6" eb="8">
      <t>ムショウ</t>
    </rPh>
    <rPh sb="8" eb="11">
      <t>シンリョウジョ</t>
    </rPh>
    <rPh sb="12" eb="14">
      <t>ホウモン</t>
    </rPh>
    <rPh sb="14" eb="16">
      <t>カンゴ</t>
    </rPh>
    <rPh sb="16" eb="19">
      <t>ジギョウショ</t>
    </rPh>
    <phoneticPr fontId="60"/>
  </si>
  <si>
    <t>第１号様式</t>
    <phoneticPr fontId="57"/>
  </si>
  <si>
    <t>第１号様式_別紙１</t>
    <phoneticPr fontId="13"/>
  </si>
  <si>
    <t>第１号様式_別表１（事業計画書）</t>
    <rPh sb="10" eb="12">
      <t>ジギョウ</t>
    </rPh>
    <rPh sb="12" eb="15">
      <t>ケイカクショ</t>
    </rPh>
    <phoneticPr fontId="57"/>
  </si>
  <si>
    <t>第１号様式_別表２（事業計画書）</t>
    <rPh sb="10" eb="12">
      <t>ジギョウ</t>
    </rPh>
    <rPh sb="12" eb="15">
      <t>ケイカクショ</t>
    </rPh>
    <phoneticPr fontId="57"/>
  </si>
  <si>
    <t>第１号様式_別表３（事業計画書）</t>
    <rPh sb="10" eb="12">
      <t>ジギョウ</t>
    </rPh>
    <rPh sb="12" eb="15">
      <t>ケイカクショ</t>
    </rPh>
    <phoneticPr fontId="57"/>
  </si>
  <si>
    <t>第１号様式_別表４（事業計画書）</t>
    <rPh sb="10" eb="12">
      <t>ジギョウ</t>
    </rPh>
    <rPh sb="12" eb="15">
      <t>ケイカクショ</t>
    </rPh>
    <phoneticPr fontId="57"/>
  </si>
  <si>
    <t>第１号様式_別表５（事業計画書）</t>
    <phoneticPr fontId="57"/>
  </si>
  <si>
    <t>第１号様式_別表６（事業計画書）</t>
    <phoneticPr fontId="57"/>
  </si>
  <si>
    <t>第１号様式_別表６（事業計画書）_別紙１</t>
    <rPh sb="17" eb="19">
      <t>ベッシ</t>
    </rPh>
    <phoneticPr fontId="57"/>
  </si>
  <si>
    <t>第１号様式_別表６（事業計画書）_別紙２</t>
    <rPh sb="17" eb="19">
      <t>ベッシ</t>
    </rPh>
    <phoneticPr fontId="57"/>
  </si>
  <si>
    <t>第１号様式_別表７（事業計画書）</t>
    <phoneticPr fontId="57"/>
  </si>
  <si>
    <t>第１号様式_別表９（事業計画書）</t>
    <rPh sb="6" eb="8">
      <t>ベッピョウ</t>
    </rPh>
    <rPh sb="10" eb="12">
      <t>ジギョウ</t>
    </rPh>
    <rPh sb="12" eb="15">
      <t>ケイカクショ</t>
    </rPh>
    <phoneticPr fontId="57"/>
  </si>
  <si>
    <t>第２号様式</t>
    <phoneticPr fontId="14"/>
  </si>
  <si>
    <t>地域連携周産期支援事業（産科施設）＿設備＿経費所要額調　様式</t>
    <rPh sb="18" eb="20">
      <t>セツビ</t>
    </rPh>
    <rPh sb="28" eb="30">
      <t>ヨウシキ</t>
    </rPh>
    <phoneticPr fontId="13"/>
  </si>
  <si>
    <t>第７号様式</t>
    <rPh sb="0" eb="1">
      <t>ダイ</t>
    </rPh>
    <rPh sb="2" eb="3">
      <t>ゴウ</t>
    </rPh>
    <rPh sb="3" eb="5">
      <t>ヨウシキ</t>
    </rPh>
    <phoneticPr fontId="13"/>
  </si>
  <si>
    <t>第６号様式</t>
    <phoneticPr fontId="16"/>
  </si>
  <si>
    <t>病院名</t>
    <rPh sb="0" eb="2">
      <t>ビョウイン</t>
    </rPh>
    <rPh sb="2" eb="3">
      <t>メイ</t>
    </rPh>
    <phoneticPr fontId="13"/>
  </si>
  <si>
    <t>△△病院</t>
    <rPh sb="2" eb="4">
      <t>ビョウイン</t>
    </rPh>
    <phoneticPr fontId="57"/>
  </si>
  <si>
    <t>有床診療所名</t>
    <rPh sb="0" eb="2">
      <t>ユウショウ</t>
    </rPh>
    <rPh sb="2" eb="5">
      <t>シンリョウジョ</t>
    </rPh>
    <rPh sb="5" eb="6">
      <t>メイ</t>
    </rPh>
    <phoneticPr fontId="13"/>
  </si>
  <si>
    <t>○○クリニック</t>
    <phoneticPr fontId="57"/>
  </si>
  <si>
    <t>△△クリニック</t>
    <phoneticPr fontId="57"/>
  </si>
  <si>
    <t>●●クリニック</t>
    <phoneticPr fontId="57"/>
  </si>
  <si>
    <t>○○訪問看護ステーション</t>
    <rPh sb="2" eb="4">
      <t>ホウモン</t>
    </rPh>
    <rPh sb="4" eb="6">
      <t>カンゴ</t>
    </rPh>
    <phoneticPr fontId="57"/>
  </si>
  <si>
    <t>○○デンタルクリニック</t>
    <phoneticPr fontId="57"/>
  </si>
  <si>
    <t>内訳</t>
    <rPh sb="0" eb="2">
      <t>ウチワケ</t>
    </rPh>
    <phoneticPr fontId="57"/>
  </si>
  <si>
    <t>ICT機器等の導入</t>
    <rPh sb="3" eb="5">
      <t>キキ</t>
    </rPh>
    <rPh sb="5" eb="6">
      <t>トウ</t>
    </rPh>
    <rPh sb="7" eb="9">
      <t>ドウニュウ</t>
    </rPh>
    <phoneticPr fontId="57"/>
  </si>
  <si>
    <t>タスクシフト/シェア</t>
    <phoneticPr fontId="57"/>
  </si>
  <si>
    <t>更なる賃上げ</t>
    <rPh sb="0" eb="1">
      <t>サラ</t>
    </rPh>
    <rPh sb="3" eb="5">
      <t>チンア</t>
    </rPh>
    <phoneticPr fontId="57"/>
  </si>
  <si>
    <t>総　額</t>
    <rPh sb="0" eb="1">
      <t>ソウ</t>
    </rPh>
    <rPh sb="2" eb="3">
      <t>ガク</t>
    </rPh>
    <phoneticPr fontId="13"/>
  </si>
  <si>
    <t>区　分</t>
    <phoneticPr fontId="13"/>
  </si>
  <si>
    <t>箇所数</t>
    <rPh sb="0" eb="2">
      <t>カショ</t>
    </rPh>
    <rPh sb="2" eb="3">
      <t>スウ</t>
    </rPh>
    <phoneticPr fontId="13"/>
  </si>
  <si>
    <t>箇所</t>
    <rPh sb="0" eb="2">
      <t>カショ</t>
    </rPh>
    <phoneticPr fontId="68"/>
  </si>
  <si>
    <t>病院</t>
    <rPh sb="0" eb="2">
      <t>ビョウイン</t>
    </rPh>
    <phoneticPr fontId="57"/>
  </si>
  <si>
    <t>有床診療所（５床以上）</t>
    <rPh sb="0" eb="2">
      <t>ユウショウ</t>
    </rPh>
    <rPh sb="2" eb="5">
      <t>シンリョウジョ</t>
    </rPh>
    <rPh sb="7" eb="8">
      <t>ユカ</t>
    </rPh>
    <rPh sb="8" eb="10">
      <t>イジョウ</t>
    </rPh>
    <phoneticPr fontId="57"/>
  </si>
  <si>
    <t>有床診療所（４床以下）</t>
    <rPh sb="0" eb="2">
      <t>ユウショウ</t>
    </rPh>
    <rPh sb="2" eb="5">
      <t>シンリョウジョ</t>
    </rPh>
    <rPh sb="7" eb="8">
      <t>ユカ</t>
    </rPh>
    <rPh sb="8" eb="10">
      <t>イカ</t>
    </rPh>
    <phoneticPr fontId="57"/>
  </si>
  <si>
    <t>第３号様式_別表１（実績報告書）</t>
    <rPh sb="10" eb="12">
      <t>ジッセキ</t>
    </rPh>
    <rPh sb="12" eb="15">
      <t>ホウコクショ</t>
    </rPh>
    <phoneticPr fontId="57"/>
  </si>
  <si>
    <t>第３号様式_別表１（内訳）</t>
    <rPh sb="10" eb="12">
      <t>ウチワケ</t>
    </rPh>
    <phoneticPr fontId="57"/>
  </si>
  <si>
    <t>第１号様式_別表１（内訳）</t>
    <rPh sb="10" eb="12">
      <t>ウチワケ</t>
    </rPh>
    <phoneticPr fontId="57"/>
  </si>
  <si>
    <t>総事業費</t>
    <rPh sb="0" eb="1">
      <t>ソウ</t>
    </rPh>
    <rPh sb="1" eb="4">
      <t>ジギョウヒ</t>
    </rPh>
    <phoneticPr fontId="57"/>
  </si>
  <si>
    <t>国庫補助基本額</t>
    <rPh sb="0" eb="2">
      <t>コッコ</t>
    </rPh>
    <rPh sb="2" eb="4">
      <t>ホジョ</t>
    </rPh>
    <rPh sb="4" eb="6">
      <t>キホン</t>
    </rPh>
    <rPh sb="6" eb="7">
      <t>ガク</t>
    </rPh>
    <phoneticPr fontId="57"/>
  </si>
  <si>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60"/>
  </si>
  <si>
    <t>国庫補助
所要額</t>
    <rPh sb="0" eb="2">
      <t>コッコ</t>
    </rPh>
    <rPh sb="2" eb="4">
      <t>ホジョ</t>
    </rPh>
    <rPh sb="5" eb="7">
      <t>ショヨウ</t>
    </rPh>
    <rPh sb="7" eb="8">
      <t>ガク</t>
    </rPh>
    <phoneticPr fontId="60"/>
  </si>
  <si>
    <t>都道府県
補助額</t>
    <rPh sb="0" eb="4">
      <t>トドウフケン</t>
    </rPh>
    <rPh sb="5" eb="7">
      <t>ホジョ</t>
    </rPh>
    <rPh sb="7" eb="8">
      <t>ガク</t>
    </rPh>
    <phoneticPr fontId="57"/>
  </si>
  <si>
    <t>円</t>
  </si>
  <si>
    <t>県立厚労病院</t>
    <rPh sb="0" eb="2">
      <t>ケンリツ</t>
    </rPh>
    <rPh sb="2" eb="4">
      <t>コウロウ</t>
    </rPh>
    <rPh sb="4" eb="6">
      <t>ビョウイン</t>
    </rPh>
    <phoneticPr fontId="60"/>
  </si>
  <si>
    <t>（I）</t>
    <phoneticPr fontId="60"/>
  </si>
  <si>
    <t>F =D,Eの最少額</t>
    <rPh sb="7" eb="8">
      <t>サイ</t>
    </rPh>
    <rPh sb="8" eb="10">
      <t>ショウガク</t>
    </rPh>
    <phoneticPr fontId="60"/>
  </si>
  <si>
    <t>J= Dと I のうち最少額</t>
    <rPh sb="11" eb="12">
      <t>サイ</t>
    </rPh>
    <rPh sb="12" eb="14">
      <t>ショウガク</t>
    </rPh>
    <phoneticPr fontId="60"/>
  </si>
  <si>
    <t>J</t>
    <phoneticPr fontId="60"/>
  </si>
  <si>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</si>
  <si>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60"/>
  </si>
  <si>
    <t>イ.都道府県が補助する事業（間接補助）</t>
    <rPh sb="2" eb="4">
      <t>トドウ</t>
    </rPh>
    <rPh sb="4" eb="6">
      <t>フケン</t>
    </rPh>
    <rPh sb="7" eb="9">
      <t>ホジョ</t>
    </rPh>
    <rPh sb="11" eb="13">
      <t>ジギョウ</t>
    </rPh>
    <rPh sb="14" eb="16">
      <t>カンセツ</t>
    </rPh>
    <rPh sb="16" eb="18">
      <t>ホジョ</t>
    </rPh>
    <phoneticPr fontId="60"/>
  </si>
  <si>
    <t>第１号様式_別表9（事業計画書）</t>
    <phoneticPr fontId="57"/>
  </si>
  <si>
    <t>第２号様式_別表9（事業計画書）</t>
    <rPh sb="10" eb="12">
      <t>ジギョウ</t>
    </rPh>
    <rPh sb="12" eb="15">
      <t>ケイカクショ</t>
    </rPh>
    <phoneticPr fontId="57"/>
  </si>
  <si>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57"/>
  </si>
  <si>
    <t>交付決定額</t>
    <rPh sb="0" eb="2">
      <t>コウフ</t>
    </rPh>
    <rPh sb="2" eb="4">
      <t>ケッテイ</t>
    </rPh>
    <rPh sb="4" eb="5">
      <t>ガク</t>
    </rPh>
    <phoneticPr fontId="57"/>
  </si>
  <si>
    <t>受入済額
（千円）</t>
    <rPh sb="0" eb="2">
      <t>ウケイレ</t>
    </rPh>
    <rPh sb="2" eb="3">
      <t>ズ</t>
    </rPh>
    <rPh sb="3" eb="4">
      <t>ガク</t>
    </rPh>
    <rPh sb="6" eb="8">
      <t>センエン</t>
    </rPh>
    <phoneticPr fontId="57"/>
  </si>
  <si>
    <r>
      <rPr>
        <sz val="10"/>
        <color theme="1"/>
        <rFont val="メイリオ"/>
        <family val="3"/>
        <charset val="128"/>
      </rPr>
      <t>差引過不足額</t>
    </r>
    <r>
      <rPr>
        <sz val="11"/>
        <color theme="1"/>
        <rFont val="メイリオ"/>
        <family val="3"/>
        <charset val="128"/>
      </rPr>
      <t xml:space="preserve">
（千円）</t>
    </r>
    <rPh sb="0" eb="2">
      <t>サシヒキ</t>
    </rPh>
    <rPh sb="2" eb="3">
      <t>カ</t>
    </rPh>
    <rPh sb="3" eb="5">
      <t>フソク</t>
    </rPh>
    <rPh sb="5" eb="6">
      <t>ガク</t>
    </rPh>
    <rPh sb="8" eb="10">
      <t>センエン</t>
    </rPh>
    <phoneticPr fontId="57"/>
  </si>
  <si>
    <t>支給確定額
（I)＝（（C）－（D））×（G）×（H）</t>
    <rPh sb="2" eb="4">
      <t>カクテイ</t>
    </rPh>
    <phoneticPr fontId="57"/>
  </si>
  <si>
    <t>受入済額</t>
    <rPh sb="0" eb="2">
      <t>ウケイレ</t>
    </rPh>
    <rPh sb="2" eb="3">
      <t>ズ</t>
    </rPh>
    <rPh sb="3" eb="4">
      <t>ガク</t>
    </rPh>
    <phoneticPr fontId="57"/>
  </si>
  <si>
    <t>差引過不足額</t>
    <rPh sb="0" eb="2">
      <t>サシヒキ</t>
    </rPh>
    <rPh sb="2" eb="3">
      <t>カ</t>
    </rPh>
    <rPh sb="3" eb="5">
      <t>ブソク</t>
    </rPh>
    <rPh sb="5" eb="6">
      <t>ガク</t>
    </rPh>
    <phoneticPr fontId="57"/>
  </si>
  <si>
    <r>
      <rPr>
        <sz val="11"/>
        <color rgb="FF000000"/>
        <rFont val="メイリオ"/>
        <family val="3"/>
        <charset val="128"/>
      </rPr>
      <t xml:space="preserve">単価
</t>
    </r>
    <r>
      <rPr>
        <sz val="11"/>
        <color rgb="FFFF0000"/>
        <rFont val="メイリオ"/>
        <family val="3"/>
        <charset val="128"/>
      </rPr>
      <t>（支給確定額）</t>
    </r>
    <rPh sb="6" eb="8">
      <t>カクテイ</t>
    </rPh>
    <phoneticPr fontId="57"/>
  </si>
  <si>
    <t>支給決定額</t>
    <rPh sb="0" eb="2">
      <t>シキュウ</t>
    </rPh>
    <rPh sb="2" eb="4">
      <t>ケッテイ</t>
    </rPh>
    <rPh sb="4" eb="5">
      <t>ガク</t>
    </rPh>
    <phoneticPr fontId="57"/>
  </si>
  <si>
    <t>受入済額（K）</t>
    <rPh sb="0" eb="2">
      <t>ウケイレ</t>
    </rPh>
    <rPh sb="2" eb="3">
      <t>ズ</t>
    </rPh>
    <rPh sb="3" eb="4">
      <t>ガク</t>
    </rPh>
    <phoneticPr fontId="57"/>
  </si>
  <si>
    <t>差引過不足額（L）</t>
    <rPh sb="0" eb="2">
      <t>サシヒキ</t>
    </rPh>
    <rPh sb="2" eb="3">
      <t>カ</t>
    </rPh>
    <rPh sb="3" eb="5">
      <t>ブソク</t>
    </rPh>
    <rPh sb="5" eb="6">
      <t>ガク</t>
    </rPh>
    <phoneticPr fontId="57"/>
  </si>
  <si>
    <r>
      <rPr>
        <sz val="11"/>
        <color rgb="FFFF0000"/>
        <rFont val="メイリオ"/>
        <family val="3"/>
        <charset val="128"/>
      </rPr>
      <t xml:space="preserve">支給確定額
</t>
    </r>
    <r>
      <rPr>
        <sz val="11"/>
        <color rgb="FF000000"/>
        <rFont val="メイリオ"/>
        <family val="3"/>
        <charset val="128"/>
      </rPr>
      <t>（ＡとＢの内、少ない方の額）</t>
    </r>
    <rPh sb="2" eb="4">
      <t>カクテイ</t>
    </rPh>
    <phoneticPr fontId="57"/>
  </si>
  <si>
    <t>金額</t>
    <phoneticPr fontId="57"/>
  </si>
  <si>
    <t>都道府県が行う事業</t>
    <rPh sb="0" eb="4">
      <t>トドウフケン</t>
    </rPh>
    <rPh sb="5" eb="6">
      <t>オコナ</t>
    </rPh>
    <rPh sb="7" eb="9">
      <t>ジギョウ</t>
    </rPh>
    <phoneticPr fontId="57"/>
  </si>
  <si>
    <t>国庫補助所要額</t>
    <rPh sb="0" eb="2">
      <t>コッコ</t>
    </rPh>
    <rPh sb="2" eb="4">
      <t>ホジョ</t>
    </rPh>
    <rPh sb="4" eb="6">
      <t>ショヨウ</t>
    </rPh>
    <rPh sb="6" eb="7">
      <t>ガク</t>
    </rPh>
    <phoneticPr fontId="60"/>
  </si>
  <si>
    <t>市区町村が行う事業に都道府県が補助する事業</t>
    <rPh sb="0" eb="2">
      <t>シク</t>
    </rPh>
    <rPh sb="2" eb="4">
      <t>チョウソン</t>
    </rPh>
    <rPh sb="5" eb="6">
      <t>オコナ</t>
    </rPh>
    <rPh sb="7" eb="9">
      <t>ジギョウ</t>
    </rPh>
    <rPh sb="10" eb="14">
      <t>トドウフケン</t>
    </rPh>
    <rPh sb="15" eb="17">
      <t>ホジョ</t>
    </rPh>
    <rPh sb="19" eb="21">
      <t>ジギョウ</t>
    </rPh>
    <phoneticPr fontId="57"/>
  </si>
  <si>
    <t>-</t>
    <phoneticPr fontId="57"/>
  </si>
  <si>
    <t>総額</t>
    <rPh sb="0" eb="2">
      <t>ソウガク</t>
    </rPh>
    <phoneticPr fontId="57"/>
  </si>
  <si>
    <t>選 定 額
（Ｃ）・（Ｄ）・（Ｅ）のうち最少額</t>
    <phoneticPr fontId="60"/>
  </si>
  <si>
    <t>円</t>
    <phoneticPr fontId="57"/>
  </si>
  <si>
    <t>対象経費の
実支出額</t>
    <rPh sb="6" eb="7">
      <t>ジツ</t>
    </rPh>
    <rPh sb="7" eb="10">
      <t>シシュツガク</t>
    </rPh>
    <phoneticPr fontId="13"/>
  </si>
  <si>
    <t>第３号様式_別表９（実績報告書）</t>
    <rPh sb="6" eb="8">
      <t>ベッピョウ</t>
    </rPh>
    <rPh sb="10" eb="12">
      <t>ジッセキ</t>
    </rPh>
    <rPh sb="12" eb="15">
      <t>ホウコクショ</t>
    </rPh>
    <phoneticPr fontId="57"/>
  </si>
  <si>
    <t>差引過不足額</t>
    <rPh sb="0" eb="2">
      <t>サシヒキ</t>
    </rPh>
    <rPh sb="2" eb="3">
      <t>カ</t>
    </rPh>
    <rPh sb="3" eb="5">
      <t>フソク</t>
    </rPh>
    <rPh sb="5" eb="6">
      <t>ガク</t>
    </rPh>
    <phoneticPr fontId="57"/>
  </si>
  <si>
    <t>K</t>
    <phoneticPr fontId="57"/>
  </si>
  <si>
    <t>L</t>
    <phoneticPr fontId="57"/>
  </si>
  <si>
    <t>G</t>
    <phoneticPr fontId="57"/>
  </si>
  <si>
    <t>J</t>
    <phoneticPr fontId="57"/>
  </si>
  <si>
    <t>(J)</t>
    <phoneticPr fontId="57"/>
  </si>
  <si>
    <t>(K)</t>
    <phoneticPr fontId="57"/>
  </si>
  <si>
    <t>(L)</t>
    <phoneticPr fontId="57"/>
  </si>
  <si>
    <t>国庫補助所要額
(支給申請額)</t>
    <rPh sb="0" eb="2">
      <t>コッコ</t>
    </rPh>
    <rPh sb="2" eb="4">
      <t>ホジョ</t>
    </rPh>
    <rPh sb="4" eb="6">
      <t>ショヨウ</t>
    </rPh>
    <rPh sb="6" eb="7">
      <t>ガク</t>
    </rPh>
    <rPh sb="9" eb="11">
      <t>シキュウ</t>
    </rPh>
    <rPh sb="11" eb="13">
      <t>シンセイ</t>
    </rPh>
    <rPh sb="13" eb="14">
      <t>ガク</t>
    </rPh>
    <phoneticPr fontId="13"/>
  </si>
  <si>
    <t>交付決定額
（支給決定額）</t>
    <rPh sb="0" eb="2">
      <t>コウフ</t>
    </rPh>
    <rPh sb="2" eb="4">
      <t>ケッテイ</t>
    </rPh>
    <rPh sb="4" eb="5">
      <t>ガク</t>
    </rPh>
    <rPh sb="7" eb="9">
      <t>シキュウ</t>
    </rPh>
    <rPh sb="9" eb="11">
      <t>ケッテイ</t>
    </rPh>
    <rPh sb="11" eb="12">
      <t>ガク</t>
    </rPh>
    <phoneticPr fontId="57"/>
  </si>
  <si>
    <t>国庫受入済額</t>
    <rPh sb="0" eb="2">
      <t>コッコ</t>
    </rPh>
    <rPh sb="2" eb="4">
      <t>ウケイレ</t>
    </rPh>
    <rPh sb="4" eb="5">
      <t>ズ</t>
    </rPh>
    <rPh sb="5" eb="6">
      <t>ガク</t>
    </rPh>
    <phoneticPr fontId="14"/>
  </si>
  <si>
    <t>支給決定額
（千円）</t>
    <rPh sb="0" eb="2">
      <t>シキュウ</t>
    </rPh>
    <rPh sb="2" eb="4">
      <t>ケッテイ</t>
    </rPh>
    <rPh sb="4" eb="5">
      <t>ガク</t>
    </rPh>
    <rPh sb="7" eb="9">
      <t>センエン</t>
    </rPh>
    <phoneticPr fontId="57"/>
  </si>
  <si>
    <t>支給決定額（J）</t>
    <rPh sb="0" eb="2">
      <t>シキュウ</t>
    </rPh>
    <rPh sb="2" eb="4">
      <t>ケッテイ</t>
    </rPh>
    <rPh sb="4" eb="5">
      <t>ガク</t>
    </rPh>
    <phoneticPr fontId="57"/>
  </si>
  <si>
    <t>交付確定額</t>
    <rPh sb="0" eb="2">
      <t>コウフ</t>
    </rPh>
    <rPh sb="2" eb="4">
      <t>カクテイ</t>
    </rPh>
    <rPh sb="4" eb="5">
      <t>ガク</t>
    </rPh>
    <phoneticPr fontId="57"/>
  </si>
  <si>
    <t>国庫受入済額</t>
    <rPh sb="0" eb="2">
      <t>コッコ</t>
    </rPh>
    <rPh sb="2" eb="4">
      <t>ウケイレ</t>
    </rPh>
    <rPh sb="4" eb="5">
      <t>ズ</t>
    </rPh>
    <rPh sb="5" eb="6">
      <t>ガク</t>
    </rPh>
    <phoneticPr fontId="57"/>
  </si>
  <si>
    <t>（Ｇ）</t>
    <phoneticPr fontId="57"/>
  </si>
  <si>
    <t>(M)=(L)-(J)</t>
    <phoneticPr fontId="57"/>
  </si>
  <si>
    <t>M=L-J</t>
    <phoneticPr fontId="57"/>
  </si>
  <si>
    <t>施設名称</t>
    <rPh sb="0" eb="2">
      <t>シセツ</t>
    </rPh>
    <rPh sb="2" eb="4">
      <t>メイショウ</t>
    </rPh>
    <phoneticPr fontId="57"/>
  </si>
  <si>
    <t>交付確定額
（支給確定額）</t>
    <rPh sb="0" eb="2">
      <t>コウフ</t>
    </rPh>
    <rPh sb="2" eb="4">
      <t>カクテイ</t>
    </rPh>
    <rPh sb="4" eb="5">
      <t>ガク</t>
    </rPh>
    <rPh sb="7" eb="9">
      <t>シキュウ</t>
    </rPh>
    <rPh sb="9" eb="11">
      <t>カクテイ</t>
    </rPh>
    <rPh sb="11" eb="12">
      <t>ガク</t>
    </rPh>
    <phoneticPr fontId="57"/>
  </si>
  <si>
    <t>医療機関名</t>
    <rPh sb="0" eb="2">
      <t>イリョウ</t>
    </rPh>
    <rPh sb="2" eb="4">
      <t>キカン</t>
    </rPh>
    <rPh sb="4" eb="5">
      <t>メイ</t>
    </rPh>
    <phoneticPr fontId="57"/>
  </si>
  <si>
    <t>＜記載例＞</t>
    <rPh sb="1" eb="3">
      <t>キサイ</t>
    </rPh>
    <rPh sb="3" eb="4">
      <t>レイ</t>
    </rPh>
    <phoneticPr fontId="57"/>
  </si>
  <si>
    <t>（Ｇ)</t>
    <phoneticPr fontId="57"/>
  </si>
  <si>
    <t>（Ｈ)</t>
    <phoneticPr fontId="57"/>
  </si>
  <si>
    <t>（Ｈ）</t>
    <phoneticPr fontId="57"/>
  </si>
  <si>
    <t>(I)</t>
    <phoneticPr fontId="57"/>
  </si>
  <si>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</si>
  <si>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r>
      <rPr>
        <sz val="11"/>
        <color rgb="FFFF0000"/>
        <rFont val="メイリオ"/>
        <family val="3"/>
        <charset val="128"/>
      </rPr>
      <t>支給申請額</t>
    </r>
    <r>
      <rPr>
        <sz val="11"/>
        <color theme="1"/>
        <rFont val="メイリオ"/>
        <family val="3"/>
        <charset val="128"/>
      </rPr>
      <t xml:space="preserve">
(千円）</t>
    </r>
    <phoneticPr fontId="57"/>
  </si>
  <si>
    <t>支給申請額</t>
    <rPh sb="0" eb="2">
      <t>シキュウ</t>
    </rPh>
    <rPh sb="2" eb="4">
      <t>シンセイ</t>
    </rPh>
    <rPh sb="4" eb="5">
      <t>ガク</t>
    </rPh>
    <phoneticPr fontId="57"/>
  </si>
  <si>
    <t>国庫補助
基本額</t>
    <rPh sb="0" eb="2">
      <t>コッコ</t>
    </rPh>
    <rPh sb="2" eb="4">
      <t>ホジョ</t>
    </rPh>
    <rPh sb="5" eb="7">
      <t>キホン</t>
    </rPh>
    <rPh sb="7" eb="8">
      <t>ガク</t>
    </rPh>
    <phoneticPr fontId="60"/>
  </si>
  <si>
    <t>（I)</t>
    <phoneticPr fontId="57"/>
  </si>
  <si>
    <t>支給確定額</t>
    <rPh sb="0" eb="2">
      <t>シキュウ</t>
    </rPh>
    <rPh sb="2" eb="4">
      <t>カクテイ</t>
    </rPh>
    <rPh sb="4" eb="5">
      <t>ガク</t>
    </rPh>
    <phoneticPr fontId="57"/>
  </si>
  <si>
    <t>受入済額</t>
    <phoneticPr fontId="57"/>
  </si>
  <si>
    <t>差引過不足額</t>
    <rPh sb="0" eb="6">
      <t>サシヒキカブソクガク</t>
    </rPh>
    <phoneticPr fontId="57"/>
  </si>
  <si>
    <t>支給確定額
（千円）</t>
    <rPh sb="0" eb="2">
      <t>シキュウ</t>
    </rPh>
    <phoneticPr fontId="57"/>
  </si>
  <si>
    <t>（I）</t>
    <phoneticPr fontId="57"/>
  </si>
  <si>
    <t>　　年度医療施設等経営強化緊急支援事業（地域連携周産期支援事業（産科施設のうち施設））</t>
    <rPh sb="20" eb="22">
      <t>チイキ</t>
    </rPh>
    <rPh sb="22" eb="24">
      <t>レンケイ</t>
    </rPh>
    <rPh sb="24" eb="27">
      <t>シュウサンキ</t>
    </rPh>
    <rPh sb="27" eb="29">
      <t>シエン</t>
    </rPh>
    <rPh sb="29" eb="31">
      <t>ジギョウ</t>
    </rPh>
    <rPh sb="32" eb="34">
      <t>サンカ</t>
    </rPh>
    <rPh sb="34" eb="36">
      <t>シセツ</t>
    </rPh>
    <rPh sb="39" eb="41">
      <t>シセツ</t>
    </rPh>
    <phoneticPr fontId="14"/>
  </si>
  <si>
    <t>　　年度医療施設等経営強化緊急支援事業費補助金（地域連携周産期支援事業（産科施設のうち施設））</t>
    <phoneticPr fontId="14"/>
  </si>
  <si>
    <t>第１号様式_別表８（事業計画書）</t>
    <phoneticPr fontId="57"/>
  </si>
  <si>
    <t>差引額</t>
    <rPh sb="0" eb="2">
      <t>サシヒキ</t>
    </rPh>
    <rPh sb="2" eb="3">
      <t>ガク</t>
    </rPh>
    <phoneticPr fontId="13"/>
  </si>
  <si>
    <t>寄付金その
他の収入額</t>
    <rPh sb="0" eb="3">
      <t>キフキン</t>
    </rPh>
    <phoneticPr fontId="13"/>
  </si>
  <si>
    <t>補助率</t>
  </si>
  <si>
    <t>補助率</t>
    <phoneticPr fontId="57"/>
  </si>
  <si>
    <t>選定額×補助率</t>
    <rPh sb="0" eb="2">
      <t>センテイ</t>
    </rPh>
    <rPh sb="2" eb="3">
      <t>ガク</t>
    </rPh>
    <rPh sb="4" eb="7">
      <t>ホジョリツ</t>
    </rPh>
    <phoneticPr fontId="57"/>
  </si>
  <si>
    <t>（G）＝（F）×補助率1/2</t>
    <rPh sb="8" eb="11">
      <t>ホジョリツ</t>
    </rPh>
    <phoneticPr fontId="57"/>
  </si>
  <si>
    <t>選定額×補助率</t>
    <phoneticPr fontId="57"/>
  </si>
  <si>
    <t>（G）＝（F）×補助率1/2</t>
    <phoneticPr fontId="57"/>
  </si>
  <si>
    <t xml:space="preserve">       円</t>
    <phoneticPr fontId="57"/>
  </si>
  <si>
    <t xml:space="preserve">  円</t>
    <phoneticPr fontId="57"/>
  </si>
  <si>
    <t>（H）</t>
  </si>
  <si>
    <t>（H）</t>
    <phoneticPr fontId="57"/>
  </si>
  <si>
    <t>円</t>
    <rPh sb="0" eb="1">
      <t>エン</t>
    </rPh>
    <phoneticPr fontId="137"/>
  </si>
  <si>
    <t>区　　　　　　分</t>
  </si>
  <si>
    <t>支　出　予　定　額</t>
  </si>
  <si>
    <t>算　　　出　　　内　　　訳</t>
  </si>
  <si>
    <t>　合　　　　　計</t>
    <rPh sb="1" eb="2">
      <t>ア</t>
    </rPh>
    <rPh sb="7" eb="8">
      <t>ケイ</t>
    </rPh>
    <phoneticPr fontId="137"/>
  </si>
  <si>
    <t>賃金（臨時職員の賃金）</t>
    <phoneticPr fontId="57"/>
  </si>
  <si>
    <t>報酬（パートタイム会計年度任用職員の報酬）</t>
    <phoneticPr fontId="57"/>
  </si>
  <si>
    <t>給料（フルタイム会計年度任用職員の給料）</t>
    <phoneticPr fontId="57"/>
  </si>
  <si>
    <t>共済費（①～③を支給する職員に係る社会保険料）</t>
    <phoneticPr fontId="57"/>
  </si>
  <si>
    <t>職員手当等</t>
    <phoneticPr fontId="57"/>
  </si>
  <si>
    <t>　（①～③を支給する職員に係る扶養手当、地域手当、管理職手当、</t>
    <phoneticPr fontId="57"/>
  </si>
  <si>
    <t>　　管理職特別勤務手当、通勤手当、期末手当、勤勉手当、寒冷地手当、</t>
    <phoneticPr fontId="57"/>
  </si>
  <si>
    <t>　　住居手当、単身赴任手当、時間外勤務手当、休日勤務手当、夜間勤務手当、宿日直手</t>
    <phoneticPr fontId="57"/>
  </si>
  <si>
    <t>　　夜間勤務手当、宿日直手当、特地勤務手当、へき地手当）</t>
    <phoneticPr fontId="57"/>
  </si>
  <si>
    <t>諸謝金</t>
    <phoneticPr fontId="57"/>
  </si>
  <si>
    <t>会議費</t>
    <phoneticPr fontId="57"/>
  </si>
  <si>
    <t>旅費</t>
    <phoneticPr fontId="57"/>
  </si>
  <si>
    <t>需用費（消耗品費、印刷製本費、材料費、光熱水費、燃料費、食糧費、修繕料）</t>
    <phoneticPr fontId="57"/>
  </si>
  <si>
    <t>借料及び損料</t>
    <phoneticPr fontId="57"/>
  </si>
  <si>
    <t>雑役務費（通信運搬費、手数料、自動車損害保険料）</t>
    <phoneticPr fontId="57"/>
  </si>
  <si>
    <t>委託料</t>
    <phoneticPr fontId="57"/>
  </si>
  <si>
    <t>差引追加交付
（一部取消）
申請額</t>
    <rPh sb="0" eb="2">
      <t>サシヒキ</t>
    </rPh>
    <rPh sb="2" eb="4">
      <t>ツイカ</t>
    </rPh>
    <rPh sb="4" eb="6">
      <t>コウフ</t>
    </rPh>
    <rPh sb="8" eb="10">
      <t>イチブ</t>
    </rPh>
    <rPh sb="10" eb="12">
      <t>トリケシ</t>
    </rPh>
    <rPh sb="14" eb="17">
      <t>シンセイガク</t>
    </rPh>
    <phoneticPr fontId="57"/>
  </si>
  <si>
    <t>（K）</t>
    <phoneticPr fontId="57"/>
  </si>
  <si>
    <t>既交付決定額</t>
    <rPh sb="0" eb="1">
      <t>キ</t>
    </rPh>
    <rPh sb="1" eb="3">
      <t>コウフ</t>
    </rPh>
    <rPh sb="3" eb="5">
      <t>ケッテイ</t>
    </rPh>
    <rPh sb="5" eb="6">
      <t>ガク</t>
    </rPh>
    <phoneticPr fontId="57"/>
  </si>
  <si>
    <t>職員基本給</t>
    <phoneticPr fontId="57"/>
  </si>
  <si>
    <t>職員諸手当</t>
    <phoneticPr fontId="57"/>
  </si>
  <si>
    <t xml:space="preserve">社会保険料 </t>
    <phoneticPr fontId="57"/>
  </si>
  <si>
    <t>地域連携周産期支援事業（分娩取扱施設）　経費所要額調　様式</t>
    <phoneticPr fontId="57"/>
  </si>
  <si>
    <t>（事業者名）</t>
    <rPh sb="1" eb="3">
      <t>ジギョウ</t>
    </rPh>
    <rPh sb="3" eb="4">
      <t>シャ</t>
    </rPh>
    <rPh sb="4" eb="5">
      <t>メイ</t>
    </rPh>
    <phoneticPr fontId="57"/>
  </si>
  <si>
    <t>既交付決定額</t>
    <phoneticPr fontId="57"/>
  </si>
  <si>
    <t>差引追加交付
（一部取消）
申請額</t>
    <phoneticPr fontId="57"/>
  </si>
  <si>
    <t>（D）対象経費は、妊婦健診を行う産科医療施設として必要な医療機器購入費（設置費含む。）</t>
    <rPh sb="36" eb="38">
      <t>セッチ</t>
    </rPh>
    <rPh sb="38" eb="39">
      <t>ヒ</t>
    </rPh>
    <rPh sb="39" eb="40">
      <t>フク</t>
    </rPh>
    <phoneticPr fontId="60"/>
  </si>
  <si>
    <t>第１号様式_別表６　内訳</t>
    <phoneticPr fontId="57"/>
  </si>
  <si>
    <t>第１号様式_別表９　内訳</t>
    <phoneticPr fontId="57"/>
  </si>
  <si>
    <t>地域連携周産期支援事業（分娩取扱施設）</t>
    <phoneticPr fontId="57"/>
  </si>
  <si>
    <t>第３号様式_別表９　内訳　</t>
    <phoneticPr fontId="57"/>
  </si>
  <si>
    <t>第３号様式_別表６　内訳</t>
    <phoneticPr fontId="57"/>
  </si>
  <si>
    <t>（D）対象経費は、妊婦健診を行う産科医療施設として必要な医療機器購入費（設置費含む。）</t>
    <phoneticPr fontId="60"/>
  </si>
  <si>
    <t>（J）</t>
    <phoneticPr fontId="57"/>
  </si>
  <si>
    <t>※J欄及びK欄については、交付要綱の７による変更交付申請手続の他は斜線を引くこと。</t>
    <phoneticPr fontId="57"/>
  </si>
  <si>
    <t>差引追加交付（一部取消）申請額</t>
    <rPh sb="0" eb="2">
      <t>サシヒキ</t>
    </rPh>
    <rPh sb="2" eb="4">
      <t>ツイカ</t>
    </rPh>
    <rPh sb="4" eb="6">
      <t>コウフ</t>
    </rPh>
    <rPh sb="7" eb="9">
      <t>イチブ</t>
    </rPh>
    <rPh sb="9" eb="11">
      <t>トリケシ</t>
    </rPh>
    <rPh sb="12" eb="14">
      <t>シンセイ</t>
    </rPh>
    <rPh sb="14" eb="15">
      <t>ガク</t>
    </rPh>
    <phoneticPr fontId="57"/>
  </si>
  <si>
    <t>「既交付決定額」及び「差引追加交付（一部取消）申請額」については、交付要綱の７による変更交付申請手続の他は斜線を引くこと。</t>
    <phoneticPr fontId="57"/>
  </si>
  <si>
    <t>I欄及びJ欄については、交付要綱の７による変更交付申請手続の他は斜線を引くこと。</t>
    <phoneticPr fontId="57"/>
  </si>
  <si>
    <t>I×補助率1/2</t>
    <phoneticPr fontId="60"/>
  </si>
  <si>
    <t>H= FとGのうち最少額</t>
    <rPh sb="9" eb="10">
      <t>サイ</t>
    </rPh>
    <rPh sb="10" eb="12">
      <t>ショウガク</t>
    </rPh>
    <phoneticPr fontId="60"/>
  </si>
  <si>
    <t>(M)=(J)-(L)</t>
    <phoneticPr fontId="57"/>
  </si>
  <si>
    <t>寄付金その
他の収入額</t>
    <rPh sb="0" eb="2">
      <t>キフ</t>
    </rPh>
    <rPh sb="2" eb="3">
      <t>キン</t>
    </rPh>
    <phoneticPr fontId="13"/>
  </si>
  <si>
    <t>H= Fと G のうち最少額</t>
    <rPh sb="11" eb="12">
      <t>サイ</t>
    </rPh>
    <rPh sb="12" eb="14">
      <t>ショウガク</t>
    </rPh>
    <phoneticPr fontId="60"/>
  </si>
  <si>
    <t>H×補助率1/2</t>
    <phoneticPr fontId="60"/>
  </si>
  <si>
    <t>I</t>
    <phoneticPr fontId="57"/>
  </si>
  <si>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60"/>
  </si>
  <si>
    <t>　〇〇〇〇　　殿</t>
    <phoneticPr fontId="57"/>
  </si>
  <si>
    <t>　〇〇〇〇　　殿</t>
    <phoneticPr fontId="14"/>
  </si>
  <si>
    <t>〇〇〇〇　　殿</t>
    <phoneticPr fontId="57"/>
  </si>
  <si>
    <t>事業者名</t>
    <rPh sb="0" eb="3">
      <t>ジギョウシャ</t>
    </rPh>
    <rPh sb="3" eb="4">
      <t>メイ</t>
    </rPh>
    <phoneticPr fontId="57"/>
  </si>
  <si>
    <t>直接補助事業者名　　</t>
    <rPh sb="0" eb="2">
      <t>チョクセツ</t>
    </rPh>
    <rPh sb="2" eb="4">
      <t>ホジョ</t>
    </rPh>
    <phoneticPr fontId="13"/>
  </si>
  <si>
    <t>〇〇〇〇 　　殿</t>
    <phoneticPr fontId="16"/>
  </si>
  <si>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</si>
  <si>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</si>
  <si>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（A）総事業費は、地域連携周産期支援事業（産科施設のうち施設）に関わるすべての経費で、設計その他工事に伴う事務に要する費用も含まれる。</t>
    <rPh sb="21" eb="23">
      <t>サンカ</t>
    </rPh>
    <rPh sb="23" eb="25">
      <t>シセツ</t>
    </rPh>
    <phoneticPr fontId="57"/>
  </si>
  <si>
    <t>（A）総事業費は、地域連携周産期支援事業（産科施設のうち設備）に関わるすべての経費</t>
    <rPh sb="21" eb="23">
      <t>サンカ</t>
    </rPh>
    <rPh sb="23" eb="25">
      <t>シセツ</t>
    </rPh>
    <rPh sb="28" eb="30">
      <t>セツビ</t>
    </rPh>
    <phoneticPr fontId="57"/>
  </si>
  <si>
    <t>第３号様式_別表７（実績報告書）</t>
    <rPh sb="10" eb="12">
      <t>ジッセキ</t>
    </rPh>
    <rPh sb="12" eb="14">
      <t>ホウコク</t>
    </rPh>
    <phoneticPr fontId="57"/>
  </si>
  <si>
    <t>第３号様式_別表８（実績報告書）</t>
    <rPh sb="10" eb="12">
      <t>ジッセキ</t>
    </rPh>
    <rPh sb="12" eb="14">
      <t>ホウコク</t>
    </rPh>
    <phoneticPr fontId="57"/>
  </si>
  <si>
    <t>（A）総事業費は、地域連携周産期支援事業（産科施設のうち設備）に関わるすべての経費</t>
    <rPh sb="21" eb="23">
      <t>サンカ</t>
    </rPh>
    <rPh sb="23" eb="25">
      <t>シセツ</t>
    </rPh>
    <phoneticPr fontId="57"/>
  </si>
  <si>
    <t>補　助
基本額
（選定額×補助率）</t>
    <rPh sb="9" eb="11">
      <t>センテイ</t>
    </rPh>
    <rPh sb="11" eb="12">
      <t>ガク</t>
    </rPh>
    <rPh sb="13" eb="16">
      <t>ホジョリツ</t>
    </rPh>
    <phoneticPr fontId="14"/>
  </si>
  <si>
    <t>支給対象となる取組に係る費用の額</t>
    <rPh sb="0" eb="2">
      <t>シキュウ</t>
    </rPh>
    <rPh sb="2" eb="4">
      <t>タイショウ</t>
    </rPh>
    <rPh sb="7" eb="9">
      <t>トリクミ</t>
    </rPh>
    <rPh sb="10" eb="11">
      <t>カカ</t>
    </rPh>
    <rPh sb="12" eb="14">
      <t>ヒヨウ</t>
    </rPh>
    <rPh sb="15" eb="16">
      <t>ガク</t>
    </rPh>
    <phoneticPr fontId="57"/>
  </si>
  <si>
    <r>
      <t>　</t>
    </r>
    <r>
      <rPr>
        <b/>
        <sz val="11"/>
        <color rgb="FFFF0000"/>
        <rFont val="メイリオ"/>
        <family val="3"/>
        <charset val="128"/>
      </rPr>
      <t>　※　平成29年度以降に分娩取扱を開始した場合に記載
　　　　</t>
    </r>
    <r>
      <rPr>
        <sz val="11"/>
        <color rgb="FFFF0000"/>
        <rFont val="メイリオ"/>
        <family val="3"/>
        <charset val="128"/>
      </rPr>
      <t xml:space="preserve">各期間中の合計分娩件数を日割りし、365日分かけたもの（平均年間分娩件数）を、
　　　　分娩取扱件数の平均の欄に記載
</t>
    </r>
    <r>
      <rPr>
        <sz val="11"/>
        <color theme="1"/>
        <rFont val="メイリオ"/>
        <family val="3"/>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比較対象期間：開設日から本事業実施要綱公布日（令和７年４月1日）まで
　　　　　直近の期間：本事業実施要綱公布日翌日（令和７年４月２日）から申請日まで</t>
    </r>
    <rPh sb="32" eb="33">
      <t>カク</t>
    </rPh>
    <rPh sb="33" eb="35">
      <t>キカン</t>
    </rPh>
    <rPh sb="35" eb="36">
      <t>ナカ</t>
    </rPh>
    <rPh sb="37" eb="39">
      <t>ゴウケイ</t>
    </rPh>
    <rPh sb="39" eb="41">
      <t>ブンベン</t>
    </rPh>
    <rPh sb="41" eb="43">
      <t>ケンスウ</t>
    </rPh>
    <rPh sb="44" eb="46">
      <t>ヒワ</t>
    </rPh>
    <rPh sb="52" eb="53">
      <t>ニチ</t>
    </rPh>
    <rPh sb="53" eb="54">
      <t>ブン</t>
    </rPh>
    <rPh sb="60" eb="62">
      <t>ヘイキン</t>
    </rPh>
    <rPh sb="62" eb="64">
      <t>ネンカン</t>
    </rPh>
    <rPh sb="64" eb="66">
      <t>ブンベン</t>
    </rPh>
    <rPh sb="66" eb="68">
      <t>ケンスウ</t>
    </rPh>
    <rPh sb="76" eb="78">
      <t>ブンベン</t>
    </rPh>
    <rPh sb="78" eb="80">
      <t>トリアツカイ</t>
    </rPh>
    <rPh sb="80" eb="82">
      <t>ケンスウ</t>
    </rPh>
    <rPh sb="83" eb="85">
      <t>ヘイキン</t>
    </rPh>
    <rPh sb="86" eb="87">
      <t>ラン</t>
    </rPh>
    <rPh sb="88" eb="90">
      <t>キサイ</t>
    </rPh>
    <rPh sb="309" eb="310">
      <t>ホン</t>
    </rPh>
    <rPh sb="310" eb="312">
      <t>ジギョウ</t>
    </rPh>
    <rPh sb="312" eb="314">
      <t>ジッシ</t>
    </rPh>
    <rPh sb="314" eb="316">
      <t>ヨウコウ</t>
    </rPh>
    <phoneticPr fontId="60"/>
  </si>
  <si>
    <r>
      <rPr>
        <b/>
        <sz val="11"/>
        <color rgb="FFFF0000"/>
        <rFont val="メイリオ"/>
        <family val="3"/>
        <charset val="128"/>
      </rPr>
      <t>　※１　平成29年度以降に入院診療を開始した場合に記載
　　　　</t>
    </r>
    <r>
      <rPr>
        <sz val="11"/>
        <color rgb="FFFF0000"/>
        <rFont val="メイリオ"/>
        <family val="3"/>
        <charset val="128"/>
      </rPr>
      <t>各期間中の入院延べ患者数を日割りし、365日分かけたものを、
　　　　入院延べ患者数の平均の欄に記載</t>
    </r>
    <r>
      <rPr>
        <sz val="11"/>
        <color theme="1"/>
        <rFont val="メイリオ"/>
        <family val="3"/>
        <charset val="128"/>
      </rPr>
      <t xml:space="preserve">
</t>
    </r>
    <r>
      <rPr>
        <sz val="11"/>
        <color theme="1"/>
        <rFont val="メイリオ"/>
        <family val="3"/>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比較対象期間：開設日から本事業実施要綱公布日（令和７年4月1日）まで
　　　　　直近の期間：本事業実施要綱公布日翌日（令和７年4月2日）から申請日まで</t>
    </r>
    <rPh sb="37" eb="39">
      <t>ニュウイン</t>
    </rPh>
    <rPh sb="39" eb="40">
      <t>ノ</t>
    </rPh>
    <rPh sb="41" eb="44">
      <t>カンジャスウ</t>
    </rPh>
    <rPh sb="67" eb="69">
      <t>ニュウイン</t>
    </rPh>
    <rPh sb="69" eb="70">
      <t>ノ</t>
    </rPh>
    <rPh sb="71" eb="74">
      <t>カンジャスウ</t>
    </rPh>
    <rPh sb="75" eb="77">
      <t>ヘイキン</t>
    </rPh>
    <rPh sb="261" eb="263">
      <t>ジギョウ</t>
    </rPh>
    <rPh sb="271" eb="273">
      <t>レイワ</t>
    </rPh>
    <rPh sb="274" eb="275">
      <t>ネン</t>
    </rPh>
    <rPh sb="276" eb="277">
      <t>ガツ</t>
    </rPh>
    <rPh sb="278" eb="279">
      <t>ニチ</t>
    </rPh>
    <rPh sb="304" eb="306">
      <t>ヨクジツ</t>
    </rPh>
    <rPh sb="307" eb="309">
      <t>レイワ</t>
    </rPh>
    <rPh sb="310" eb="311">
      <t>ネン</t>
    </rPh>
    <rPh sb="312" eb="313">
      <t>ガツ</t>
    </rPh>
    <rPh sb="314" eb="315">
      <t>ニチ</t>
    </rPh>
    <phoneticPr fontId="60"/>
  </si>
  <si>
    <r>
      <t>　</t>
    </r>
    <r>
      <rPr>
        <b/>
        <sz val="11"/>
        <color rgb="FFFF0000"/>
        <rFont val="メイリオ"/>
        <family val="3"/>
        <charset val="128"/>
      </rPr>
      <t>　※　平成29年度以降に分娩取扱を開始した場合に記載
　　　　</t>
    </r>
    <r>
      <rPr>
        <sz val="11"/>
        <color rgb="FFFF0000"/>
        <rFont val="メイリオ"/>
        <family val="3"/>
        <charset val="128"/>
      </rPr>
      <t xml:space="preserve">各期間中の合計分娩件数を日割りし、365日分かけたもの（平均年間分娩件数）を、
　　　　分娩取扱件数の平均の欄に記載
</t>
    </r>
    <r>
      <rPr>
        <sz val="11"/>
        <color theme="1"/>
        <rFont val="メイリオ"/>
        <family val="3"/>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比較対象期間：開設日から本事業実施要綱公布日（令和７年４月１日）まで
　　　　　直近の期間：本事業実施要綱公布日翌日（令和７年４月２日）から申請日まで</t>
    </r>
    <rPh sb="32" eb="33">
      <t>カク</t>
    </rPh>
    <rPh sb="33" eb="35">
      <t>キカン</t>
    </rPh>
    <rPh sb="35" eb="36">
      <t>ナカ</t>
    </rPh>
    <rPh sb="37" eb="39">
      <t>ゴウケイ</t>
    </rPh>
    <rPh sb="39" eb="41">
      <t>ブンベン</t>
    </rPh>
    <rPh sb="41" eb="43">
      <t>ケンスウ</t>
    </rPh>
    <rPh sb="44" eb="46">
      <t>ヒワ</t>
    </rPh>
    <rPh sb="52" eb="53">
      <t>ニチ</t>
    </rPh>
    <rPh sb="53" eb="54">
      <t>ブン</t>
    </rPh>
    <rPh sb="60" eb="62">
      <t>ヘイキン</t>
    </rPh>
    <rPh sb="62" eb="64">
      <t>ネンカン</t>
    </rPh>
    <rPh sb="64" eb="66">
      <t>ブンベン</t>
    </rPh>
    <rPh sb="66" eb="68">
      <t>ケンスウ</t>
    </rPh>
    <rPh sb="76" eb="78">
      <t>ブンベン</t>
    </rPh>
    <rPh sb="78" eb="80">
      <t>トリアツカイ</t>
    </rPh>
    <rPh sb="80" eb="82">
      <t>ケンスウ</t>
    </rPh>
    <rPh sb="83" eb="85">
      <t>ヘイキン</t>
    </rPh>
    <rPh sb="86" eb="87">
      <t>ラン</t>
    </rPh>
    <rPh sb="88" eb="90">
      <t>キサイ</t>
    </rPh>
    <rPh sb="309" eb="310">
      <t>ホン</t>
    </rPh>
    <rPh sb="310" eb="312">
      <t>ジギョウ</t>
    </rPh>
    <rPh sb="312" eb="314">
      <t>ジッシ</t>
    </rPh>
    <rPh sb="314" eb="316">
      <t>ヨウコウ</t>
    </rPh>
    <phoneticPr fontId="60"/>
  </si>
  <si>
    <r>
      <rPr>
        <b/>
        <sz val="11"/>
        <color rgb="FFFF0000"/>
        <rFont val="メイリオ"/>
        <family val="3"/>
        <charset val="128"/>
      </rPr>
      <t>　※１　平成29年度以降に入院診療を開始した場合に記載
　　　　</t>
    </r>
    <r>
      <rPr>
        <sz val="11"/>
        <color rgb="FFFF0000"/>
        <rFont val="メイリオ"/>
        <family val="3"/>
        <charset val="128"/>
      </rPr>
      <t>各期間中の入院延べ患者数を日割りし、365日分かけたものを、
　　　　入院延べ患者数の平均の欄に記載</t>
    </r>
    <r>
      <rPr>
        <sz val="11"/>
        <color theme="1"/>
        <rFont val="メイリオ"/>
        <family val="3"/>
        <charset val="128"/>
      </rPr>
      <t xml:space="preserve">
</t>
    </r>
    <r>
      <rPr>
        <sz val="11"/>
        <color theme="1"/>
        <rFont val="メイリオ"/>
        <family val="3"/>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比較対象期間：開設日から本事業実施要綱公布日（令和７年４月1日）まで
　　　　　直近の期間：本事業実施要綱公布日翌日（令和７年４月２日）から申請日まで</t>
    </r>
    <rPh sb="37" eb="39">
      <t>ニュウイン</t>
    </rPh>
    <rPh sb="39" eb="40">
      <t>ノ</t>
    </rPh>
    <rPh sb="41" eb="44">
      <t>カンジャスウ</t>
    </rPh>
    <rPh sb="67" eb="69">
      <t>ニュウイン</t>
    </rPh>
    <rPh sb="69" eb="70">
      <t>ノ</t>
    </rPh>
    <rPh sb="71" eb="74">
      <t>カンジャスウ</t>
    </rPh>
    <rPh sb="75" eb="77">
      <t>ヘイキン</t>
    </rPh>
    <rPh sb="261" eb="263">
      <t>ジギョウ</t>
    </rPh>
    <rPh sb="271" eb="273">
      <t>レイワ</t>
    </rPh>
    <rPh sb="274" eb="275">
      <t>ネン</t>
    </rPh>
    <rPh sb="276" eb="277">
      <t>ガツ</t>
    </rPh>
    <rPh sb="278" eb="279">
      <t>ニチ</t>
    </rPh>
    <rPh sb="304" eb="306">
      <t>ヨクジツ</t>
    </rPh>
    <rPh sb="307" eb="309">
      <t>レイワ</t>
    </rPh>
    <rPh sb="310" eb="311">
      <t>ネン</t>
    </rPh>
    <rPh sb="312" eb="313">
      <t>ガツ</t>
    </rPh>
    <rPh sb="314" eb="315">
      <t>ニチ</t>
    </rPh>
    <phoneticPr fontId="60"/>
  </si>
  <si>
    <t>　　（目）医療施設運営費等補助金</t>
    <rPh sb="3" eb="4">
      <t>モク</t>
    </rPh>
    <rPh sb="5" eb="7">
      <t>イリョウ</t>
    </rPh>
    <rPh sb="7" eb="9">
      <t>シセツ</t>
    </rPh>
    <rPh sb="9" eb="11">
      <t>ウンエイ</t>
    </rPh>
    <rPh sb="11" eb="12">
      <t>ヒ</t>
    </rPh>
    <rPh sb="12" eb="13">
      <t>トウ</t>
    </rPh>
    <rPh sb="13" eb="16">
      <t>ホジョキン</t>
    </rPh>
    <phoneticPr fontId="20"/>
  </si>
  <si>
    <t>　　（目）医療施設等施設整備補助金</t>
    <rPh sb="5" eb="7">
      <t>イリョウ</t>
    </rPh>
    <rPh sb="7" eb="9">
      <t>シセツ</t>
    </rPh>
    <rPh sb="9" eb="10">
      <t>トウ</t>
    </rPh>
    <rPh sb="10" eb="12">
      <t>シセツ</t>
    </rPh>
    <rPh sb="12" eb="14">
      <t>セイビ</t>
    </rPh>
    <rPh sb="14" eb="17">
      <t>ホジョキン</t>
    </rPh>
    <phoneticPr fontId="13"/>
  </si>
  <si>
    <t>　　　　　医療施設等設備整備補助金</t>
    <rPh sb="5" eb="7">
      <t>イリョウ</t>
    </rPh>
    <rPh sb="7" eb="9">
      <t>シセツ</t>
    </rPh>
    <rPh sb="9" eb="10">
      <t>トウ</t>
    </rPh>
    <rPh sb="10" eb="12">
      <t>セツビ</t>
    </rPh>
    <rPh sb="12" eb="14">
      <t>セイビ</t>
    </rPh>
    <rPh sb="14" eb="17">
      <t>ホジョキン</t>
    </rPh>
    <phoneticPr fontId="20"/>
  </si>
  <si>
    <t>（項）医療提供体制基盤整備費</t>
    <rPh sb="1" eb="2">
      <t>コウ</t>
    </rPh>
    <phoneticPr fontId="13"/>
  </si>
  <si>
    <t>国庫補助基本額
（選定額×補助率）</t>
    <rPh sb="0" eb="2">
      <t>コッコ</t>
    </rPh>
    <rPh sb="2" eb="4">
      <t>ホジョ</t>
    </rPh>
    <rPh sb="4" eb="6">
      <t>キホン</t>
    </rPh>
    <rPh sb="6" eb="7">
      <t>ガク</t>
    </rPh>
    <rPh sb="9" eb="11">
      <t>センテイ</t>
    </rPh>
    <rPh sb="11" eb="12">
      <t>ガク</t>
    </rPh>
    <rPh sb="13" eb="16">
      <t>ホジョリツ</t>
    </rPh>
    <phoneticPr fontId="5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</si>
</sst>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quot;△ &quot;#,##0"/>
    <numFmt numFmtId="177" formatCode="&quot;金 &quot;#,###"/>
    <numFmt numFmtId="178" formatCode="[$-411]ggge&quot;年&quot;m&quot;月&quot;d&quot;日&quot;;@"/>
    <numFmt numFmtId="179" formatCode="#,##0_ ;[Red]\-#,##0\ "/>
    <numFmt numFmtId="180" formatCode="#,##0.00;&quot;△ &quot;#,##0.00"/>
    <numFmt numFmtId="181" formatCode="&quot;（&quot;@&quot;）&quot;"/>
    <numFmt numFmtId="182" formatCode="0.0%"/>
    <numFmt numFmtId="183" formatCode="#,##0_ "/>
    <numFmt numFmtId="184" formatCode="#,##0;&quot;▲ &quot;#,##0"/>
    <numFmt numFmtId="185" formatCode="#,##0.0;[Red]\-#,##0.0"/>
    <numFmt numFmtId="186" formatCode="&quot;金&quot;#,##0&quot;円&quot;_ ;[Red]\-#,##0\ "/>
    <numFmt numFmtId="187" formatCode="#,##0&quot;㎡&quot;"/>
    <numFmt numFmtId="188" formatCode="yyyy&quot;年&quot;m&quot;月&quot;d&quot;日&quot;;@"/>
    <numFmt numFmtId="189" formatCode="[$]ggge&quot;年&quot;m&quot;月&quot;d&quot;日&quot;;@" x16r2:formatCode16="[$-ja-JP-x-gannen]ggge&quot;年&quot;m&quot;月&quot;d&quot;日&quot;;@"/>
    <numFmt numFmtId="190" formatCode="0_);[Red]\(0\)"/>
    <numFmt numFmtId="191" formatCode="#,##0_);[Red]\(#,##0\)"/>
    <numFmt numFmtId="192" formatCode="General&quot;件&quot;"/>
    <numFmt numFmtId="193" formatCode="#,##0&quot;床&quot;"/>
    <numFmt numFmtId="194" formatCode="#,##0&quot;円&quot;"/>
  </numFmts>
  <fonts count="14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6"/>
      <name val="ＭＳ Ｐゴシック"/>
      <family val="3"/>
      <charset val="128"/>
    </font>
    <font>
      <sz val="12"/>
      <color indexed="8"/>
      <name val="ＭＳ Ｐゴシック"/>
      <family val="3"/>
      <charset val="128"/>
    </font>
    <font>
      <sz val="6"/>
      <name val="ＭＳ Ｐゴシック"/>
      <family val="3"/>
      <charset val="128"/>
    </font>
    <font>
      <sz val="12"/>
      <name val="ＭＳ Ｐゴシック"/>
      <family val="3"/>
      <charset val="128"/>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z val="9"/>
      <color theme="1"/>
      <name val="ＭＳ Ｐゴシック"/>
      <family val="3"/>
      <charset val="128"/>
    </font>
    <font>
      <sz val="8"/>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strike/>
      <sz val="11"/>
      <color rgb="FFFF0000"/>
      <name val="ＭＳ Ｐゴシック"/>
      <family val="3"/>
      <charset val="128"/>
      <scheme val="minor"/>
    </font>
    <font>
      <sz val="12"/>
      <name val="ＭＳ Ｐゴシック"/>
      <family val="3"/>
      <charset val="128"/>
      <scheme val="minor"/>
    </font>
    <font>
      <sz val="12"/>
      <color rgb="FFFF0000"/>
      <name val="ＭＳ Ｐゴシック"/>
      <family val="3"/>
      <charset val="128"/>
      <scheme val="minor"/>
    </font>
    <font>
      <sz val="14"/>
      <name val="ＭＳ Ｐゴシック"/>
      <family val="3"/>
      <charset val="128"/>
      <scheme val="minor"/>
    </font>
    <font>
      <sz val="8"/>
      <color rgb="FFFF0000"/>
      <name val="ＭＳ Ｐゴシック"/>
      <family val="3"/>
      <charset val="128"/>
    </font>
    <font>
      <u/>
      <sz val="9"/>
      <color theme="1"/>
      <name val="ＭＳ Ｐゴシック"/>
      <family val="3"/>
      <charset val="128"/>
    </font>
    <font>
      <sz val="12"/>
      <color theme="1"/>
      <name val="ＭＳ Ｐゴシック"/>
      <family val="3"/>
      <charset val="128"/>
      <scheme val="minor"/>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b/>
      <sz val="26"/>
      <color theme="1"/>
      <name val="ＭＳ Ｐゴシック"/>
      <family val="3"/>
      <charset val="128"/>
      <scheme val="minor"/>
    </font>
    <font>
      <sz val="11"/>
      <name val="明朝"/>
      <family val="1"/>
      <charset val="128"/>
    </font>
    <font>
      <sz val="6"/>
      <name val="明朝"/>
      <family val="3"/>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2"/>
      <name val="ＭＳ 明朝"/>
      <family val="1"/>
      <charset val="128"/>
    </font>
    <font>
      <u/>
      <sz val="12"/>
      <name val="ＭＳ 明朝"/>
      <family val="1"/>
      <charset val="128"/>
    </font>
    <font>
      <strike/>
      <sz val="12"/>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0"/>
      <color theme="1"/>
      <name val="メイリオ"/>
      <family val="3"/>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11"/>
      <color rgb="FF000000"/>
      <name val="メイリオ"/>
      <family val="3"/>
      <charset val="128"/>
    </font>
    <font>
      <b/>
      <sz val="11"/>
      <color rgb="FFFF0000"/>
      <name val="メイリオ"/>
      <family val="3"/>
      <charset val="128"/>
    </font>
    <font>
      <sz val="11"/>
      <color rgb="FFFF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2"/>
      <color theme="1"/>
      <name val="メイリオ"/>
      <family val="3"/>
      <charset val="128"/>
    </font>
    <font>
      <sz val="14"/>
      <color theme="1"/>
      <name val="メイリオ"/>
      <family val="3"/>
      <charset val="128"/>
    </font>
    <font>
      <b/>
      <sz val="22"/>
      <color theme="1"/>
      <name val="メイリオ"/>
      <family val="3"/>
      <charset val="128"/>
    </font>
    <font>
      <sz val="22"/>
      <color theme="1"/>
      <name val="メイリオ"/>
      <family val="3"/>
      <charset val="128"/>
    </font>
    <font>
      <sz val="8"/>
      <color theme="1"/>
      <name val="メイリオ"/>
      <family val="3"/>
    </font>
    <font>
      <sz val="8"/>
      <color theme="1"/>
      <name val="メイリオ"/>
      <family val="3"/>
      <charset val="128"/>
    </font>
    <font>
      <sz val="11"/>
      <color rgb="FF000000"/>
      <name val="メイリオ"/>
      <family val="3"/>
    </font>
    <font>
      <sz val="14"/>
      <color theme="1"/>
      <name val="ＭＳ Ｐゴシック"/>
      <family val="3"/>
      <charset val="128"/>
      <scheme val="minor"/>
    </font>
    <font>
      <sz val="11"/>
      <color rgb="FF242424"/>
      <name val="メイリオ"/>
      <family val="3"/>
      <charset val="128"/>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0"/>
      <color theme="1"/>
      <name val="メイリオ"/>
      <family val="3"/>
      <charset val="128"/>
    </font>
    <font>
      <sz val="8"/>
      <name val="ＭＳ Ｐゴシック"/>
      <family val="3"/>
      <charset val="128"/>
      <scheme val="minor"/>
    </font>
    <font>
      <sz val="11"/>
      <name val="ＭＳ Ｐ明朝"/>
      <family val="1"/>
      <charset val="128"/>
    </font>
    <font>
      <sz val="6"/>
      <name val="ＭＳ Ｐ明朝"/>
      <family val="1"/>
      <charset val="128"/>
    </font>
    <font>
      <b/>
      <sz val="14"/>
      <color rgb="FFFF0000"/>
      <name val="ＭＳ Ｐゴシック"/>
      <family val="3"/>
      <charset val="128"/>
    </font>
    <font>
      <b/>
      <sz val="9"/>
      <color indexed="81"/>
      <name val="MS P ゴシック"/>
      <family val="3"/>
      <charset val="128"/>
    </font>
  </fonts>
  <fills count="5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CCFFFF"/>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theme="0" tint="-0.499984740745262"/>
        <bgColor indexed="64"/>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34998626667073579"/>
        <bgColor indexed="64"/>
      </patternFill>
    </fill>
    <fill>
      <patternFill patternType="solid">
        <fgColor rgb="FFFFFFFF"/>
        <bgColor indexed="64"/>
      </patternFill>
    </fill>
    <fill>
      <patternFill patternType="solid">
        <fgColor theme="7" tint="0.79998168889431442"/>
        <bgColor indexed="64"/>
      </patternFill>
    </fill>
    <fill>
      <patternFill patternType="solid">
        <fgColor theme="1"/>
        <bgColor indexed="64"/>
      </patternFill>
    </fill>
    <fill>
      <patternFill patternType="solid">
        <fgColor rgb="FFFFFF00"/>
        <bgColor indexed="64"/>
      </patternFill>
    </fill>
    <fill>
      <patternFill patternType="solid">
        <fgColor theme="0" tint="-4.9989318521683403E-2"/>
        <bgColor indexed="64"/>
      </patternFill>
    </fill>
  </fills>
  <borders count="353">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auto="1"/>
      </left>
      <right style="medium">
        <color auto="1"/>
      </right>
      <top style="thin">
        <color auto="1"/>
      </top>
      <bottom style="thin">
        <color auto="1"/>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bottom style="hair">
        <color rgb="FF000000"/>
      </bottom>
      <diagonal/>
    </border>
    <border>
      <left style="medium">
        <color rgb="FF000000"/>
      </left>
      <right style="medium">
        <color rgb="FF000000"/>
      </right>
      <top/>
      <bottom style="hair">
        <color rgb="FF000000"/>
      </bottom>
      <diagonal/>
    </border>
    <border>
      <left style="medium">
        <color rgb="FF000000"/>
      </left>
      <right style="thick">
        <color rgb="FF000000"/>
      </right>
      <top/>
      <bottom style="hair">
        <color rgb="FF000000"/>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style="medium">
        <color rgb="FF000000"/>
      </left>
      <right style="thick">
        <color rgb="FF000000"/>
      </right>
      <top style="hair">
        <color rgb="FF000000"/>
      </top>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left style="medium">
        <color auto="1"/>
      </left>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style="double">
        <color rgb="FF000000"/>
      </left>
      <right style="double">
        <color rgb="FF000000"/>
      </right>
      <top style="double">
        <color rgb="FF000000"/>
      </top>
      <bottom/>
      <diagonal/>
    </border>
    <border>
      <left style="double">
        <color rgb="FF000000"/>
      </left>
      <right style="double">
        <color rgb="FF000000"/>
      </right>
      <top/>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top/>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style="double">
        <color rgb="FF000000"/>
      </left>
      <right style="double">
        <color rgb="FF000000"/>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auto="1"/>
      </top>
      <bottom style="double">
        <color auto="1"/>
      </bottom>
      <diagonal style="thin">
        <color indexed="64"/>
      </diagonal>
    </border>
    <border>
      <left/>
      <right style="medium">
        <color rgb="FF000000"/>
      </right>
      <top style="thin">
        <color auto="1"/>
      </top>
      <bottom style="thin">
        <color auto="1"/>
      </bottom>
      <diagonal/>
    </border>
    <border>
      <left/>
      <right style="medium">
        <color rgb="FF000000"/>
      </right>
      <top style="thin">
        <color auto="1"/>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diagonalUp="1">
      <left style="medium">
        <color indexed="64"/>
      </left>
      <right/>
      <top style="medium">
        <color indexed="64"/>
      </top>
      <bottom style="medium">
        <color auto="1"/>
      </bottom>
      <diagonal style="thin">
        <color indexed="64"/>
      </diagonal>
    </border>
    <border diagonalUp="1">
      <left style="medium">
        <color indexed="64"/>
      </left>
      <right/>
      <top/>
      <bottom style="thin">
        <color auto="1"/>
      </bottom>
      <diagonal style="thin">
        <color indexed="64"/>
      </diagonal>
    </border>
    <border diagonalUp="1">
      <left style="medium">
        <color indexed="64"/>
      </left>
      <right/>
      <top style="thin">
        <color auto="1"/>
      </top>
      <bottom style="thin">
        <color auto="1"/>
      </bottom>
      <diagonal style="thin">
        <color indexed="64"/>
      </diagonal>
    </border>
    <border>
      <left/>
      <right style="medium">
        <color indexed="64"/>
      </right>
      <top style="double">
        <color indexed="64"/>
      </top>
      <bottom style="medium">
        <color indexed="64"/>
      </bottom>
      <diagonal/>
    </border>
    <border>
      <left/>
      <right style="medium">
        <color rgb="FF000000"/>
      </right>
      <top style="medium">
        <color indexed="64"/>
      </top>
      <bottom style="thin">
        <color auto="1"/>
      </bottom>
      <diagonal/>
    </border>
    <border>
      <left style="thin">
        <color indexed="64"/>
      </left>
      <right style="thin">
        <color rgb="FF000000"/>
      </right>
      <top/>
      <bottom style="thin">
        <color indexed="64"/>
      </bottom>
      <diagonal/>
    </border>
    <border diagonalUp="1">
      <left style="thin">
        <color auto="1"/>
      </left>
      <right style="thin">
        <color rgb="FF000000"/>
      </right>
      <top style="double">
        <color auto="1"/>
      </top>
      <bottom style="medium">
        <color auto="1"/>
      </bottom>
      <diagonal style="thin">
        <color auto="1"/>
      </diagonal>
    </border>
    <border>
      <left/>
      <right style="double">
        <color indexed="64"/>
      </right>
      <top style="double">
        <color indexed="64"/>
      </top>
      <bottom style="double">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indexed="64"/>
      </top>
      <bottom style="thin">
        <color indexed="64"/>
      </bottom>
      <diagonal/>
    </border>
    <border>
      <left style="thin">
        <color rgb="FF000000"/>
      </left>
      <right/>
      <top/>
      <bottom/>
      <diagonal/>
    </border>
    <border>
      <left/>
      <right style="double">
        <color rgb="FF000000"/>
      </right>
      <top style="double">
        <color rgb="FF000000"/>
      </top>
      <bottom style="double">
        <color rgb="FF000000"/>
      </bottom>
      <diagonal/>
    </border>
    <border>
      <left style="double">
        <color rgb="FF000000"/>
      </left>
      <right style="double">
        <color rgb="FF000000"/>
      </right>
      <top style="double">
        <color rgb="FF000000"/>
      </top>
      <bottom style="double">
        <color rgb="FF000000"/>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left style="medium">
        <color rgb="FF000000"/>
      </left>
      <right/>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style="thin">
        <color rgb="FF000000"/>
      </left>
      <right style="thin">
        <color auto="1"/>
      </right>
      <top style="medium">
        <color rgb="FF000000"/>
      </top>
      <bottom style="thin">
        <color auto="1"/>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diagonal/>
    </border>
    <border>
      <left style="thin">
        <color rgb="FF000000"/>
      </left>
      <right style="hair">
        <color auto="1"/>
      </right>
      <top style="medium">
        <color auto="1"/>
      </top>
      <bottom style="medium">
        <color auto="1"/>
      </bottom>
      <diagonal/>
    </border>
    <border diagonalUp="1">
      <left style="thin">
        <color rgb="FF000000"/>
      </left>
      <right style="thin">
        <color indexed="64"/>
      </right>
      <top style="double">
        <color indexed="64"/>
      </top>
      <bottom style="medium">
        <color indexed="64"/>
      </bottom>
      <diagonal style="thin">
        <color indexed="64"/>
      </diagonal>
    </border>
    <border>
      <left/>
      <right style="thin">
        <color rgb="FF000000"/>
      </right>
      <top style="medium">
        <color indexed="64"/>
      </top>
      <bottom style="hair">
        <color indexed="64"/>
      </bottom>
      <diagonal/>
    </border>
    <border diagonalUp="1">
      <left/>
      <right/>
      <top style="medium">
        <color indexed="64"/>
      </top>
      <bottom/>
      <diagonal style="thin">
        <color indexed="64"/>
      </diagonal>
    </border>
    <border>
      <left/>
      <right style="medium">
        <color rgb="FF000000"/>
      </right>
      <top style="thick">
        <color rgb="FF000000"/>
      </top>
      <bottom/>
      <diagonal/>
    </border>
    <border>
      <left/>
      <right style="medium">
        <color rgb="FF000000"/>
      </right>
      <top style="medium">
        <color rgb="FF000000"/>
      </top>
      <bottom/>
      <diagonal/>
    </border>
    <border>
      <left/>
      <right style="medium">
        <color rgb="FF000000"/>
      </right>
      <top style="hair">
        <color rgb="FF000000"/>
      </top>
      <bottom style="hair">
        <color rgb="FF000000"/>
      </bottom>
      <diagonal/>
    </border>
    <border>
      <left/>
      <right style="medium">
        <color rgb="FF000000"/>
      </right>
      <top style="hair">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style="hair">
        <color indexed="64"/>
      </bottom>
      <diagonal/>
    </border>
    <border>
      <left/>
      <right style="medium">
        <color rgb="FF000000"/>
      </right>
      <top/>
      <bottom/>
      <diagonal/>
    </border>
    <border>
      <left style="medium">
        <color auto="1"/>
      </left>
      <right style="medium">
        <color auto="1"/>
      </right>
      <top style="thin">
        <color auto="1"/>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rgb="FF000000"/>
      </bottom>
      <diagonal/>
    </border>
    <border>
      <left style="thin">
        <color rgb="FF000000"/>
      </left>
      <right style="thin">
        <color indexed="64"/>
      </right>
      <top style="thin">
        <color indexed="64"/>
      </top>
      <bottom style="double">
        <color rgb="FF000000"/>
      </bottom>
      <diagonal/>
    </border>
    <border>
      <left style="thin">
        <color indexed="64"/>
      </left>
      <right style="thin">
        <color rgb="FF000000"/>
      </right>
      <top style="thin">
        <color indexed="64"/>
      </top>
      <bottom style="double">
        <color rgb="FF000000"/>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diagonal/>
    </border>
    <border>
      <left style="medium">
        <color rgb="FF000000"/>
      </left>
      <right style="medium">
        <color indexed="64"/>
      </right>
      <top/>
      <bottom style="medium">
        <color indexed="64"/>
      </bottom>
      <diagonal/>
    </border>
    <border>
      <left style="medium">
        <color rgb="FF000000"/>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rgb="FF000000"/>
      </left>
      <right style="medium">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rgb="FF000000"/>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diagonalUp="1">
      <left style="medium">
        <color rgb="FF000000"/>
      </left>
      <right style="medium">
        <color rgb="FF000000"/>
      </right>
      <top/>
      <bottom style="hair">
        <color rgb="FF000000"/>
      </bottom>
      <diagonal style="thin">
        <color rgb="FF000000"/>
      </diagonal>
    </border>
    <border diagonalUp="1">
      <left/>
      <right style="medium">
        <color rgb="FF000000"/>
      </right>
      <top/>
      <bottom style="hair">
        <color rgb="FF000000"/>
      </bottom>
      <diagonal style="thin">
        <color rgb="FF000000"/>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right/>
      <top style="thick">
        <color rgb="FF000000"/>
      </top>
      <bottom/>
      <diagonal/>
    </border>
    <border>
      <left style="medium">
        <color rgb="FF000000"/>
      </left>
      <right style="medium">
        <color indexed="64"/>
      </right>
      <top style="medium">
        <color indexed="64"/>
      </top>
      <bottom/>
      <diagonal/>
    </border>
    <border>
      <left style="medium">
        <color rgb="FF000000"/>
      </left>
      <right style="medium">
        <color rgb="FF000000"/>
      </right>
      <top style="hair">
        <color indexed="64"/>
      </top>
      <bottom/>
      <diagonal/>
    </border>
    <border>
      <left style="medium">
        <color rgb="FF000000"/>
      </left>
      <right style="medium">
        <color rgb="FF000000"/>
      </right>
      <top style="hair">
        <color indexed="64"/>
      </top>
      <bottom style="hair">
        <color indexed="64"/>
      </bottom>
      <diagonal/>
    </border>
    <border>
      <left style="medium">
        <color rgb="FF000000"/>
      </left>
      <right style="thick">
        <color rgb="FF000000"/>
      </right>
      <top/>
      <bottom style="hair">
        <color indexed="64"/>
      </bottom>
      <diagonal/>
    </border>
    <border>
      <left style="medium">
        <color rgb="FF000000"/>
      </left>
      <right style="thick">
        <color rgb="FF000000"/>
      </right>
      <top style="hair">
        <color indexed="64"/>
      </top>
      <bottom/>
      <diagonal/>
    </border>
    <border>
      <left style="medium">
        <color rgb="FF000000"/>
      </left>
      <right style="thick">
        <color rgb="FF000000"/>
      </right>
      <top style="hair">
        <color indexed="64"/>
      </top>
      <bottom style="hair">
        <color indexed="64"/>
      </bottom>
      <diagonal/>
    </border>
    <border>
      <left style="thick">
        <color rgb="FF000000"/>
      </left>
      <right style="medium">
        <color rgb="FF000000"/>
      </right>
      <top style="double">
        <color indexed="64"/>
      </top>
      <bottom style="thick">
        <color rgb="FF000000"/>
      </bottom>
      <diagonal/>
    </border>
    <border>
      <left style="thick">
        <color rgb="FF000000"/>
      </left>
      <right style="medium">
        <color rgb="FF000000"/>
      </right>
      <top/>
      <bottom/>
      <diagonal/>
    </border>
    <border>
      <left style="medium">
        <color rgb="FF000000"/>
      </left>
      <right style="medium">
        <color rgb="FF000000"/>
      </right>
      <top style="double">
        <color indexed="64"/>
      </top>
      <bottom style="thick">
        <color rgb="FF000000"/>
      </bottom>
      <diagonal/>
    </border>
    <border>
      <left style="medium">
        <color rgb="FF000000"/>
      </left>
      <right style="thick">
        <color rgb="FF000000"/>
      </right>
      <top style="double">
        <color indexed="64"/>
      </top>
      <bottom style="thick">
        <color rgb="FF000000"/>
      </bottom>
      <diagonal/>
    </border>
    <border>
      <left style="thick">
        <color rgb="FF000000"/>
      </left>
      <right style="medium">
        <color rgb="FF000000"/>
      </right>
      <top style="hair">
        <color rgb="FF000000"/>
      </top>
      <bottom/>
      <diagonal/>
    </border>
    <border>
      <left style="thin">
        <color indexed="64"/>
      </left>
      <right style="thin">
        <color indexed="64"/>
      </right>
      <top style="double">
        <color indexed="64"/>
      </top>
      <bottom style="thin">
        <color indexed="64"/>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right/>
      <top style="thin">
        <color indexed="64"/>
      </top>
      <bottom style="double">
        <color indexed="64"/>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thick">
        <color indexed="64"/>
      </bottom>
      <diagonal/>
    </border>
    <border>
      <left/>
      <right/>
      <top style="thick">
        <color indexed="64"/>
      </top>
      <bottom/>
      <diagonal/>
    </border>
    <border>
      <left style="medium">
        <color indexed="64"/>
      </left>
      <right style="thick">
        <color indexed="64"/>
      </right>
      <top style="medium">
        <color indexed="64"/>
      </top>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hair">
        <color indexed="64"/>
      </top>
      <bottom style="hair">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diagonalUp="1">
      <left style="thin">
        <color indexed="64"/>
      </left>
      <right/>
      <top/>
      <bottom/>
      <diagonal style="thin">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medium">
        <color indexed="64"/>
      </right>
      <top style="hair">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diagonalUp="1">
      <left style="medium">
        <color indexed="64"/>
      </left>
      <right style="medium">
        <color indexed="64"/>
      </right>
      <top/>
      <bottom/>
      <diagonal style="medium">
        <color indexed="64"/>
      </diagonal>
    </border>
    <border diagonalUp="1">
      <left style="medium">
        <color indexed="64"/>
      </left>
      <right style="thick">
        <color indexed="64"/>
      </right>
      <top/>
      <bottom/>
      <diagonal style="medium">
        <color indexed="64"/>
      </diagonal>
    </border>
    <border diagonalUp="1">
      <left style="medium">
        <color indexed="64"/>
      </left>
      <right style="medium">
        <color indexed="64"/>
      </right>
      <top/>
      <bottom style="medium">
        <color indexed="64"/>
      </bottom>
      <diagonal style="medium">
        <color indexed="64"/>
      </diagonal>
    </border>
    <border diagonalUp="1">
      <left style="medium">
        <color indexed="64"/>
      </left>
      <right style="thick">
        <color indexed="64"/>
      </right>
      <top/>
      <bottom style="medium">
        <color indexed="64"/>
      </bottom>
      <diagonal style="medium">
        <color indexed="64"/>
      </diagonal>
    </border>
    <border diagonalUp="1">
      <left style="medium">
        <color rgb="FF000000"/>
      </left>
      <right style="medium">
        <color rgb="FF000000"/>
      </right>
      <top style="hair">
        <color rgb="FF000000"/>
      </top>
      <bottom style="double">
        <color indexed="64"/>
      </bottom>
      <diagonal style="thin">
        <color rgb="FF000000"/>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medium">
        <color rgb="FF000000"/>
      </left>
      <right style="medium">
        <color rgb="FF000000"/>
      </right>
      <top style="medium">
        <color indexed="64"/>
      </top>
      <bottom style="hair">
        <color indexed="64"/>
      </bottom>
      <diagonal/>
    </border>
    <border>
      <left style="medium">
        <color rgb="FF000000"/>
      </left>
      <right style="medium">
        <color rgb="FF000000"/>
      </right>
      <top style="hair">
        <color indexed="64"/>
      </top>
      <bottom style="double">
        <color rgb="FF000000"/>
      </bottom>
      <diagonal/>
    </border>
    <border>
      <left style="medium">
        <color rgb="FF000000"/>
      </left>
      <right style="medium">
        <color indexed="64"/>
      </right>
      <top/>
      <bottom/>
      <diagonal/>
    </border>
    <border>
      <left style="thick">
        <color indexed="64"/>
      </left>
      <right/>
      <top/>
      <bottom/>
      <diagonal/>
    </border>
    <border>
      <left style="medium">
        <color indexed="64"/>
      </left>
      <right/>
      <top style="thick">
        <color indexed="64"/>
      </top>
      <bottom/>
      <diagonal/>
    </border>
    <border>
      <left style="medium">
        <color indexed="64"/>
      </left>
      <right style="thick">
        <color indexed="64"/>
      </right>
      <top style="medium">
        <color indexed="64"/>
      </top>
      <bottom style="hair">
        <color indexed="64"/>
      </bottom>
      <diagonal/>
    </border>
    <border>
      <left style="medium">
        <color indexed="64"/>
      </left>
      <right style="thick">
        <color indexed="64"/>
      </right>
      <top/>
      <bottom style="double">
        <color indexed="64"/>
      </bottom>
      <diagonal/>
    </border>
  </borders>
  <cellStyleXfs count="75">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0" borderId="0" applyNumberFormat="0" applyFill="0" applyBorder="0" applyAlignment="0" applyProtection="0">
      <alignment vertical="center"/>
    </xf>
    <xf numFmtId="0" fontId="24" fillId="26" borderId="47" applyNumberFormat="0" applyAlignment="0" applyProtection="0">
      <alignment vertical="center"/>
    </xf>
    <xf numFmtId="0" fontId="25" fillId="27" borderId="0" applyNumberFormat="0" applyBorder="0" applyAlignment="0" applyProtection="0">
      <alignment vertical="center"/>
    </xf>
    <xf numFmtId="0" fontId="21" fillId="28" borderId="48" applyNumberFormat="0" applyFont="0" applyAlignment="0" applyProtection="0">
      <alignment vertical="center"/>
    </xf>
    <xf numFmtId="0" fontId="26" fillId="0" borderId="49" applyNumberFormat="0" applyFill="0" applyAlignment="0" applyProtection="0">
      <alignment vertical="center"/>
    </xf>
    <xf numFmtId="0" fontId="27" fillId="29" borderId="0" applyNumberFormat="0" applyBorder="0" applyAlignment="0" applyProtection="0">
      <alignment vertical="center"/>
    </xf>
    <xf numFmtId="0" fontId="28" fillId="30" borderId="50" applyNumberFormat="0" applyAlignment="0" applyProtection="0">
      <alignment vertical="center"/>
    </xf>
    <xf numFmtId="0" fontId="29" fillId="0" borderId="0" applyNumberFormat="0" applyFill="0" applyBorder="0" applyAlignment="0" applyProtection="0">
      <alignment vertical="center"/>
    </xf>
    <xf numFmtId="0" fontId="30" fillId="0" borderId="51" applyNumberFormat="0" applyFill="0" applyAlignment="0" applyProtection="0">
      <alignment vertical="center"/>
    </xf>
    <xf numFmtId="0" fontId="31" fillId="0" borderId="52" applyNumberFormat="0" applyFill="0" applyAlignment="0" applyProtection="0">
      <alignment vertical="center"/>
    </xf>
    <xf numFmtId="0" fontId="32" fillId="0" borderId="53" applyNumberFormat="0" applyFill="0" applyAlignment="0" applyProtection="0">
      <alignment vertical="center"/>
    </xf>
    <xf numFmtId="0" fontId="32" fillId="0" borderId="0" applyNumberFormat="0" applyFill="0" applyBorder="0" applyAlignment="0" applyProtection="0">
      <alignment vertical="center"/>
    </xf>
    <xf numFmtId="0" fontId="33" fillId="0" borderId="54" applyNumberFormat="0" applyFill="0" applyAlignment="0" applyProtection="0">
      <alignment vertical="center"/>
    </xf>
    <xf numFmtId="0" fontId="34" fillId="30" borderId="55" applyNumberFormat="0" applyAlignment="0" applyProtection="0">
      <alignment vertical="center"/>
    </xf>
    <xf numFmtId="0" fontId="35" fillId="0" borderId="0" applyNumberFormat="0" applyFill="0" applyBorder="0" applyAlignment="0" applyProtection="0">
      <alignment vertical="center"/>
    </xf>
    <xf numFmtId="0" fontId="36" fillId="31" borderId="50" applyNumberFormat="0" applyAlignment="0" applyProtection="0">
      <alignment vertical="center"/>
    </xf>
    <xf numFmtId="0" fontId="37" fillId="32" borderId="0" applyNumberFormat="0" applyBorder="0" applyAlignment="0" applyProtection="0">
      <alignment vertical="center"/>
    </xf>
    <xf numFmtId="0" fontId="12" fillId="0" borderId="0">
      <alignment vertical="center"/>
    </xf>
    <xf numFmtId="0" fontId="11" fillId="0" borderId="0">
      <alignment vertical="center"/>
    </xf>
    <xf numFmtId="0" fontId="67" fillId="0" borderId="0"/>
    <xf numFmtId="38" fontId="67" fillId="0" borderId="0" applyFont="0" applyFill="0" applyBorder="0" applyAlignment="0" applyProtection="0"/>
    <xf numFmtId="38" fontId="21" fillId="0" borderId="0" applyFont="0" applyFill="0" applyBorder="0" applyAlignment="0" applyProtection="0">
      <alignment vertical="center"/>
    </xf>
    <xf numFmtId="0" fontId="73" fillId="0" borderId="0"/>
    <xf numFmtId="38" fontId="73" fillId="0" borderId="0" applyFont="0" applyFill="0" applyBorder="0" applyAlignment="0" applyProtection="0">
      <alignment vertical="center"/>
    </xf>
    <xf numFmtId="0" fontId="70" fillId="0" borderId="0">
      <alignment vertical="center"/>
    </xf>
    <xf numFmtId="0" fontId="21" fillId="0" borderId="0">
      <alignment vertical="center"/>
    </xf>
    <xf numFmtId="0" fontId="70" fillId="0" borderId="0">
      <alignment vertical="center"/>
    </xf>
    <xf numFmtId="0" fontId="21" fillId="0" borderId="0">
      <alignment vertical="center"/>
    </xf>
    <xf numFmtId="0" fontId="70" fillId="0" borderId="0">
      <alignment vertical="center"/>
    </xf>
    <xf numFmtId="38" fontId="21" fillId="0" borderId="0" applyFont="0" applyFill="0" applyBorder="0" applyAlignment="0" applyProtection="0">
      <alignment vertical="center"/>
    </xf>
    <xf numFmtId="0" fontId="75" fillId="0" borderId="0">
      <alignment vertical="center"/>
    </xf>
    <xf numFmtId="0" fontId="10" fillId="0" borderId="0">
      <alignment vertical="center"/>
    </xf>
    <xf numFmtId="38" fontId="10" fillId="0" borderId="0" applyFont="0" applyFill="0" applyBorder="0" applyAlignment="0" applyProtection="0">
      <alignment vertical="center"/>
    </xf>
    <xf numFmtId="0" fontId="75"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75"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9" fontId="21" fillId="0" borderId="0" applyFont="0" applyFill="0" applyBorder="0" applyAlignment="0" applyProtection="0">
      <alignment vertical="center"/>
    </xf>
    <xf numFmtId="0" fontId="1" fillId="0" borderId="0">
      <alignment vertical="center"/>
    </xf>
    <xf numFmtId="0" fontId="136" fillId="0" borderId="0"/>
    <xf numFmtId="38" fontId="136" fillId="0" borderId="0" applyFont="0" applyFill="0" applyBorder="0" applyAlignment="0" applyProtection="0"/>
  </cellStyleXfs>
  <cellXfs count="1695">
    <xf numFmtId="0" fontId="0" fillId="0" borderId="0" xfId="0">
      <alignment vertical="center"/>
    </xf>
    <xf numFmtId="0" fontId="3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pplyAlignment="1">
      <alignment vertical="center" wrapText="1"/>
    </xf>
    <xf numFmtId="0" fontId="42" fillId="0" borderId="0" xfId="0" applyFont="1">
      <alignment vertical="center"/>
    </xf>
    <xf numFmtId="0" fontId="43" fillId="0" borderId="0" xfId="0" applyFont="1">
      <alignment vertical="center"/>
    </xf>
    <xf numFmtId="0" fontId="40" fillId="0" borderId="0" xfId="0" applyFont="1" applyAlignment="1">
      <alignment horizontal="center" vertical="center"/>
    </xf>
    <xf numFmtId="0" fontId="44" fillId="0" borderId="0" xfId="0" applyFont="1">
      <alignment vertical="center"/>
    </xf>
    <xf numFmtId="0" fontId="45" fillId="0" borderId="0" xfId="0" applyFont="1">
      <alignment vertical="center"/>
    </xf>
    <xf numFmtId="0" fontId="45" fillId="0" borderId="0" xfId="0" applyFont="1" applyAlignment="1">
      <alignment horizontal="right" vertical="center"/>
    </xf>
    <xf numFmtId="0" fontId="45" fillId="0" borderId="0" xfId="0" applyFont="1" applyAlignment="1">
      <alignment vertical="center" wrapText="1"/>
    </xf>
    <xf numFmtId="0" fontId="42" fillId="0" borderId="1" xfId="0" applyFont="1" applyBorder="1" applyAlignment="1">
      <alignment vertical="top" wrapText="1"/>
    </xf>
    <xf numFmtId="0" fontId="42" fillId="0" borderId="2" xfId="0" applyFont="1" applyBorder="1" applyAlignment="1">
      <alignment vertical="top" wrapText="1"/>
    </xf>
    <xf numFmtId="0" fontId="42" fillId="0" borderId="1" xfId="0" applyFont="1" applyBorder="1" applyAlignment="1">
      <alignment vertical="center" wrapText="1"/>
    </xf>
    <xf numFmtId="0" fontId="42" fillId="0" borderId="2" xfId="0" applyFont="1" applyBorder="1" applyAlignment="1">
      <alignment vertical="center" wrapText="1"/>
    </xf>
    <xf numFmtId="0" fontId="42" fillId="0" borderId="3" xfId="0" applyFont="1" applyBorder="1" applyAlignment="1">
      <alignment vertical="center" wrapText="1"/>
    </xf>
    <xf numFmtId="0" fontId="42" fillId="0" borderId="4" xfId="0" applyFont="1" applyBorder="1" applyAlignment="1">
      <alignment vertical="center" wrapText="1"/>
    </xf>
    <xf numFmtId="0" fontId="39" fillId="0" borderId="5" xfId="0" applyFont="1" applyBorder="1">
      <alignment vertical="center"/>
    </xf>
    <xf numFmtId="0" fontId="39" fillId="0" borderId="6" xfId="0" applyFont="1" applyBorder="1">
      <alignment vertical="center"/>
    </xf>
    <xf numFmtId="0" fontId="42" fillId="0" borderId="7" xfId="0" applyFont="1" applyBorder="1" applyAlignment="1">
      <alignment vertical="center" wrapText="1"/>
    </xf>
    <xf numFmtId="0" fontId="42" fillId="0" borderId="0" xfId="0" applyFont="1" applyAlignment="1">
      <alignment vertical="center" wrapText="1"/>
    </xf>
    <xf numFmtId="0" fontId="42" fillId="0" borderId="5" xfId="0" applyFont="1" applyBorder="1" applyAlignment="1">
      <alignment vertical="center" wrapText="1"/>
    </xf>
    <xf numFmtId="0" fontId="47" fillId="0" borderId="0" xfId="0" applyFont="1">
      <alignment vertical="center"/>
    </xf>
    <xf numFmtId="0" fontId="47" fillId="0" borderId="9" xfId="0" applyFont="1" applyBorder="1">
      <alignment vertical="center"/>
    </xf>
    <xf numFmtId="0" fontId="42" fillId="0" borderId="10" xfId="0" applyFont="1" applyBorder="1" applyAlignment="1">
      <alignment vertical="center" wrapText="1"/>
    </xf>
    <xf numFmtId="0" fontId="47" fillId="0" borderId="9" xfId="0" applyFont="1" applyBorder="1" applyAlignment="1">
      <alignment horizontal="right" vertical="center"/>
    </xf>
    <xf numFmtId="0" fontId="47" fillId="0" borderId="0" xfId="0" applyFont="1" applyAlignment="1">
      <alignment horizontal="right" vertical="center"/>
    </xf>
    <xf numFmtId="176" fontId="42" fillId="0" borderId="0" xfId="0" applyNumberFormat="1" applyFont="1" applyAlignment="1">
      <alignment vertical="center" wrapText="1"/>
    </xf>
    <xf numFmtId="176" fontId="47" fillId="0" borderId="0" xfId="0" applyNumberFormat="1" applyFont="1">
      <alignment vertical="center"/>
    </xf>
    <xf numFmtId="0" fontId="47" fillId="0" borderId="11" xfId="0" applyFont="1" applyBorder="1">
      <alignment vertical="center"/>
    </xf>
    <xf numFmtId="0" fontId="47" fillId="0" borderId="5" xfId="0" applyFont="1" applyBorder="1">
      <alignment vertical="center"/>
    </xf>
    <xf numFmtId="0" fontId="47" fillId="0" borderId="12" xfId="0" applyFont="1" applyBorder="1">
      <alignment vertical="center"/>
    </xf>
    <xf numFmtId="0" fontId="47" fillId="0" borderId="8" xfId="0" applyFont="1" applyBorder="1">
      <alignment vertical="center"/>
    </xf>
    <xf numFmtId="0" fontId="47" fillId="0" borderId="6" xfId="0" applyFont="1" applyBorder="1">
      <alignment vertical="center"/>
    </xf>
    <xf numFmtId="0" fontId="42" fillId="0" borderId="13" xfId="0" applyFont="1" applyBorder="1" applyAlignment="1">
      <alignment vertical="center" wrapText="1"/>
    </xf>
    <xf numFmtId="176" fontId="42" fillId="0" borderId="8" xfId="0" applyNumberFormat="1" applyFont="1" applyBorder="1" applyAlignment="1">
      <alignment vertical="center" wrapText="1"/>
    </xf>
    <xf numFmtId="176" fontId="47" fillId="0" borderId="8" xfId="0" applyNumberFormat="1" applyFont="1" applyBorder="1">
      <alignment vertical="center"/>
    </xf>
    <xf numFmtId="0" fontId="42" fillId="0" borderId="6" xfId="0" applyFont="1" applyBorder="1" applyAlignment="1">
      <alignment vertical="center" wrapText="1"/>
    </xf>
    <xf numFmtId="0" fontId="42" fillId="0" borderId="5" xfId="0" applyFont="1" applyBorder="1" applyAlignment="1">
      <alignment horizontal="right" vertical="center" wrapText="1"/>
    </xf>
    <xf numFmtId="176" fontId="42" fillId="0" borderId="7" xfId="0" applyNumberFormat="1" applyFont="1" applyBorder="1" applyAlignment="1">
      <alignment vertical="center" wrapText="1"/>
    </xf>
    <xf numFmtId="176" fontId="42" fillId="0" borderId="5" xfId="0" applyNumberFormat="1" applyFont="1" applyBorder="1" applyAlignment="1">
      <alignment vertical="center" wrapText="1"/>
    </xf>
    <xf numFmtId="176" fontId="42" fillId="0" borderId="4" xfId="0" applyNumberFormat="1" applyFont="1" applyBorder="1" applyAlignment="1">
      <alignment vertical="center" wrapText="1"/>
    </xf>
    <xf numFmtId="176" fontId="42" fillId="0" borderId="6" xfId="0" applyNumberFormat="1" applyFont="1" applyBorder="1" applyAlignment="1">
      <alignment vertical="center" wrapText="1"/>
    </xf>
    <xf numFmtId="0" fontId="47" fillId="0" borderId="7" xfId="0" applyFont="1" applyBorder="1">
      <alignment vertical="center"/>
    </xf>
    <xf numFmtId="0" fontId="47" fillId="0" borderId="5" xfId="0" applyFont="1" applyBorder="1" applyAlignment="1">
      <alignment horizontal="right" vertical="center"/>
    </xf>
    <xf numFmtId="176" fontId="47" fillId="0" borderId="7" xfId="0" applyNumberFormat="1" applyFont="1" applyBorder="1">
      <alignment vertical="center"/>
    </xf>
    <xf numFmtId="176" fontId="47" fillId="0" borderId="5" xfId="0" applyNumberFormat="1" applyFont="1" applyBorder="1">
      <alignment vertical="center"/>
    </xf>
    <xf numFmtId="176" fontId="47" fillId="0" borderId="4" xfId="0" applyNumberFormat="1" applyFont="1" applyBorder="1">
      <alignment vertical="center"/>
    </xf>
    <xf numFmtId="176" fontId="47" fillId="0" borderId="6" xfId="0" applyNumberFormat="1" applyFont="1" applyBorder="1">
      <alignment vertical="center"/>
    </xf>
    <xf numFmtId="0" fontId="47" fillId="0" borderId="4" xfId="0" applyFont="1" applyBorder="1">
      <alignment vertical="center"/>
    </xf>
    <xf numFmtId="0" fontId="47" fillId="0" borderId="10" xfId="0" applyFont="1" applyBorder="1">
      <alignment vertical="center"/>
    </xf>
    <xf numFmtId="0" fontId="47" fillId="0" borderId="11" xfId="0" applyFont="1" applyBorder="1" applyAlignment="1">
      <alignment horizontal="right" vertical="center"/>
    </xf>
    <xf numFmtId="0" fontId="42" fillId="0" borderId="1" xfId="0" applyFont="1" applyBorder="1">
      <alignment vertical="center"/>
    </xf>
    <xf numFmtId="0" fontId="42" fillId="0" borderId="1" xfId="0" applyFont="1" applyBorder="1" applyAlignment="1">
      <alignment horizontal="right" vertical="top"/>
    </xf>
    <xf numFmtId="0" fontId="42" fillId="0" borderId="2" xfId="0" applyFont="1" applyBorder="1">
      <alignment vertical="center"/>
    </xf>
    <xf numFmtId="0" fontId="47" fillId="0" borderId="7" xfId="0" applyFont="1" applyBorder="1" applyAlignment="1">
      <alignment horizontal="right" vertical="center"/>
    </xf>
    <xf numFmtId="0" fontId="47" fillId="0" borderId="14" xfId="0" applyFont="1" applyBorder="1" applyAlignment="1">
      <alignment horizontal="right" vertical="center"/>
    </xf>
    <xf numFmtId="0" fontId="47" fillId="0" borderId="14" xfId="0" applyFont="1" applyBorder="1">
      <alignment vertical="center"/>
    </xf>
    <xf numFmtId="0" fontId="47" fillId="0" borderId="15" xfId="0" applyFont="1" applyBorder="1">
      <alignment vertical="center"/>
    </xf>
    <xf numFmtId="0" fontId="39" fillId="0" borderId="7" xfId="0" applyFont="1" applyBorder="1">
      <alignment vertical="center"/>
    </xf>
    <xf numFmtId="0" fontId="42" fillId="0" borderId="11" xfId="0" applyFont="1" applyBorder="1" applyAlignment="1">
      <alignment horizontal="right" vertical="top" wrapText="1"/>
    </xf>
    <xf numFmtId="0" fontId="42" fillId="0" borderId="14" xfId="0" applyFont="1" applyBorder="1" applyAlignment="1">
      <alignment horizontal="right" vertical="top" wrapText="1"/>
    </xf>
    <xf numFmtId="0" fontId="42" fillId="0" borderId="16" xfId="0" applyFont="1" applyBorder="1" applyAlignment="1">
      <alignment horizontal="right" vertical="top" wrapText="1"/>
    </xf>
    <xf numFmtId="0" fontId="42" fillId="0" borderId="1" xfId="0" applyFont="1" applyBorder="1" applyAlignment="1">
      <alignment horizontal="right" vertical="top" wrapText="1"/>
    </xf>
    <xf numFmtId="0" fontId="48" fillId="0" borderId="0" xfId="0" applyFont="1">
      <alignment vertical="center"/>
    </xf>
    <xf numFmtId="0" fontId="49" fillId="0" borderId="0" xfId="0" applyFont="1">
      <alignment vertical="center"/>
    </xf>
    <xf numFmtId="0" fontId="50" fillId="0" borderId="0" xfId="0" applyFont="1">
      <alignment vertical="center"/>
    </xf>
    <xf numFmtId="0" fontId="51" fillId="0" borderId="0" xfId="0" applyFont="1">
      <alignment vertical="center"/>
    </xf>
    <xf numFmtId="0" fontId="52" fillId="0" borderId="0" xfId="0" applyFont="1">
      <alignment vertical="center"/>
    </xf>
    <xf numFmtId="0" fontId="51" fillId="0" borderId="26" xfId="0" applyFont="1" applyBorder="1">
      <alignment vertical="center"/>
    </xf>
    <xf numFmtId="0" fontId="51" fillId="0" borderId="11" xfId="0" applyFont="1" applyBorder="1">
      <alignment vertical="center"/>
    </xf>
    <xf numFmtId="0" fontId="51" fillId="0" borderId="18" xfId="0" applyFont="1" applyBorder="1">
      <alignment vertical="center"/>
    </xf>
    <xf numFmtId="0" fontId="51" fillId="0" borderId="11" xfId="0" applyFont="1" applyBorder="1" applyAlignment="1">
      <alignment horizontal="center" vertical="center"/>
    </xf>
    <xf numFmtId="0" fontId="51" fillId="0" borderId="18" xfId="0" applyFont="1" applyBorder="1" applyAlignment="1">
      <alignment horizontal="center" vertical="center"/>
    </xf>
    <xf numFmtId="0" fontId="51" fillId="0" borderId="28" xfId="0" applyFont="1" applyBorder="1" applyAlignment="1">
      <alignment horizontal="center" vertical="center"/>
    </xf>
    <xf numFmtId="0" fontId="51" fillId="0" borderId="24" xfId="0" applyFont="1" applyBorder="1">
      <alignment vertical="center"/>
    </xf>
    <xf numFmtId="0" fontId="51" fillId="0" borderId="23" xfId="0" applyFont="1" applyBorder="1" applyAlignment="1">
      <alignment horizontal="center" vertical="center"/>
    </xf>
    <xf numFmtId="0" fontId="51" fillId="0" borderId="24" xfId="0" applyFont="1" applyBorder="1" applyAlignment="1">
      <alignment horizontal="center" vertical="center"/>
    </xf>
    <xf numFmtId="0" fontId="51" fillId="0" borderId="23" xfId="0" applyFont="1" applyBorder="1">
      <alignment vertical="center"/>
    </xf>
    <xf numFmtId="0" fontId="51" fillId="0" borderId="18" xfId="0" applyFont="1" applyBorder="1" applyAlignment="1">
      <alignment horizontal="right" vertical="center"/>
    </xf>
    <xf numFmtId="0" fontId="51" fillId="0" borderId="11" xfId="0" applyFont="1" applyBorder="1" applyAlignment="1">
      <alignment horizontal="right" vertical="center"/>
    </xf>
    <xf numFmtId="179" fontId="51" fillId="0" borderId="18" xfId="0" applyNumberFormat="1" applyFont="1" applyBorder="1">
      <alignment vertical="center"/>
    </xf>
    <xf numFmtId="179" fontId="51" fillId="0" borderId="11" xfId="0" applyNumberFormat="1" applyFont="1" applyBorder="1">
      <alignment vertical="center"/>
    </xf>
    <xf numFmtId="179" fontId="51" fillId="0" borderId="23" xfId="0" applyNumberFormat="1" applyFont="1" applyBorder="1">
      <alignment vertical="center"/>
    </xf>
    <xf numFmtId="179" fontId="51" fillId="0" borderId="24" xfId="0" applyNumberFormat="1" applyFont="1" applyBorder="1">
      <alignment vertical="center"/>
    </xf>
    <xf numFmtId="0" fontId="47" fillId="0" borderId="18" xfId="0" applyFont="1" applyBorder="1">
      <alignment vertical="center"/>
    </xf>
    <xf numFmtId="176" fontId="42" fillId="33" borderId="1" xfId="0" applyNumberFormat="1" applyFont="1" applyFill="1" applyBorder="1" applyAlignment="1">
      <alignment vertical="center" shrinkToFit="1"/>
    </xf>
    <xf numFmtId="180" fontId="47" fillId="33" borderId="11" xfId="0" applyNumberFormat="1" applyFont="1" applyFill="1" applyBorder="1" applyAlignment="1">
      <alignment vertical="center" shrinkToFit="1"/>
    </xf>
    <xf numFmtId="180" fontId="47" fillId="33" borderId="14" xfId="0" applyNumberFormat="1" applyFont="1" applyFill="1" applyBorder="1" applyAlignment="1">
      <alignment vertical="center" shrinkToFit="1"/>
    </xf>
    <xf numFmtId="0" fontId="42" fillId="0" borderId="71" xfId="0" applyFont="1" applyBorder="1" applyAlignment="1">
      <alignment vertical="top" wrapText="1"/>
    </xf>
    <xf numFmtId="0" fontId="39" fillId="34" borderId="0" xfId="0" applyFont="1" applyFill="1">
      <alignment vertical="center"/>
    </xf>
    <xf numFmtId="0" fontId="42" fillId="34" borderId="0" xfId="0" applyFont="1" applyFill="1" applyAlignment="1">
      <alignment vertical="center" wrapText="1"/>
    </xf>
    <xf numFmtId="0" fontId="39" fillId="34" borderId="5" xfId="0" applyFont="1" applyFill="1" applyBorder="1">
      <alignment vertical="center"/>
    </xf>
    <xf numFmtId="0" fontId="39" fillId="34" borderId="8" xfId="0" applyFont="1" applyFill="1" applyBorder="1" applyAlignment="1">
      <alignment vertical="center" wrapText="1"/>
    </xf>
    <xf numFmtId="0" fontId="39" fillId="34" borderId="6" xfId="0" applyFont="1" applyFill="1" applyBorder="1">
      <alignment vertical="center"/>
    </xf>
    <xf numFmtId="179" fontId="51" fillId="34" borderId="18" xfId="0" applyNumberFormat="1" applyFont="1" applyFill="1" applyBorder="1">
      <alignment vertical="center"/>
    </xf>
    <xf numFmtId="179" fontId="51" fillId="34" borderId="11" xfId="0" applyNumberFormat="1" applyFont="1" applyFill="1" applyBorder="1">
      <alignment vertical="center"/>
    </xf>
    <xf numFmtId="0" fontId="42" fillId="34" borderId="1" xfId="0" applyFont="1" applyFill="1" applyBorder="1" applyAlignment="1">
      <alignment vertical="top" wrapText="1"/>
    </xf>
    <xf numFmtId="0" fontId="42" fillId="34" borderId="71" xfId="0" applyFont="1" applyFill="1" applyBorder="1" applyAlignment="1">
      <alignment vertical="top" wrapText="1"/>
    </xf>
    <xf numFmtId="176" fontId="42" fillId="34" borderId="16" xfId="0" applyNumberFormat="1" applyFont="1" applyFill="1" applyBorder="1" applyAlignment="1">
      <alignment vertical="top" shrinkToFit="1"/>
    </xf>
    <xf numFmtId="176" fontId="42" fillId="34" borderId="11" xfId="0" applyNumberFormat="1" applyFont="1" applyFill="1" applyBorder="1" applyAlignment="1">
      <alignment vertical="top" shrinkToFit="1"/>
    </xf>
    <xf numFmtId="176" fontId="42" fillId="34" borderId="14" xfId="0" applyNumberFormat="1" applyFont="1" applyFill="1" applyBorder="1" applyAlignment="1">
      <alignment vertical="top" shrinkToFit="1"/>
    </xf>
    <xf numFmtId="180" fontId="42" fillId="34" borderId="11" xfId="0" applyNumberFormat="1" applyFont="1" applyFill="1" applyBorder="1" applyAlignment="1">
      <alignment vertical="top" shrinkToFit="1"/>
    </xf>
    <xf numFmtId="178" fontId="42" fillId="34" borderId="16" xfId="0" applyNumberFormat="1" applyFont="1" applyFill="1" applyBorder="1" applyAlignment="1">
      <alignment vertical="top" shrinkToFit="1"/>
    </xf>
    <xf numFmtId="178" fontId="42" fillId="34" borderId="14" xfId="0" applyNumberFormat="1" applyFont="1" applyFill="1" applyBorder="1" applyAlignment="1">
      <alignment vertical="top" shrinkToFit="1"/>
    </xf>
    <xf numFmtId="176" fontId="42" fillId="34" borderId="72" xfId="0" applyNumberFormat="1" applyFont="1" applyFill="1" applyBorder="1" applyAlignment="1">
      <alignment vertical="top" shrinkToFit="1"/>
    </xf>
    <xf numFmtId="176" fontId="42" fillId="34" borderId="73" xfId="0" applyNumberFormat="1" applyFont="1" applyFill="1" applyBorder="1" applyAlignment="1">
      <alignment vertical="top" shrinkToFit="1"/>
    </xf>
    <xf numFmtId="176" fontId="42" fillId="34" borderId="74" xfId="0" applyNumberFormat="1" applyFont="1" applyFill="1" applyBorder="1" applyAlignment="1">
      <alignment vertical="top" shrinkToFit="1"/>
    </xf>
    <xf numFmtId="180" fontId="42" fillId="34" borderId="73" xfId="0" applyNumberFormat="1" applyFont="1" applyFill="1" applyBorder="1" applyAlignment="1">
      <alignment vertical="top" shrinkToFit="1"/>
    </xf>
    <xf numFmtId="178" fontId="42" fillId="34" borderId="72" xfId="0" applyNumberFormat="1" applyFont="1" applyFill="1" applyBorder="1" applyAlignment="1">
      <alignment vertical="top" shrinkToFit="1"/>
    </xf>
    <xf numFmtId="178" fontId="42" fillId="34" borderId="74" xfId="0" applyNumberFormat="1" applyFont="1" applyFill="1" applyBorder="1" applyAlignment="1">
      <alignment vertical="top" shrinkToFit="1"/>
    </xf>
    <xf numFmtId="0" fontId="42" fillId="34" borderId="2" xfId="0" applyFont="1" applyFill="1" applyBorder="1" applyAlignment="1">
      <alignment vertical="top" wrapText="1"/>
    </xf>
    <xf numFmtId="176" fontId="42" fillId="34" borderId="17" xfId="0" applyNumberFormat="1" applyFont="1" applyFill="1" applyBorder="1" applyAlignment="1">
      <alignment vertical="top" shrinkToFit="1"/>
    </xf>
    <xf numFmtId="176" fontId="42" fillId="34" borderId="10" xfId="0" applyNumberFormat="1" applyFont="1" applyFill="1" applyBorder="1" applyAlignment="1">
      <alignment vertical="top" shrinkToFit="1"/>
    </xf>
    <xf numFmtId="176" fontId="42" fillId="34" borderId="15" xfId="0" applyNumberFormat="1" applyFont="1" applyFill="1" applyBorder="1" applyAlignment="1">
      <alignment vertical="top" shrinkToFit="1"/>
    </xf>
    <xf numFmtId="180" fontId="42" fillId="34" borderId="10" xfId="0" applyNumberFormat="1" applyFont="1" applyFill="1" applyBorder="1" applyAlignment="1">
      <alignment vertical="top" shrinkToFit="1"/>
    </xf>
    <xf numFmtId="178" fontId="42" fillId="34" borderId="17" xfId="0" applyNumberFormat="1" applyFont="1" applyFill="1" applyBorder="1" applyAlignment="1">
      <alignment vertical="top" shrinkToFit="1"/>
    </xf>
    <xf numFmtId="178" fontId="42" fillId="34" borderId="15" xfId="0" applyNumberFormat="1" applyFont="1" applyFill="1" applyBorder="1" applyAlignment="1">
      <alignment vertical="top" shrinkToFit="1"/>
    </xf>
    <xf numFmtId="0" fontId="19" fillId="34" borderId="0" xfId="0" applyFont="1" applyFill="1">
      <alignment vertical="center"/>
    </xf>
    <xf numFmtId="0" fontId="56" fillId="0" borderId="0" xfId="0" applyFont="1">
      <alignment vertical="center"/>
    </xf>
    <xf numFmtId="0" fontId="0" fillId="0" borderId="0" xfId="0" applyAlignment="1">
      <alignment vertical="center" wrapText="1"/>
    </xf>
    <xf numFmtId="0" fontId="58" fillId="0" borderId="0" xfId="0" applyFont="1" applyAlignment="1">
      <alignment horizontal="left" vertical="center" indent="1"/>
    </xf>
    <xf numFmtId="0" fontId="59" fillId="0" borderId="0" xfId="0" applyFont="1">
      <alignment vertical="center"/>
    </xf>
    <xf numFmtId="0" fontId="29" fillId="0" borderId="0" xfId="0" applyFont="1">
      <alignment vertical="center"/>
    </xf>
    <xf numFmtId="0" fontId="58" fillId="0" borderId="0" xfId="0" applyFont="1">
      <alignment vertical="center"/>
    </xf>
    <xf numFmtId="0" fontId="55" fillId="35" borderId="0" xfId="0" applyFont="1" applyFill="1" applyAlignment="1">
      <alignment horizontal="left" vertical="center"/>
    </xf>
    <xf numFmtId="0" fontId="61" fillId="0" borderId="0" xfId="42" applyFont="1">
      <alignment vertical="center"/>
    </xf>
    <xf numFmtId="0" fontId="12" fillId="0" borderId="0" xfId="42">
      <alignment vertical="center"/>
    </xf>
    <xf numFmtId="0" fontId="53" fillId="0" borderId="0" xfId="0" applyFont="1">
      <alignment vertical="center"/>
    </xf>
    <xf numFmtId="0" fontId="64" fillId="0" borderId="0" xfId="42" applyFont="1">
      <alignment vertical="center"/>
    </xf>
    <xf numFmtId="0" fontId="65" fillId="0" borderId="0" xfId="42" applyFont="1">
      <alignment vertical="center"/>
    </xf>
    <xf numFmtId="0" fontId="53" fillId="0" borderId="0" xfId="0" applyFont="1" applyAlignment="1">
      <alignment vertical="center" shrinkToFit="1"/>
    </xf>
    <xf numFmtId="0" fontId="0" fillId="0" borderId="0" xfId="0" applyAlignment="1">
      <alignment horizontal="center" vertical="center"/>
    </xf>
    <xf numFmtId="38" fontId="21" fillId="0" borderId="29" xfId="45" applyFont="1" applyBorder="1" applyAlignment="1">
      <alignment horizontal="right" vertical="center" wrapText="1"/>
    </xf>
    <xf numFmtId="0" fontId="69" fillId="0" borderId="29" xfId="44" applyFont="1" applyBorder="1" applyAlignment="1">
      <alignment vertical="center" wrapText="1"/>
    </xf>
    <xf numFmtId="38" fontId="21" fillId="0" borderId="29" xfId="45" applyFont="1" applyFill="1" applyBorder="1" applyAlignment="1">
      <alignment vertical="center" wrapText="1"/>
    </xf>
    <xf numFmtId="38" fontId="21" fillId="0" borderId="29" xfId="45" applyFont="1" applyBorder="1" applyAlignment="1">
      <alignment horizontal="right" vertical="center"/>
    </xf>
    <xf numFmtId="0" fontId="69" fillId="0" borderId="29" xfId="44" applyFont="1" applyBorder="1" applyAlignment="1">
      <alignment vertical="center"/>
    </xf>
    <xf numFmtId="38" fontId="21" fillId="0" borderId="95" xfId="45" applyFont="1" applyFill="1" applyBorder="1" applyAlignment="1">
      <alignment vertical="center" wrapText="1"/>
    </xf>
    <xf numFmtId="0" fontId="66" fillId="0" borderId="0" xfId="42" applyFont="1">
      <alignment vertical="center"/>
    </xf>
    <xf numFmtId="0" fontId="33" fillId="0" borderId="0" xfId="42" applyFont="1">
      <alignment vertical="center"/>
    </xf>
    <xf numFmtId="0" fontId="71" fillId="0" borderId="0" xfId="42" applyFont="1">
      <alignment vertical="center"/>
    </xf>
    <xf numFmtId="0" fontId="21" fillId="0" borderId="0" xfId="42" applyFont="1">
      <alignment vertical="center"/>
    </xf>
    <xf numFmtId="0" fontId="21" fillId="0" borderId="0" xfId="0" applyFont="1">
      <alignment vertical="center"/>
    </xf>
    <xf numFmtId="0" fontId="72" fillId="38" borderId="16" xfId="0" applyFont="1" applyFill="1" applyBorder="1" applyAlignment="1">
      <alignment horizontal="center" vertical="center"/>
    </xf>
    <xf numFmtId="0" fontId="72" fillId="38" borderId="11" xfId="0" applyFont="1" applyFill="1" applyBorder="1" applyAlignment="1">
      <alignment horizontal="center" vertical="center"/>
    </xf>
    <xf numFmtId="0" fontId="21" fillId="0" borderId="76" xfId="0" applyFont="1" applyBorder="1" applyAlignment="1">
      <alignment horizontal="center" vertical="center"/>
    </xf>
    <xf numFmtId="0" fontId="21" fillId="36" borderId="77" xfId="0" applyFont="1" applyFill="1" applyBorder="1" applyAlignment="1" applyProtection="1">
      <alignment horizontal="center" vertical="center" wrapText="1"/>
      <protection locked="0"/>
    </xf>
    <xf numFmtId="182" fontId="21" fillId="0" borderId="0" xfId="0" applyNumberFormat="1" applyFont="1">
      <alignment vertical="center"/>
    </xf>
    <xf numFmtId="0" fontId="21" fillId="0" borderId="79" xfId="0" applyFont="1" applyBorder="1" applyAlignment="1">
      <alignment horizontal="center" vertical="center"/>
    </xf>
    <xf numFmtId="0" fontId="21" fillId="36" borderId="29" xfId="0" applyFont="1" applyFill="1" applyBorder="1" applyAlignment="1" applyProtection="1">
      <alignment horizontal="center" vertical="center" wrapText="1"/>
      <protection locked="0"/>
    </xf>
    <xf numFmtId="0" fontId="21" fillId="0" borderId="78" xfId="0" applyFont="1" applyBorder="1" applyAlignment="1">
      <alignment horizontal="center" vertical="center"/>
    </xf>
    <xf numFmtId="0" fontId="21" fillId="0" borderId="98"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65" fillId="0" borderId="0" xfId="42" applyFont="1" applyAlignment="1">
      <alignment horizontal="left" vertical="center"/>
    </xf>
    <xf numFmtId="0" fontId="72" fillId="38" borderId="18" xfId="0" applyFont="1" applyFill="1" applyBorder="1" applyAlignment="1">
      <alignment horizontal="center" vertical="center"/>
    </xf>
    <xf numFmtId="0" fontId="21" fillId="36" borderId="23" xfId="0" applyFont="1" applyFill="1" applyBorder="1" applyAlignment="1" applyProtection="1">
      <alignment horizontal="center" vertical="center" wrapText="1"/>
      <protection locked="0"/>
    </xf>
    <xf numFmtId="38" fontId="21" fillId="36" borderId="23" xfId="46" applyFont="1" applyFill="1" applyBorder="1" applyAlignment="1" applyProtection="1">
      <alignment horizontal="center" vertical="center" wrapText="1"/>
      <protection locked="0"/>
    </xf>
    <xf numFmtId="38" fontId="0" fillId="0" borderId="0" xfId="46" applyFont="1">
      <alignment vertical="center"/>
    </xf>
    <xf numFmtId="0" fontId="74"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185" fontId="21" fillId="36" borderId="23" xfId="46" applyNumberFormat="1" applyFont="1" applyFill="1" applyBorder="1" applyAlignment="1" applyProtection="1">
      <alignment horizontal="center" vertical="center" wrapText="1"/>
      <protection locked="0"/>
    </xf>
    <xf numFmtId="0" fontId="0" fillId="0" borderId="29" xfId="44" applyFont="1" applyBorder="1" applyAlignment="1">
      <alignment vertical="center" wrapText="1"/>
    </xf>
    <xf numFmtId="0" fontId="0" fillId="0" borderId="86" xfId="0" applyBorder="1" applyAlignment="1">
      <alignment horizontal="center" vertical="center"/>
    </xf>
    <xf numFmtId="0" fontId="69" fillId="0" borderId="0" xfId="50" applyFont="1">
      <alignment vertical="center"/>
    </xf>
    <xf numFmtId="0" fontId="75" fillId="0" borderId="0" xfId="49" applyFont="1" applyAlignment="1">
      <alignment horizontal="left" vertical="center"/>
    </xf>
    <xf numFmtId="0" fontId="70" fillId="0" borderId="0" xfId="50" applyFont="1">
      <alignment vertical="center"/>
    </xf>
    <xf numFmtId="0" fontId="75" fillId="0" borderId="0" xfId="49" applyFont="1">
      <alignment vertical="center"/>
    </xf>
    <xf numFmtId="0" fontId="76" fillId="0" borderId="0" xfId="49" applyFont="1">
      <alignment vertical="center"/>
    </xf>
    <xf numFmtId="0" fontId="76" fillId="0" borderId="0" xfId="51" applyFont="1">
      <alignment vertical="center"/>
    </xf>
    <xf numFmtId="0" fontId="75" fillId="0" borderId="0" xfId="52" applyFont="1">
      <alignment vertical="center"/>
    </xf>
    <xf numFmtId="0" fontId="76" fillId="0" borderId="0" xfId="53" quotePrefix="1" applyFont="1">
      <alignment vertical="center"/>
    </xf>
    <xf numFmtId="0" fontId="76" fillId="0" borderId="0" xfId="53" applyFont="1">
      <alignment vertical="center"/>
    </xf>
    <xf numFmtId="0" fontId="75" fillId="0" borderId="0" xfId="53" applyFont="1">
      <alignment vertical="center"/>
    </xf>
    <xf numFmtId="0" fontId="78" fillId="0" borderId="0" xfId="53" applyFont="1" applyAlignment="1">
      <alignment horizontal="center" vertical="center"/>
    </xf>
    <xf numFmtId="0" fontId="41" fillId="0" borderId="0" xfId="53" applyFont="1" applyAlignment="1">
      <alignment vertical="center" wrapText="1"/>
    </xf>
    <xf numFmtId="0" fontId="79" fillId="0" borderId="0" xfId="53" applyFont="1" applyAlignment="1">
      <alignment horizontal="left" vertical="center"/>
    </xf>
    <xf numFmtId="0" fontId="75" fillId="35" borderId="0" xfId="53" applyFont="1" applyFill="1" applyAlignment="1">
      <alignment vertical="center" textRotation="255"/>
    </xf>
    <xf numFmtId="0" fontId="75" fillId="35" borderId="18" xfId="53" applyFont="1" applyFill="1" applyBorder="1" applyAlignment="1">
      <alignment vertical="center" textRotation="255"/>
    </xf>
    <xf numFmtId="0" fontId="75" fillId="0" borderId="0" xfId="53" applyFont="1" applyAlignment="1">
      <alignment horizontal="center" vertical="center"/>
    </xf>
    <xf numFmtId="0" fontId="75" fillId="35" borderId="99" xfId="53" applyFont="1" applyFill="1" applyBorder="1" applyAlignment="1">
      <alignment vertical="center" textRotation="255"/>
    </xf>
    <xf numFmtId="0" fontId="75" fillId="0" borderId="0" xfId="53" applyFont="1" applyAlignment="1">
      <alignment vertical="center" wrapText="1"/>
    </xf>
    <xf numFmtId="0" fontId="75" fillId="35" borderId="0" xfId="53" applyFont="1" applyFill="1">
      <alignment vertical="center"/>
    </xf>
    <xf numFmtId="0" fontId="19" fillId="0" borderId="0" xfId="53" applyFont="1" applyAlignment="1">
      <alignment vertical="center" wrapText="1"/>
    </xf>
    <xf numFmtId="0" fontId="75" fillId="35" borderId="0" xfId="53" applyFont="1" applyFill="1" applyAlignment="1">
      <alignment vertical="center" shrinkToFit="1"/>
    </xf>
    <xf numFmtId="0" fontId="75" fillId="35" borderId="0" xfId="53" applyFont="1" applyFill="1" applyAlignment="1">
      <alignment vertical="center" wrapText="1"/>
    </xf>
    <xf numFmtId="0" fontId="83" fillId="35" borderId="0" xfId="53" applyFont="1" applyFill="1" applyAlignment="1">
      <alignment vertical="center" wrapText="1"/>
    </xf>
    <xf numFmtId="0" fontId="63" fillId="35" borderId="0" xfId="53" applyFont="1" applyFill="1" applyAlignment="1">
      <alignment vertical="center" shrinkToFit="1"/>
    </xf>
    <xf numFmtId="0" fontId="63" fillId="35" borderId="0" xfId="53" applyFont="1" applyFill="1" applyAlignment="1">
      <alignment horizontal="center" vertical="center" shrinkToFit="1"/>
    </xf>
    <xf numFmtId="0" fontId="75" fillId="35" borderId="0" xfId="55" applyFill="1">
      <alignment vertical="center"/>
    </xf>
    <xf numFmtId="0" fontId="81" fillId="35" borderId="0" xfId="53" applyFont="1" applyFill="1" applyAlignment="1">
      <alignment vertical="center" shrinkToFit="1"/>
    </xf>
    <xf numFmtId="0" fontId="81" fillId="35" borderId="0" xfId="53" applyFont="1" applyFill="1" applyAlignment="1">
      <alignment vertical="center" wrapText="1"/>
    </xf>
    <xf numFmtId="0" fontId="69" fillId="35" borderId="0" xfId="50" applyFont="1" applyFill="1">
      <alignment vertical="center"/>
    </xf>
    <xf numFmtId="0" fontId="63" fillId="35" borderId="0" xfId="53" applyFont="1" applyFill="1" applyAlignment="1">
      <alignment horizontal="right" vertical="center" shrinkToFit="1"/>
    </xf>
    <xf numFmtId="0" fontId="63" fillId="35" borderId="0" xfId="53" applyFont="1" applyFill="1" applyAlignment="1">
      <alignment horizontal="left" vertical="center" shrinkToFit="1"/>
    </xf>
    <xf numFmtId="0" fontId="63" fillId="35" borderId="0" xfId="55" applyFont="1" applyFill="1" applyAlignment="1">
      <alignment horizontal="right" vertical="center"/>
    </xf>
    <xf numFmtId="0" fontId="63" fillId="35" borderId="0" xfId="55" applyFont="1" applyFill="1" applyAlignment="1">
      <alignment horizontal="left" vertical="center"/>
    </xf>
    <xf numFmtId="0" fontId="63" fillId="35" borderId="0" xfId="53" applyFont="1" applyFill="1" applyAlignment="1">
      <alignment horizontal="right" vertical="center"/>
    </xf>
    <xf numFmtId="0" fontId="69" fillId="35" borderId="0" xfId="50" applyFont="1" applyFill="1" applyAlignment="1">
      <alignment horizontal="right" vertical="center"/>
    </xf>
    <xf numFmtId="0" fontId="69" fillId="35" borderId="0" xfId="50" applyFont="1" applyFill="1" applyAlignment="1">
      <alignment horizontal="left" vertical="center" shrinkToFit="1"/>
    </xf>
    <xf numFmtId="0" fontId="69" fillId="35" borderId="0" xfId="50" applyFont="1" applyFill="1" applyAlignment="1">
      <alignment horizontal="left" vertical="center"/>
    </xf>
    <xf numFmtId="0" fontId="75" fillId="35" borderId="0" xfId="50" applyFont="1" applyFill="1" applyAlignment="1">
      <alignment horizontal="right" vertical="center"/>
    </xf>
    <xf numFmtId="0" fontId="69" fillId="0" borderId="0" xfId="50" applyFont="1" applyAlignment="1">
      <alignment horizontal="left" vertical="center"/>
    </xf>
    <xf numFmtId="0" fontId="63" fillId="35" borderId="0" xfId="53" applyFont="1" applyFill="1" applyAlignment="1">
      <alignment horizontal="center" vertical="center"/>
    </xf>
    <xf numFmtId="0" fontId="63" fillId="35" borderId="0" xfId="50" applyFont="1" applyFill="1" applyAlignment="1">
      <alignment horizontal="center" vertical="center"/>
    </xf>
    <xf numFmtId="0" fontId="82" fillId="35" borderId="0" xfId="55" applyFont="1" applyFill="1" applyAlignment="1">
      <alignment vertical="top"/>
    </xf>
    <xf numFmtId="0" fontId="82" fillId="35" borderId="0" xfId="53" applyFont="1" applyFill="1">
      <alignment vertical="center"/>
    </xf>
    <xf numFmtId="38" fontId="21" fillId="36" borderId="29" xfId="45" applyFont="1" applyFill="1" applyBorder="1" applyAlignment="1">
      <alignment vertical="center" wrapText="1"/>
    </xf>
    <xf numFmtId="38" fontId="21" fillId="36" borderId="29" xfId="45" applyFont="1" applyFill="1" applyBorder="1" applyAlignment="1">
      <alignment horizontal="right" vertical="center" wrapText="1"/>
    </xf>
    <xf numFmtId="38" fontId="21" fillId="36" borderId="105" xfId="46" applyFont="1" applyFill="1" applyBorder="1" applyAlignment="1" applyProtection="1">
      <alignment horizontal="center" vertical="center" wrapText="1"/>
      <protection locked="0"/>
    </xf>
    <xf numFmtId="0" fontId="84" fillId="0" borderId="0" xfId="0" applyFont="1">
      <alignment vertical="center"/>
    </xf>
    <xf numFmtId="0" fontId="85" fillId="0" borderId="0" xfId="58" applyFont="1" applyAlignment="1">
      <alignment vertical="center"/>
    </xf>
    <xf numFmtId="0" fontId="85" fillId="39" borderId="0" xfId="58" applyFont="1" applyFill="1" applyAlignment="1">
      <alignment vertical="center"/>
    </xf>
    <xf numFmtId="0" fontId="85" fillId="39" borderId="0" xfId="58" applyFont="1" applyFill="1" applyAlignment="1">
      <alignment horizontal="right" vertical="center"/>
    </xf>
    <xf numFmtId="0" fontId="85" fillId="0" borderId="0" xfId="58" applyFont="1" applyAlignment="1">
      <alignment horizontal="centerContinuous" vertical="center"/>
    </xf>
    <xf numFmtId="0" fontId="87" fillId="0" borderId="0" xfId="58" applyFont="1" applyAlignment="1">
      <alignment vertical="center"/>
    </xf>
    <xf numFmtId="0" fontId="85" fillId="0" borderId="0" xfId="58" applyFont="1" applyAlignment="1">
      <alignment horizontal="center" vertical="center"/>
    </xf>
    <xf numFmtId="0" fontId="85" fillId="0" borderId="0" xfId="58" applyFont="1" applyAlignment="1">
      <alignment horizontal="right" vertical="center"/>
    </xf>
    <xf numFmtId="0" fontId="88" fillId="0" borderId="0" xfId="59" applyFont="1">
      <alignment vertical="center"/>
    </xf>
    <xf numFmtId="0" fontId="88" fillId="0" borderId="0" xfId="60" applyFont="1">
      <alignment vertical="center"/>
    </xf>
    <xf numFmtId="0" fontId="88" fillId="0" borderId="0" xfId="60" applyFont="1" applyAlignment="1">
      <alignment horizontal="right" vertical="center"/>
    </xf>
    <xf numFmtId="0" fontId="94" fillId="0" borderId="0" xfId="60" applyFont="1">
      <alignment vertical="center"/>
    </xf>
    <xf numFmtId="0" fontId="88" fillId="0" borderId="29" xfId="60" applyFont="1" applyBorder="1" applyAlignment="1">
      <alignment horizontal="center" vertical="center" wrapText="1"/>
    </xf>
    <xf numFmtId="0" fontId="88" fillId="0" borderId="29" xfId="60" applyFont="1" applyBorder="1">
      <alignment vertical="center"/>
    </xf>
    <xf numFmtId="0" fontId="94" fillId="0" borderId="28" xfId="60" applyFont="1" applyBorder="1" applyAlignment="1">
      <alignment horizontal="center" vertical="center"/>
    </xf>
    <xf numFmtId="0" fontId="93" fillId="0" borderId="28" xfId="60" applyFont="1" applyBorder="1" applyAlignment="1">
      <alignment horizontal="center" vertical="center" wrapText="1"/>
    </xf>
    <xf numFmtId="0" fontId="94" fillId="0" borderId="29" xfId="60" applyFont="1" applyBorder="1">
      <alignment vertical="center"/>
    </xf>
    <xf numFmtId="0" fontId="88" fillId="0" borderId="28" xfId="60" applyFont="1" applyBorder="1" applyAlignment="1">
      <alignment horizontal="center" vertical="center"/>
    </xf>
    <xf numFmtId="0" fontId="8" fillId="0" borderId="0" xfId="60">
      <alignment vertical="center"/>
    </xf>
    <xf numFmtId="57" fontId="21" fillId="36" borderId="29" xfId="46" applyNumberFormat="1" applyFont="1" applyFill="1" applyBorder="1" applyAlignment="1" applyProtection="1">
      <alignment horizontal="center" vertical="center" wrapText="1"/>
      <protection locked="0"/>
    </xf>
    <xf numFmtId="0" fontId="21" fillId="36" borderId="80" xfId="0" applyFont="1" applyFill="1" applyBorder="1" applyAlignment="1">
      <alignment horizontal="center" vertical="center"/>
    </xf>
    <xf numFmtId="57" fontId="21" fillId="36" borderId="13" xfId="46" applyNumberFormat="1" applyFont="1" applyFill="1" applyBorder="1" applyAlignment="1" applyProtection="1">
      <alignment horizontal="center" vertical="center" wrapText="1"/>
      <protection locked="0"/>
    </xf>
    <xf numFmtId="184" fontId="21" fillId="0" borderId="119" xfId="0" applyNumberFormat="1" applyFont="1" applyBorder="1">
      <alignment vertical="center"/>
    </xf>
    <xf numFmtId="184" fontId="21" fillId="0" borderId="139" xfId="0" applyNumberFormat="1" applyFont="1" applyBorder="1">
      <alignment vertical="center"/>
    </xf>
    <xf numFmtId="12" fontId="0" fillId="41" borderId="0" xfId="0" applyNumberFormat="1" applyFill="1" applyAlignment="1">
      <alignment horizontal="left" vertical="center"/>
    </xf>
    <xf numFmtId="0" fontId="21" fillId="41" borderId="0" xfId="0" applyFont="1" applyFill="1" applyAlignment="1">
      <alignment horizontal="left" vertical="center"/>
    </xf>
    <xf numFmtId="0" fontId="0" fillId="41" borderId="0" xfId="0" applyFill="1" applyAlignment="1">
      <alignment horizontal="left" vertical="center"/>
    </xf>
    <xf numFmtId="0" fontId="21" fillId="41" borderId="0" xfId="42" applyFont="1" applyFill="1" applyAlignment="1">
      <alignment horizontal="left" vertical="center"/>
    </xf>
    <xf numFmtId="0" fontId="0" fillId="41" borderId="0" xfId="0" applyFill="1" applyAlignment="1">
      <alignment horizontal="center" vertical="center"/>
    </xf>
    <xf numFmtId="12" fontId="0" fillId="0" borderId="0" xfId="0" applyNumberFormat="1">
      <alignment vertical="center"/>
    </xf>
    <xf numFmtId="38" fontId="21" fillId="36" borderId="77" xfId="46" applyFont="1" applyFill="1" applyBorder="1" applyAlignment="1" applyProtection="1">
      <alignment horizontal="center" vertical="center" wrapText="1"/>
      <protection locked="0"/>
    </xf>
    <xf numFmtId="187" fontId="21" fillId="36" borderId="105" xfId="46" applyNumberFormat="1" applyFont="1" applyFill="1" applyBorder="1" applyAlignment="1" applyProtection="1">
      <alignment horizontal="center" vertical="center" wrapText="1"/>
      <protection locked="0"/>
    </xf>
    <xf numFmtId="187" fontId="21" fillId="36" borderId="77" xfId="46" applyNumberFormat="1" applyFont="1" applyFill="1" applyBorder="1" applyAlignment="1" applyProtection="1">
      <alignment horizontal="center" vertical="center" wrapText="1"/>
      <protection locked="0"/>
    </xf>
    <xf numFmtId="12" fontId="21" fillId="36" borderId="105" xfId="46" applyNumberFormat="1" applyFont="1" applyFill="1" applyBorder="1" applyAlignment="1" applyProtection="1">
      <alignment horizontal="center" vertical="center" wrapText="1"/>
      <protection locked="0"/>
    </xf>
    <xf numFmtId="57" fontId="21" fillId="36" borderId="77" xfId="46" applyNumberFormat="1" applyFont="1" applyFill="1" applyBorder="1" applyAlignment="1" applyProtection="1">
      <alignment horizontal="center" vertical="center" wrapText="1"/>
      <protection locked="0"/>
    </xf>
    <xf numFmtId="0" fontId="21" fillId="36" borderId="138" xfId="0" applyFont="1" applyFill="1" applyBorder="1" applyAlignment="1">
      <alignment horizontal="center" vertical="center"/>
    </xf>
    <xf numFmtId="187" fontId="21" fillId="36" borderId="24" xfId="46" applyNumberFormat="1" applyFont="1" applyFill="1" applyBorder="1" applyAlignment="1" applyProtection="1">
      <alignment horizontal="center" vertical="center" wrapText="1"/>
      <protection locked="0"/>
    </xf>
    <xf numFmtId="187" fontId="21" fillId="36" borderId="23" xfId="46" applyNumberFormat="1" applyFont="1" applyFill="1" applyBorder="1" applyAlignment="1" applyProtection="1">
      <alignment horizontal="center" vertical="center" wrapText="1"/>
      <protection locked="0"/>
    </xf>
    <xf numFmtId="12" fontId="21" fillId="36" borderId="23" xfId="46" applyNumberFormat="1" applyFont="1" applyFill="1" applyBorder="1" applyAlignment="1" applyProtection="1">
      <alignment horizontal="center" vertical="center" wrapText="1"/>
      <protection locked="0"/>
    </xf>
    <xf numFmtId="57" fontId="21" fillId="36" borderId="24" xfId="46" applyNumberFormat="1" applyFont="1" applyFill="1" applyBorder="1" applyAlignment="1" applyProtection="1">
      <alignment horizontal="center" vertical="center" wrapText="1"/>
      <protection locked="0"/>
    </xf>
    <xf numFmtId="0" fontId="21" fillId="36" borderId="130" xfId="0" applyFont="1" applyFill="1" applyBorder="1" applyAlignment="1">
      <alignment horizontal="center" vertical="center"/>
    </xf>
    <xf numFmtId="0" fontId="21" fillId="0" borderId="0" xfId="42" applyFont="1" applyAlignment="1">
      <alignment horizontal="right" vertical="center"/>
    </xf>
    <xf numFmtId="0" fontId="21" fillId="36" borderId="77" xfId="0" applyFont="1" applyFill="1" applyBorder="1" applyAlignment="1" applyProtection="1">
      <alignment horizontal="left" vertical="center" wrapText="1"/>
      <protection locked="0"/>
    </xf>
    <xf numFmtId="0" fontId="21" fillId="36" borderId="29" xfId="0" applyFont="1" applyFill="1" applyBorder="1" applyAlignment="1" applyProtection="1">
      <alignment horizontal="left" vertical="center" wrapText="1"/>
      <protection locked="0"/>
    </xf>
    <xf numFmtId="177" fontId="45" fillId="0" borderId="0" xfId="0" applyNumberFormat="1" applyFont="1" applyAlignment="1">
      <alignment horizontal="right" vertical="center" shrinkToFit="1"/>
    </xf>
    <xf numFmtId="0" fontId="45" fillId="34" borderId="0" xfId="0" applyFont="1" applyFill="1" applyAlignment="1">
      <alignment horizontal="right" vertical="center"/>
    </xf>
    <xf numFmtId="0" fontId="75" fillId="35" borderId="0" xfId="53" applyFont="1" applyFill="1" applyAlignment="1">
      <alignment horizontal="center" vertical="center"/>
    </xf>
    <xf numFmtId="0" fontId="39" fillId="0" borderId="0" xfId="53" applyFont="1" applyAlignment="1">
      <alignment vertical="top" wrapText="1"/>
    </xf>
    <xf numFmtId="0" fontId="98" fillId="42" borderId="140" xfId="61" applyFont="1" applyFill="1" applyBorder="1">
      <alignment vertical="center"/>
    </xf>
    <xf numFmtId="0" fontId="98" fillId="42" borderId="141" xfId="61" applyFont="1" applyFill="1" applyBorder="1">
      <alignment vertical="center"/>
    </xf>
    <xf numFmtId="0" fontId="22" fillId="42" borderId="142" xfId="61" applyFont="1" applyFill="1" applyBorder="1">
      <alignment vertical="center"/>
    </xf>
    <xf numFmtId="0" fontId="6" fillId="43" borderId="140" xfId="61" applyFill="1" applyBorder="1">
      <alignment vertical="center"/>
    </xf>
    <xf numFmtId="0" fontId="6" fillId="43" borderId="141" xfId="61" applyFill="1" applyBorder="1">
      <alignment vertical="center"/>
    </xf>
    <xf numFmtId="0" fontId="6" fillId="44" borderId="141" xfId="61" applyFill="1" applyBorder="1">
      <alignment vertical="center"/>
    </xf>
    <xf numFmtId="0" fontId="6" fillId="37" borderId="141" xfId="61" applyFill="1" applyBorder="1">
      <alignment vertical="center"/>
    </xf>
    <xf numFmtId="0" fontId="6" fillId="37" borderId="142" xfId="61" applyFill="1" applyBorder="1">
      <alignment vertical="center"/>
    </xf>
    <xf numFmtId="0" fontId="6" fillId="0" borderId="0" xfId="61">
      <alignment vertical="center"/>
    </xf>
    <xf numFmtId="0" fontId="22" fillId="42" borderId="143" xfId="61" applyFont="1" applyFill="1" applyBorder="1">
      <alignment vertical="center"/>
    </xf>
    <xf numFmtId="0" fontId="22" fillId="42" borderId="144" xfId="61" applyFont="1" applyFill="1" applyBorder="1">
      <alignment vertical="center"/>
    </xf>
    <xf numFmtId="0" fontId="22" fillId="42" borderId="145" xfId="61" applyFont="1" applyFill="1" applyBorder="1">
      <alignment vertical="center"/>
    </xf>
    <xf numFmtId="0" fontId="6" fillId="43" borderId="143" xfId="61" applyFill="1" applyBorder="1">
      <alignment vertical="center"/>
    </xf>
    <xf numFmtId="0" fontId="6" fillId="43" borderId="144" xfId="61" applyFill="1" applyBorder="1">
      <alignment vertical="center"/>
    </xf>
    <xf numFmtId="0" fontId="6" fillId="44" borderId="144" xfId="61" applyFill="1" applyBorder="1">
      <alignment vertical="center"/>
    </xf>
    <xf numFmtId="0" fontId="6" fillId="37" borderId="144" xfId="61" applyFill="1" applyBorder="1">
      <alignment vertical="center"/>
    </xf>
    <xf numFmtId="0" fontId="6" fillId="37" borderId="145" xfId="61" applyFill="1" applyBorder="1">
      <alignment vertical="center"/>
    </xf>
    <xf numFmtId="0" fontId="6" fillId="0" borderId="146" xfId="61" applyBorder="1">
      <alignment vertical="center"/>
    </xf>
    <xf numFmtId="0" fontId="6" fillId="0" borderId="147" xfId="61" applyBorder="1">
      <alignment vertical="center"/>
    </xf>
    <xf numFmtId="0" fontId="6" fillId="0" borderId="148" xfId="61" applyBorder="1">
      <alignment vertical="center"/>
    </xf>
    <xf numFmtId="0" fontId="6" fillId="0" borderId="149" xfId="61" applyBorder="1">
      <alignment vertical="center"/>
    </xf>
    <xf numFmtId="0" fontId="6" fillId="0" borderId="147" xfId="61" applyBorder="1" applyAlignment="1">
      <alignment horizontal="right" vertical="center"/>
    </xf>
    <xf numFmtId="188" fontId="6" fillId="0" borderId="147" xfId="61" applyNumberFormat="1" applyBorder="1" applyAlignment="1">
      <alignment horizontal="right" vertical="center"/>
    </xf>
    <xf numFmtId="189" fontId="6" fillId="0" borderId="147" xfId="61" applyNumberFormat="1" applyBorder="1">
      <alignment vertical="center"/>
    </xf>
    <xf numFmtId="38" fontId="6" fillId="0" borderId="147" xfId="61" applyNumberFormat="1" applyBorder="1">
      <alignment vertical="center"/>
    </xf>
    <xf numFmtId="14" fontId="6" fillId="0" borderId="0" xfId="61" applyNumberFormat="1">
      <alignment vertical="center"/>
    </xf>
    <xf numFmtId="0" fontId="38" fillId="0" borderId="0" xfId="0" applyFont="1" applyAlignment="1">
      <alignment horizontal="right" vertical="center" shrinkToFit="1"/>
    </xf>
    <xf numFmtId="176" fontId="38" fillId="0" borderId="0" xfId="0" applyNumberFormat="1" applyFont="1" applyAlignment="1">
      <alignment vertical="center" shrinkToFit="1"/>
    </xf>
    <xf numFmtId="0" fontId="38" fillId="0" borderId="0" xfId="0" applyFont="1" applyAlignment="1">
      <alignment vertical="center" wrapText="1"/>
    </xf>
    <xf numFmtId="0" fontId="39" fillId="0" borderId="65" xfId="0" applyFont="1" applyBorder="1" applyAlignment="1">
      <alignment horizontal="right" vertical="center"/>
    </xf>
    <xf numFmtId="0" fontId="40" fillId="0" borderId="62" xfId="0" applyFont="1" applyBorder="1" applyAlignment="1">
      <alignment horizontal="center" vertical="center" wrapText="1"/>
    </xf>
    <xf numFmtId="0" fontId="40" fillId="0" borderId="56" xfId="0" applyFont="1" applyBorder="1" applyAlignment="1">
      <alignment horizontal="center" vertical="center" wrapText="1"/>
    </xf>
    <xf numFmtId="0" fontId="40" fillId="0" borderId="58" xfId="0" applyFont="1" applyBorder="1" applyAlignment="1">
      <alignment vertical="top" wrapText="1"/>
    </xf>
    <xf numFmtId="0" fontId="40" fillId="0" borderId="59" xfId="0" applyFont="1" applyBorder="1" applyAlignment="1">
      <alignment horizontal="right" vertical="top" wrapText="1"/>
    </xf>
    <xf numFmtId="0" fontId="40" fillId="0" borderId="57" xfId="0" applyFont="1" applyBorder="1" applyAlignment="1">
      <alignment vertical="top" wrapText="1"/>
    </xf>
    <xf numFmtId="0" fontId="40" fillId="0" borderId="108" xfId="0" applyFont="1" applyBorder="1" applyAlignment="1">
      <alignment vertical="center" wrapText="1"/>
    </xf>
    <xf numFmtId="0" fontId="75" fillId="0" borderId="109" xfId="0" applyFont="1" applyBorder="1" applyAlignment="1">
      <alignment vertical="center" wrapText="1"/>
    </xf>
    <xf numFmtId="0" fontId="40" fillId="0" borderId="111" xfId="0" applyFont="1" applyBorder="1" applyAlignment="1">
      <alignment vertical="center" wrapText="1"/>
    </xf>
    <xf numFmtId="0" fontId="40" fillId="0" borderId="112" xfId="0" applyFont="1" applyBorder="1" applyAlignment="1">
      <alignment vertical="center" wrapText="1"/>
    </xf>
    <xf numFmtId="0" fontId="39" fillId="0" borderId="0" xfId="0" applyFont="1" applyAlignment="1">
      <alignment horizontal="right" vertical="center"/>
    </xf>
    <xf numFmtId="0" fontId="75" fillId="0" borderId="69" xfId="0" applyFont="1" applyBorder="1" applyAlignment="1">
      <alignment vertical="center" wrapText="1"/>
    </xf>
    <xf numFmtId="176" fontId="40" fillId="0" borderId="70" xfId="0" applyNumberFormat="1" applyFont="1" applyBorder="1" applyAlignment="1">
      <alignment vertical="center" shrinkToFit="1"/>
    </xf>
    <xf numFmtId="0" fontId="40" fillId="0" borderId="60" xfId="0" applyFont="1" applyBorder="1" applyAlignment="1">
      <alignment vertical="center" wrapText="1"/>
    </xf>
    <xf numFmtId="176" fontId="40" fillId="0" borderId="64" xfId="0" applyNumberFormat="1" applyFont="1" applyBorder="1" applyAlignment="1">
      <alignment vertical="center" shrinkToFit="1"/>
    </xf>
    <xf numFmtId="0" fontId="100" fillId="0" borderId="160" xfId="0" applyFont="1" applyBorder="1" applyAlignment="1">
      <alignment vertical="center" wrapText="1"/>
    </xf>
    <xf numFmtId="0" fontId="100" fillId="45" borderId="18" xfId="0" applyFont="1" applyFill="1" applyBorder="1" applyAlignment="1">
      <alignment vertical="center" wrapText="1"/>
    </xf>
    <xf numFmtId="0" fontId="100" fillId="45" borderId="22" xfId="0" applyFont="1" applyFill="1" applyBorder="1" applyAlignment="1">
      <alignment vertical="center" wrapText="1"/>
    </xf>
    <xf numFmtId="0" fontId="100" fillId="45" borderId="23" xfId="0" applyFont="1" applyFill="1" applyBorder="1" applyAlignment="1">
      <alignment vertical="center" wrapText="1"/>
    </xf>
    <xf numFmtId="0" fontId="95" fillId="0" borderId="23" xfId="0" applyFont="1" applyBorder="1" applyAlignment="1">
      <alignment vertical="center" wrapText="1"/>
    </xf>
    <xf numFmtId="0" fontId="95" fillId="0" borderId="18" xfId="0" applyFont="1" applyBorder="1" applyAlignment="1">
      <alignment vertical="center" wrapText="1"/>
    </xf>
    <xf numFmtId="0" fontId="21" fillId="36" borderId="87" xfId="0" applyFont="1" applyFill="1" applyBorder="1" applyAlignment="1" applyProtection="1">
      <alignment horizontal="center" vertical="center" wrapText="1"/>
      <protection locked="0"/>
    </xf>
    <xf numFmtId="0" fontId="21" fillId="36" borderId="87" xfId="0" applyFont="1" applyFill="1" applyBorder="1" applyAlignment="1" applyProtection="1">
      <alignment horizontal="left" vertical="center" wrapText="1"/>
      <protection locked="0"/>
    </xf>
    <xf numFmtId="0" fontId="21" fillId="36" borderId="176" xfId="0" applyFont="1" applyFill="1" applyBorder="1" applyAlignment="1" applyProtection="1">
      <alignment horizontal="center" vertical="center" wrapText="1"/>
      <protection locked="0"/>
    </xf>
    <xf numFmtId="38" fontId="21" fillId="36" borderId="176" xfId="46" applyFont="1" applyFill="1" applyBorder="1" applyAlignment="1" applyProtection="1">
      <alignment horizontal="center" vertical="center" wrapText="1"/>
      <protection locked="0"/>
    </xf>
    <xf numFmtId="187" fontId="21" fillId="36" borderId="176" xfId="46" applyNumberFormat="1" applyFont="1" applyFill="1" applyBorder="1" applyAlignment="1" applyProtection="1">
      <alignment horizontal="center" vertical="center" wrapText="1"/>
      <protection locked="0"/>
    </xf>
    <xf numFmtId="57" fontId="21" fillId="36" borderId="176" xfId="46" applyNumberFormat="1" applyFont="1" applyFill="1" applyBorder="1" applyAlignment="1" applyProtection="1">
      <alignment horizontal="center" vertical="center" wrapText="1"/>
      <protection locked="0"/>
    </xf>
    <xf numFmtId="0" fontId="21" fillId="36" borderId="85" xfId="0" applyFont="1" applyFill="1" applyBorder="1" applyAlignment="1">
      <alignment horizontal="center" vertical="center"/>
    </xf>
    <xf numFmtId="38" fontId="21" fillId="36" borderId="87" xfId="46" applyFont="1" applyFill="1" applyBorder="1" applyAlignment="1" applyProtection="1">
      <alignment horizontal="center" vertical="center" wrapText="1"/>
      <protection locked="0"/>
    </xf>
    <xf numFmtId="0" fontId="0" fillId="0" borderId="177" xfId="0" applyBorder="1" applyAlignment="1">
      <alignment horizontal="center" vertical="center"/>
    </xf>
    <xf numFmtId="0" fontId="21" fillId="36" borderId="178" xfId="0" applyFont="1" applyFill="1" applyBorder="1" applyAlignment="1" applyProtection="1">
      <alignment horizontal="center" vertical="center" wrapText="1"/>
      <protection locked="0"/>
    </xf>
    <xf numFmtId="0" fontId="21" fillId="36" borderId="178" xfId="0" applyFont="1" applyFill="1" applyBorder="1" applyAlignment="1" applyProtection="1">
      <alignment horizontal="left" vertical="center" wrapText="1"/>
      <protection locked="0"/>
    </xf>
    <xf numFmtId="38" fontId="21" fillId="36" borderId="178" xfId="46" applyFont="1" applyFill="1" applyBorder="1" applyAlignment="1" applyProtection="1">
      <alignment horizontal="center" vertical="center" wrapText="1"/>
      <protection locked="0"/>
    </xf>
    <xf numFmtId="38" fontId="21" fillId="36" borderId="33" xfId="46" applyFont="1" applyFill="1" applyBorder="1" applyAlignment="1" applyProtection="1">
      <alignment horizontal="center" vertical="center" wrapText="1"/>
      <protection locked="0"/>
    </xf>
    <xf numFmtId="187" fontId="21" fillId="36" borderId="33" xfId="46" applyNumberFormat="1" applyFont="1" applyFill="1" applyBorder="1" applyAlignment="1" applyProtection="1">
      <alignment horizontal="center" vertical="center" wrapText="1"/>
      <protection locked="0"/>
    </xf>
    <xf numFmtId="12" fontId="21" fillId="36" borderId="33" xfId="46" applyNumberFormat="1" applyFont="1" applyFill="1" applyBorder="1" applyAlignment="1" applyProtection="1">
      <alignment horizontal="center" vertical="center" wrapText="1"/>
      <protection locked="0"/>
    </xf>
    <xf numFmtId="57" fontId="21" fillId="36" borderId="33" xfId="46" applyNumberFormat="1" applyFont="1" applyFill="1" applyBorder="1" applyAlignment="1" applyProtection="1">
      <alignment horizontal="center" vertical="center" wrapText="1"/>
      <protection locked="0"/>
    </xf>
    <xf numFmtId="0" fontId="21" fillId="36" borderId="179" xfId="0" applyFont="1" applyFill="1" applyBorder="1" applyAlignment="1">
      <alignment horizontal="center" vertical="center"/>
    </xf>
    <xf numFmtId="0" fontId="21" fillId="36" borderId="176" xfId="46" applyNumberFormat="1" applyFont="1" applyFill="1" applyBorder="1" applyAlignment="1" applyProtection="1">
      <alignment horizontal="center" vertical="center" wrapText="1"/>
      <protection locked="0"/>
    </xf>
    <xf numFmtId="0" fontId="21" fillId="0" borderId="180" xfId="0" applyFont="1" applyBorder="1" applyAlignment="1">
      <alignment horizontal="center" vertical="center"/>
    </xf>
    <xf numFmtId="184" fontId="21" fillId="0" borderId="93" xfId="0" applyNumberFormat="1" applyFont="1" applyBorder="1" applyAlignment="1">
      <alignment horizontal="center" vertical="center"/>
    </xf>
    <xf numFmtId="0" fontId="21" fillId="36" borderId="28" xfId="0" applyFont="1" applyFill="1" applyBorder="1" applyAlignment="1" applyProtection="1">
      <alignment horizontal="center" vertical="center" wrapText="1"/>
      <protection locked="0"/>
    </xf>
    <xf numFmtId="0" fontId="21" fillId="36" borderId="18" xfId="0" applyFont="1" applyFill="1" applyBorder="1" applyAlignment="1" applyProtection="1">
      <alignment horizontal="center" vertical="center" wrapText="1"/>
      <protection locked="0"/>
    </xf>
    <xf numFmtId="38" fontId="21" fillId="36" borderId="18" xfId="46" applyFont="1" applyFill="1" applyBorder="1" applyAlignment="1" applyProtection="1">
      <alignment horizontal="center" vertical="center" wrapText="1"/>
      <protection locked="0"/>
    </xf>
    <xf numFmtId="185" fontId="21" fillId="36" borderId="18" xfId="46" applyNumberFormat="1" applyFont="1" applyFill="1" applyBorder="1" applyAlignment="1" applyProtection="1">
      <alignment horizontal="center" vertical="center" wrapText="1"/>
      <protection locked="0"/>
    </xf>
    <xf numFmtId="184" fontId="21" fillId="0" borderId="133" xfId="0" applyNumberFormat="1" applyFont="1" applyBorder="1">
      <alignment vertical="center"/>
    </xf>
    <xf numFmtId="0" fontId="21" fillId="36" borderId="14" xfId="0" applyFont="1" applyFill="1" applyBorder="1" applyAlignment="1">
      <alignment horizontal="center" vertical="center"/>
    </xf>
    <xf numFmtId="184" fontId="21" fillId="0" borderId="120" xfId="0" applyNumberFormat="1" applyFont="1" applyBorder="1">
      <alignment vertical="center"/>
    </xf>
    <xf numFmtId="0" fontId="103" fillId="0" borderId="0" xfId="64" applyFont="1" applyAlignment="1">
      <alignment horizontal="center" vertical="center"/>
    </xf>
    <xf numFmtId="0" fontId="88" fillId="0" borderId="0" xfId="64" applyFont="1">
      <alignment vertical="center"/>
    </xf>
    <xf numFmtId="0" fontId="90" fillId="0" borderId="0" xfId="64" applyFont="1">
      <alignment vertical="center"/>
    </xf>
    <xf numFmtId="0" fontId="89" fillId="0" borderId="0" xfId="64" applyFont="1" applyProtection="1">
      <alignment vertical="center"/>
      <protection locked="0"/>
    </xf>
    <xf numFmtId="0" fontId="89" fillId="0" borderId="8" xfId="64" applyFont="1" applyBorder="1" applyProtection="1">
      <alignment vertical="center"/>
      <protection locked="0"/>
    </xf>
    <xf numFmtId="0" fontId="89" fillId="0" borderId="0" xfId="64" applyFont="1" applyAlignment="1" applyProtection="1">
      <alignment horizontal="center" vertical="center"/>
      <protection locked="0"/>
    </xf>
    <xf numFmtId="0" fontId="88" fillId="0" borderId="0" xfId="64" applyFont="1" applyAlignment="1">
      <alignment horizontal="right" vertical="center"/>
    </xf>
    <xf numFmtId="0" fontId="88" fillId="0" borderId="86" xfId="64" applyFont="1" applyBorder="1" applyAlignment="1">
      <alignment horizontal="center" vertical="center"/>
    </xf>
    <xf numFmtId="0" fontId="88" fillId="0" borderId="16" xfId="64" applyFont="1" applyBorder="1" applyAlignment="1">
      <alignment horizontal="center" vertical="center"/>
    </xf>
    <xf numFmtId="0" fontId="88" fillId="0" borderId="7" xfId="64" applyFont="1" applyBorder="1">
      <alignment vertical="center"/>
    </xf>
    <xf numFmtId="0" fontId="88" fillId="0" borderId="7" xfId="64" applyFont="1" applyBorder="1" applyAlignment="1">
      <alignment horizontal="center" vertical="center"/>
    </xf>
    <xf numFmtId="0" fontId="91" fillId="38" borderId="7" xfId="64" applyFont="1" applyFill="1" applyBorder="1" applyAlignment="1">
      <alignment horizontal="center" vertical="center"/>
    </xf>
    <xf numFmtId="0" fontId="91" fillId="38" borderId="45" xfId="64" applyFont="1" applyFill="1" applyBorder="1" applyAlignment="1">
      <alignment horizontal="center" vertical="center"/>
    </xf>
    <xf numFmtId="0" fontId="91" fillId="38" borderId="44" xfId="64" applyFont="1" applyFill="1" applyBorder="1" applyAlignment="1">
      <alignment horizontal="center" vertical="center"/>
    </xf>
    <xf numFmtId="0" fontId="91" fillId="38" borderId="105" xfId="64" applyFont="1" applyFill="1" applyBorder="1" applyAlignment="1">
      <alignment horizontal="center" vertical="center"/>
    </xf>
    <xf numFmtId="0" fontId="91" fillId="38" borderId="77" xfId="64" applyFont="1" applyFill="1" applyBorder="1" applyAlignment="1">
      <alignment horizontal="center" vertical="center"/>
    </xf>
    <xf numFmtId="0" fontId="91" fillId="38" borderId="43" xfId="64" applyFont="1" applyFill="1" applyBorder="1" applyAlignment="1">
      <alignment horizontal="center" vertical="center"/>
    </xf>
    <xf numFmtId="0" fontId="91" fillId="38" borderId="124" xfId="64" applyFont="1" applyFill="1" applyBorder="1" applyAlignment="1">
      <alignment horizontal="center" vertical="center"/>
    </xf>
    <xf numFmtId="0" fontId="91" fillId="38" borderId="125" xfId="64" applyFont="1" applyFill="1" applyBorder="1" applyAlignment="1">
      <alignment horizontal="center" vertical="center"/>
    </xf>
    <xf numFmtId="0" fontId="91" fillId="38" borderId="126" xfId="64" applyFont="1" applyFill="1" applyBorder="1" applyAlignment="1">
      <alignment horizontal="center" vertical="center" wrapText="1"/>
    </xf>
    <xf numFmtId="0" fontId="91" fillId="38" borderId="127" xfId="64" applyFont="1" applyFill="1" applyBorder="1" applyAlignment="1">
      <alignment horizontal="center" vertical="center" wrapText="1"/>
    </xf>
    <xf numFmtId="0" fontId="91" fillId="38" borderId="128" xfId="64" applyFont="1" applyFill="1" applyBorder="1" applyAlignment="1">
      <alignment horizontal="center" vertical="center"/>
    </xf>
    <xf numFmtId="0" fontId="88" fillId="0" borderId="76" xfId="64" applyFont="1" applyBorder="1" applyAlignment="1">
      <alignment horizontal="center" vertical="center"/>
    </xf>
    <xf numFmtId="0" fontId="88" fillId="0" borderId="129" xfId="64" applyFont="1" applyBorder="1" applyAlignment="1">
      <alignment horizontal="center" vertical="center"/>
    </xf>
    <xf numFmtId="0" fontId="88" fillId="36" borderId="24" xfId="64" applyFont="1" applyFill="1" applyBorder="1" applyAlignment="1" applyProtection="1">
      <alignment vertical="center" wrapText="1"/>
      <protection locked="0"/>
    </xf>
    <xf numFmtId="184" fontId="88" fillId="36" borderId="22" xfId="64" applyNumberFormat="1" applyFont="1" applyFill="1" applyBorder="1">
      <alignment vertical="center"/>
    </xf>
    <xf numFmtId="184" fontId="88" fillId="36" borderId="29" xfId="64" applyNumberFormat="1" applyFont="1" applyFill="1" applyBorder="1">
      <alignment vertical="center"/>
    </xf>
    <xf numFmtId="184" fontId="88" fillId="36" borderId="11" xfId="64" applyNumberFormat="1" applyFont="1" applyFill="1" applyBorder="1" applyAlignment="1">
      <alignment horizontal="center" vertical="center"/>
    </xf>
    <xf numFmtId="14" fontId="88" fillId="36" borderId="11" xfId="64" applyNumberFormat="1" applyFont="1" applyFill="1" applyBorder="1" applyAlignment="1">
      <alignment horizontal="center" vertical="center"/>
    </xf>
    <xf numFmtId="0" fontId="69" fillId="36" borderId="19" xfId="64" applyFont="1" applyFill="1" applyBorder="1" applyAlignment="1" applyProtection="1">
      <alignment horizontal="center" vertical="center"/>
      <protection locked="0"/>
    </xf>
    <xf numFmtId="0" fontId="88" fillId="36" borderId="24" xfId="64" applyFont="1" applyFill="1" applyBorder="1" applyAlignment="1" applyProtection="1">
      <alignment horizontal="center" vertical="center" wrapText="1"/>
      <protection locked="0"/>
    </xf>
    <xf numFmtId="0" fontId="88" fillId="36" borderId="19" xfId="64" applyFont="1" applyFill="1" applyBorder="1" applyAlignment="1" applyProtection="1">
      <alignment horizontal="center" vertical="center" wrapText="1"/>
      <protection locked="0"/>
    </xf>
    <xf numFmtId="184" fontId="88" fillId="36" borderId="7" xfId="64" applyNumberFormat="1" applyFont="1" applyFill="1" applyBorder="1">
      <alignment vertical="center"/>
    </xf>
    <xf numFmtId="184" fontId="88" fillId="36" borderId="11" xfId="64" applyNumberFormat="1" applyFont="1" applyFill="1" applyBorder="1">
      <alignment vertical="center"/>
    </xf>
    <xf numFmtId="184" fontId="88" fillId="0" borderId="19" xfId="64" applyNumberFormat="1" applyFont="1" applyBorder="1">
      <alignment vertical="center"/>
    </xf>
    <xf numFmtId="184" fontId="88" fillId="0" borderId="129" xfId="64" applyNumberFormat="1" applyFont="1" applyBorder="1">
      <alignment vertical="center"/>
    </xf>
    <xf numFmtId="184" fontId="88" fillId="0" borderId="24" xfId="64" applyNumberFormat="1" applyFont="1" applyBorder="1">
      <alignment vertical="center"/>
    </xf>
    <xf numFmtId="184" fontId="88" fillId="36" borderId="129" xfId="64" applyNumberFormat="1" applyFont="1" applyFill="1" applyBorder="1">
      <alignment vertical="center"/>
    </xf>
    <xf numFmtId="184" fontId="88" fillId="36" borderId="24" xfId="64" applyNumberFormat="1" applyFont="1" applyFill="1" applyBorder="1">
      <alignment vertical="center"/>
    </xf>
    <xf numFmtId="182" fontId="88" fillId="36" borderId="131" xfId="64" applyNumberFormat="1" applyFont="1" applyFill="1" applyBorder="1">
      <alignment vertical="center"/>
    </xf>
    <xf numFmtId="38" fontId="88" fillId="0" borderId="23" xfId="64" applyNumberFormat="1" applyFont="1" applyBorder="1">
      <alignment vertical="center"/>
    </xf>
    <xf numFmtId="38" fontId="88" fillId="0" borderId="19" xfId="64" applyNumberFormat="1" applyFont="1" applyBorder="1">
      <alignment vertical="center"/>
    </xf>
    <xf numFmtId="184" fontId="88" fillId="36" borderId="132" xfId="64" applyNumberFormat="1" applyFont="1" applyFill="1" applyBorder="1">
      <alignment vertical="center"/>
    </xf>
    <xf numFmtId="38" fontId="92" fillId="40" borderId="131" xfId="64" applyNumberFormat="1" applyFont="1" applyFill="1" applyBorder="1">
      <alignment vertical="center"/>
    </xf>
    <xf numFmtId="0" fontId="88" fillId="0" borderId="79" xfId="64" applyFont="1" applyBorder="1" applyAlignment="1">
      <alignment horizontal="center" vertical="center"/>
    </xf>
    <xf numFmtId="0" fontId="88" fillId="36" borderId="29" xfId="64" applyFont="1" applyFill="1" applyBorder="1" applyAlignment="1" applyProtection="1">
      <alignment vertical="center" wrapText="1"/>
      <protection locked="0"/>
    </xf>
    <xf numFmtId="184" fontId="88" fillId="36" borderId="29" xfId="64" applyNumberFormat="1" applyFont="1" applyFill="1" applyBorder="1" applyAlignment="1">
      <alignment horizontal="center" vertical="center"/>
    </xf>
    <xf numFmtId="0" fontId="88" fillId="36" borderId="29" xfId="64" applyFont="1" applyFill="1" applyBorder="1" applyAlignment="1" applyProtection="1">
      <alignment horizontal="center" vertical="center" wrapText="1"/>
      <protection locked="0"/>
    </xf>
    <xf numFmtId="0" fontId="88" fillId="36" borderId="27" xfId="64" applyFont="1" applyFill="1" applyBorder="1" applyAlignment="1" applyProtection="1">
      <alignment horizontal="center" vertical="center" wrapText="1"/>
      <protection locked="0"/>
    </xf>
    <xf numFmtId="184" fontId="88" fillId="36" borderId="118" xfId="64" applyNumberFormat="1" applyFont="1" applyFill="1" applyBorder="1">
      <alignment vertical="center"/>
    </xf>
    <xf numFmtId="184" fontId="88" fillId="0" borderId="27" xfId="64" applyNumberFormat="1" applyFont="1" applyBorder="1">
      <alignment vertical="center"/>
    </xf>
    <xf numFmtId="184" fontId="88" fillId="36" borderId="79" xfId="64" applyNumberFormat="1" applyFont="1" applyFill="1" applyBorder="1">
      <alignment vertical="center"/>
    </xf>
    <xf numFmtId="38" fontId="88" fillId="0" borderId="27" xfId="64" applyNumberFormat="1" applyFont="1" applyBorder="1">
      <alignment vertical="center"/>
    </xf>
    <xf numFmtId="38" fontId="92" fillId="40" borderId="96" xfId="64" applyNumberFormat="1" applyFont="1" applyFill="1" applyBorder="1">
      <alignment vertical="center"/>
    </xf>
    <xf numFmtId="184" fontId="88" fillId="36" borderId="181" xfId="64" applyNumberFormat="1" applyFont="1" applyFill="1" applyBorder="1">
      <alignment vertical="center"/>
    </xf>
    <xf numFmtId="184" fontId="88" fillId="36" borderId="182" xfId="64" applyNumberFormat="1" applyFont="1" applyFill="1" applyBorder="1">
      <alignment vertical="center"/>
    </xf>
    <xf numFmtId="0" fontId="88" fillId="0" borderId="98" xfId="64" applyFont="1" applyBorder="1" applyAlignment="1">
      <alignment horizontal="center" vertical="center"/>
    </xf>
    <xf numFmtId="0" fontId="88" fillId="0" borderId="81" xfId="64" applyFont="1" applyBorder="1" applyAlignment="1">
      <alignment horizontal="center" vertical="center"/>
    </xf>
    <xf numFmtId="184" fontId="88" fillId="0" borderId="119" xfId="64" applyNumberFormat="1" applyFont="1" applyBorder="1">
      <alignment vertical="center"/>
    </xf>
    <xf numFmtId="184" fontId="88" fillId="0" borderId="139" xfId="64" applyNumberFormat="1" applyFont="1" applyBorder="1">
      <alignment vertical="center"/>
    </xf>
    <xf numFmtId="184" fontId="94" fillId="0" borderId="119" xfId="64" applyNumberFormat="1" applyFont="1" applyBorder="1">
      <alignment vertical="center"/>
    </xf>
    <xf numFmtId="184" fontId="88" fillId="0" borderId="133" xfId="64" applyNumberFormat="1" applyFont="1" applyBorder="1">
      <alignment vertical="center"/>
    </xf>
    <xf numFmtId="184" fontId="88" fillId="0" borderId="81" xfId="64" applyNumberFormat="1" applyFont="1" applyBorder="1">
      <alignment vertical="center"/>
    </xf>
    <xf numFmtId="184" fontId="88" fillId="0" borderId="88" xfId="64" applyNumberFormat="1" applyFont="1" applyBorder="1">
      <alignment vertical="center"/>
    </xf>
    <xf numFmtId="184" fontId="88" fillId="0" borderId="94" xfId="64" applyNumberFormat="1" applyFont="1" applyBorder="1">
      <alignment vertical="center"/>
    </xf>
    <xf numFmtId="184" fontId="88" fillId="0" borderId="121" xfId="64" applyNumberFormat="1" applyFont="1" applyBorder="1">
      <alignment vertical="center"/>
    </xf>
    <xf numFmtId="184" fontId="88" fillId="0" borderId="134" xfId="64" applyNumberFormat="1" applyFont="1" applyBorder="1">
      <alignment vertical="center"/>
    </xf>
    <xf numFmtId="38" fontId="88" fillId="0" borderId="135" xfId="64" applyNumberFormat="1" applyFont="1" applyBorder="1">
      <alignment vertical="center"/>
    </xf>
    <xf numFmtId="38" fontId="88" fillId="0" borderId="82" xfId="64" applyNumberFormat="1" applyFont="1" applyBorder="1">
      <alignment vertical="center"/>
    </xf>
    <xf numFmtId="184" fontId="88" fillId="0" borderId="136" xfId="64" applyNumberFormat="1" applyFont="1" applyBorder="1">
      <alignment vertical="center"/>
    </xf>
    <xf numFmtId="38" fontId="92" fillId="40" borderId="137" xfId="64" applyNumberFormat="1" applyFont="1" applyFill="1" applyBorder="1">
      <alignment vertical="center"/>
    </xf>
    <xf numFmtId="0" fontId="95" fillId="0" borderId="0" xfId="64" applyFont="1" applyProtection="1">
      <alignment vertical="center"/>
      <protection locked="0"/>
    </xf>
    <xf numFmtId="0" fontId="96" fillId="0" borderId="0" xfId="64" applyFont="1">
      <alignment vertical="center"/>
    </xf>
    <xf numFmtId="0" fontId="103" fillId="0" borderId="0" xfId="64" applyFont="1">
      <alignment vertical="center"/>
    </xf>
    <xf numFmtId="176" fontId="88" fillId="36" borderId="22" xfId="64" applyNumberFormat="1" applyFont="1" applyFill="1" applyBorder="1" applyAlignment="1">
      <alignment vertical="center" shrinkToFit="1"/>
    </xf>
    <xf numFmtId="176" fontId="88" fillId="36" borderId="29" xfId="64" applyNumberFormat="1" applyFont="1" applyFill="1" applyBorder="1" applyAlignment="1">
      <alignment vertical="center" shrinkToFit="1"/>
    </xf>
    <xf numFmtId="0" fontId="88" fillId="0" borderId="0" xfId="65" applyFont="1">
      <alignment vertical="center"/>
    </xf>
    <xf numFmtId="0" fontId="107" fillId="0" borderId="0" xfId="65" applyFont="1">
      <alignment vertical="center"/>
    </xf>
    <xf numFmtId="0" fontId="71" fillId="0" borderId="0" xfId="66" applyFont="1">
      <alignment vertical="center"/>
    </xf>
    <xf numFmtId="0" fontId="106" fillId="0" borderId="0" xfId="64" applyFont="1">
      <alignment vertical="center"/>
    </xf>
    <xf numFmtId="0" fontId="4" fillId="0" borderId="0" xfId="42" applyFont="1">
      <alignment vertical="center"/>
    </xf>
    <xf numFmtId="0" fontId="4" fillId="41" borderId="0" xfId="42" applyFont="1" applyFill="1" applyAlignment="1">
      <alignment horizontal="left" vertical="center"/>
    </xf>
    <xf numFmtId="0" fontId="0" fillId="0" borderId="0" xfId="66" applyFont="1">
      <alignment vertical="center"/>
    </xf>
    <xf numFmtId="184" fontId="88" fillId="46" borderId="119" xfId="64" applyNumberFormat="1" applyFont="1" applyFill="1" applyBorder="1">
      <alignment vertical="center"/>
    </xf>
    <xf numFmtId="0" fontId="91" fillId="46" borderId="186" xfId="64" applyFont="1" applyFill="1" applyBorder="1" applyAlignment="1">
      <alignment horizontal="center" vertical="center"/>
    </xf>
    <xf numFmtId="0" fontId="91" fillId="46" borderId="187" xfId="64" applyFont="1" applyFill="1" applyBorder="1" applyAlignment="1">
      <alignment horizontal="center" vertical="center"/>
    </xf>
    <xf numFmtId="184" fontId="88" fillId="46" borderId="188" xfId="64" applyNumberFormat="1" applyFont="1" applyFill="1" applyBorder="1">
      <alignment vertical="center"/>
    </xf>
    <xf numFmtId="184" fontId="88" fillId="46" borderId="184" xfId="64" applyNumberFormat="1" applyFont="1" applyFill="1" applyBorder="1" applyAlignment="1">
      <alignment horizontal="center" vertical="center"/>
    </xf>
    <xf numFmtId="184" fontId="88" fillId="46" borderId="188" xfId="64" applyNumberFormat="1" applyFont="1" applyFill="1" applyBorder="1" applyAlignment="1">
      <alignment horizontal="center" vertical="center"/>
    </xf>
    <xf numFmtId="184" fontId="88" fillId="46" borderId="189" xfId="64" applyNumberFormat="1" applyFont="1" applyFill="1" applyBorder="1">
      <alignment vertical="center"/>
    </xf>
    <xf numFmtId="0" fontId="88" fillId="36" borderId="19" xfId="64" applyFont="1" applyFill="1" applyBorder="1" applyAlignment="1" applyProtection="1">
      <alignment vertical="center" wrapText="1"/>
      <protection locked="0"/>
    </xf>
    <xf numFmtId="0" fontId="88" fillId="36" borderId="27" xfId="64" applyFont="1" applyFill="1" applyBorder="1" applyAlignment="1" applyProtection="1">
      <alignment vertical="center" wrapText="1"/>
      <protection locked="0"/>
    </xf>
    <xf numFmtId="0" fontId="69" fillId="36" borderId="30" xfId="64" applyFont="1" applyFill="1" applyBorder="1" applyAlignment="1" applyProtection="1">
      <alignment horizontal="center" vertical="center"/>
      <protection locked="0"/>
    </xf>
    <xf numFmtId="184" fontId="94" fillId="0" borderId="139" xfId="64" applyNumberFormat="1" applyFont="1" applyBorder="1">
      <alignment vertical="center"/>
    </xf>
    <xf numFmtId="0" fontId="88" fillId="0" borderId="0" xfId="64" applyFont="1" applyAlignment="1">
      <alignment vertical="center" wrapText="1"/>
    </xf>
    <xf numFmtId="0" fontId="89" fillId="36" borderId="0" xfId="59" applyFont="1" applyFill="1" applyProtection="1">
      <alignment vertical="center"/>
      <protection locked="0"/>
    </xf>
    <xf numFmtId="0" fontId="91" fillId="46" borderId="195" xfId="64" applyFont="1" applyFill="1" applyBorder="1" applyAlignment="1">
      <alignment horizontal="center" vertical="center"/>
    </xf>
    <xf numFmtId="182" fontId="88" fillId="46" borderId="196" xfId="64" applyNumberFormat="1" applyFont="1" applyFill="1" applyBorder="1">
      <alignment vertical="center"/>
    </xf>
    <xf numFmtId="182" fontId="88" fillId="46" borderId="197" xfId="64" applyNumberFormat="1" applyFont="1" applyFill="1" applyBorder="1">
      <alignment vertical="center"/>
    </xf>
    <xf numFmtId="184" fontId="88" fillId="46" borderId="134" xfId="64" applyNumberFormat="1" applyFont="1" applyFill="1" applyBorder="1">
      <alignment vertical="center"/>
    </xf>
    <xf numFmtId="0" fontId="91" fillId="38" borderId="21" xfId="64" applyFont="1" applyFill="1" applyBorder="1" applyAlignment="1">
      <alignment horizontal="center" vertical="center" wrapText="1"/>
    </xf>
    <xf numFmtId="38" fontId="88" fillId="0" borderId="30" xfId="64" applyNumberFormat="1" applyFont="1" applyBorder="1">
      <alignment vertical="center"/>
    </xf>
    <xf numFmtId="38" fontId="88" fillId="0" borderId="20" xfId="64" applyNumberFormat="1" applyFont="1" applyBorder="1">
      <alignment vertical="center"/>
    </xf>
    <xf numFmtId="38" fontId="88" fillId="0" borderId="198" xfId="64" applyNumberFormat="1" applyFont="1" applyBorder="1">
      <alignment vertical="center"/>
    </xf>
    <xf numFmtId="0" fontId="91" fillId="38" borderId="10" xfId="64" applyFont="1" applyFill="1" applyBorder="1" applyAlignment="1">
      <alignment horizontal="center" vertical="center" wrapText="1"/>
    </xf>
    <xf numFmtId="38" fontId="88" fillId="0" borderId="24" xfId="64" applyNumberFormat="1" applyFont="1" applyBorder="1">
      <alignment vertical="center"/>
    </xf>
    <xf numFmtId="38" fontId="88" fillId="0" borderId="29" xfId="64" applyNumberFormat="1" applyFont="1" applyBorder="1">
      <alignment vertical="center"/>
    </xf>
    <xf numFmtId="38" fontId="88" fillId="0" borderId="119" xfId="64" applyNumberFormat="1" applyFont="1" applyBorder="1">
      <alignment vertical="center"/>
    </xf>
    <xf numFmtId="0" fontId="88" fillId="0" borderId="39" xfId="64" applyFont="1" applyBorder="1" applyAlignment="1">
      <alignment horizontal="center" vertical="center"/>
    </xf>
    <xf numFmtId="0" fontId="88" fillId="0" borderId="118" xfId="64" applyFont="1" applyBorder="1" applyAlignment="1">
      <alignment horizontal="center" vertical="center"/>
    </xf>
    <xf numFmtId="0" fontId="88" fillId="0" borderId="134" xfId="64" applyFont="1" applyBorder="1" applyAlignment="1">
      <alignment horizontal="center" vertical="center"/>
    </xf>
    <xf numFmtId="0" fontId="69" fillId="36" borderId="200" xfId="64" applyFont="1" applyFill="1" applyBorder="1" applyAlignment="1" applyProtection="1">
      <alignment horizontal="center" vertical="center"/>
      <protection locked="0"/>
    </xf>
    <xf numFmtId="0" fontId="109" fillId="0" borderId="0" xfId="0" applyFont="1" applyAlignment="1">
      <alignment horizontal="center" vertical="center"/>
    </xf>
    <xf numFmtId="0" fontId="88" fillId="0" borderId="0" xfId="0" applyFont="1">
      <alignment vertical="center"/>
    </xf>
    <xf numFmtId="0" fontId="94" fillId="0" borderId="0" xfId="0" applyFont="1">
      <alignment vertical="center"/>
    </xf>
    <xf numFmtId="0" fontId="88" fillId="0" borderId="158" xfId="0" applyFont="1" applyBorder="1" applyAlignment="1">
      <alignment vertical="center" wrapText="1"/>
    </xf>
    <xf numFmtId="0" fontId="94" fillId="0" borderId="159" xfId="0" applyFont="1" applyBorder="1">
      <alignment vertical="center"/>
    </xf>
    <xf numFmtId="0" fontId="112" fillId="0" borderId="150" xfId="0" applyFont="1" applyBorder="1" applyAlignment="1">
      <alignment vertical="center" wrapText="1"/>
    </xf>
    <xf numFmtId="0" fontId="112" fillId="0" borderId="208" xfId="0" applyFont="1" applyBorder="1" applyAlignment="1">
      <alignment vertical="center" wrapText="1"/>
    </xf>
    <xf numFmtId="0" fontId="94" fillId="0" borderId="208" xfId="0" applyFont="1" applyBorder="1">
      <alignment vertical="center"/>
    </xf>
    <xf numFmtId="0" fontId="88" fillId="0" borderId="158" xfId="0" applyFont="1" applyBorder="1" applyAlignment="1">
      <alignment horizontal="center" vertical="center"/>
    </xf>
    <xf numFmtId="0" fontId="94" fillId="36" borderId="159" xfId="0" applyFont="1" applyFill="1" applyBorder="1" applyAlignment="1">
      <alignment horizontal="center" vertical="center"/>
    </xf>
    <xf numFmtId="0" fontId="112" fillId="36" borderId="158" xfId="0" applyFont="1" applyFill="1" applyBorder="1" applyAlignment="1">
      <alignment horizontal="center" vertical="center" wrapText="1"/>
    </xf>
    <xf numFmtId="0" fontId="100" fillId="36" borderId="18" xfId="0" applyFont="1" applyFill="1" applyBorder="1" applyAlignment="1">
      <alignment horizontal="center" vertical="center" wrapText="1"/>
    </xf>
    <xf numFmtId="0" fontId="100" fillId="48" borderId="18" xfId="0" applyFont="1" applyFill="1" applyBorder="1" applyAlignment="1">
      <alignment horizontal="center" vertical="center" wrapText="1"/>
    </xf>
    <xf numFmtId="0" fontId="100" fillId="36" borderId="0" xfId="0" applyFont="1" applyFill="1" applyAlignment="1">
      <alignment horizontal="center" vertical="center" wrapText="1"/>
    </xf>
    <xf numFmtId="0" fontId="100" fillId="36" borderId="158" xfId="0" applyFont="1" applyFill="1" applyBorder="1" applyAlignment="1">
      <alignment horizontal="center" vertical="center" wrapText="1"/>
    </xf>
    <xf numFmtId="0" fontId="100" fillId="36" borderId="159" xfId="0" applyFont="1" applyFill="1" applyBorder="1" applyAlignment="1">
      <alignment horizontal="center" vertical="center" wrapText="1"/>
    </xf>
    <xf numFmtId="0" fontId="112" fillId="48" borderId="158" xfId="0" applyFont="1" applyFill="1" applyBorder="1" applyAlignment="1">
      <alignment horizontal="center" vertical="center" wrapText="1"/>
    </xf>
    <xf numFmtId="0" fontId="94" fillId="0" borderId="158" xfId="0" applyFont="1" applyBorder="1" applyAlignment="1">
      <alignment horizontal="center" vertical="center"/>
    </xf>
    <xf numFmtId="0" fontId="88" fillId="0" borderId="29" xfId="0" applyFont="1" applyBorder="1" applyAlignment="1">
      <alignment horizontal="center" vertical="center"/>
    </xf>
    <xf numFmtId="0" fontId="94" fillId="36" borderId="29" xfId="0" applyFont="1" applyFill="1" applyBorder="1" applyAlignment="1">
      <alignment horizontal="center" vertical="center"/>
    </xf>
    <xf numFmtId="0" fontId="100" fillId="36" borderId="29" xfId="0" applyFont="1" applyFill="1" applyBorder="1" applyAlignment="1">
      <alignment vertical="center" wrapText="1"/>
    </xf>
    <xf numFmtId="0" fontId="100" fillId="36" borderId="29" xfId="0" applyFont="1" applyFill="1" applyBorder="1" applyAlignment="1">
      <alignment horizontal="center" vertical="center" wrapText="1"/>
    </xf>
    <xf numFmtId="190" fontId="100" fillId="48" borderId="29" xfId="0" applyNumberFormat="1" applyFont="1" applyFill="1" applyBorder="1" applyAlignment="1">
      <alignment vertical="center" wrapText="1"/>
    </xf>
    <xf numFmtId="3" fontId="100" fillId="48" borderId="29" xfId="0" applyNumberFormat="1" applyFont="1" applyFill="1" applyBorder="1" applyAlignment="1">
      <alignment horizontal="right" vertical="center"/>
    </xf>
    <xf numFmtId="0" fontId="94" fillId="0" borderId="29" xfId="0" applyFont="1" applyBorder="1" applyAlignment="1">
      <alignment horizontal="center" vertical="center"/>
    </xf>
    <xf numFmtId="0" fontId="88" fillId="0" borderId="163" xfId="0" applyFont="1" applyBorder="1" applyAlignment="1">
      <alignment horizontal="center" vertical="center"/>
    </xf>
    <xf numFmtId="0" fontId="88" fillId="36" borderId="152" xfId="0" applyFont="1" applyFill="1" applyBorder="1">
      <alignment vertical="center"/>
    </xf>
    <xf numFmtId="0" fontId="100" fillId="36" borderId="23" xfId="0" applyFont="1" applyFill="1" applyBorder="1" applyAlignment="1">
      <alignment vertical="center" wrapText="1"/>
    </xf>
    <xf numFmtId="190" fontId="100" fillId="48" borderId="23" xfId="0" applyNumberFormat="1" applyFont="1" applyFill="1" applyBorder="1" applyAlignment="1">
      <alignment vertical="center" wrapText="1"/>
    </xf>
    <xf numFmtId="3" fontId="100" fillId="48" borderId="23" xfId="0" applyNumberFormat="1" applyFont="1" applyFill="1" applyBorder="1" applyAlignment="1">
      <alignment horizontal="right" vertical="center"/>
    </xf>
    <xf numFmtId="0" fontId="88" fillId="0" borderId="209" xfId="0" applyFont="1" applyBorder="1" applyAlignment="1">
      <alignment horizontal="center" vertical="center"/>
    </xf>
    <xf numFmtId="0" fontId="88" fillId="36" borderId="155" xfId="0" applyFont="1" applyFill="1" applyBorder="1">
      <alignment vertical="center"/>
    </xf>
    <xf numFmtId="190" fontId="100" fillId="48" borderId="22" xfId="0" applyNumberFormat="1" applyFont="1" applyFill="1" applyBorder="1" applyAlignment="1">
      <alignment vertical="center" wrapText="1"/>
    </xf>
    <xf numFmtId="0" fontId="88" fillId="0" borderId="208" xfId="0" applyFont="1" applyBorder="1" applyAlignment="1">
      <alignment horizontal="center" vertical="center"/>
    </xf>
    <xf numFmtId="0" fontId="88" fillId="36" borderId="151" xfId="0" applyFont="1" applyFill="1" applyBorder="1">
      <alignment vertical="center"/>
    </xf>
    <xf numFmtId="0" fontId="100" fillId="36" borderId="18" xfId="0" applyFont="1" applyFill="1" applyBorder="1" applyAlignment="1">
      <alignment vertical="center" wrapText="1"/>
    </xf>
    <xf numFmtId="0" fontId="100" fillId="45" borderId="26" xfId="0" applyFont="1" applyFill="1" applyBorder="1" applyAlignment="1">
      <alignment vertical="center" wrapText="1"/>
    </xf>
    <xf numFmtId="190" fontId="100" fillId="48" borderId="26" xfId="0" applyNumberFormat="1" applyFont="1" applyFill="1" applyBorder="1" applyAlignment="1">
      <alignment vertical="center" wrapText="1"/>
    </xf>
    <xf numFmtId="0" fontId="88" fillId="0" borderId="164" xfId="0" applyFont="1" applyBorder="1" applyAlignment="1">
      <alignment horizontal="center" vertical="center"/>
    </xf>
    <xf numFmtId="0" fontId="0" fillId="49" borderId="164" xfId="0" applyFill="1" applyBorder="1">
      <alignment vertical="center"/>
    </xf>
    <xf numFmtId="3" fontId="102" fillId="0" borderId="164" xfId="0" applyNumberFormat="1" applyFont="1" applyBorder="1">
      <alignment vertical="center"/>
    </xf>
    <xf numFmtId="0" fontId="0" fillId="0" borderId="164" xfId="0" applyBorder="1">
      <alignment vertical="center"/>
    </xf>
    <xf numFmtId="0" fontId="88" fillId="0" borderId="165" xfId="0" applyFont="1" applyBorder="1">
      <alignment vertical="center"/>
    </xf>
    <xf numFmtId="0" fontId="88" fillId="0" borderId="166" xfId="0" applyFont="1" applyBorder="1">
      <alignment vertical="center"/>
    </xf>
    <xf numFmtId="0" fontId="88" fillId="0" borderId="175" xfId="0" applyFont="1" applyBorder="1">
      <alignment vertical="center"/>
    </xf>
    <xf numFmtId="0" fontId="113" fillId="0" borderId="0" xfId="0" applyFont="1">
      <alignment vertical="center"/>
    </xf>
    <xf numFmtId="0" fontId="88" fillId="0" borderId="159" xfId="0" applyFont="1" applyBorder="1" applyAlignment="1">
      <alignment vertical="center" wrapText="1"/>
    </xf>
    <xf numFmtId="0" fontId="88" fillId="0" borderId="208" xfId="0" applyFont="1" applyBorder="1" applyAlignment="1">
      <alignment vertical="center" wrapText="1"/>
    </xf>
    <xf numFmtId="0" fontId="95" fillId="0" borderId="26" xfId="0" applyFont="1" applyBorder="1" applyAlignment="1">
      <alignment horizontal="center" vertical="center" wrapText="1"/>
    </xf>
    <xf numFmtId="0" fontId="95" fillId="0" borderId="99" xfId="0" applyFont="1" applyBorder="1" applyAlignment="1">
      <alignment horizontal="center" vertical="center" wrapText="1"/>
    </xf>
    <xf numFmtId="0" fontId="88" fillId="0" borderId="208" xfId="0" applyFont="1" applyBorder="1">
      <alignment vertical="center"/>
    </xf>
    <xf numFmtId="0" fontId="88" fillId="36" borderId="159" xfId="0" applyFont="1" applyFill="1" applyBorder="1" applyAlignment="1">
      <alignment horizontal="center" vertical="center"/>
    </xf>
    <xf numFmtId="0" fontId="100" fillId="47" borderId="159" xfId="0" applyFont="1" applyFill="1" applyBorder="1" applyAlignment="1">
      <alignment horizontal="center" vertical="center" wrapText="1"/>
    </xf>
    <xf numFmtId="0" fontId="88" fillId="36" borderId="211" xfId="0" applyFont="1" applyFill="1" applyBorder="1" applyAlignment="1">
      <alignment horizontal="center" vertical="center" wrapText="1"/>
    </xf>
    <xf numFmtId="0" fontId="88" fillId="36" borderId="158" xfId="0" applyFont="1" applyFill="1" applyBorder="1" applyAlignment="1">
      <alignment horizontal="center" vertical="center" wrapText="1"/>
    </xf>
    <xf numFmtId="0" fontId="100" fillId="36" borderId="26" xfId="0" applyFont="1" applyFill="1" applyBorder="1" applyAlignment="1">
      <alignment horizontal="center" vertical="center" wrapText="1"/>
    </xf>
    <xf numFmtId="0" fontId="100" fillId="48" borderId="99" xfId="0" applyFont="1" applyFill="1" applyBorder="1" applyAlignment="1">
      <alignment horizontal="center" vertical="center" wrapText="1"/>
    </xf>
    <xf numFmtId="0" fontId="88" fillId="36" borderId="29" xfId="0" applyFont="1" applyFill="1" applyBorder="1">
      <alignment vertical="center"/>
    </xf>
    <xf numFmtId="0" fontId="100" fillId="47" borderId="29" xfId="0" applyFont="1" applyFill="1" applyBorder="1" applyAlignment="1">
      <alignment vertical="center" wrapText="1"/>
    </xf>
    <xf numFmtId="0" fontId="100" fillId="45" borderId="29" xfId="0" applyFont="1" applyFill="1" applyBorder="1" applyAlignment="1">
      <alignment vertical="center" wrapText="1"/>
    </xf>
    <xf numFmtId="0" fontId="95" fillId="36" borderId="29" xfId="0" applyFont="1" applyFill="1" applyBorder="1" applyAlignment="1">
      <alignment vertical="center" wrapText="1"/>
    </xf>
    <xf numFmtId="3" fontId="100" fillId="48" borderId="29" xfId="0" applyNumberFormat="1" applyFont="1" applyFill="1" applyBorder="1" applyAlignment="1">
      <alignment vertical="center" wrapText="1"/>
    </xf>
    <xf numFmtId="3" fontId="100" fillId="36" borderId="29" xfId="0" applyNumberFormat="1" applyFont="1" applyFill="1" applyBorder="1" applyAlignment="1">
      <alignment vertical="center" wrapText="1"/>
    </xf>
    <xf numFmtId="0" fontId="88" fillId="0" borderId="29" xfId="0" applyFont="1" applyBorder="1">
      <alignment vertical="center"/>
    </xf>
    <xf numFmtId="0" fontId="100" fillId="47" borderId="23" xfId="0" applyFont="1" applyFill="1" applyBorder="1" applyAlignment="1">
      <alignment vertical="center" wrapText="1"/>
    </xf>
    <xf numFmtId="0" fontId="95" fillId="36" borderId="23" xfId="0" applyFont="1" applyFill="1" applyBorder="1" applyAlignment="1">
      <alignment vertical="center" wrapText="1"/>
    </xf>
    <xf numFmtId="3" fontId="100" fillId="48" borderId="23" xfId="0" applyNumberFormat="1" applyFont="1" applyFill="1" applyBorder="1" applyAlignment="1">
      <alignment vertical="center" wrapText="1"/>
    </xf>
    <xf numFmtId="3" fontId="100" fillId="48" borderId="30" xfId="0" applyNumberFormat="1" applyFont="1" applyFill="1" applyBorder="1" applyAlignment="1">
      <alignment vertical="center" wrapText="1"/>
    </xf>
    <xf numFmtId="3" fontId="100" fillId="36" borderId="163" xfId="0" applyNumberFormat="1" applyFont="1" applyFill="1" applyBorder="1" applyAlignment="1">
      <alignment vertical="center" wrapText="1"/>
    </xf>
    <xf numFmtId="0" fontId="88" fillId="0" borderId="163" xfId="0" applyFont="1" applyBorder="1">
      <alignment vertical="center"/>
    </xf>
    <xf numFmtId="3" fontId="100" fillId="48" borderId="22" xfId="0" applyNumberFormat="1" applyFont="1" applyFill="1" applyBorder="1" applyAlignment="1">
      <alignment vertical="center" wrapText="1"/>
    </xf>
    <xf numFmtId="3" fontId="100" fillId="48" borderId="20" xfId="0" applyNumberFormat="1" applyFont="1" applyFill="1" applyBorder="1" applyAlignment="1">
      <alignment vertical="center" wrapText="1"/>
    </xf>
    <xf numFmtId="3" fontId="100" fillId="36" borderId="209" xfId="0" applyNumberFormat="1" applyFont="1" applyFill="1" applyBorder="1" applyAlignment="1">
      <alignment vertical="center" wrapText="1"/>
    </xf>
    <xf numFmtId="0" fontId="88" fillId="0" borderId="209" xfId="0" applyFont="1" applyBorder="1">
      <alignment vertical="center"/>
    </xf>
    <xf numFmtId="0" fontId="95" fillId="36" borderId="18" xfId="0" applyFont="1" applyFill="1" applyBorder="1" applyAlignment="1">
      <alignment vertical="center" wrapText="1"/>
    </xf>
    <xf numFmtId="3" fontId="100" fillId="48" borderId="26" xfId="0" applyNumberFormat="1" applyFont="1" applyFill="1" applyBorder="1" applyAlignment="1">
      <alignment vertical="center" wrapText="1"/>
    </xf>
    <xf numFmtId="3" fontId="100" fillId="48" borderId="99" xfId="0" applyNumberFormat="1" applyFont="1" applyFill="1" applyBorder="1" applyAlignment="1">
      <alignment vertical="center" wrapText="1"/>
    </xf>
    <xf numFmtId="3" fontId="100" fillId="36" borderId="208" xfId="0" applyNumberFormat="1" applyFont="1" applyFill="1" applyBorder="1" applyAlignment="1">
      <alignment vertical="center" wrapText="1"/>
    </xf>
    <xf numFmtId="0" fontId="88" fillId="50" borderId="164" xfId="0" applyFont="1" applyFill="1" applyBorder="1">
      <alignment vertical="center"/>
    </xf>
    <xf numFmtId="0" fontId="88" fillId="0" borderId="164" xfId="0" applyFont="1" applyBorder="1">
      <alignment vertical="center"/>
    </xf>
    <xf numFmtId="0" fontId="94" fillId="0" borderId="165" xfId="0" applyFont="1" applyBorder="1">
      <alignment vertical="center"/>
    </xf>
    <xf numFmtId="0" fontId="114" fillId="51" borderId="212" xfId="0" applyFont="1" applyFill="1" applyBorder="1" applyAlignment="1">
      <alignment horizontal="center" vertical="center" wrapText="1"/>
    </xf>
    <xf numFmtId="0" fontId="88" fillId="0" borderId="213" xfId="0" applyFont="1" applyBorder="1" applyAlignment="1">
      <alignment horizontal="left" vertical="center" wrapText="1"/>
    </xf>
    <xf numFmtId="0" fontId="94" fillId="0" borderId="166" xfId="0" applyFont="1" applyBorder="1">
      <alignment vertical="center"/>
    </xf>
    <xf numFmtId="0" fontId="114" fillId="51" borderId="0" xfId="0" applyFont="1" applyFill="1" applyAlignment="1">
      <alignment horizontal="center" vertical="center"/>
    </xf>
    <xf numFmtId="0" fontId="94" fillId="0" borderId="175" xfId="0" applyFont="1" applyBorder="1">
      <alignment vertical="center"/>
    </xf>
    <xf numFmtId="0" fontId="69" fillId="0" borderId="0" xfId="67" applyFont="1" applyAlignment="1">
      <alignment vertical="center" shrinkToFit="1"/>
    </xf>
    <xf numFmtId="0" fontId="69" fillId="0" borderId="0" xfId="67" applyFont="1" applyAlignment="1">
      <alignment vertical="center"/>
    </xf>
    <xf numFmtId="0" fontId="69" fillId="0" borderId="0" xfId="67" applyFont="1" applyAlignment="1">
      <alignment horizontal="right" vertical="center"/>
    </xf>
    <xf numFmtId="0" fontId="116" fillId="0" borderId="0" xfId="67" applyFont="1" applyAlignment="1">
      <alignment horizontal="left" vertical="top"/>
    </xf>
    <xf numFmtId="0" fontId="115" fillId="0" borderId="0" xfId="67" applyFont="1" applyAlignment="1">
      <alignment horizontal="left" vertical="top" wrapText="1"/>
    </xf>
    <xf numFmtId="0" fontId="117" fillId="0" borderId="0" xfId="0" applyFont="1">
      <alignment vertical="center"/>
    </xf>
    <xf numFmtId="0" fontId="69" fillId="0" borderId="129" xfId="67" applyFont="1" applyBorder="1" applyAlignment="1">
      <alignment horizontal="center" vertical="center" shrinkToFit="1"/>
    </xf>
    <xf numFmtId="0" fontId="69" fillId="0" borderId="23" xfId="67" applyFont="1" applyBorder="1" applyAlignment="1">
      <alignment horizontal="center" vertical="center" shrinkToFit="1"/>
    </xf>
    <xf numFmtId="0" fontId="69" fillId="0" borderId="24" xfId="67" applyFont="1" applyBorder="1" applyAlignment="1">
      <alignment horizontal="center" vertical="center"/>
    </xf>
    <xf numFmtId="0" fontId="69" fillId="0" borderId="24" xfId="67" applyFont="1" applyBorder="1" applyAlignment="1">
      <alignment horizontal="center" vertical="center" shrinkToFit="1"/>
    </xf>
    <xf numFmtId="0" fontId="121" fillId="0" borderId="24" xfId="67" applyFont="1" applyBorder="1" applyAlignment="1">
      <alignment horizontal="center" vertical="center"/>
    </xf>
    <xf numFmtId="0" fontId="69" fillId="0" borderId="130" xfId="67" applyFont="1" applyBorder="1" applyAlignment="1">
      <alignment horizontal="center" vertical="center"/>
    </xf>
    <xf numFmtId="0" fontId="69" fillId="0" borderId="0" xfId="67" applyFont="1" applyAlignment="1" applyProtection="1">
      <alignment horizontal="right" vertical="center"/>
      <protection locked="0"/>
    </xf>
    <xf numFmtId="0" fontId="69" fillId="0" borderId="16" xfId="67" applyFont="1" applyBorder="1" applyAlignment="1" applyProtection="1">
      <alignment vertical="center" shrinkToFit="1"/>
      <protection locked="0"/>
    </xf>
    <xf numFmtId="0" fontId="69" fillId="0" borderId="18" xfId="67" applyFont="1" applyBorder="1" applyAlignment="1" applyProtection="1">
      <alignment horizontal="right" vertical="center"/>
      <protection locked="0"/>
    </xf>
    <xf numFmtId="0" fontId="69" fillId="0" borderId="28" xfId="67" applyFont="1" applyBorder="1" applyAlignment="1" applyProtection="1">
      <alignment horizontal="right" vertical="center"/>
      <protection locked="0"/>
    </xf>
    <xf numFmtId="0" fontId="69" fillId="0" borderId="217" xfId="67" applyFont="1" applyBorder="1" applyAlignment="1" applyProtection="1">
      <alignment horizontal="right" vertical="center"/>
      <protection locked="0"/>
    </xf>
    <xf numFmtId="3" fontId="122" fillId="0" borderId="0" xfId="67" applyNumberFormat="1" applyFont="1" applyAlignment="1" applyProtection="1">
      <alignment vertical="center"/>
      <protection locked="0"/>
    </xf>
    <xf numFmtId="0" fontId="122" fillId="0" borderId="0" xfId="67" applyFont="1" applyAlignment="1" applyProtection="1">
      <alignment vertical="center"/>
      <protection locked="0"/>
    </xf>
    <xf numFmtId="0" fontId="69" fillId="0" borderId="0" xfId="67" applyFont="1" applyAlignment="1">
      <alignment horizontal="center" vertical="center"/>
    </xf>
    <xf numFmtId="0" fontId="69" fillId="36" borderId="79" xfId="67" applyFont="1" applyFill="1" applyBorder="1" applyAlignment="1" applyProtection="1">
      <alignment vertical="center" wrapText="1" shrinkToFit="1"/>
      <protection locked="0"/>
    </xf>
    <xf numFmtId="0" fontId="69" fillId="47" borderId="29" xfId="67" applyFont="1" applyFill="1" applyBorder="1" applyAlignment="1" applyProtection="1">
      <alignment vertical="center" wrapText="1"/>
      <protection locked="0"/>
    </xf>
    <xf numFmtId="3" fontId="69" fillId="36" borderId="29" xfId="67" applyNumberFormat="1" applyFont="1" applyFill="1" applyBorder="1" applyAlignment="1" applyProtection="1">
      <alignment vertical="center"/>
      <protection locked="0"/>
    </xf>
    <xf numFmtId="3" fontId="69" fillId="48" borderId="29" xfId="67" applyNumberFormat="1" applyFont="1" applyFill="1" applyBorder="1" applyAlignment="1">
      <alignment vertical="center"/>
    </xf>
    <xf numFmtId="176" fontId="69" fillId="36" borderId="29" xfId="67" applyNumberFormat="1" applyFont="1" applyFill="1" applyBorder="1" applyAlignment="1" applyProtection="1">
      <alignment vertical="center"/>
      <protection locked="0"/>
    </xf>
    <xf numFmtId="191" fontId="69" fillId="48" borderId="29" xfId="67" applyNumberFormat="1" applyFont="1" applyFill="1" applyBorder="1" applyAlignment="1" applyProtection="1">
      <alignment vertical="center"/>
      <protection locked="0"/>
    </xf>
    <xf numFmtId="191" fontId="69" fillId="47" borderId="29" xfId="67" applyNumberFormat="1" applyFont="1" applyFill="1" applyBorder="1" applyAlignment="1" applyProtection="1">
      <alignment horizontal="right" vertical="center"/>
      <protection locked="0"/>
    </xf>
    <xf numFmtId="191" fontId="69" fillId="48" borderId="29" xfId="67" applyNumberFormat="1" applyFont="1" applyFill="1" applyBorder="1" applyAlignment="1">
      <alignment vertical="center"/>
    </xf>
    <xf numFmtId="191" fontId="69" fillId="48" borderId="80" xfId="46" applyNumberFormat="1" applyFont="1" applyFill="1" applyBorder="1" applyAlignment="1">
      <alignment vertical="center"/>
    </xf>
    <xf numFmtId="3" fontId="122" fillId="0" borderId="0" xfId="67" applyNumberFormat="1" applyFont="1" applyAlignment="1">
      <alignment vertical="center"/>
    </xf>
    <xf numFmtId="0" fontId="122" fillId="0" borderId="0" xfId="67" applyFont="1" applyAlignment="1">
      <alignment vertical="center"/>
    </xf>
    <xf numFmtId="0" fontId="69" fillId="36" borderId="72" xfId="67" applyFont="1" applyFill="1" applyBorder="1" applyAlignment="1" applyProtection="1">
      <alignment vertical="center" wrapText="1" shrinkToFit="1"/>
      <protection locked="0"/>
    </xf>
    <xf numFmtId="0" fontId="69" fillId="47" borderId="218" xfId="67" applyFont="1" applyFill="1" applyBorder="1" applyAlignment="1" applyProtection="1">
      <alignment vertical="center" wrapText="1"/>
      <protection locked="0"/>
    </xf>
    <xf numFmtId="3" fontId="69" fillId="36" borderId="73" xfId="67" applyNumberFormat="1" applyFont="1" applyFill="1" applyBorder="1" applyAlignment="1" applyProtection="1">
      <alignment vertical="center"/>
      <protection locked="0"/>
    </xf>
    <xf numFmtId="3" fontId="69" fillId="48" borderId="73" xfId="67" applyNumberFormat="1" applyFont="1" applyFill="1" applyBorder="1" applyAlignment="1">
      <alignment vertical="center"/>
    </xf>
    <xf numFmtId="176" fontId="69" fillId="36" borderId="73" xfId="67" applyNumberFormat="1" applyFont="1" applyFill="1" applyBorder="1" applyAlignment="1" applyProtection="1">
      <alignment vertical="center"/>
      <protection locked="0"/>
    </xf>
    <xf numFmtId="191" fontId="69" fillId="48" borderId="73" xfId="67" applyNumberFormat="1" applyFont="1" applyFill="1" applyBorder="1" applyAlignment="1" applyProtection="1">
      <alignment vertical="center"/>
      <protection locked="0"/>
    </xf>
    <xf numFmtId="191" fontId="69" fillId="47" borderId="218" xfId="67" applyNumberFormat="1" applyFont="1" applyFill="1" applyBorder="1" applyAlignment="1" applyProtection="1">
      <alignment horizontal="right" vertical="center"/>
      <protection locked="0"/>
    </xf>
    <xf numFmtId="191" fontId="69" fillId="48" borderId="73" xfId="67" applyNumberFormat="1" applyFont="1" applyFill="1" applyBorder="1" applyAlignment="1">
      <alignment vertical="center"/>
    </xf>
    <xf numFmtId="191" fontId="69" fillId="48" borderId="74" xfId="46" applyNumberFormat="1" applyFont="1" applyFill="1" applyBorder="1" applyAlignment="1">
      <alignment vertical="center"/>
    </xf>
    <xf numFmtId="0" fontId="69" fillId="36" borderId="219" xfId="67" applyFont="1" applyFill="1" applyBorder="1" applyAlignment="1" applyProtection="1">
      <alignment vertical="center" wrapText="1" shrinkToFit="1"/>
      <protection locked="0"/>
    </xf>
    <xf numFmtId="3" fontId="69" fillId="36" borderId="220" xfId="67" applyNumberFormat="1" applyFont="1" applyFill="1" applyBorder="1" applyAlignment="1" applyProtection="1">
      <alignment vertical="center"/>
      <protection locked="0"/>
    </xf>
    <xf numFmtId="3" fontId="69" fillId="48" borderId="220" xfId="67" applyNumberFormat="1" applyFont="1" applyFill="1" applyBorder="1" applyAlignment="1">
      <alignment vertical="center"/>
    </xf>
    <xf numFmtId="0" fontId="69" fillId="36" borderId="221" xfId="67" applyFont="1" applyFill="1" applyBorder="1" applyAlignment="1" applyProtection="1">
      <alignment vertical="center" wrapText="1" shrinkToFit="1"/>
      <protection locked="0"/>
    </xf>
    <xf numFmtId="0" fontId="69" fillId="47" borderId="222" xfId="67" applyFont="1" applyFill="1" applyBorder="1" applyAlignment="1" applyProtection="1">
      <alignment vertical="center" wrapText="1"/>
      <protection locked="0"/>
    </xf>
    <xf numFmtId="3" fontId="69" fillId="36" borderId="223" xfId="67" applyNumberFormat="1" applyFont="1" applyFill="1" applyBorder="1" applyAlignment="1" applyProtection="1">
      <alignment vertical="center"/>
      <protection locked="0"/>
    </xf>
    <xf numFmtId="3" fontId="69" fillId="48" borderId="223" xfId="67" applyNumberFormat="1" applyFont="1" applyFill="1" applyBorder="1" applyAlignment="1">
      <alignment vertical="center"/>
    </xf>
    <xf numFmtId="176" fontId="69" fillId="36" borderId="223" xfId="67" applyNumberFormat="1" applyFont="1" applyFill="1" applyBorder="1" applyAlignment="1" applyProtection="1">
      <alignment vertical="center"/>
      <protection locked="0"/>
    </xf>
    <xf numFmtId="191" fontId="69" fillId="48" borderId="224" xfId="67" applyNumberFormat="1" applyFont="1" applyFill="1" applyBorder="1" applyAlignment="1">
      <alignment vertical="center"/>
    </xf>
    <xf numFmtId="192" fontId="69" fillId="0" borderId="81" xfId="67" applyNumberFormat="1" applyFont="1" applyBorder="1" applyAlignment="1">
      <alignment horizontal="center" vertical="center" wrapText="1" shrinkToFit="1"/>
    </xf>
    <xf numFmtId="0" fontId="69" fillId="0" borderId="225" xfId="67" applyFont="1" applyBorder="1" applyAlignment="1">
      <alignment vertical="center" wrapText="1"/>
    </xf>
    <xf numFmtId="176" fontId="69" fillId="0" borderId="225" xfId="67" applyNumberFormat="1" applyFont="1" applyBorder="1" applyAlignment="1">
      <alignment vertical="center"/>
    </xf>
    <xf numFmtId="191" fontId="69" fillId="0" borderId="225" xfId="67" applyNumberFormat="1" applyFont="1" applyBorder="1" applyAlignment="1">
      <alignment vertical="center"/>
    </xf>
    <xf numFmtId="191" fontId="29" fillId="0" borderId="82" xfId="67" applyNumberFormat="1" applyFont="1" applyBorder="1" applyAlignment="1">
      <alignment vertical="center"/>
    </xf>
    <xf numFmtId="0" fontId="69" fillId="0" borderId="28" xfId="67" applyFont="1" applyBorder="1" applyAlignment="1">
      <alignment vertical="center"/>
    </xf>
    <xf numFmtId="0" fontId="69" fillId="0" borderId="28" xfId="67" applyFont="1" applyBorder="1" applyAlignment="1" applyProtection="1">
      <alignment vertical="center"/>
      <protection locked="0"/>
    </xf>
    <xf numFmtId="0" fontId="69" fillId="0" borderId="0" xfId="0" applyFont="1" applyAlignment="1">
      <alignment horizontal="centerContinuous" vertical="center" shrinkToFit="1"/>
    </xf>
    <xf numFmtId="0" fontId="69" fillId="0" borderId="24" xfId="67" applyFont="1" applyBorder="1" applyAlignment="1">
      <alignment vertical="center"/>
    </xf>
    <xf numFmtId="0" fontId="69" fillId="0" borderId="11" xfId="67" applyFont="1" applyBorder="1" applyAlignment="1">
      <alignment vertical="center"/>
    </xf>
    <xf numFmtId="0" fontId="69" fillId="0" borderId="0" xfId="0" applyFont="1" applyAlignment="1">
      <alignment vertical="center" wrapText="1"/>
    </xf>
    <xf numFmtId="0" fontId="69" fillId="0" borderId="0" xfId="67" applyFont="1" applyAlignment="1">
      <alignment horizontal="left" vertical="top" wrapText="1"/>
    </xf>
    <xf numFmtId="0" fontId="69" fillId="0" borderId="0" xfId="0" applyFont="1" applyAlignment="1">
      <alignment horizontal="left" vertical="center" wrapText="1"/>
    </xf>
    <xf numFmtId="0" fontId="69" fillId="0" borderId="0" xfId="0" applyFont="1" applyAlignment="1">
      <alignment horizontal="left" vertical="center" shrinkToFit="1"/>
    </xf>
    <xf numFmtId="0" fontId="69" fillId="0" borderId="0" xfId="0" applyFont="1" applyAlignment="1">
      <alignment horizontal="left" vertical="center" wrapText="1" shrinkToFit="1"/>
    </xf>
    <xf numFmtId="0" fontId="69" fillId="0" borderId="0" xfId="0" applyFont="1" applyAlignment="1">
      <alignment horizontal="center" vertical="center"/>
    </xf>
    <xf numFmtId="176" fontId="69" fillId="0" borderId="0" xfId="0" applyNumberFormat="1" applyFont="1">
      <alignment vertical="center"/>
    </xf>
    <xf numFmtId="0" fontId="69" fillId="0" borderId="0" xfId="0" applyFont="1" applyAlignment="1">
      <alignment horizontal="left" vertical="center"/>
    </xf>
    <xf numFmtId="0" fontId="69" fillId="0" borderId="0" xfId="0" applyFont="1" applyAlignment="1">
      <alignment horizontal="center" vertical="center" wrapText="1"/>
    </xf>
    <xf numFmtId="0" fontId="69" fillId="0" borderId="0" xfId="0" applyFont="1" applyAlignment="1">
      <alignment horizontal="centerContinuous" vertical="center"/>
    </xf>
    <xf numFmtId="176" fontId="69" fillId="35" borderId="0" xfId="0" applyNumberFormat="1" applyFont="1" applyFill="1">
      <alignment vertical="center"/>
    </xf>
    <xf numFmtId="0" fontId="46" fillId="0" borderId="0" xfId="0" applyFont="1" applyAlignment="1">
      <alignment horizontal="left" vertical="center"/>
    </xf>
    <xf numFmtId="0" fontId="124" fillId="0" borderId="0" xfId="67" applyFont="1" applyAlignment="1">
      <alignment horizontal="left" vertical="center"/>
    </xf>
    <xf numFmtId="0" fontId="38" fillId="36" borderId="62" xfId="0" applyFont="1" applyFill="1" applyBorder="1" applyAlignment="1">
      <alignment horizontal="center" vertical="center" wrapText="1"/>
    </xf>
    <xf numFmtId="0" fontId="38" fillId="48" borderId="62" xfId="0" applyFont="1" applyFill="1" applyBorder="1" applyAlignment="1">
      <alignment horizontal="center" vertical="center" wrapText="1"/>
    </xf>
    <xf numFmtId="0" fontId="38" fillId="48" borderId="234" xfId="0" applyFont="1" applyFill="1" applyBorder="1" applyAlignment="1">
      <alignment horizontal="center" vertical="center" wrapText="1"/>
    </xf>
    <xf numFmtId="0" fontId="46" fillId="0" borderId="56" xfId="0" applyFont="1" applyBorder="1" applyAlignment="1">
      <alignment horizontal="center" vertical="center" wrapText="1"/>
    </xf>
    <xf numFmtId="0" fontId="38" fillId="0" borderId="56" xfId="0" applyFont="1" applyBorder="1" applyAlignment="1">
      <alignment horizontal="center" vertical="center" wrapText="1"/>
    </xf>
    <xf numFmtId="0" fontId="46" fillId="0" borderId="153" xfId="0" applyFont="1" applyBorder="1" applyAlignment="1">
      <alignment horizontal="center" vertical="center" wrapText="1"/>
    </xf>
    <xf numFmtId="0" fontId="38" fillId="0" borderId="58" xfId="0" applyFont="1" applyBorder="1" applyAlignment="1">
      <alignment vertical="top" wrapText="1"/>
    </xf>
    <xf numFmtId="0" fontId="38" fillId="0" borderId="59" xfId="0" applyFont="1" applyBorder="1" applyAlignment="1">
      <alignment horizontal="right" vertical="center" wrapText="1"/>
    </xf>
    <xf numFmtId="0" fontId="39" fillId="0" borderId="0" xfId="0" applyFont="1" applyAlignment="1">
      <alignment horizontal="center" vertical="center"/>
    </xf>
    <xf numFmtId="12" fontId="39" fillId="0" borderId="0" xfId="0" applyNumberFormat="1" applyFont="1" applyAlignment="1">
      <alignment horizontal="center" vertical="center"/>
    </xf>
    <xf numFmtId="0" fontId="38" fillId="36" borderId="69" xfId="0" applyFont="1" applyFill="1" applyBorder="1" applyAlignment="1">
      <alignment vertical="center" wrapText="1"/>
    </xf>
    <xf numFmtId="176" fontId="38" fillId="36" borderId="70" xfId="0" applyNumberFormat="1" applyFont="1" applyFill="1" applyBorder="1" applyAlignment="1">
      <alignment vertical="center" shrinkToFit="1"/>
    </xf>
    <xf numFmtId="176" fontId="38" fillId="48" borderId="70" xfId="0" applyNumberFormat="1" applyFont="1" applyFill="1" applyBorder="1" applyAlignment="1">
      <alignment vertical="center" shrinkToFit="1"/>
    </xf>
    <xf numFmtId="3" fontId="125" fillId="48" borderId="70" xfId="0" applyNumberFormat="1" applyFont="1" applyFill="1" applyBorder="1" applyAlignment="1">
      <alignment vertical="center" shrinkToFit="1"/>
    </xf>
    <xf numFmtId="12" fontId="38" fillId="48" borderId="235" xfId="0" applyNumberFormat="1" applyFont="1" applyFill="1" applyBorder="1" applyAlignment="1">
      <alignment vertical="center" shrinkToFit="1"/>
    </xf>
    <xf numFmtId="56" fontId="39" fillId="0" borderId="0" xfId="0" applyNumberFormat="1" applyFont="1">
      <alignment vertical="center"/>
    </xf>
    <xf numFmtId="0" fontId="38" fillId="36" borderId="236" xfId="0" applyFont="1" applyFill="1" applyBorder="1" applyAlignment="1">
      <alignment vertical="center" wrapText="1"/>
    </xf>
    <xf numFmtId="176" fontId="38" fillId="36" borderId="237" xfId="0" applyNumberFormat="1" applyFont="1" applyFill="1" applyBorder="1" applyAlignment="1">
      <alignment vertical="center" shrinkToFit="1"/>
    </xf>
    <xf numFmtId="176" fontId="125" fillId="48" borderId="70" xfId="0" applyNumberFormat="1" applyFont="1" applyFill="1" applyBorder="1" applyAlignment="1">
      <alignment vertical="center" shrinkToFit="1"/>
    </xf>
    <xf numFmtId="3" fontId="125" fillId="48" borderId="238" xfId="0" applyNumberFormat="1" applyFont="1" applyFill="1" applyBorder="1" applyAlignment="1">
      <alignment vertical="center" shrinkToFit="1"/>
    </xf>
    <xf numFmtId="176" fontId="125" fillId="48" borderId="64" xfId="0" applyNumberFormat="1" applyFont="1" applyFill="1" applyBorder="1" applyAlignment="1">
      <alignment vertical="center" shrinkToFit="1"/>
    </xf>
    <xf numFmtId="12" fontId="38" fillId="48" borderId="239" xfId="0" applyNumberFormat="1" applyFont="1" applyFill="1" applyBorder="1" applyAlignment="1">
      <alignment vertical="center" shrinkToFit="1"/>
    </xf>
    <xf numFmtId="0" fontId="38" fillId="0" borderId="61" xfId="0" applyFont="1" applyBorder="1" applyAlignment="1">
      <alignment horizontal="right" vertical="center" shrinkToFit="1"/>
    </xf>
    <xf numFmtId="176" fontId="38" fillId="0" borderId="240" xfId="0" applyNumberFormat="1" applyFont="1" applyBorder="1" applyAlignment="1">
      <alignment vertical="center" shrinkToFit="1"/>
    </xf>
    <xf numFmtId="176" fontId="38" fillId="0" borderId="241" xfId="0" applyNumberFormat="1" applyFont="1" applyBorder="1" applyAlignment="1">
      <alignment vertical="center" shrinkToFit="1"/>
    </xf>
    <xf numFmtId="176" fontId="38" fillId="0" borderId="242" xfId="0" applyNumberFormat="1" applyFont="1" applyBorder="1" applyAlignment="1">
      <alignment vertical="center" shrinkToFit="1"/>
    </xf>
    <xf numFmtId="176" fontId="126" fillId="0" borderId="243" xfId="0" applyNumberFormat="1" applyFont="1" applyBorder="1" applyAlignment="1">
      <alignment vertical="center" shrinkToFit="1"/>
    </xf>
    <xf numFmtId="0" fontId="38" fillId="0" borderId="0" xfId="0" applyFont="1" applyAlignment="1">
      <alignment horizontal="left" vertical="center"/>
    </xf>
    <xf numFmtId="0" fontId="126" fillId="0" borderId="0" xfId="0" applyFont="1">
      <alignment vertical="center"/>
    </xf>
    <xf numFmtId="0" fontId="46" fillId="0" borderId="0" xfId="0" applyFont="1">
      <alignment vertical="center"/>
    </xf>
    <xf numFmtId="0" fontId="41" fillId="0" borderId="0" xfId="0" applyFont="1">
      <alignment vertical="center"/>
    </xf>
    <xf numFmtId="184" fontId="88" fillId="0" borderId="201" xfId="64" applyNumberFormat="1" applyFont="1" applyBorder="1">
      <alignment vertical="center"/>
    </xf>
    <xf numFmtId="0" fontId="0" fillId="0" borderId="168" xfId="0" applyBorder="1">
      <alignment vertical="center"/>
    </xf>
    <xf numFmtId="0" fontId="69" fillId="0" borderId="0" xfId="67" applyFont="1" applyAlignment="1">
      <alignment horizontal="center" vertical="center" shrinkToFit="1"/>
    </xf>
    <xf numFmtId="0" fontId="121" fillId="0" borderId="0" xfId="67" applyFont="1" applyAlignment="1">
      <alignment horizontal="center" vertical="center"/>
    </xf>
    <xf numFmtId="0" fontId="69" fillId="0" borderId="0" xfId="67" applyFont="1" applyAlignment="1" applyProtection="1">
      <alignment vertical="center" shrinkToFit="1"/>
      <protection locked="0"/>
    </xf>
    <xf numFmtId="0" fontId="69" fillId="0" borderId="0" xfId="67" applyFont="1" applyAlignment="1" applyProtection="1">
      <alignment vertical="center" wrapText="1" shrinkToFit="1"/>
      <protection locked="0"/>
    </xf>
    <xf numFmtId="0" fontId="69" fillId="0" borderId="0" xfId="67" applyFont="1" applyAlignment="1" applyProtection="1">
      <alignment vertical="center" wrapText="1"/>
      <protection locked="0"/>
    </xf>
    <xf numFmtId="3" fontId="69" fillId="0" borderId="0" xfId="67" applyNumberFormat="1" applyFont="1" applyAlignment="1" applyProtection="1">
      <alignment vertical="center"/>
      <protection locked="0"/>
    </xf>
    <xf numFmtId="3" fontId="69" fillId="0" borderId="0" xfId="67" applyNumberFormat="1" applyFont="1" applyAlignment="1">
      <alignment vertical="center"/>
    </xf>
    <xf numFmtId="176" fontId="69" fillId="0" borderId="0" xfId="67" applyNumberFormat="1" applyFont="1" applyAlignment="1" applyProtection="1">
      <alignment vertical="center"/>
      <protection locked="0"/>
    </xf>
    <xf numFmtId="191" fontId="69" fillId="0" borderId="0" xfId="67" applyNumberFormat="1" applyFont="1" applyAlignment="1" applyProtection="1">
      <alignment vertical="center"/>
      <protection locked="0"/>
    </xf>
    <xf numFmtId="191" fontId="69" fillId="0" borderId="0" xfId="67" applyNumberFormat="1" applyFont="1" applyAlignment="1" applyProtection="1">
      <alignment horizontal="right" vertical="center"/>
      <protection locked="0"/>
    </xf>
    <xf numFmtId="191" fontId="69" fillId="0" borderId="0" xfId="67" applyNumberFormat="1" applyFont="1" applyAlignment="1">
      <alignment vertical="center"/>
    </xf>
    <xf numFmtId="191" fontId="69" fillId="0" borderId="0" xfId="46" applyNumberFormat="1" applyFont="1" applyFill="1" applyBorder="1" applyAlignment="1">
      <alignment vertical="center"/>
    </xf>
    <xf numFmtId="192" fontId="69" fillId="0" borderId="0" xfId="67" applyNumberFormat="1" applyFont="1" applyAlignment="1">
      <alignment horizontal="center" vertical="center" wrapText="1" shrinkToFit="1"/>
    </xf>
    <xf numFmtId="0" fontId="69" fillId="0" borderId="0" xfId="67" applyFont="1" applyAlignment="1">
      <alignment vertical="center" wrapText="1"/>
    </xf>
    <xf numFmtId="176" fontId="69" fillId="0" borderId="0" xfId="67" applyNumberFormat="1" applyFont="1" applyAlignment="1">
      <alignment vertical="center"/>
    </xf>
    <xf numFmtId="191" fontId="29" fillId="0" borderId="0" xfId="67" applyNumberFormat="1" applyFont="1" applyAlignment="1">
      <alignment vertical="center"/>
    </xf>
    <xf numFmtId="0" fontId="69" fillId="0" borderId="0" xfId="67" applyFont="1" applyAlignment="1" applyProtection="1">
      <alignment vertical="center"/>
      <protection locked="0"/>
    </xf>
    <xf numFmtId="0" fontId="69" fillId="0" borderId="0" xfId="0" applyFont="1" applyAlignment="1">
      <alignment horizontal="center" vertical="center" textRotation="255" shrinkToFit="1"/>
    </xf>
    <xf numFmtId="0" fontId="128" fillId="0" borderId="0" xfId="0" applyFont="1">
      <alignment vertical="center"/>
    </xf>
    <xf numFmtId="0" fontId="128" fillId="0" borderId="0" xfId="0" applyFont="1" applyAlignment="1">
      <alignment horizontal="left" vertical="center"/>
    </xf>
    <xf numFmtId="176" fontId="69" fillId="0" borderId="0" xfId="0" applyNumberFormat="1" applyFont="1" applyAlignment="1">
      <alignment vertical="top" wrapText="1"/>
    </xf>
    <xf numFmtId="0" fontId="91" fillId="38" borderId="247" xfId="64" applyFont="1" applyFill="1" applyBorder="1" applyAlignment="1">
      <alignment horizontal="center" vertical="center" wrapText="1"/>
    </xf>
    <xf numFmtId="38" fontId="88" fillId="0" borderId="206" xfId="64" applyNumberFormat="1" applyFont="1" applyBorder="1">
      <alignment vertical="center"/>
    </xf>
    <xf numFmtId="38" fontId="88" fillId="0" borderId="245" xfId="64" applyNumberFormat="1" applyFont="1" applyBorder="1">
      <alignment vertical="center"/>
    </xf>
    <xf numFmtId="38" fontId="88" fillId="0" borderId="248" xfId="64" applyNumberFormat="1" applyFont="1" applyBorder="1">
      <alignment vertical="center"/>
    </xf>
    <xf numFmtId="0" fontId="33" fillId="0" borderId="0" xfId="0" applyFont="1" applyBorder="1">
      <alignment vertical="center"/>
    </xf>
    <xf numFmtId="0" fontId="71" fillId="0" borderId="0" xfId="0" applyFont="1" applyBorder="1">
      <alignment vertical="center"/>
    </xf>
    <xf numFmtId="0" fontId="71" fillId="0" borderId="0" xfId="0" applyFont="1" applyBorder="1" applyAlignment="1">
      <alignment horizontal="center" vertical="center"/>
    </xf>
    <xf numFmtId="0" fontId="129" fillId="0" borderId="0" xfId="68" applyFont="1" applyProtection="1">
      <alignment vertical="center"/>
      <protection locked="0"/>
    </xf>
    <xf numFmtId="0" fontId="129" fillId="0" borderId="0" xfId="68" applyFont="1" applyAlignment="1" applyProtection="1">
      <alignment horizontal="center" vertical="center"/>
      <protection locked="0"/>
    </xf>
    <xf numFmtId="0" fontId="130" fillId="0" borderId="0" xfId="68" applyFont="1" applyProtection="1">
      <alignment vertical="center"/>
      <protection locked="0"/>
    </xf>
    <xf numFmtId="0" fontId="130" fillId="52" borderId="0" xfId="68" applyFont="1" applyFill="1" applyAlignment="1" applyProtection="1">
      <alignment horizontal="right" vertical="center"/>
      <protection locked="0"/>
    </xf>
    <xf numFmtId="0" fontId="131" fillId="0" borderId="0" xfId="68" applyFont="1" applyProtection="1">
      <alignment vertical="center"/>
      <protection locked="0"/>
    </xf>
    <xf numFmtId="0" fontId="129" fillId="0" borderId="29" xfId="68" applyFont="1" applyBorder="1" applyAlignment="1" applyProtection="1">
      <alignment horizontal="center" vertical="center"/>
      <protection locked="0"/>
    </xf>
    <xf numFmtId="193" fontId="129" fillId="52" borderId="29" xfId="68" applyNumberFormat="1" applyFont="1" applyFill="1" applyBorder="1" applyProtection="1">
      <alignment vertical="center"/>
      <protection locked="0"/>
    </xf>
    <xf numFmtId="194" fontId="129" fillId="0" borderId="29" xfId="68" applyNumberFormat="1" applyFont="1" applyBorder="1">
      <alignment vertical="center"/>
    </xf>
    <xf numFmtId="194" fontId="129" fillId="0" borderId="29" xfId="68" applyNumberFormat="1" applyFont="1" applyBorder="1" applyProtection="1">
      <alignment vertical="center"/>
      <protection locked="0"/>
    </xf>
    <xf numFmtId="0" fontId="129" fillId="0" borderId="0" xfId="68" applyFont="1" applyAlignment="1" applyProtection="1">
      <alignment horizontal="left" vertical="center" wrapText="1"/>
      <protection locked="0"/>
    </xf>
    <xf numFmtId="194" fontId="129" fillId="52" borderId="29" xfId="68" applyNumberFormat="1" applyFont="1" applyFill="1" applyBorder="1" applyProtection="1">
      <alignment vertical="center"/>
      <protection locked="0"/>
    </xf>
    <xf numFmtId="194" fontId="129" fillId="0" borderId="29" xfId="69" applyNumberFormat="1" applyFont="1" applyBorder="1" applyProtection="1">
      <alignment vertical="center"/>
      <protection locked="0"/>
    </xf>
    <xf numFmtId="0" fontId="129" fillId="0" borderId="0" xfId="68" applyFont="1" applyAlignment="1" applyProtection="1">
      <alignment vertical="center" wrapText="1"/>
      <protection locked="0"/>
    </xf>
    <xf numFmtId="0" fontId="129" fillId="0" borderId="29" xfId="68" applyFont="1" applyBorder="1" applyAlignment="1" applyProtection="1">
      <alignment vertical="center" wrapText="1"/>
      <protection locked="0"/>
    </xf>
    <xf numFmtId="194" fontId="129" fillId="0" borderId="0" xfId="68" applyNumberFormat="1" applyFont="1" applyProtection="1">
      <alignment vertical="center"/>
      <protection locked="0"/>
    </xf>
    <xf numFmtId="0" fontId="129" fillId="0" borderId="29" xfId="68" applyFont="1" applyBorder="1" applyProtection="1">
      <alignment vertical="center"/>
      <protection locked="0"/>
    </xf>
    <xf numFmtId="0" fontId="129" fillId="0" borderId="0" xfId="68" applyFont="1" applyAlignment="1" applyProtection="1">
      <alignment horizontal="right" vertical="center"/>
      <protection locked="0"/>
    </xf>
    <xf numFmtId="194" fontId="129" fillId="0" borderId="0" xfId="68" applyNumberFormat="1" applyFont="1" applyAlignment="1" applyProtection="1">
      <alignment horizontal="right" vertical="center"/>
      <protection locked="0"/>
    </xf>
    <xf numFmtId="0" fontId="127" fillId="0" borderId="0" xfId="68" applyFont="1">
      <alignment vertical="center"/>
    </xf>
    <xf numFmtId="0" fontId="132" fillId="0" borderId="0" xfId="68" applyFont="1" applyAlignment="1">
      <alignment horizontal="right" vertical="center"/>
    </xf>
    <xf numFmtId="0" fontId="127" fillId="0" borderId="0" xfId="68" applyFont="1" applyAlignment="1">
      <alignment horizontal="left" vertical="center"/>
    </xf>
    <xf numFmtId="0" fontId="127" fillId="0" borderId="29" xfId="68" applyFont="1" applyBorder="1" applyAlignment="1">
      <alignment horizontal="center" vertical="center"/>
    </xf>
    <xf numFmtId="0" fontId="127" fillId="0" borderId="29" xfId="68" applyFont="1" applyBorder="1">
      <alignment vertical="center"/>
    </xf>
    <xf numFmtId="193" fontId="129" fillId="0" borderId="0" xfId="68" applyNumberFormat="1" applyFont="1" applyProtection="1">
      <alignment vertical="center"/>
      <protection locked="0"/>
    </xf>
    <xf numFmtId="0" fontId="129" fillId="0" borderId="0" xfId="68" applyFont="1">
      <alignment vertical="center"/>
    </xf>
    <xf numFmtId="0" fontId="129" fillId="0" borderId="0" xfId="68" applyFont="1" applyAlignment="1">
      <alignment horizontal="center" vertical="center"/>
    </xf>
    <xf numFmtId="0" fontId="130" fillId="0" borderId="0" xfId="68" applyFont="1">
      <alignment vertical="center"/>
    </xf>
    <xf numFmtId="0" fontId="130" fillId="52" borderId="0" xfId="68" applyFont="1" applyFill="1" applyAlignment="1">
      <alignment horizontal="right" vertical="center"/>
    </xf>
    <xf numFmtId="0" fontId="131" fillId="0" borderId="0" xfId="68" applyFont="1">
      <alignment vertical="center"/>
    </xf>
    <xf numFmtId="0" fontId="129" fillId="0" borderId="29" xfId="68" applyFont="1" applyBorder="1" applyAlignment="1">
      <alignment horizontal="center" vertical="center"/>
    </xf>
    <xf numFmtId="193" fontId="129" fillId="0" borderId="0" xfId="68" applyNumberFormat="1" applyFont="1">
      <alignment vertical="center"/>
    </xf>
    <xf numFmtId="194" fontId="129" fillId="0" borderId="0" xfId="68" applyNumberFormat="1" applyFont="1">
      <alignment vertical="center"/>
    </xf>
    <xf numFmtId="0" fontId="129" fillId="0" borderId="0" xfId="68" applyFont="1" applyAlignment="1">
      <alignment horizontal="left" vertical="center" wrapText="1"/>
    </xf>
    <xf numFmtId="194" fontId="129" fillId="52" borderId="29" xfId="68" applyNumberFormat="1" applyFont="1" applyFill="1" applyBorder="1">
      <alignment vertical="center"/>
    </xf>
    <xf numFmtId="194" fontId="129" fillId="0" borderId="29" xfId="69" applyNumberFormat="1" applyFont="1" applyBorder="1">
      <alignment vertical="center"/>
    </xf>
    <xf numFmtId="0" fontId="129" fillId="0" borderId="0" xfId="68" applyFont="1" applyAlignment="1">
      <alignment vertical="center" wrapText="1"/>
    </xf>
    <xf numFmtId="0" fontId="129" fillId="0" borderId="29" xfId="68" applyFont="1" applyBorder="1" applyAlignment="1">
      <alignment vertical="center" wrapText="1"/>
    </xf>
    <xf numFmtId="0" fontId="129" fillId="0" borderId="29" xfId="68" applyFont="1" applyBorder="1">
      <alignment vertical="center"/>
    </xf>
    <xf numFmtId="0" fontId="129" fillId="0" borderId="0" xfId="68" applyFont="1" applyAlignment="1">
      <alignment horizontal="right" vertical="center"/>
    </xf>
    <xf numFmtId="194" fontId="129" fillId="0" borderId="0" xfId="68" applyNumberFormat="1" applyFont="1" applyAlignment="1">
      <alignment horizontal="right" vertical="center"/>
    </xf>
    <xf numFmtId="0" fontId="0" fillId="0" borderId="0" xfId="42" applyFont="1">
      <alignment vertical="center"/>
    </xf>
    <xf numFmtId="0" fontId="21" fillId="0" borderId="29" xfId="44" applyFont="1" applyBorder="1" applyAlignment="1">
      <alignment horizontal="center" vertical="center" wrapText="1"/>
    </xf>
    <xf numFmtId="0" fontId="21" fillId="0" borderId="29" xfId="44" applyFont="1" applyBorder="1" applyAlignment="1">
      <alignment horizontal="center" vertical="center" wrapText="1"/>
    </xf>
    <xf numFmtId="0" fontId="0" fillId="0" borderId="29" xfId="44" applyFont="1" applyBorder="1" applyAlignment="1">
      <alignment horizontal="center" vertical="center" wrapText="1"/>
    </xf>
    <xf numFmtId="0" fontId="21" fillId="0" borderId="29" xfId="44" applyFont="1" applyBorder="1" applyAlignment="1">
      <alignment horizontal="center" vertical="center" wrapText="1"/>
    </xf>
    <xf numFmtId="0" fontId="0" fillId="0" borderId="0" xfId="70" applyFont="1">
      <alignment vertical="center"/>
    </xf>
    <xf numFmtId="0" fontId="21" fillId="0" borderId="0" xfId="70" applyFont="1">
      <alignment vertical="center"/>
    </xf>
    <xf numFmtId="0" fontId="33" fillId="0" borderId="0" xfId="70" applyFont="1">
      <alignment vertical="center"/>
    </xf>
    <xf numFmtId="0" fontId="2" fillId="0" borderId="0" xfId="70">
      <alignment vertical="center"/>
    </xf>
    <xf numFmtId="0" fontId="66" fillId="0" borderId="0" xfId="70" applyFont="1">
      <alignment vertical="center"/>
    </xf>
    <xf numFmtId="0" fontId="21" fillId="0" borderId="29" xfId="44" applyFont="1" applyBorder="1" applyAlignment="1">
      <alignment vertical="center" wrapText="1"/>
    </xf>
    <xf numFmtId="38" fontId="21" fillId="0" borderId="95" xfId="45" applyFont="1" applyBorder="1" applyAlignment="1">
      <alignment horizontal="right" vertical="center" wrapText="1"/>
    </xf>
    <xf numFmtId="38" fontId="0" fillId="36" borderId="29" xfId="45" applyFont="1" applyFill="1" applyBorder="1" applyAlignment="1">
      <alignment vertical="center" wrapText="1"/>
    </xf>
    <xf numFmtId="0" fontId="56" fillId="0" borderId="0" xfId="70" applyFont="1">
      <alignment vertical="center"/>
    </xf>
    <xf numFmtId="0" fontId="71" fillId="0" borderId="0" xfId="70" applyFont="1">
      <alignment vertical="center"/>
    </xf>
    <xf numFmtId="0" fontId="62" fillId="0" borderId="0" xfId="70" applyFont="1">
      <alignment vertical="center"/>
    </xf>
    <xf numFmtId="0" fontId="46" fillId="0" borderId="0" xfId="0" applyFont="1" applyAlignment="1">
      <alignment horizontal="right" vertical="center"/>
    </xf>
    <xf numFmtId="0" fontId="40" fillId="0" borderId="0" xfId="0" applyFont="1" applyAlignment="1">
      <alignment horizontal="center" vertical="center"/>
    </xf>
    <xf numFmtId="0" fontId="103" fillId="0" borderId="0" xfId="64" applyFont="1" applyAlignment="1">
      <alignment horizontal="center" vertical="center"/>
    </xf>
    <xf numFmtId="0" fontId="88" fillId="0" borderId="203" xfId="0" applyFont="1" applyBorder="1" applyAlignment="1">
      <alignment horizontal="center" vertical="center"/>
    </xf>
    <xf numFmtId="0" fontId="69" fillId="0" borderId="0" xfId="67" applyFont="1" applyAlignment="1">
      <alignment horizontal="left" vertical="top" wrapText="1"/>
    </xf>
    <xf numFmtId="0" fontId="69" fillId="0" borderId="0" xfId="67" applyFont="1" applyAlignment="1">
      <alignment horizontal="center" vertical="center"/>
    </xf>
    <xf numFmtId="0" fontId="40" fillId="0" borderId="251" xfId="0" applyFont="1" applyBorder="1" applyAlignment="1">
      <alignment horizontal="center" vertical="center" wrapText="1"/>
    </xf>
    <xf numFmtId="0" fontId="40" fillId="0" borderId="252" xfId="0" applyFont="1" applyBorder="1" applyAlignment="1">
      <alignment vertical="top" wrapText="1"/>
    </xf>
    <xf numFmtId="176" fontId="38" fillId="48" borderId="235" xfId="0" applyNumberFormat="1" applyFont="1" applyFill="1" applyBorder="1" applyAlignment="1">
      <alignment vertical="center" shrinkToFit="1"/>
    </xf>
    <xf numFmtId="0" fontId="63" fillId="48" borderId="62" xfId="0" applyFont="1" applyFill="1" applyBorder="1" applyAlignment="1">
      <alignment horizontal="center" vertical="center" wrapText="1"/>
    </xf>
    <xf numFmtId="0" fontId="38" fillId="0" borderId="255" xfId="0" applyFont="1" applyBorder="1" applyAlignment="1">
      <alignment horizontal="right" vertical="center" wrapText="1"/>
    </xf>
    <xf numFmtId="0" fontId="38" fillId="0" borderId="3" xfId="0" applyFont="1" applyBorder="1" applyAlignment="1">
      <alignment horizontal="right" vertical="center" wrapText="1"/>
    </xf>
    <xf numFmtId="0" fontId="38" fillId="36" borderId="256" xfId="0" applyFont="1" applyFill="1" applyBorder="1" applyAlignment="1">
      <alignment vertical="center" wrapText="1"/>
    </xf>
    <xf numFmtId="176" fontId="38" fillId="36" borderId="257" xfId="0" applyNumberFormat="1" applyFont="1" applyFill="1" applyBorder="1" applyAlignment="1">
      <alignment vertical="center" shrinkToFit="1"/>
    </xf>
    <xf numFmtId="176" fontId="38" fillId="48" borderId="257" xfId="0" applyNumberFormat="1" applyFont="1" applyFill="1" applyBorder="1" applyAlignment="1">
      <alignment vertical="center" shrinkToFit="1"/>
    </xf>
    <xf numFmtId="3" fontId="38" fillId="48" borderId="257" xfId="0" applyNumberFormat="1" applyFont="1" applyFill="1" applyBorder="1" applyAlignment="1">
      <alignment vertical="center" shrinkToFit="1"/>
    </xf>
    <xf numFmtId="176" fontId="38" fillId="48" borderId="258" xfId="0" applyNumberFormat="1" applyFont="1" applyFill="1" applyBorder="1" applyAlignment="1">
      <alignment vertical="center" shrinkToFit="1"/>
    </xf>
    <xf numFmtId="12" fontId="38" fillId="48" borderId="258" xfId="0" applyNumberFormat="1" applyFont="1" applyFill="1" applyBorder="1" applyAlignment="1">
      <alignment vertical="center" shrinkToFit="1"/>
    </xf>
    <xf numFmtId="176" fontId="38" fillId="48" borderId="259" xfId="0" applyNumberFormat="1" applyFont="1" applyFill="1" applyBorder="1" applyAlignment="1">
      <alignment vertical="center" shrinkToFit="1"/>
    </xf>
    <xf numFmtId="176" fontId="38" fillId="53" borderId="258" xfId="0" applyNumberFormat="1" applyFont="1" applyFill="1" applyBorder="1" applyAlignment="1">
      <alignment vertical="center" shrinkToFit="1"/>
    </xf>
    <xf numFmtId="0" fontId="46" fillId="0" borderId="2" xfId="0" applyFont="1" applyBorder="1" applyAlignment="1">
      <alignment horizontal="center" vertical="center" wrapText="1"/>
    </xf>
    <xf numFmtId="0" fontId="74" fillId="0" borderId="0" xfId="72" applyFont="1">
      <alignment vertical="center"/>
    </xf>
    <xf numFmtId="0" fontId="75" fillId="0" borderId="260" xfId="0" applyFont="1" applyBorder="1" applyAlignment="1">
      <alignment vertical="center" wrapText="1"/>
    </xf>
    <xf numFmtId="0" fontId="75" fillId="0" borderId="261" xfId="0" applyFont="1" applyBorder="1" applyAlignment="1">
      <alignment vertical="center" wrapText="1"/>
    </xf>
    <xf numFmtId="0" fontId="40" fillId="0" borderId="234" xfId="0" applyFont="1" applyBorder="1" applyAlignment="1">
      <alignment horizontal="center" vertical="center" wrapText="1"/>
    </xf>
    <xf numFmtId="0" fontId="40" fillId="0" borderId="153" xfId="0" applyFont="1" applyBorder="1" applyAlignment="1">
      <alignment horizontal="center" vertical="center" wrapText="1"/>
    </xf>
    <xf numFmtId="176" fontId="40" fillId="0" borderId="255" xfId="0" applyNumberFormat="1" applyFont="1" applyBorder="1" applyAlignment="1">
      <alignment vertical="center" shrinkToFit="1"/>
    </xf>
    <xf numFmtId="0" fontId="88" fillId="0" borderId="0" xfId="64" applyFont="1" applyBorder="1" applyAlignment="1">
      <alignment horizontal="center" vertical="center" wrapText="1"/>
    </xf>
    <xf numFmtId="0" fontId="88" fillId="0" borderId="0" xfId="64" applyFont="1" applyBorder="1" applyAlignment="1">
      <alignment horizontal="center" vertical="center"/>
    </xf>
    <xf numFmtId="0" fontId="91" fillId="38" borderId="42" xfId="64" applyFont="1" applyFill="1" applyBorder="1" applyAlignment="1">
      <alignment horizontal="center" vertical="center"/>
    </xf>
    <xf numFmtId="0" fontId="91" fillId="35" borderId="0" xfId="64" applyFont="1" applyFill="1" applyBorder="1" applyAlignment="1">
      <alignment horizontal="center" vertical="center"/>
    </xf>
    <xf numFmtId="38" fontId="92" fillId="35" borderId="0" xfId="64" applyNumberFormat="1" applyFont="1" applyFill="1" applyBorder="1">
      <alignment vertical="center"/>
    </xf>
    <xf numFmtId="38" fontId="92" fillId="40" borderId="180" xfId="64" applyNumberFormat="1" applyFont="1" applyFill="1" applyBorder="1">
      <alignment vertical="center"/>
    </xf>
    <xf numFmtId="38" fontId="92" fillId="40" borderId="198" xfId="64" applyNumberFormat="1" applyFont="1" applyFill="1" applyBorder="1">
      <alignment vertical="center"/>
    </xf>
    <xf numFmtId="0" fontId="88" fillId="0" borderId="0" xfId="64" applyFont="1" applyBorder="1">
      <alignment vertical="center"/>
    </xf>
    <xf numFmtId="184" fontId="88" fillId="36" borderId="262" xfId="64" applyNumberFormat="1" applyFont="1" applyFill="1" applyBorder="1">
      <alignment vertical="center"/>
    </xf>
    <xf numFmtId="184" fontId="88" fillId="35" borderId="10" xfId="64" applyNumberFormat="1" applyFont="1" applyFill="1" applyBorder="1">
      <alignment vertical="center"/>
    </xf>
    <xf numFmtId="0" fontId="72" fillId="38" borderId="0" xfId="0" applyFont="1" applyFill="1" applyBorder="1" applyAlignment="1">
      <alignment horizontal="center" vertical="center"/>
    </xf>
    <xf numFmtId="57" fontId="21" fillId="36" borderId="32" xfId="46" applyNumberFormat="1" applyFont="1" applyFill="1" applyBorder="1" applyAlignment="1" applyProtection="1">
      <alignment horizontal="center" vertical="center" wrapText="1"/>
      <protection locked="0"/>
    </xf>
    <xf numFmtId="57" fontId="21" fillId="36" borderId="263" xfId="46" applyNumberFormat="1" applyFont="1" applyFill="1" applyBorder="1" applyAlignment="1" applyProtection="1">
      <alignment horizontal="center" vertical="center" wrapText="1"/>
      <protection locked="0"/>
    </xf>
    <xf numFmtId="57" fontId="21" fillId="36" borderId="19" xfId="46" applyNumberFormat="1" applyFont="1" applyFill="1" applyBorder="1" applyAlignment="1" applyProtection="1">
      <alignment horizontal="center" vertical="center" wrapText="1"/>
      <protection locked="0"/>
    </xf>
    <xf numFmtId="57" fontId="21" fillId="36" borderId="27" xfId="46" applyNumberFormat="1" applyFont="1" applyFill="1" applyBorder="1" applyAlignment="1" applyProtection="1">
      <alignment horizontal="center" vertical="center" wrapText="1"/>
      <protection locked="0"/>
    </xf>
    <xf numFmtId="57" fontId="21" fillId="36" borderId="8" xfId="46" applyNumberFormat="1" applyFont="1" applyFill="1" applyBorder="1" applyAlignment="1" applyProtection="1">
      <alignment horizontal="center" vertical="center" wrapText="1"/>
      <protection locked="0"/>
    </xf>
    <xf numFmtId="0" fontId="72" fillId="38" borderId="125" xfId="0" applyFont="1" applyFill="1" applyBorder="1" applyAlignment="1">
      <alignment horizontal="center" vertical="center"/>
    </xf>
    <xf numFmtId="0" fontId="21" fillId="36" borderId="29" xfId="0" applyFont="1" applyFill="1" applyBorder="1" applyAlignment="1">
      <alignment horizontal="center" vertical="center"/>
    </xf>
    <xf numFmtId="0" fontId="21" fillId="36" borderId="24" xfId="0" applyFont="1" applyFill="1" applyBorder="1" applyAlignment="1">
      <alignment horizontal="center" vertical="center"/>
    </xf>
    <xf numFmtId="0" fontId="21" fillId="36" borderId="178" xfId="0" applyFont="1" applyFill="1" applyBorder="1" applyAlignment="1">
      <alignment horizontal="center" vertical="center"/>
    </xf>
    <xf numFmtId="57" fontId="21" fillId="36" borderId="0" xfId="46" applyNumberFormat="1" applyFont="1" applyFill="1" applyBorder="1" applyAlignment="1" applyProtection="1">
      <alignment horizontal="center" vertical="center" wrapText="1"/>
      <protection locked="0"/>
    </xf>
    <xf numFmtId="0" fontId="72" fillId="38" borderId="86" xfId="0" applyFont="1" applyFill="1" applyBorder="1" applyAlignment="1">
      <alignment horizontal="center" vertical="center"/>
    </xf>
    <xf numFmtId="0" fontId="72" fillId="38" borderId="87" xfId="0" applyFont="1" applyFill="1" applyBorder="1" applyAlignment="1">
      <alignment horizontal="center" vertical="center"/>
    </xf>
    <xf numFmtId="0" fontId="72" fillId="38" borderId="44" xfId="0" applyFont="1" applyFill="1" applyBorder="1" applyAlignment="1">
      <alignment horizontal="center" vertical="center"/>
    </xf>
    <xf numFmtId="191" fontId="21" fillId="36" borderId="77" xfId="0" applyNumberFormat="1" applyFont="1" applyFill="1" applyBorder="1" applyAlignment="1">
      <alignment horizontal="center" vertical="center"/>
    </xf>
    <xf numFmtId="38" fontId="21" fillId="36" borderId="178" xfId="46" applyFont="1" applyFill="1" applyBorder="1" applyAlignment="1">
      <alignment horizontal="center" vertical="center"/>
    </xf>
    <xf numFmtId="3" fontId="100" fillId="48" borderId="18" xfId="0" applyNumberFormat="1" applyFont="1" applyFill="1" applyBorder="1" applyAlignment="1">
      <alignment horizontal="right" vertical="center"/>
    </xf>
    <xf numFmtId="0" fontId="100" fillId="48" borderId="158" xfId="0" applyFont="1" applyFill="1" applyBorder="1" applyAlignment="1">
      <alignment horizontal="center" vertical="center" wrapText="1"/>
    </xf>
    <xf numFmtId="3" fontId="100" fillId="36" borderId="29" xfId="0" applyNumberFormat="1" applyFont="1" applyFill="1" applyBorder="1" applyAlignment="1">
      <alignment horizontal="right" vertical="center"/>
    </xf>
    <xf numFmtId="3" fontId="100" fillId="36" borderId="23" xfId="0" applyNumberFormat="1" applyFont="1" applyFill="1" applyBorder="1" applyAlignment="1">
      <alignment horizontal="right" vertical="center"/>
    </xf>
    <xf numFmtId="3" fontId="100" fillId="36" borderId="18" xfId="0" applyNumberFormat="1" applyFont="1" applyFill="1" applyBorder="1" applyAlignment="1">
      <alignment horizontal="right" vertical="center"/>
    </xf>
    <xf numFmtId="3" fontId="102" fillId="48" borderId="29" xfId="0" applyNumberFormat="1" applyFont="1" applyFill="1" applyBorder="1" applyAlignment="1">
      <alignment horizontal="right" vertical="center"/>
    </xf>
    <xf numFmtId="0" fontId="88" fillId="0" borderId="178" xfId="0" applyFont="1" applyBorder="1" applyAlignment="1">
      <alignment horizontal="center" vertical="center"/>
    </xf>
    <xf numFmtId="0" fontId="94" fillId="36" borderId="178" xfId="0" applyFont="1" applyFill="1" applyBorder="1" applyAlignment="1">
      <alignment horizontal="center" vertical="center"/>
    </xf>
    <xf numFmtId="0" fontId="100" fillId="36" borderId="178" xfId="0" applyFont="1" applyFill="1" applyBorder="1" applyAlignment="1">
      <alignment vertical="center" wrapText="1"/>
    </xf>
    <xf numFmtId="0" fontId="100" fillId="36" borderId="33" xfId="0" applyFont="1" applyFill="1" applyBorder="1" applyAlignment="1">
      <alignment horizontal="center" vertical="center" wrapText="1"/>
    </xf>
    <xf numFmtId="190" fontId="100" fillId="48" borderId="178" xfId="0" applyNumberFormat="1" applyFont="1" applyFill="1" applyBorder="1" applyAlignment="1">
      <alignment vertical="center" wrapText="1"/>
    </xf>
    <xf numFmtId="3" fontId="100" fillId="48" borderId="178" xfId="0" applyNumberFormat="1" applyFont="1" applyFill="1" applyBorder="1" applyAlignment="1">
      <alignment horizontal="right" vertical="center"/>
    </xf>
    <xf numFmtId="3" fontId="100" fillId="36" borderId="33" xfId="0" applyNumberFormat="1" applyFont="1" applyFill="1" applyBorder="1" applyAlignment="1">
      <alignment horizontal="right" vertical="center"/>
    </xf>
    <xf numFmtId="3" fontId="102" fillId="48" borderId="178" xfId="0" applyNumberFormat="1" applyFont="1" applyFill="1" applyBorder="1" applyAlignment="1">
      <alignment horizontal="right" vertical="center"/>
    </xf>
    <xf numFmtId="0" fontId="94" fillId="0" borderId="33" xfId="0" applyFont="1" applyBorder="1" applyAlignment="1">
      <alignment horizontal="center" vertical="center"/>
    </xf>
    <xf numFmtId="3" fontId="100" fillId="48" borderId="27" xfId="0" applyNumberFormat="1" applyFont="1" applyFill="1" applyBorder="1" applyAlignment="1">
      <alignment vertical="center" wrapText="1"/>
    </xf>
    <xf numFmtId="0" fontId="88" fillId="0" borderId="151" xfId="0" applyFont="1" applyBorder="1">
      <alignment vertical="center"/>
    </xf>
    <xf numFmtId="0" fontId="88" fillId="0" borderId="22" xfId="0" applyFont="1" applyBorder="1">
      <alignment vertical="center"/>
    </xf>
    <xf numFmtId="0" fontId="88" fillId="0" borderId="152" xfId="0" applyFont="1" applyBorder="1">
      <alignment vertical="center"/>
    </xf>
    <xf numFmtId="0" fontId="88" fillId="0" borderId="155" xfId="0" applyFont="1" applyBorder="1">
      <alignment vertical="center"/>
    </xf>
    <xf numFmtId="0" fontId="95" fillId="0" borderId="29" xfId="0" applyFont="1" applyBorder="1" applyAlignment="1">
      <alignment horizontal="center" vertical="center" wrapText="1"/>
    </xf>
    <xf numFmtId="0" fontId="100" fillId="48" borderId="29" xfId="0" applyFont="1" applyFill="1" applyBorder="1" applyAlignment="1">
      <alignment horizontal="center" vertical="center" wrapText="1"/>
    </xf>
    <xf numFmtId="0" fontId="88" fillId="0" borderId="29" xfId="0" applyFont="1" applyBorder="1" applyAlignment="1">
      <alignment vertical="center" wrapText="1"/>
    </xf>
    <xf numFmtId="3" fontId="102" fillId="48" borderId="29" xfId="0" applyNumberFormat="1" applyFont="1" applyFill="1" applyBorder="1" applyAlignment="1">
      <alignment vertical="center" wrapText="1"/>
    </xf>
    <xf numFmtId="3" fontId="100" fillId="48" borderId="24" xfId="0" applyNumberFormat="1" applyFont="1" applyFill="1" applyBorder="1" applyAlignment="1">
      <alignment vertical="center" wrapText="1"/>
    </xf>
    <xf numFmtId="0" fontId="88" fillId="36" borderId="178" xfId="0" applyFont="1" applyFill="1" applyBorder="1">
      <alignment vertical="center"/>
    </xf>
    <xf numFmtId="0" fontId="100" fillId="47" borderId="178" xfId="0" applyFont="1" applyFill="1" applyBorder="1" applyAlignment="1">
      <alignment vertical="center" wrapText="1"/>
    </xf>
    <xf numFmtId="0" fontId="100" fillId="45" borderId="178" xfId="0" applyFont="1" applyFill="1" applyBorder="1" applyAlignment="1">
      <alignment vertical="center" wrapText="1"/>
    </xf>
    <xf numFmtId="190" fontId="100" fillId="48" borderId="33" xfId="0" applyNumberFormat="1" applyFont="1" applyFill="1" applyBorder="1" applyAlignment="1">
      <alignment vertical="center" wrapText="1"/>
    </xf>
    <xf numFmtId="0" fontId="95" fillId="36" borderId="178" xfId="0" applyFont="1" applyFill="1" applyBorder="1" applyAlignment="1">
      <alignment vertical="center" wrapText="1"/>
    </xf>
    <xf numFmtId="3" fontId="100" fillId="48" borderId="178" xfId="0" applyNumberFormat="1" applyFont="1" applyFill="1" applyBorder="1" applyAlignment="1">
      <alignment vertical="center" wrapText="1"/>
    </xf>
    <xf numFmtId="3" fontId="100" fillId="36" borderId="178" xfId="0" applyNumberFormat="1" applyFont="1" applyFill="1" applyBorder="1" applyAlignment="1">
      <alignment vertical="center" wrapText="1"/>
    </xf>
    <xf numFmtId="3" fontId="100" fillId="48" borderId="34" xfId="0" applyNumberFormat="1" applyFont="1" applyFill="1" applyBorder="1" applyAlignment="1">
      <alignment vertical="center" wrapText="1"/>
    </xf>
    <xf numFmtId="3" fontId="102" fillId="48" borderId="178" xfId="0" applyNumberFormat="1" applyFont="1" applyFill="1" applyBorder="1" applyAlignment="1">
      <alignment vertical="center" wrapText="1"/>
    </xf>
    <xf numFmtId="0" fontId="88" fillId="0" borderId="33" xfId="0" applyFont="1" applyBorder="1">
      <alignment vertical="center"/>
    </xf>
    <xf numFmtId="3" fontId="100" fillId="36" borderId="24" xfId="0" applyNumberFormat="1" applyFont="1" applyFill="1" applyBorder="1" applyAlignment="1">
      <alignment vertical="center" wrapText="1"/>
    </xf>
    <xf numFmtId="3" fontId="100" fillId="36" borderId="0" xfId="0" applyNumberFormat="1" applyFont="1" applyFill="1" applyBorder="1" applyAlignment="1">
      <alignment vertical="center" wrapText="1"/>
    </xf>
    <xf numFmtId="3" fontId="100" fillId="36" borderId="264" xfId="0" applyNumberFormat="1" applyFont="1" applyFill="1" applyBorder="1" applyAlignment="1">
      <alignment vertical="center" wrapText="1"/>
    </xf>
    <xf numFmtId="3" fontId="100" fillId="48" borderId="265" xfId="0" applyNumberFormat="1" applyFont="1" applyFill="1" applyBorder="1" applyAlignment="1">
      <alignment vertical="center" wrapText="1"/>
    </xf>
    <xf numFmtId="3" fontId="100" fillId="48" borderId="266" xfId="0" applyNumberFormat="1" applyFont="1" applyFill="1" applyBorder="1" applyAlignment="1">
      <alignment vertical="center" wrapText="1"/>
    </xf>
    <xf numFmtId="176" fontId="69" fillId="0" borderId="0" xfId="0" applyNumberFormat="1" applyFont="1" applyBorder="1" applyAlignment="1">
      <alignment horizontal="left" vertical="top" wrapText="1"/>
    </xf>
    <xf numFmtId="0" fontId="69" fillId="0" borderId="29" xfId="67" applyFont="1" applyBorder="1" applyAlignment="1" applyProtection="1">
      <alignment horizontal="right" vertical="center"/>
      <protection locked="0"/>
    </xf>
    <xf numFmtId="191" fontId="69" fillId="48" borderId="29" xfId="46" applyNumberFormat="1" applyFont="1" applyFill="1" applyBorder="1" applyAlignment="1">
      <alignment vertical="center"/>
    </xf>
    <xf numFmtId="191" fontId="29" fillId="0" borderId="121" xfId="67" applyNumberFormat="1" applyFont="1" applyBorder="1" applyAlignment="1">
      <alignment vertical="center"/>
    </xf>
    <xf numFmtId="0" fontId="69" fillId="0" borderId="80" xfId="67" applyFont="1" applyBorder="1" applyAlignment="1" applyProtection="1">
      <alignment horizontal="right" vertical="center"/>
      <protection locked="0"/>
    </xf>
    <xf numFmtId="191" fontId="29" fillId="0" borderId="8" xfId="67" applyNumberFormat="1" applyFont="1" applyBorder="1" applyAlignment="1">
      <alignment vertical="center"/>
    </xf>
    <xf numFmtId="0" fontId="69" fillId="0" borderId="22" xfId="67" applyFont="1" applyBorder="1" applyAlignment="1" applyProtection="1">
      <alignment horizontal="right" vertical="center"/>
      <protection locked="0"/>
    </xf>
    <xf numFmtId="191" fontId="69" fillId="48" borderId="73" xfId="46" applyNumberFormat="1" applyFont="1" applyFill="1" applyBorder="1" applyAlignment="1">
      <alignment vertical="center"/>
    </xf>
    <xf numFmtId="191" fontId="69" fillId="48" borderId="223" xfId="67" applyNumberFormat="1" applyFont="1" applyFill="1" applyBorder="1" applyAlignment="1">
      <alignment vertical="center"/>
    </xf>
    <xf numFmtId="191" fontId="29" fillId="0" borderId="88" xfId="67" applyNumberFormat="1" applyFont="1" applyBorder="1" applyAlignment="1">
      <alignment vertical="center"/>
    </xf>
    <xf numFmtId="0" fontId="0" fillId="0" borderId="1" xfId="0" applyFont="1" applyBorder="1" applyAlignment="1">
      <alignment horizontal="center" vertical="center" wrapText="1"/>
    </xf>
    <xf numFmtId="0" fontId="43" fillId="0" borderId="261" xfId="0" applyFont="1" applyBorder="1" applyAlignment="1">
      <alignment horizontal="center" vertical="center" wrapText="1"/>
    </xf>
    <xf numFmtId="0" fontId="0" fillId="0" borderId="261" xfId="0" applyFont="1" applyBorder="1" applyAlignment="1">
      <alignment horizontal="center" vertical="center" wrapText="1"/>
    </xf>
    <xf numFmtId="0" fontId="0" fillId="0" borderId="0" xfId="0" applyFont="1" applyBorder="1" applyAlignment="1">
      <alignment horizontal="center" vertical="center" wrapText="1"/>
    </xf>
    <xf numFmtId="194" fontId="0" fillId="0" borderId="21" xfId="42" applyNumberFormat="1" applyFont="1" applyBorder="1">
      <alignment vertical="center"/>
    </xf>
    <xf numFmtId="191" fontId="69" fillId="48" borderId="217" xfId="46" applyNumberFormat="1" applyFont="1" applyFill="1" applyBorder="1" applyAlignment="1">
      <alignment vertical="center"/>
    </xf>
    <xf numFmtId="191" fontId="69" fillId="48" borderId="271" xfId="46" applyNumberFormat="1" applyFont="1" applyFill="1" applyBorder="1" applyAlignment="1">
      <alignment vertical="center"/>
    </xf>
    <xf numFmtId="191" fontId="69" fillId="48" borderId="272" xfId="46" applyNumberFormat="1" applyFont="1" applyFill="1" applyBorder="1" applyAlignment="1">
      <alignment vertical="center"/>
    </xf>
    <xf numFmtId="191" fontId="69" fillId="48" borderId="14" xfId="46" applyNumberFormat="1" applyFont="1" applyFill="1" applyBorder="1" applyAlignment="1">
      <alignment vertical="center"/>
    </xf>
    <xf numFmtId="0" fontId="69" fillId="0" borderId="27" xfId="67" applyFont="1" applyBorder="1" applyAlignment="1" applyProtection="1">
      <alignment horizontal="right" vertical="center"/>
      <protection locked="0"/>
    </xf>
    <xf numFmtId="191" fontId="29" fillId="48" borderId="80" xfId="46" applyNumberFormat="1" applyFont="1" applyFill="1" applyBorder="1" applyAlignment="1">
      <alignment vertical="center"/>
    </xf>
    <xf numFmtId="0" fontId="123" fillId="0" borderId="0" xfId="0" applyFont="1" applyBorder="1" applyAlignment="1">
      <alignment horizontal="center" vertical="center"/>
    </xf>
    <xf numFmtId="0" fontId="38" fillId="36" borderId="234" xfId="0" applyFont="1" applyFill="1" applyBorder="1" applyAlignment="1">
      <alignment horizontal="center" vertical="center" wrapText="1"/>
    </xf>
    <xf numFmtId="176" fontId="38" fillId="36" borderId="258" xfId="0" applyNumberFormat="1" applyFont="1" applyFill="1" applyBorder="1" applyAlignment="1">
      <alignment vertical="center" shrinkToFit="1"/>
    </xf>
    <xf numFmtId="176" fontId="38" fillId="36" borderId="235" xfId="0" applyNumberFormat="1" applyFont="1" applyFill="1" applyBorder="1" applyAlignment="1">
      <alignment vertical="center" shrinkToFit="1"/>
    </xf>
    <xf numFmtId="176" fontId="125" fillId="36" borderId="238" xfId="0" applyNumberFormat="1" applyFont="1" applyFill="1" applyBorder="1" applyAlignment="1">
      <alignment vertical="center" shrinkToFit="1"/>
    </xf>
    <xf numFmtId="0" fontId="46" fillId="0" borderId="2" xfId="0" applyFont="1" applyFill="1" applyBorder="1" applyAlignment="1">
      <alignment horizontal="center" vertical="center" wrapText="1"/>
    </xf>
    <xf numFmtId="0" fontId="38" fillId="0" borderId="255" xfId="0" applyFont="1" applyFill="1" applyBorder="1" applyAlignment="1">
      <alignment horizontal="right" vertical="center" wrapText="1"/>
    </xf>
    <xf numFmtId="0" fontId="63" fillId="48" borderId="234" xfId="0" applyFont="1" applyFill="1" applyBorder="1" applyAlignment="1">
      <alignment horizontal="center" vertical="center" wrapText="1"/>
    </xf>
    <xf numFmtId="0" fontId="38" fillId="0" borderId="43" xfId="0" applyFont="1" applyBorder="1" applyAlignment="1">
      <alignment horizontal="right" vertical="center" wrapText="1"/>
    </xf>
    <xf numFmtId="0" fontId="39" fillId="0" borderId="7" xfId="0" applyFont="1" applyBorder="1" applyAlignment="1">
      <alignment horizontal="center" vertical="center"/>
    </xf>
    <xf numFmtId="176" fontId="126" fillId="0" borderId="274" xfId="0" applyNumberFormat="1" applyFont="1" applyBorder="1" applyAlignment="1">
      <alignment vertical="center" shrinkToFit="1"/>
    </xf>
    <xf numFmtId="176" fontId="126" fillId="0" borderId="6" xfId="0" applyNumberFormat="1" applyFont="1" applyBorder="1" applyAlignment="1">
      <alignment vertical="center" shrinkToFit="1"/>
    </xf>
    <xf numFmtId="176" fontId="125" fillId="48" borderId="276" xfId="0" applyNumberFormat="1" applyFont="1" applyFill="1" applyBorder="1" applyAlignment="1">
      <alignment vertical="center" shrinkToFit="1"/>
    </xf>
    <xf numFmtId="176" fontId="126" fillId="0" borderId="2" xfId="0" applyNumberFormat="1" applyFont="1" applyBorder="1" applyAlignment="1">
      <alignment vertical="center" shrinkToFit="1"/>
    </xf>
    <xf numFmtId="0" fontId="63" fillId="48" borderId="3" xfId="0" applyFont="1" applyFill="1" applyBorder="1" applyAlignment="1">
      <alignment horizontal="center" vertical="center" wrapText="1"/>
    </xf>
    <xf numFmtId="176" fontId="126" fillId="48" borderId="43" xfId="0" applyNumberFormat="1" applyFont="1" applyFill="1" applyBorder="1" applyAlignment="1">
      <alignment vertical="center" shrinkToFit="1"/>
    </xf>
    <xf numFmtId="176" fontId="38" fillId="48" borderId="92" xfId="0" applyNumberFormat="1" applyFont="1" applyFill="1" applyBorder="1" applyAlignment="1">
      <alignment vertical="center" shrinkToFit="1"/>
    </xf>
    <xf numFmtId="176" fontId="38" fillId="48" borderId="282" xfId="0" applyNumberFormat="1" applyFont="1" applyFill="1" applyBorder="1" applyAlignment="1">
      <alignment vertical="center" shrinkToFit="1"/>
    </xf>
    <xf numFmtId="0" fontId="63" fillId="36" borderId="36" xfId="0" applyFont="1" applyFill="1" applyBorder="1" applyAlignment="1">
      <alignment horizontal="center" vertical="center" wrapText="1"/>
    </xf>
    <xf numFmtId="0" fontId="63" fillId="36" borderId="3" xfId="0" applyFont="1" applyFill="1" applyBorder="1" applyAlignment="1">
      <alignment horizontal="center" vertical="center" wrapText="1"/>
    </xf>
    <xf numFmtId="0" fontId="63" fillId="36" borderId="37" xfId="0" applyFont="1" applyFill="1" applyBorder="1" applyAlignment="1">
      <alignment horizontal="center" vertical="center" wrapText="1"/>
    </xf>
    <xf numFmtId="176" fontId="38" fillId="36" borderId="125" xfId="0" applyNumberFormat="1" applyFont="1" applyFill="1" applyBorder="1" applyAlignment="1">
      <alignment vertical="center" shrinkToFit="1"/>
    </xf>
    <xf numFmtId="176" fontId="38" fillId="36" borderId="278" xfId="0" applyNumberFormat="1" applyFont="1" applyFill="1" applyBorder="1" applyAlignment="1">
      <alignment vertical="center" shrinkToFit="1"/>
    </xf>
    <xf numFmtId="176" fontId="38" fillId="36" borderId="279" xfId="0" applyNumberFormat="1" applyFont="1" applyFill="1" applyBorder="1" applyAlignment="1">
      <alignment vertical="center" shrinkToFit="1"/>
    </xf>
    <xf numFmtId="176" fontId="38" fillId="36" borderId="280" xfId="0" applyNumberFormat="1" applyFont="1" applyFill="1" applyBorder="1" applyAlignment="1">
      <alignment vertical="center" shrinkToFit="1"/>
    </xf>
    <xf numFmtId="176" fontId="38" fillId="36" borderId="281" xfId="0" applyNumberFormat="1" applyFont="1" applyFill="1" applyBorder="1" applyAlignment="1">
      <alignment vertical="center" shrinkToFit="1"/>
    </xf>
    <xf numFmtId="176" fontId="125" fillId="36" borderId="275" xfId="0" applyNumberFormat="1" applyFont="1" applyFill="1" applyBorder="1" applyAlignment="1">
      <alignment vertical="center" shrinkToFit="1"/>
    </xf>
    <xf numFmtId="176" fontId="125" fillId="36" borderId="277" xfId="0" applyNumberFormat="1" applyFont="1" applyFill="1" applyBorder="1" applyAlignment="1">
      <alignment vertical="center" shrinkToFit="1"/>
    </xf>
    <xf numFmtId="0" fontId="38" fillId="0" borderId="125" xfId="0" applyFont="1" applyFill="1" applyBorder="1" applyAlignment="1">
      <alignment horizontal="right" vertical="center" wrapText="1"/>
    </xf>
    <xf numFmtId="0" fontId="0" fillId="0" borderId="43" xfId="42" applyFont="1" applyBorder="1" applyAlignment="1">
      <alignment horizontal="right" vertical="center"/>
    </xf>
    <xf numFmtId="0" fontId="75" fillId="0" borderId="106" xfId="0" applyFont="1" applyBorder="1" applyAlignment="1">
      <alignment vertical="center" wrapText="1"/>
    </xf>
    <xf numFmtId="0" fontId="75" fillId="0" borderId="283" xfId="0" applyFont="1" applyBorder="1" applyAlignment="1">
      <alignment vertical="center" wrapText="1"/>
    </xf>
    <xf numFmtId="0" fontId="75" fillId="0" borderId="284" xfId="0" applyFont="1" applyBorder="1" applyAlignment="1">
      <alignment vertical="center" wrapText="1"/>
    </xf>
    <xf numFmtId="0" fontId="75" fillId="0" borderId="285" xfId="0" applyFont="1" applyBorder="1" applyAlignment="1">
      <alignment vertical="center" wrapText="1"/>
    </xf>
    <xf numFmtId="0" fontId="75" fillId="0" borderId="286" xfId="0" applyFont="1" applyBorder="1" applyAlignment="1">
      <alignment vertical="center" wrapText="1"/>
    </xf>
    <xf numFmtId="191" fontId="69" fillId="36" borderId="29" xfId="46" applyNumberFormat="1" applyFont="1" applyFill="1" applyBorder="1" applyAlignment="1">
      <alignment vertical="center"/>
    </xf>
    <xf numFmtId="191" fontId="69" fillId="36" borderId="27" xfId="46" applyNumberFormat="1" applyFont="1" applyFill="1" applyBorder="1" applyAlignment="1">
      <alignment vertical="center"/>
    </xf>
    <xf numFmtId="191" fontId="69" fillId="36" borderId="28" xfId="46" applyNumberFormat="1" applyFont="1" applyFill="1" applyBorder="1" applyAlignment="1">
      <alignment vertical="center"/>
    </xf>
    <xf numFmtId="191" fontId="69" fillId="36" borderId="25" xfId="46" applyNumberFormat="1" applyFont="1" applyFill="1" applyBorder="1" applyAlignment="1">
      <alignment vertical="center"/>
    </xf>
    <xf numFmtId="191" fontId="69" fillId="36" borderId="220" xfId="46" applyNumberFormat="1" applyFont="1" applyFill="1" applyBorder="1" applyAlignment="1">
      <alignment vertical="center"/>
    </xf>
    <xf numFmtId="191" fontId="69" fillId="36" borderId="273" xfId="46" applyNumberFormat="1" applyFont="1" applyFill="1" applyBorder="1" applyAlignment="1">
      <alignment vertical="center"/>
    </xf>
    <xf numFmtId="191" fontId="69" fillId="36" borderId="270" xfId="46" applyNumberFormat="1" applyFont="1" applyFill="1" applyBorder="1" applyAlignment="1">
      <alignment vertical="center"/>
    </xf>
    <xf numFmtId="191" fontId="69" fillId="36" borderId="9" xfId="46" applyNumberFormat="1" applyFont="1" applyFill="1" applyBorder="1" applyAlignment="1">
      <alignment vertical="center"/>
    </xf>
    <xf numFmtId="191" fontId="69" fillId="36" borderId="11" xfId="46" applyNumberFormat="1" applyFont="1" applyFill="1" applyBorder="1" applyAlignment="1">
      <alignment vertical="center"/>
    </xf>
    <xf numFmtId="191" fontId="69" fillId="36" borderId="223" xfId="67" applyNumberFormat="1" applyFont="1" applyFill="1" applyBorder="1" applyAlignment="1">
      <alignment vertical="center"/>
    </xf>
    <xf numFmtId="191" fontId="69" fillId="36" borderId="269" xfId="67" applyNumberFormat="1" applyFont="1" applyFill="1" applyBorder="1" applyAlignment="1">
      <alignment vertical="center"/>
    </xf>
    <xf numFmtId="194" fontId="0" fillId="0" borderId="42" xfId="42" applyNumberFormat="1" applyFont="1" applyBorder="1">
      <alignment vertical="center"/>
    </xf>
    <xf numFmtId="0" fontId="0" fillId="0" borderId="2" xfId="42" applyFont="1" applyBorder="1">
      <alignment vertical="center"/>
    </xf>
    <xf numFmtId="0" fontId="0" fillId="0" borderId="0" xfId="42" applyFont="1" applyBorder="1">
      <alignment vertical="center"/>
    </xf>
    <xf numFmtId="0" fontId="0" fillId="0" borderId="37" xfId="42" applyFont="1" applyBorder="1">
      <alignment vertical="center"/>
    </xf>
    <xf numFmtId="194" fontId="0" fillId="0" borderId="2" xfId="42" applyNumberFormat="1" applyFont="1" applyBorder="1" applyAlignment="1">
      <alignment horizontal="right" vertical="center"/>
    </xf>
    <xf numFmtId="0" fontId="88" fillId="0" borderId="0" xfId="0" applyFont="1" applyBorder="1">
      <alignment vertical="center"/>
    </xf>
    <xf numFmtId="0" fontId="88" fillId="0" borderId="290" xfId="0" applyFont="1" applyBorder="1" applyAlignment="1">
      <alignment vertical="center" wrapText="1"/>
    </xf>
    <xf numFmtId="0" fontId="88" fillId="36" borderId="204" xfId="0" applyFont="1" applyFill="1" applyBorder="1" applyAlignment="1">
      <alignment horizontal="center" vertical="center" wrapText="1"/>
    </xf>
    <xf numFmtId="0" fontId="88" fillId="0" borderId="178" xfId="0" applyFont="1" applyBorder="1">
      <alignment vertical="center"/>
    </xf>
    <xf numFmtId="0" fontId="69" fillId="36" borderId="177" xfId="67" applyFont="1" applyFill="1" applyBorder="1" applyAlignment="1" applyProtection="1">
      <alignment vertical="center" wrapText="1" shrinkToFit="1"/>
      <protection locked="0"/>
    </xf>
    <xf numFmtId="0" fontId="69" fillId="47" borderId="178" xfId="67" applyFont="1" applyFill="1" applyBorder="1" applyAlignment="1" applyProtection="1">
      <alignment vertical="center" wrapText="1"/>
      <protection locked="0"/>
    </xf>
    <xf numFmtId="3" fontId="69" fillId="36" borderId="178" xfId="67" applyNumberFormat="1" applyFont="1" applyFill="1" applyBorder="1" applyAlignment="1" applyProtection="1">
      <alignment vertical="center"/>
      <protection locked="0"/>
    </xf>
    <xf numFmtId="3" fontId="69" fillId="48" borderId="178" xfId="67" applyNumberFormat="1" applyFont="1" applyFill="1" applyBorder="1" applyAlignment="1">
      <alignment vertical="center"/>
    </xf>
    <xf numFmtId="176" fontId="69" fillId="36" borderId="178" xfId="67" applyNumberFormat="1" applyFont="1" applyFill="1" applyBorder="1" applyAlignment="1" applyProtection="1">
      <alignment vertical="center"/>
      <protection locked="0"/>
    </xf>
    <xf numFmtId="191" fontId="69" fillId="48" borderId="178" xfId="67" applyNumberFormat="1" applyFont="1" applyFill="1" applyBorder="1" applyAlignment="1" applyProtection="1">
      <alignment vertical="center"/>
      <protection locked="0"/>
    </xf>
    <xf numFmtId="191" fontId="69" fillId="47" borderId="178" xfId="67" applyNumberFormat="1" applyFont="1" applyFill="1" applyBorder="1" applyAlignment="1" applyProtection="1">
      <alignment horizontal="right" vertical="center"/>
      <protection locked="0"/>
    </xf>
    <xf numFmtId="191" fontId="69" fillId="48" borderId="178" xfId="67" applyNumberFormat="1" applyFont="1" applyFill="1" applyBorder="1" applyAlignment="1">
      <alignment vertical="center"/>
    </xf>
    <xf numFmtId="191" fontId="69" fillId="36" borderId="22" xfId="46" applyNumberFormat="1" applyFont="1" applyFill="1" applyBorder="1" applyAlignment="1">
      <alignment vertical="center"/>
    </xf>
    <xf numFmtId="191" fontId="69" fillId="36" borderId="26" xfId="46" applyNumberFormat="1" applyFont="1" applyFill="1" applyBorder="1" applyAlignment="1">
      <alignment vertical="center"/>
    </xf>
    <xf numFmtId="191" fontId="69" fillId="36" borderId="18" xfId="46" applyNumberFormat="1" applyFont="1" applyFill="1" applyBorder="1" applyAlignment="1">
      <alignment vertical="center"/>
    </xf>
    <xf numFmtId="191" fontId="69" fillId="36" borderId="73" xfId="46" applyNumberFormat="1" applyFont="1" applyFill="1" applyBorder="1" applyAlignment="1">
      <alignment vertical="center"/>
    </xf>
    <xf numFmtId="0" fontId="75" fillId="0" borderId="70" xfId="0" applyFont="1" applyBorder="1" applyAlignment="1">
      <alignment vertical="center" wrapText="1"/>
    </xf>
    <xf numFmtId="176" fontId="40" fillId="0" borderId="293" xfId="0" applyNumberFormat="1" applyFont="1" applyBorder="1" applyAlignment="1">
      <alignment vertical="center" shrinkToFit="1"/>
    </xf>
    <xf numFmtId="176" fontId="40" fillId="0" borderId="294" xfId="0" applyNumberFormat="1" applyFont="1" applyBorder="1" applyAlignment="1">
      <alignment vertical="center" shrinkToFit="1"/>
    </xf>
    <xf numFmtId="0" fontId="40" fillId="0" borderId="295" xfId="0" applyFont="1" applyBorder="1" applyAlignment="1">
      <alignment vertical="center" wrapText="1"/>
    </xf>
    <xf numFmtId="0" fontId="40" fillId="0" borderId="296" xfId="0" applyFont="1" applyBorder="1" applyAlignment="1">
      <alignment vertical="center" wrapText="1"/>
    </xf>
    <xf numFmtId="0" fontId="40" fillId="0" borderId="297" xfId="0" applyFont="1" applyBorder="1" applyAlignment="1">
      <alignment vertical="center" wrapText="1"/>
    </xf>
    <xf numFmtId="0" fontId="75" fillId="0" borderId="293" xfId="0" applyFont="1" applyBorder="1" applyAlignment="1">
      <alignment vertical="center" wrapText="1"/>
    </xf>
    <xf numFmtId="0" fontId="75" fillId="0" borderId="294" xfId="0" applyFont="1" applyBorder="1" applyAlignment="1">
      <alignment vertical="center" wrapText="1"/>
    </xf>
    <xf numFmtId="0" fontId="75" fillId="0" borderId="299" xfId="0" applyFont="1" applyBorder="1" applyAlignment="1">
      <alignment vertical="center" wrapText="1"/>
    </xf>
    <xf numFmtId="0" fontId="40" fillId="0" borderId="298" xfId="0" applyFont="1" applyBorder="1" applyAlignment="1">
      <alignment horizontal="right" vertical="center" shrinkToFit="1"/>
    </xf>
    <xf numFmtId="0" fontId="40" fillId="0" borderId="300" xfId="0" applyFont="1" applyBorder="1" applyAlignment="1">
      <alignment horizontal="right" vertical="center" shrinkToFit="1"/>
    </xf>
    <xf numFmtId="176" fontId="40" fillId="0" borderId="300" xfId="0" applyNumberFormat="1" applyFont="1" applyBorder="1" applyAlignment="1">
      <alignment vertical="center" shrinkToFit="1"/>
    </xf>
    <xf numFmtId="0" fontId="40" fillId="0" borderId="301" xfId="0" applyFont="1" applyBorder="1" applyAlignment="1">
      <alignment vertical="center" wrapText="1"/>
    </xf>
    <xf numFmtId="0" fontId="21" fillId="0" borderId="7" xfId="0" applyFont="1" applyBorder="1">
      <alignment vertical="center"/>
    </xf>
    <xf numFmtId="191" fontId="29" fillId="36" borderId="138" xfId="0" applyNumberFormat="1" applyFont="1" applyFill="1" applyBorder="1" applyAlignment="1">
      <alignment horizontal="center" vertical="center"/>
    </xf>
    <xf numFmtId="0" fontId="29" fillId="36" borderId="179" xfId="0" applyFont="1" applyFill="1" applyBorder="1" applyAlignment="1">
      <alignment horizontal="center" vertical="center"/>
    </xf>
    <xf numFmtId="0" fontId="65" fillId="0" borderId="37" xfId="42" applyFont="1" applyBorder="1">
      <alignment vertical="center"/>
    </xf>
    <xf numFmtId="0" fontId="21" fillId="36" borderId="28" xfId="0" applyFont="1" applyFill="1" applyBorder="1" applyAlignment="1">
      <alignment horizontal="center" vertical="center"/>
    </xf>
    <xf numFmtId="184" fontId="21" fillId="0" borderId="88" xfId="0" applyNumberFormat="1" applyFont="1" applyBorder="1">
      <alignment vertical="center"/>
    </xf>
    <xf numFmtId="0" fontId="21" fillId="36" borderId="217" xfId="0" applyFont="1" applyFill="1" applyBorder="1" applyAlignment="1">
      <alignment horizontal="center" vertical="center"/>
    </xf>
    <xf numFmtId="184" fontId="21" fillId="0" borderId="82" xfId="0" applyNumberFormat="1" applyFont="1" applyBorder="1">
      <alignment vertical="center"/>
    </xf>
    <xf numFmtId="179" fontId="51" fillId="0" borderId="0" xfId="0" applyNumberFormat="1" applyFont="1">
      <alignment vertical="center"/>
    </xf>
    <xf numFmtId="0" fontId="75" fillId="0" borderId="302" xfId="0" applyFont="1" applyBorder="1" applyAlignment="1">
      <alignment vertical="center" wrapText="1"/>
    </xf>
    <xf numFmtId="38" fontId="21" fillId="0" borderId="28" xfId="45" applyFont="1" applyFill="1" applyBorder="1" applyAlignment="1">
      <alignment vertical="center" wrapText="1"/>
    </xf>
    <xf numFmtId="38" fontId="21" fillId="0" borderId="303" xfId="45" applyFont="1" applyBorder="1" applyAlignment="1">
      <alignment horizontal="right" vertical="center"/>
    </xf>
    <xf numFmtId="176" fontId="40" fillId="0" borderId="304" xfId="0" applyNumberFormat="1" applyFont="1" applyBorder="1" applyAlignment="1">
      <alignment vertical="center" shrinkToFit="1"/>
    </xf>
    <xf numFmtId="194" fontId="0" fillId="0" borderId="125" xfId="42" applyNumberFormat="1" applyFont="1" applyBorder="1" applyAlignment="1">
      <alignment horizontal="right" vertical="center"/>
    </xf>
    <xf numFmtId="0" fontId="135" fillId="0" borderId="24" xfId="67" applyFont="1" applyBorder="1" applyAlignment="1">
      <alignment horizontal="center" vertical="center" shrinkToFit="1"/>
    </xf>
    <xf numFmtId="0" fontId="46" fillId="0" borderId="2" xfId="0" applyFont="1" applyBorder="1" applyAlignment="1">
      <alignment horizontal="center" vertical="center" shrinkToFit="1"/>
    </xf>
    <xf numFmtId="0" fontId="40" fillId="0" borderId="0" xfId="0" applyFont="1" applyAlignment="1">
      <alignment horizontal="center" vertical="center"/>
    </xf>
    <xf numFmtId="0" fontId="40" fillId="0" borderId="306" xfId="0" applyFont="1" applyBorder="1" applyAlignment="1">
      <alignment horizontal="right" vertical="top" wrapText="1"/>
    </xf>
    <xf numFmtId="0" fontId="39" fillId="54" borderId="307" xfId="0" applyFont="1" applyFill="1" applyBorder="1">
      <alignment vertical="center"/>
    </xf>
    <xf numFmtId="0" fontId="40" fillId="0" borderId="308" xfId="0" applyFont="1" applyBorder="1" applyAlignment="1">
      <alignment horizontal="center" vertical="center" wrapText="1"/>
    </xf>
    <xf numFmtId="0" fontId="75" fillId="36" borderId="253" xfId="0" applyFont="1" applyFill="1" applyBorder="1" applyAlignment="1">
      <alignment vertical="center" wrapText="1"/>
    </xf>
    <xf numFmtId="0" fontId="75" fillId="36" borderId="254" xfId="0" applyFont="1" applyFill="1" applyBorder="1" applyAlignment="1">
      <alignment vertical="center" wrapText="1"/>
    </xf>
    <xf numFmtId="176" fontId="40" fillId="36" borderId="107" xfId="0" applyNumberFormat="1" applyFont="1" applyFill="1" applyBorder="1" applyAlignment="1">
      <alignment vertical="center" shrinkToFit="1"/>
    </xf>
    <xf numFmtId="176" fontId="40" fillId="36" borderId="110" xfId="0" applyNumberFormat="1" applyFont="1" applyFill="1" applyBorder="1" applyAlignment="1">
      <alignment vertical="center" shrinkToFit="1"/>
    </xf>
    <xf numFmtId="176" fontId="40" fillId="36" borderId="305" xfId="0" applyNumberFormat="1" applyFont="1" applyFill="1" applyBorder="1" applyAlignment="1">
      <alignment vertical="center" shrinkToFit="1"/>
    </xf>
    <xf numFmtId="0" fontId="40" fillId="36" borderId="251" xfId="0" applyFont="1" applyFill="1" applyBorder="1" applyAlignment="1">
      <alignment horizontal="center" vertical="center" wrapText="1"/>
    </xf>
    <xf numFmtId="0" fontId="40" fillId="36" borderId="62" xfId="0" applyFont="1" applyFill="1" applyBorder="1" applyAlignment="1">
      <alignment horizontal="center" vertical="center" wrapText="1"/>
    </xf>
    <xf numFmtId="0" fontId="40" fillId="55" borderId="234" xfId="0" applyFont="1" applyFill="1" applyBorder="1" applyAlignment="1">
      <alignment horizontal="center" vertical="center" wrapText="1"/>
    </xf>
    <xf numFmtId="0" fontId="46" fillId="0" borderId="309" xfId="0" applyFont="1" applyBorder="1" applyAlignment="1">
      <alignment horizontal="center" vertical="center" wrapText="1"/>
    </xf>
    <xf numFmtId="176" fontId="38" fillId="0" borderId="310" xfId="0" applyNumberFormat="1" applyFont="1" applyBorder="1" applyAlignment="1">
      <alignment vertical="center" shrinkToFit="1"/>
    </xf>
    <xf numFmtId="0" fontId="38" fillId="48" borderId="64" xfId="0" applyFont="1" applyFill="1" applyBorder="1" applyAlignment="1">
      <alignment horizontal="center" vertical="center" wrapText="1"/>
    </xf>
    <xf numFmtId="12" fontId="125" fillId="48" borderId="64" xfId="0" applyNumberFormat="1" applyFont="1" applyFill="1" applyBorder="1" applyAlignment="1">
      <alignment vertical="center" shrinkToFit="1"/>
    </xf>
    <xf numFmtId="0" fontId="38" fillId="48" borderId="255" xfId="0" applyFont="1" applyFill="1" applyBorder="1" applyAlignment="1">
      <alignment horizontal="center" vertical="center" wrapText="1"/>
    </xf>
    <xf numFmtId="0" fontId="39" fillId="0" borderId="311" xfId="0" applyFont="1" applyBorder="1">
      <alignment vertical="center"/>
    </xf>
    <xf numFmtId="0" fontId="46" fillId="0" borderId="0" xfId="0" applyFont="1" applyBorder="1" applyAlignment="1">
      <alignment horizontal="center" vertical="center" shrinkToFit="1"/>
    </xf>
    <xf numFmtId="38" fontId="38" fillId="48" borderId="258" xfId="46" applyFont="1" applyFill="1" applyBorder="1" applyAlignment="1">
      <alignment vertical="center" shrinkToFit="1"/>
    </xf>
    <xf numFmtId="38" fontId="38" fillId="48" borderId="235" xfId="46" applyFont="1" applyFill="1" applyBorder="1" applyAlignment="1">
      <alignment vertical="center" shrinkToFit="1"/>
    </xf>
    <xf numFmtId="0" fontId="38" fillId="0" borderId="64" xfId="0" applyFont="1" applyBorder="1" applyAlignment="1">
      <alignment horizontal="right" vertical="center" wrapText="1"/>
    </xf>
    <xf numFmtId="0" fontId="46" fillId="0" borderId="274" xfId="0" applyFont="1" applyBorder="1" applyAlignment="1">
      <alignment horizontal="center" vertical="center" wrapText="1"/>
    </xf>
    <xf numFmtId="0" fontId="38" fillId="0" borderId="257" xfId="0" applyFont="1" applyBorder="1" applyAlignment="1">
      <alignment horizontal="right" vertical="center" wrapText="1"/>
    </xf>
    <xf numFmtId="0" fontId="85" fillId="0" borderId="0" xfId="73" applyFont="1" applyAlignment="1" applyProtection="1">
      <alignment vertical="center"/>
      <protection locked="0"/>
    </xf>
    <xf numFmtId="0" fontId="51" fillId="0" borderId="0" xfId="73" applyFont="1" applyAlignment="1" applyProtection="1">
      <alignment vertical="center"/>
      <protection locked="0"/>
    </xf>
    <xf numFmtId="0" fontId="79" fillId="0" borderId="0" xfId="73" applyFont="1" applyAlignment="1" applyProtection="1">
      <alignment vertical="center"/>
      <protection locked="0"/>
    </xf>
    <xf numFmtId="0" fontId="84" fillId="0" borderId="0" xfId="73" applyFont="1" applyAlignment="1" applyProtection="1">
      <alignment vertical="center"/>
      <protection locked="0"/>
    </xf>
    <xf numFmtId="0" fontId="79" fillId="0" borderId="0" xfId="73" applyFont="1" applyAlignment="1" applyProtection="1">
      <alignment horizontal="centerContinuous" vertical="center"/>
      <protection locked="0"/>
    </xf>
    <xf numFmtId="0" fontId="85" fillId="0" borderId="9" xfId="73" applyFont="1" applyBorder="1" applyAlignment="1" applyProtection="1">
      <alignment vertical="center"/>
      <protection locked="0"/>
    </xf>
    <xf numFmtId="0" fontId="85" fillId="0" borderId="18" xfId="73" applyFont="1" applyBorder="1" applyAlignment="1" applyProtection="1">
      <alignment horizontal="right" vertical="center"/>
      <protection locked="0"/>
    </xf>
    <xf numFmtId="0" fontId="85" fillId="0" borderId="9" xfId="73" applyFont="1" applyBorder="1" applyAlignment="1" applyProtection="1">
      <alignment horizontal="right" vertical="center"/>
      <protection locked="0"/>
    </xf>
    <xf numFmtId="0" fontId="85" fillId="0" borderId="18" xfId="73" applyFont="1" applyBorder="1" applyAlignment="1" applyProtection="1">
      <alignment vertical="center"/>
      <protection locked="0"/>
    </xf>
    <xf numFmtId="0" fontId="85" fillId="0" borderId="27" xfId="73" applyFont="1" applyBorder="1" applyAlignment="1" applyProtection="1">
      <alignment vertical="center"/>
      <protection locked="0"/>
    </xf>
    <xf numFmtId="38" fontId="85" fillId="0" borderId="22" xfId="73" applyNumberFormat="1" applyFont="1" applyBorder="1" applyAlignment="1" applyProtection="1">
      <alignment vertical="center"/>
      <protection locked="0"/>
    </xf>
    <xf numFmtId="0" fontId="85" fillId="0" borderId="20" xfId="73" applyFont="1" applyBorder="1" applyAlignment="1" applyProtection="1">
      <alignment vertical="center"/>
      <protection locked="0"/>
    </xf>
    <xf numFmtId="0" fontId="85" fillId="0" borderId="22" xfId="73" applyFont="1" applyBorder="1" applyAlignment="1" applyProtection="1">
      <alignment vertical="center"/>
      <protection locked="0"/>
    </xf>
    <xf numFmtId="0" fontId="84" fillId="0" borderId="9" xfId="73" applyFont="1" applyBorder="1" applyAlignment="1" applyProtection="1">
      <alignment vertical="center"/>
      <protection locked="0"/>
    </xf>
    <xf numFmtId="0" fontId="85" fillId="0" borderId="0" xfId="73" applyFont="1" applyBorder="1" applyAlignment="1" applyProtection="1">
      <alignment vertical="center"/>
      <protection locked="0"/>
    </xf>
    <xf numFmtId="0" fontId="46" fillId="0" borderId="4" xfId="0" applyFont="1" applyBorder="1" applyAlignment="1">
      <alignment horizontal="center" vertical="center" wrapText="1"/>
    </xf>
    <xf numFmtId="0" fontId="38" fillId="0" borderId="36" xfId="0" applyFont="1" applyBorder="1" applyAlignment="1">
      <alignment horizontal="right" vertical="center" wrapText="1"/>
    </xf>
    <xf numFmtId="176" fontId="126" fillId="0" borderId="314" xfId="0" applyNumberFormat="1" applyFont="1" applyBorder="1" applyAlignment="1">
      <alignment vertical="center" shrinkToFit="1"/>
    </xf>
    <xf numFmtId="0" fontId="46" fillId="0" borderId="1" xfId="0" applyFont="1" applyBorder="1" applyAlignment="1">
      <alignment horizontal="center" vertical="center" wrapText="1"/>
    </xf>
    <xf numFmtId="0" fontId="63" fillId="48" borderId="315" xfId="0" applyFont="1" applyFill="1" applyBorder="1" applyAlignment="1">
      <alignment horizontal="center" vertical="center" wrapText="1"/>
    </xf>
    <xf numFmtId="0" fontId="63" fillId="48" borderId="316" xfId="0" applyFont="1" applyFill="1" applyBorder="1" applyAlignment="1">
      <alignment horizontal="center" vertical="center" wrapText="1"/>
    </xf>
    <xf numFmtId="0" fontId="46" fillId="0" borderId="317" xfId="0" applyFont="1" applyBorder="1" applyAlignment="1">
      <alignment horizontal="center" vertical="center" wrapText="1"/>
    </xf>
    <xf numFmtId="176" fontId="126" fillId="0" borderId="318" xfId="0" applyNumberFormat="1" applyFont="1" applyBorder="1" applyAlignment="1">
      <alignment vertical="center" shrinkToFit="1"/>
    </xf>
    <xf numFmtId="176" fontId="126" fillId="0" borderId="1" xfId="0" applyNumberFormat="1" applyFont="1" applyBorder="1" applyAlignment="1">
      <alignment vertical="center" shrinkToFit="1"/>
    </xf>
    <xf numFmtId="0" fontId="39" fillId="0" borderId="319" xfId="0" applyFont="1" applyBorder="1">
      <alignment vertical="center"/>
    </xf>
    <xf numFmtId="0" fontId="38" fillId="0" borderId="321" xfId="0" applyFont="1" applyBorder="1" applyAlignment="1">
      <alignment horizontal="right" vertical="center" wrapText="1"/>
    </xf>
    <xf numFmtId="176" fontId="38" fillId="48" borderId="322" xfId="0" applyNumberFormat="1" applyFont="1" applyFill="1" applyBorder="1" applyAlignment="1">
      <alignment vertical="center" shrinkToFit="1"/>
    </xf>
    <xf numFmtId="176" fontId="126" fillId="0" borderId="323" xfId="0" applyNumberFormat="1" applyFont="1" applyBorder="1" applyAlignment="1">
      <alignment vertical="center" shrinkToFit="1"/>
    </xf>
    <xf numFmtId="176" fontId="126" fillId="0" borderId="324" xfId="0" applyNumberFormat="1" applyFont="1" applyBorder="1" applyAlignment="1">
      <alignment vertical="center" shrinkToFit="1"/>
    </xf>
    <xf numFmtId="176" fontId="38" fillId="48" borderId="325" xfId="0" applyNumberFormat="1" applyFont="1" applyFill="1" applyBorder="1" applyAlignment="1">
      <alignment vertical="center" shrinkToFit="1"/>
    </xf>
    <xf numFmtId="176" fontId="38" fillId="48" borderId="326" xfId="0" applyNumberFormat="1" applyFont="1" applyFill="1" applyBorder="1" applyAlignment="1">
      <alignment vertical="center" shrinkToFit="1"/>
    </xf>
    <xf numFmtId="176" fontId="38" fillId="48" borderId="327" xfId="0" applyNumberFormat="1" applyFont="1" applyFill="1" applyBorder="1" applyAlignment="1">
      <alignment vertical="center" shrinkToFit="1"/>
    </xf>
    <xf numFmtId="176" fontId="38" fillId="48" borderId="328" xfId="0" applyNumberFormat="1" applyFont="1" applyFill="1" applyBorder="1" applyAlignment="1">
      <alignment vertical="center" shrinkToFit="1"/>
    </xf>
    <xf numFmtId="176" fontId="38" fillId="48" borderId="329" xfId="0" applyNumberFormat="1" applyFont="1" applyFill="1" applyBorder="1" applyAlignment="1">
      <alignment vertical="center" shrinkToFit="1"/>
    </xf>
    <xf numFmtId="176" fontId="38" fillId="48" borderId="330" xfId="0" applyNumberFormat="1" applyFont="1" applyFill="1" applyBorder="1" applyAlignment="1">
      <alignment vertical="center" shrinkToFit="1"/>
    </xf>
    <xf numFmtId="38" fontId="85" fillId="36" borderId="18" xfId="74" applyFont="1" applyFill="1" applyBorder="1" applyAlignment="1" applyProtection="1">
      <alignment vertical="center"/>
      <protection locked="0"/>
    </xf>
    <xf numFmtId="0" fontId="85" fillId="36" borderId="9" xfId="73" applyFont="1" applyFill="1" applyBorder="1" applyAlignment="1" applyProtection="1">
      <alignment horizontal="right" vertical="center"/>
      <protection locked="0"/>
    </xf>
    <xf numFmtId="0" fontId="85" fillId="36" borderId="0" xfId="73" applyFont="1" applyFill="1" applyAlignment="1" applyProtection="1">
      <alignment vertical="center"/>
      <protection locked="0"/>
    </xf>
    <xf numFmtId="0" fontId="85" fillId="36" borderId="0" xfId="73" applyFont="1" applyFill="1" applyBorder="1" applyAlignment="1" applyProtection="1">
      <alignment vertical="center"/>
      <protection locked="0"/>
    </xf>
    <xf numFmtId="0" fontId="85" fillId="36" borderId="18" xfId="73" applyFont="1" applyFill="1" applyBorder="1" applyAlignment="1" applyProtection="1">
      <alignment vertical="center"/>
      <protection locked="0"/>
    </xf>
    <xf numFmtId="0" fontId="85" fillId="36" borderId="9" xfId="73" applyFont="1" applyFill="1" applyBorder="1" applyAlignment="1" applyProtection="1">
      <alignment vertical="center"/>
      <protection locked="0"/>
    </xf>
    <xf numFmtId="38" fontId="85" fillId="36" borderId="18" xfId="74" applyFont="1" applyFill="1" applyBorder="1" applyAlignment="1" applyProtection="1">
      <alignment horizontal="right" vertical="center"/>
      <protection locked="0"/>
    </xf>
    <xf numFmtId="0" fontId="85" fillId="36" borderId="19" xfId="73" applyFont="1" applyFill="1" applyBorder="1" applyAlignment="1" applyProtection="1">
      <alignment vertical="center"/>
      <protection locked="0"/>
    </xf>
    <xf numFmtId="0" fontId="85" fillId="36" borderId="30" xfId="73" applyFont="1" applyFill="1" applyBorder="1" applyAlignment="1" applyProtection="1">
      <alignment vertical="center"/>
      <protection locked="0"/>
    </xf>
    <xf numFmtId="0" fontId="85" fillId="36" borderId="23" xfId="73" applyFont="1" applyFill="1" applyBorder="1" applyAlignment="1" applyProtection="1">
      <alignment vertical="center"/>
      <protection locked="0"/>
    </xf>
    <xf numFmtId="38" fontId="85" fillId="34" borderId="18" xfId="74" applyFont="1" applyFill="1" applyBorder="1" applyAlignment="1" applyProtection="1">
      <alignment vertical="center"/>
      <protection locked="0"/>
    </xf>
    <xf numFmtId="0" fontId="85" fillId="34" borderId="9" xfId="73" applyFont="1" applyFill="1" applyBorder="1" applyAlignment="1" applyProtection="1">
      <alignment horizontal="right" vertical="center"/>
      <protection locked="0"/>
    </xf>
    <xf numFmtId="0" fontId="85" fillId="34" borderId="0" xfId="73" applyFont="1" applyFill="1" applyAlignment="1" applyProtection="1">
      <alignment vertical="center"/>
      <protection locked="0"/>
    </xf>
    <xf numFmtId="0" fontId="85" fillId="34" borderId="0" xfId="73" applyFont="1" applyFill="1" applyBorder="1" applyAlignment="1" applyProtection="1">
      <alignment vertical="center"/>
      <protection locked="0"/>
    </xf>
    <xf numFmtId="0" fontId="85" fillId="34" borderId="18" xfId="73" applyFont="1" applyFill="1" applyBorder="1" applyAlignment="1" applyProtection="1">
      <alignment vertical="center"/>
      <protection locked="0"/>
    </xf>
    <xf numFmtId="0" fontId="85" fillId="34" borderId="9" xfId="73" applyFont="1" applyFill="1" applyBorder="1" applyAlignment="1" applyProtection="1">
      <alignment vertical="center"/>
      <protection locked="0"/>
    </xf>
    <xf numFmtId="38" fontId="85" fillId="34" borderId="18" xfId="74" applyFont="1" applyFill="1" applyBorder="1" applyAlignment="1" applyProtection="1">
      <alignment horizontal="right" vertical="center"/>
      <protection locked="0"/>
    </xf>
    <xf numFmtId="0" fontId="85" fillId="34" borderId="19" xfId="73" applyFont="1" applyFill="1" applyBorder="1" applyAlignment="1" applyProtection="1">
      <alignment vertical="center"/>
      <protection locked="0"/>
    </xf>
    <xf numFmtId="0" fontId="85" fillId="34" borderId="30" xfId="73" applyFont="1" applyFill="1" applyBorder="1" applyAlignment="1" applyProtection="1">
      <alignment vertical="center"/>
      <protection locked="0"/>
    </xf>
    <xf numFmtId="0" fontId="85" fillId="34" borderId="23" xfId="73" applyFont="1" applyFill="1" applyBorder="1" applyAlignment="1" applyProtection="1">
      <alignment vertical="center"/>
      <protection locked="0"/>
    </xf>
    <xf numFmtId="0" fontId="69" fillId="0" borderId="0" xfId="67" applyFont="1" applyBorder="1" applyAlignment="1">
      <alignment horizontal="center" vertical="center"/>
    </xf>
    <xf numFmtId="191" fontId="69" fillId="48" borderId="178" xfId="46" applyNumberFormat="1" applyFont="1" applyFill="1" applyBorder="1" applyAlignment="1">
      <alignment vertical="center"/>
    </xf>
    <xf numFmtId="191" fontId="69" fillId="48" borderId="220" xfId="46" applyNumberFormat="1" applyFont="1" applyFill="1" applyBorder="1" applyAlignment="1">
      <alignment vertical="center"/>
    </xf>
    <xf numFmtId="191" fontId="69" fillId="48" borderId="331" xfId="46" applyNumberFormat="1" applyFont="1" applyFill="1" applyBorder="1" applyAlignment="1">
      <alignment vertical="center"/>
    </xf>
    <xf numFmtId="191" fontId="69" fillId="48" borderId="312" xfId="46" applyNumberFormat="1" applyFont="1" applyFill="1" applyBorder="1" applyAlignment="1">
      <alignment vertical="center"/>
    </xf>
    <xf numFmtId="0" fontId="69" fillId="0" borderId="0" xfId="67" applyFont="1" applyBorder="1" applyAlignment="1">
      <alignment vertical="center"/>
    </xf>
    <xf numFmtId="0" fontId="69" fillId="0" borderId="7" xfId="67" applyFont="1" applyBorder="1" applyAlignment="1">
      <alignment vertical="center"/>
    </xf>
    <xf numFmtId="3" fontId="122" fillId="0" borderId="7" xfId="67" applyNumberFormat="1" applyFont="1" applyBorder="1" applyAlignment="1" applyProtection="1">
      <alignment vertical="center"/>
      <protection locked="0"/>
    </xf>
    <xf numFmtId="0" fontId="69" fillId="0" borderId="37" xfId="67" applyFont="1" applyBorder="1" applyAlignment="1">
      <alignment vertical="center"/>
    </xf>
    <xf numFmtId="191" fontId="69" fillId="48" borderId="183" xfId="46" applyNumberFormat="1" applyFont="1" applyFill="1" applyBorder="1" applyAlignment="1">
      <alignment vertical="center"/>
    </xf>
    <xf numFmtId="0" fontId="69" fillId="0" borderId="332" xfId="67" applyFont="1" applyBorder="1" applyAlignment="1" applyProtection="1">
      <alignment horizontal="right" vertical="center"/>
      <protection locked="0"/>
    </xf>
    <xf numFmtId="191" fontId="69" fillId="48" borderId="333" xfId="46" applyNumberFormat="1" applyFont="1" applyFill="1" applyBorder="1" applyAlignment="1">
      <alignment vertical="center"/>
    </xf>
    <xf numFmtId="191" fontId="69" fillId="48" borderId="188" xfId="46" applyNumberFormat="1" applyFont="1" applyFill="1" applyBorder="1" applyAlignment="1">
      <alignment vertical="center"/>
    </xf>
    <xf numFmtId="191" fontId="69" fillId="48" borderId="313" xfId="46" applyNumberFormat="1" applyFont="1" applyFill="1" applyBorder="1" applyAlignment="1">
      <alignment vertical="center"/>
    </xf>
    <xf numFmtId="191" fontId="69" fillId="48" borderId="334" xfId="46" applyNumberFormat="1" applyFont="1" applyFill="1" applyBorder="1" applyAlignment="1">
      <alignment vertical="center"/>
    </xf>
    <xf numFmtId="191" fontId="69" fillId="48" borderId="335" xfId="46" applyNumberFormat="1" applyFont="1" applyFill="1" applyBorder="1" applyAlignment="1">
      <alignment vertical="center"/>
    </xf>
    <xf numFmtId="191" fontId="69" fillId="48" borderId="336" xfId="46" applyNumberFormat="1" applyFont="1" applyFill="1" applyBorder="1" applyAlignment="1">
      <alignment vertical="center"/>
    </xf>
    <xf numFmtId="191" fontId="69" fillId="48" borderId="337" xfId="46" applyNumberFormat="1" applyFont="1" applyFill="1" applyBorder="1" applyAlignment="1">
      <alignment vertical="center"/>
    </xf>
    <xf numFmtId="191" fontId="69" fillId="48" borderId="338" xfId="46" applyNumberFormat="1" applyFont="1" applyFill="1" applyBorder="1" applyAlignment="1">
      <alignment vertical="center"/>
    </xf>
    <xf numFmtId="176" fontId="38" fillId="48" borderId="340" xfId="0" applyNumberFormat="1" applyFont="1" applyFill="1" applyBorder="1" applyAlignment="1">
      <alignment vertical="center" shrinkToFit="1"/>
    </xf>
    <xf numFmtId="176" fontId="38" fillId="48" borderId="342" xfId="0" applyNumberFormat="1" applyFont="1" applyFill="1" applyBorder="1" applyAlignment="1">
      <alignment vertical="center" shrinkToFit="1"/>
    </xf>
    <xf numFmtId="0" fontId="21" fillId="0" borderId="7" xfId="42" applyFont="1" applyBorder="1">
      <alignment vertical="center"/>
    </xf>
    <xf numFmtId="0" fontId="0" fillId="36" borderId="3" xfId="42" applyFont="1" applyFill="1" applyBorder="1" applyAlignment="1">
      <alignment horizontal="center" vertical="center"/>
    </xf>
    <xf numFmtId="0" fontId="43" fillId="36" borderId="3" xfId="0" applyFont="1" applyFill="1" applyBorder="1" applyAlignment="1">
      <alignment horizontal="center" vertical="center" wrapText="1"/>
    </xf>
    <xf numFmtId="0" fontId="43" fillId="36" borderId="251" xfId="0" applyFont="1" applyFill="1" applyBorder="1" applyAlignment="1">
      <alignment horizontal="center" vertical="center" wrapText="1"/>
    </xf>
    <xf numFmtId="0" fontId="43" fillId="36" borderId="62" xfId="0" applyFont="1" applyFill="1" applyBorder="1" applyAlignment="1">
      <alignment horizontal="center" vertical="center" wrapText="1"/>
    </xf>
    <xf numFmtId="0" fontId="43" fillId="36" borderId="234" xfId="0" applyFont="1" applyFill="1" applyBorder="1" applyAlignment="1">
      <alignment horizontal="center" vertical="center" wrapText="1"/>
    </xf>
    <xf numFmtId="0" fontId="43" fillId="48" borderId="62" xfId="0" applyFont="1" applyFill="1" applyBorder="1" applyAlignment="1">
      <alignment horizontal="center" vertical="center" wrapText="1"/>
    </xf>
    <xf numFmtId="0" fontId="43" fillId="48" borderId="234" xfId="0" applyFont="1" applyFill="1" applyBorder="1" applyAlignment="1">
      <alignment horizontal="center" vertical="center" wrapText="1"/>
    </xf>
    <xf numFmtId="0" fontId="69" fillId="48" borderId="62" xfId="0" applyFont="1" applyFill="1" applyBorder="1" applyAlignment="1">
      <alignment horizontal="center" vertical="center" wrapText="1"/>
    </xf>
    <xf numFmtId="0" fontId="0" fillId="36" borderId="36" xfId="42" applyFont="1" applyFill="1" applyBorder="1" applyAlignment="1">
      <alignment vertical="center" wrapText="1"/>
    </xf>
    <xf numFmtId="194" fontId="43" fillId="36" borderId="3" xfId="0" applyNumberFormat="1" applyFont="1" applyFill="1" applyBorder="1" applyAlignment="1">
      <alignment horizontal="right" vertical="center" wrapText="1"/>
    </xf>
    <xf numFmtId="0" fontId="0" fillId="36" borderId="42" xfId="42" applyFont="1" applyFill="1" applyBorder="1" applyAlignment="1">
      <alignment vertical="center" wrapText="1"/>
    </xf>
    <xf numFmtId="194" fontId="43" fillId="36" borderId="125" xfId="0" applyNumberFormat="1" applyFont="1" applyFill="1" applyBorder="1" applyAlignment="1">
      <alignment horizontal="right" vertical="center" wrapText="1"/>
    </xf>
    <xf numFmtId="194" fontId="43" fillId="36" borderId="267" xfId="0" applyNumberFormat="1" applyFont="1" applyFill="1" applyBorder="1" applyAlignment="1">
      <alignment horizontal="right" vertical="center" wrapText="1"/>
    </xf>
    <xf numFmtId="194" fontId="43" fillId="36" borderId="257" xfId="0" applyNumberFormat="1" applyFont="1" applyFill="1" applyBorder="1" applyAlignment="1">
      <alignment horizontal="right" vertical="center" wrapText="1"/>
    </xf>
    <xf numFmtId="0" fontId="43" fillId="36" borderId="268" xfId="0" applyFont="1" applyFill="1" applyBorder="1" applyAlignment="1">
      <alignment horizontal="right" vertical="center" wrapText="1"/>
    </xf>
    <xf numFmtId="194" fontId="43" fillId="36" borderId="258" xfId="0" applyNumberFormat="1" applyFont="1" applyFill="1" applyBorder="1" applyAlignment="1">
      <alignment horizontal="right" vertical="center" wrapText="1"/>
    </xf>
    <xf numFmtId="194" fontId="43" fillId="36" borderId="268" xfId="0" applyNumberFormat="1" applyFont="1" applyFill="1" applyBorder="1" applyAlignment="1">
      <alignment horizontal="right" vertical="center" wrapText="1"/>
    </xf>
    <xf numFmtId="194" fontId="43" fillId="48" borderId="267" xfId="0" applyNumberFormat="1" applyFont="1" applyFill="1" applyBorder="1" applyAlignment="1">
      <alignment horizontal="right" vertical="center" wrapText="1"/>
    </xf>
    <xf numFmtId="194" fontId="43" fillId="48" borderId="257" xfId="0" applyNumberFormat="1" applyFont="1" applyFill="1" applyBorder="1" applyAlignment="1">
      <alignment horizontal="right" vertical="center" wrapText="1"/>
    </xf>
    <xf numFmtId="9" fontId="43" fillId="48" borderId="292" xfId="71" applyFont="1" applyFill="1" applyBorder="1" applyAlignment="1">
      <alignment horizontal="right" vertical="center" wrapText="1"/>
    </xf>
    <xf numFmtId="194" fontId="43" fillId="48" borderId="3" xfId="0" applyNumberFormat="1" applyFont="1" applyFill="1" applyBorder="1" applyAlignment="1">
      <alignment horizontal="right" vertical="center" wrapText="1"/>
    </xf>
    <xf numFmtId="9" fontId="43" fillId="48" borderId="259" xfId="71" applyFont="1" applyFill="1" applyBorder="1" applyAlignment="1">
      <alignment horizontal="right" vertical="center" wrapText="1"/>
    </xf>
    <xf numFmtId="176" fontId="38" fillId="48" borderId="341" xfId="0" applyNumberFormat="1" applyFont="1" applyFill="1" applyBorder="1" applyAlignment="1">
      <alignment vertical="center" shrinkToFit="1"/>
    </xf>
    <xf numFmtId="176" fontId="38" fillId="48" borderId="339" xfId="0" applyNumberFormat="1" applyFont="1" applyFill="1" applyBorder="1" applyAlignment="1">
      <alignment vertical="center" shrinkToFit="1"/>
    </xf>
    <xf numFmtId="176" fontId="126" fillId="0" borderId="3" xfId="0" applyNumberFormat="1" applyFont="1" applyBorder="1" applyAlignment="1">
      <alignment vertical="center" shrinkToFit="1"/>
    </xf>
    <xf numFmtId="0" fontId="21" fillId="0" borderId="37" xfId="42" applyFont="1" applyBorder="1">
      <alignment vertical="center"/>
    </xf>
    <xf numFmtId="176" fontId="126" fillId="0" borderId="320" xfId="0" applyNumberFormat="1" applyFont="1" applyBorder="1" applyAlignment="1">
      <alignment vertical="center" shrinkToFit="1"/>
    </xf>
    <xf numFmtId="0" fontId="29" fillId="0" borderId="0" xfId="42" applyFont="1">
      <alignment vertical="center"/>
    </xf>
    <xf numFmtId="176" fontId="40" fillId="55" borderId="283" xfId="0" applyNumberFormat="1" applyFont="1" applyFill="1" applyBorder="1" applyAlignment="1">
      <alignment vertical="center" shrinkToFit="1"/>
    </xf>
    <xf numFmtId="176" fontId="40" fillId="55" borderId="285" xfId="0" applyNumberFormat="1" applyFont="1" applyFill="1" applyBorder="1" applyAlignment="1">
      <alignment vertical="center" shrinkToFit="1"/>
    </xf>
    <xf numFmtId="176" fontId="40" fillId="55" borderId="343" xfId="0" applyNumberFormat="1" applyFont="1" applyFill="1" applyBorder="1" applyAlignment="1">
      <alignment vertical="center" shrinkToFit="1"/>
    </xf>
    <xf numFmtId="0" fontId="138" fillId="0" borderId="0" xfId="0" applyFont="1" applyAlignment="1">
      <alignment horizontal="left" vertical="center"/>
    </xf>
    <xf numFmtId="176" fontId="38" fillId="48" borderId="268" xfId="0" applyNumberFormat="1" applyFont="1" applyFill="1" applyBorder="1" applyAlignment="1">
      <alignment vertical="center" shrinkToFit="1"/>
    </xf>
    <xf numFmtId="176" fontId="38" fillId="48" borderId="344" xfId="0" applyNumberFormat="1" applyFont="1" applyFill="1" applyBorder="1" applyAlignment="1">
      <alignment vertical="center" shrinkToFit="1"/>
    </xf>
    <xf numFmtId="176" fontId="38" fillId="48" borderId="345" xfId="0" applyNumberFormat="1" applyFont="1" applyFill="1" applyBorder="1" applyAlignment="1">
      <alignment vertical="center" shrinkToFit="1"/>
    </xf>
    <xf numFmtId="191" fontId="69" fillId="53" borderId="29" xfId="67" applyNumberFormat="1" applyFont="1" applyFill="1" applyBorder="1" applyAlignment="1" applyProtection="1">
      <alignment horizontal="right" vertical="center"/>
      <protection locked="0"/>
    </xf>
    <xf numFmtId="176" fontId="38" fillId="48" borderId="346" xfId="0" applyNumberFormat="1" applyFont="1" applyFill="1" applyBorder="1" applyAlignment="1">
      <alignment vertical="center" shrinkToFit="1"/>
    </xf>
    <xf numFmtId="176" fontId="38" fillId="48" borderId="274" xfId="0" applyNumberFormat="1" applyFont="1" applyFill="1" applyBorder="1" applyAlignment="1">
      <alignment vertical="center" shrinkToFit="1"/>
    </xf>
    <xf numFmtId="176" fontId="38" fillId="48" borderId="294" xfId="0" applyNumberFormat="1" applyFont="1" applyFill="1" applyBorder="1" applyAlignment="1">
      <alignment vertical="center" shrinkToFit="1"/>
    </xf>
    <xf numFmtId="176" fontId="38" fillId="48" borderId="348" xfId="0" applyNumberFormat="1" applyFont="1" applyFill="1" applyBorder="1" applyAlignment="1">
      <alignment vertical="center" shrinkToFit="1"/>
    </xf>
    <xf numFmtId="176" fontId="38" fillId="48" borderId="347" xfId="0" applyNumberFormat="1" applyFont="1" applyFill="1" applyBorder="1" applyAlignment="1">
      <alignment vertical="center" shrinkToFit="1"/>
    </xf>
    <xf numFmtId="0" fontId="0" fillId="0" borderId="2" xfId="42" applyFont="1" applyFill="1" applyBorder="1">
      <alignment vertical="center"/>
    </xf>
    <xf numFmtId="0" fontId="0" fillId="0" borderId="1" xfId="0" applyFill="1" applyBorder="1" applyAlignment="1">
      <alignment horizontal="center" vertical="center" wrapText="1"/>
    </xf>
    <xf numFmtId="0" fontId="43" fillId="0" borderId="261" xfId="0" applyFont="1" applyFill="1" applyBorder="1" applyAlignment="1">
      <alignment horizontal="center" vertical="center" wrapText="1"/>
    </xf>
    <xf numFmtId="0" fontId="0" fillId="0" borderId="261" xfId="0" applyFill="1" applyBorder="1" applyAlignment="1">
      <alignment horizontal="center" vertical="center" wrapText="1"/>
    </xf>
    <xf numFmtId="0" fontId="0" fillId="0" borderId="0" xfId="0" applyFill="1" applyAlignment="1">
      <alignment horizontal="center" vertical="center" wrapText="1"/>
    </xf>
    <xf numFmtId="0" fontId="0" fillId="0" borderId="7" xfId="0" applyFill="1" applyBorder="1" applyAlignment="1">
      <alignment horizontal="center" vertical="center" wrapText="1"/>
    </xf>
    <xf numFmtId="0" fontId="0" fillId="0" borderId="0" xfId="0" applyFill="1" applyBorder="1" applyAlignment="1">
      <alignment horizontal="center" vertical="center" wrapText="1"/>
    </xf>
    <xf numFmtId="0" fontId="69" fillId="36" borderId="62" xfId="0" applyFont="1" applyFill="1" applyBorder="1" applyAlignment="1">
      <alignment horizontal="center" vertical="center" wrapText="1"/>
    </xf>
    <xf numFmtId="194" fontId="69" fillId="36" borderId="257" xfId="0" applyNumberFormat="1" applyFont="1" applyFill="1" applyBorder="1" applyAlignment="1">
      <alignment horizontal="right" vertical="center" wrapText="1"/>
    </xf>
    <xf numFmtId="0" fontId="43" fillId="36" borderId="258" xfId="0" applyFont="1" applyFill="1" applyBorder="1" applyAlignment="1">
      <alignment horizontal="right" vertical="center" wrapText="1"/>
    </xf>
    <xf numFmtId="0" fontId="43" fillId="48" borderId="3" xfId="0" applyFont="1" applyFill="1" applyBorder="1" applyAlignment="1">
      <alignment horizontal="center" vertical="center" wrapText="1"/>
    </xf>
    <xf numFmtId="0" fontId="69" fillId="48" borderId="291" xfId="0" applyFont="1" applyFill="1" applyBorder="1" applyAlignment="1">
      <alignment horizontal="center" vertical="center" wrapText="1"/>
    </xf>
    <xf numFmtId="9" fontId="43" fillId="48" borderId="258" xfId="71" applyFont="1" applyFill="1" applyBorder="1" applyAlignment="1">
      <alignment horizontal="right" vertical="center" wrapText="1"/>
    </xf>
    <xf numFmtId="9" fontId="43" fillId="48" borderId="125" xfId="71" applyFont="1" applyFill="1" applyBorder="1" applyAlignment="1">
      <alignment horizontal="right" vertical="center" wrapText="1"/>
    </xf>
    <xf numFmtId="194" fontId="43" fillId="48" borderId="43" xfId="0" applyNumberFormat="1" applyFont="1" applyFill="1" applyBorder="1" applyAlignment="1">
      <alignment horizontal="right" vertical="center" wrapText="1"/>
    </xf>
    <xf numFmtId="0" fontId="69" fillId="36" borderId="3" xfId="0" applyFont="1" applyFill="1" applyBorder="1" applyAlignment="1">
      <alignment horizontal="center" vertical="center" wrapText="1"/>
    </xf>
    <xf numFmtId="176" fontId="126" fillId="0" borderId="348" xfId="0" applyNumberFormat="1" applyFont="1" applyBorder="1" applyAlignment="1">
      <alignment vertical="center" shrinkToFit="1"/>
    </xf>
    <xf numFmtId="0" fontId="63" fillId="36" borderId="315" xfId="0" applyFont="1" applyFill="1" applyBorder="1" applyAlignment="1">
      <alignment horizontal="center" vertical="center" wrapText="1"/>
    </xf>
    <xf numFmtId="0" fontId="63" fillId="48" borderId="350" xfId="0" applyFont="1" applyFill="1" applyBorder="1" applyAlignment="1">
      <alignment horizontal="center" vertical="center" wrapText="1"/>
    </xf>
    <xf numFmtId="0" fontId="39" fillId="0" borderId="349" xfId="0" applyFont="1" applyBorder="1">
      <alignment vertical="center"/>
    </xf>
    <xf numFmtId="0" fontId="39" fillId="0" borderId="349" xfId="0" applyFont="1" applyBorder="1" applyAlignment="1">
      <alignment horizontal="center" vertical="center"/>
    </xf>
    <xf numFmtId="176" fontId="38" fillId="48" borderId="351" xfId="0" applyNumberFormat="1" applyFont="1" applyFill="1" applyBorder="1" applyAlignment="1">
      <alignment vertical="center" shrinkToFit="1"/>
    </xf>
    <xf numFmtId="176" fontId="125" fillId="48" borderId="352" xfId="0" applyNumberFormat="1" applyFont="1" applyFill="1" applyBorder="1" applyAlignment="1">
      <alignment vertical="center" shrinkToFit="1"/>
    </xf>
    <xf numFmtId="0" fontId="69" fillId="0" borderId="28" xfId="44" applyFont="1" applyBorder="1" applyAlignment="1">
      <alignment vertical="center" wrapText="1"/>
    </xf>
    <xf numFmtId="0" fontId="69" fillId="0" borderId="303" xfId="44" applyFont="1" applyBorder="1" applyAlignment="1">
      <alignment vertical="center"/>
    </xf>
    <xf numFmtId="38" fontId="75" fillId="0" borderId="260" xfId="0" applyNumberFormat="1" applyFont="1" applyBorder="1" applyAlignment="1">
      <alignment vertical="center" wrapText="1"/>
    </xf>
    <xf numFmtId="0" fontId="75" fillId="35" borderId="0" xfId="53" applyFont="1" applyFill="1" applyAlignment="1">
      <alignment horizontal="center" vertical="center"/>
    </xf>
    <xf numFmtId="0" fontId="19" fillId="35" borderId="0" xfId="53" applyFont="1" applyFill="1" applyAlignment="1">
      <alignment horizontal="center" vertical="center" wrapText="1"/>
    </xf>
    <xf numFmtId="49" fontId="82" fillId="35" borderId="0" xfId="53" quotePrefix="1" applyNumberFormat="1" applyFont="1" applyFill="1" applyAlignment="1">
      <alignment horizontal="center" vertical="center"/>
    </xf>
    <xf numFmtId="49" fontId="82" fillId="35" borderId="0" xfId="53" quotePrefix="1" applyNumberFormat="1" applyFont="1" applyFill="1" applyAlignment="1">
      <alignment horizontal="right" vertical="center"/>
    </xf>
    <xf numFmtId="0" fontId="82" fillId="35" borderId="0" xfId="53" quotePrefix="1" applyFont="1" applyFill="1" applyAlignment="1">
      <alignment horizontal="center" vertical="center"/>
    </xf>
    <xf numFmtId="0" fontId="82" fillId="35" borderId="0" xfId="55" applyFont="1" applyFill="1" applyAlignment="1">
      <alignment horizontal="left" vertical="top"/>
    </xf>
    <xf numFmtId="0" fontId="80" fillId="35" borderId="0" xfId="53" applyFont="1" applyFill="1" applyAlignment="1">
      <alignment horizontal="left" shrinkToFit="1"/>
    </xf>
    <xf numFmtId="0" fontId="63" fillId="35" borderId="99" xfId="53" applyFont="1" applyFill="1" applyBorder="1" applyAlignment="1">
      <alignment horizontal="left" vertical="top" wrapText="1"/>
    </xf>
    <xf numFmtId="0" fontId="75" fillId="35" borderId="0" xfId="53" applyFont="1" applyFill="1" applyAlignment="1">
      <alignment horizontal="left" vertical="center" wrapText="1"/>
    </xf>
    <xf numFmtId="0" fontId="75" fillId="35" borderId="25" xfId="53" applyFont="1" applyFill="1" applyBorder="1" applyAlignment="1">
      <alignment horizontal="left" vertical="top" wrapText="1"/>
    </xf>
    <xf numFmtId="0" fontId="75" fillId="35" borderId="99" xfId="53" applyFont="1" applyFill="1" applyBorder="1" applyAlignment="1">
      <alignment horizontal="left" vertical="top" wrapText="1"/>
    </xf>
    <xf numFmtId="0" fontId="75" fillId="35" borderId="26" xfId="53" applyFont="1" applyFill="1" applyBorder="1" applyAlignment="1">
      <alignment horizontal="left" vertical="top" wrapText="1"/>
    </xf>
    <xf numFmtId="0" fontId="75" fillId="35" borderId="9" xfId="53" applyFont="1" applyFill="1" applyBorder="1" applyAlignment="1">
      <alignment horizontal="left" vertical="top" wrapText="1"/>
    </xf>
    <xf numFmtId="0" fontId="75" fillId="35" borderId="0" xfId="53" applyFont="1" applyFill="1" applyAlignment="1">
      <alignment horizontal="left" vertical="top" wrapText="1"/>
    </xf>
    <xf numFmtId="0" fontId="75" fillId="35" borderId="18" xfId="53" applyFont="1" applyFill="1" applyBorder="1" applyAlignment="1">
      <alignment horizontal="left" vertical="top" wrapText="1"/>
    </xf>
    <xf numFmtId="0" fontId="75" fillId="35" borderId="19" xfId="53" applyFont="1" applyFill="1" applyBorder="1" applyAlignment="1">
      <alignment horizontal="left" vertical="top" wrapText="1"/>
    </xf>
    <xf numFmtId="0" fontId="75" fillId="35" borderId="30" xfId="53" applyFont="1" applyFill="1" applyBorder="1" applyAlignment="1">
      <alignment horizontal="left" vertical="top" wrapText="1"/>
    </xf>
    <xf numFmtId="0" fontId="75" fillId="35" borderId="23" xfId="53" applyFont="1" applyFill="1" applyBorder="1" applyAlignment="1">
      <alignment horizontal="left" vertical="top" wrapText="1"/>
    </xf>
    <xf numFmtId="0" fontId="80" fillId="35" borderId="0" xfId="53" applyFont="1" applyFill="1" applyAlignment="1">
      <alignment horizontal="left" vertical="center" wrapText="1"/>
    </xf>
    <xf numFmtId="0" fontId="75" fillId="37" borderId="27" xfId="53" applyFont="1" applyFill="1" applyBorder="1" applyAlignment="1">
      <alignment horizontal="center" vertical="center" wrapText="1"/>
    </xf>
    <xf numFmtId="0" fontId="75" fillId="37" borderId="20" xfId="53" applyFont="1" applyFill="1" applyBorder="1" applyAlignment="1">
      <alignment horizontal="center" vertical="center" wrapText="1"/>
    </xf>
    <xf numFmtId="0" fontId="75" fillId="37" borderId="22" xfId="53" applyFont="1" applyFill="1" applyBorder="1" applyAlignment="1">
      <alignment horizontal="center" vertical="center" wrapText="1"/>
    </xf>
    <xf numFmtId="0" fontId="75" fillId="36" borderId="27" xfId="53" applyFont="1" applyFill="1" applyBorder="1" applyAlignment="1" applyProtection="1">
      <alignment horizontal="center" vertical="center" wrapText="1"/>
      <protection locked="0"/>
    </xf>
    <xf numFmtId="0" fontId="75" fillId="36" borderId="20" xfId="53" applyFont="1" applyFill="1" applyBorder="1" applyAlignment="1" applyProtection="1">
      <alignment horizontal="center" vertical="center" wrapText="1"/>
      <protection locked="0"/>
    </xf>
    <xf numFmtId="0" fontId="75" fillId="36" borderId="22" xfId="53" applyFont="1" applyFill="1" applyBorder="1" applyAlignment="1" applyProtection="1">
      <alignment horizontal="center" vertical="center" wrapText="1"/>
      <protection locked="0"/>
    </xf>
    <xf numFmtId="0" fontId="75" fillId="37" borderId="25" xfId="53" applyFont="1" applyFill="1" applyBorder="1" applyAlignment="1">
      <alignment horizontal="center" vertical="center" wrapText="1"/>
    </xf>
    <xf numFmtId="0" fontId="75" fillId="37" borderId="99" xfId="53" applyFont="1" applyFill="1" applyBorder="1" applyAlignment="1">
      <alignment horizontal="center" vertical="center" wrapText="1"/>
    </xf>
    <xf numFmtId="0" fontId="75" fillId="37" borderId="26" xfId="53" applyFont="1" applyFill="1" applyBorder="1" applyAlignment="1">
      <alignment horizontal="center" vertical="center" wrapText="1"/>
    </xf>
    <xf numFmtId="0" fontId="75" fillId="37" borderId="19" xfId="53" applyFont="1" applyFill="1" applyBorder="1" applyAlignment="1">
      <alignment horizontal="center" vertical="center" wrapText="1"/>
    </xf>
    <xf numFmtId="0" fontId="75" fillId="37" borderId="30" xfId="53" applyFont="1" applyFill="1" applyBorder="1" applyAlignment="1">
      <alignment horizontal="center" vertical="center" wrapText="1"/>
    </xf>
    <xf numFmtId="0" fontId="75" fillId="37" borderId="23" xfId="53" applyFont="1" applyFill="1" applyBorder="1" applyAlignment="1">
      <alignment horizontal="center" vertical="center" wrapText="1"/>
    </xf>
    <xf numFmtId="0" fontId="75" fillId="36" borderId="25" xfId="53" applyFont="1" applyFill="1" applyBorder="1" applyAlignment="1" applyProtection="1">
      <alignment horizontal="center" vertical="center" wrapText="1"/>
      <protection locked="0"/>
    </xf>
    <xf numFmtId="0" fontId="75" fillId="36" borderId="99" xfId="53" applyFont="1" applyFill="1" applyBorder="1" applyAlignment="1" applyProtection="1">
      <alignment horizontal="center" vertical="center" wrapText="1"/>
      <protection locked="0"/>
    </xf>
    <xf numFmtId="0" fontId="75" fillId="36" borderId="26" xfId="53" applyFont="1" applyFill="1" applyBorder="1" applyAlignment="1" applyProtection="1">
      <alignment horizontal="center" vertical="center" wrapText="1"/>
      <protection locked="0"/>
    </xf>
    <xf numFmtId="0" fontId="75" fillId="36" borderId="19" xfId="53" applyFont="1" applyFill="1" applyBorder="1" applyAlignment="1" applyProtection="1">
      <alignment horizontal="center" vertical="center" wrapText="1"/>
      <protection locked="0"/>
    </xf>
    <xf numFmtId="0" fontId="75" fillId="36" borderId="30" xfId="53" applyFont="1" applyFill="1" applyBorder="1" applyAlignment="1" applyProtection="1">
      <alignment horizontal="center" vertical="center" wrapText="1"/>
      <protection locked="0"/>
    </xf>
    <xf numFmtId="0" fontId="75" fillId="36" borderId="23" xfId="53" applyFont="1" applyFill="1" applyBorder="1" applyAlignment="1" applyProtection="1">
      <alignment horizontal="center" vertical="center" wrapText="1"/>
      <protection locked="0"/>
    </xf>
    <xf numFmtId="0" fontId="80" fillId="37" borderId="25" xfId="53" applyFont="1" applyFill="1" applyBorder="1" applyAlignment="1">
      <alignment horizontal="center" vertical="center" wrapText="1"/>
    </xf>
    <xf numFmtId="0" fontId="80" fillId="37" borderId="99" xfId="53" applyFont="1" applyFill="1" applyBorder="1" applyAlignment="1">
      <alignment horizontal="center" vertical="center"/>
    </xf>
    <xf numFmtId="0" fontId="80" fillId="37" borderId="26" xfId="53" applyFont="1" applyFill="1" applyBorder="1" applyAlignment="1">
      <alignment horizontal="center" vertical="center"/>
    </xf>
    <xf numFmtId="0" fontId="80" fillId="37" borderId="9" xfId="53" applyFont="1" applyFill="1" applyBorder="1" applyAlignment="1">
      <alignment horizontal="center" vertical="center"/>
    </xf>
    <xf numFmtId="0" fontId="80" fillId="37" borderId="0" xfId="53" applyFont="1" applyFill="1" applyAlignment="1">
      <alignment horizontal="center" vertical="center"/>
    </xf>
    <xf numFmtId="0" fontId="80" fillId="37" borderId="18" xfId="53" applyFont="1" applyFill="1" applyBorder="1" applyAlignment="1">
      <alignment horizontal="center" vertical="center"/>
    </xf>
    <xf numFmtId="0" fontId="80" fillId="37" borderId="19" xfId="53" applyFont="1" applyFill="1" applyBorder="1" applyAlignment="1">
      <alignment horizontal="center" vertical="center"/>
    </xf>
    <xf numFmtId="0" fontId="80" fillId="37" borderId="30" xfId="53" applyFont="1" applyFill="1" applyBorder="1" applyAlignment="1">
      <alignment horizontal="center" vertical="center"/>
    </xf>
    <xf numFmtId="0" fontId="80" fillId="37" borderId="23" xfId="53" applyFont="1" applyFill="1" applyBorder="1" applyAlignment="1">
      <alignment horizontal="center" vertical="center"/>
    </xf>
    <xf numFmtId="0" fontId="80" fillId="36" borderId="97" xfId="53" applyFont="1" applyFill="1" applyBorder="1" applyAlignment="1" applyProtection="1">
      <alignment horizontal="center" vertical="center"/>
      <protection locked="0"/>
    </xf>
    <xf numFmtId="0" fontId="80" fillId="36" borderId="100" xfId="53" applyFont="1" applyFill="1" applyBorder="1" applyAlignment="1" applyProtection="1">
      <alignment horizontal="center" vertical="center"/>
      <protection locked="0"/>
    </xf>
    <xf numFmtId="0" fontId="80" fillId="36" borderId="102" xfId="53" applyFont="1" applyFill="1" applyBorder="1" applyAlignment="1" applyProtection="1">
      <alignment horizontal="center" vertical="center"/>
      <protection locked="0"/>
    </xf>
    <xf numFmtId="0" fontId="80" fillId="36" borderId="75" xfId="53" applyFont="1" applyFill="1" applyBorder="1" applyAlignment="1" applyProtection="1">
      <alignment horizontal="center" vertical="center"/>
      <protection locked="0"/>
    </xf>
    <xf numFmtId="0" fontId="80" fillId="36" borderId="103" xfId="53" applyFont="1" applyFill="1" applyBorder="1" applyAlignment="1" applyProtection="1">
      <alignment horizontal="center" vertical="center"/>
      <protection locked="0"/>
    </xf>
    <xf numFmtId="0" fontId="80" fillId="36" borderId="83" xfId="53" applyFont="1" applyFill="1" applyBorder="1" applyAlignment="1" applyProtection="1">
      <alignment horizontal="center" vertical="center"/>
      <protection locked="0"/>
    </xf>
    <xf numFmtId="0" fontId="80" fillId="36" borderId="101" xfId="53" applyFont="1" applyFill="1" applyBorder="1" applyAlignment="1" applyProtection="1">
      <alignment horizontal="center" vertical="center"/>
      <protection locked="0"/>
    </xf>
    <xf numFmtId="0" fontId="80" fillId="36" borderId="89" xfId="53" applyFont="1" applyFill="1" applyBorder="1" applyAlignment="1" applyProtection="1">
      <alignment horizontal="center" vertical="center"/>
      <protection locked="0"/>
    </xf>
    <xf numFmtId="0" fontId="80" fillId="36" borderId="84" xfId="53" applyFont="1" applyFill="1" applyBorder="1" applyAlignment="1" applyProtection="1">
      <alignment horizontal="center" vertical="center"/>
      <protection locked="0"/>
    </xf>
    <xf numFmtId="0" fontId="75" fillId="37" borderId="25" xfId="53" applyFont="1" applyFill="1" applyBorder="1" applyAlignment="1">
      <alignment horizontal="center" vertical="center"/>
    </xf>
    <xf numFmtId="0" fontId="75" fillId="37" borderId="99" xfId="53" applyFont="1" applyFill="1" applyBorder="1" applyAlignment="1">
      <alignment horizontal="center" vertical="center"/>
    </xf>
    <xf numFmtId="0" fontId="75" fillId="37" borderId="26" xfId="53" applyFont="1" applyFill="1" applyBorder="1" applyAlignment="1">
      <alignment horizontal="center" vertical="center"/>
    </xf>
    <xf numFmtId="0" fontId="75" fillId="37" borderId="9" xfId="53" applyFont="1" applyFill="1" applyBorder="1" applyAlignment="1">
      <alignment horizontal="center" vertical="center"/>
    </xf>
    <xf numFmtId="0" fontId="75" fillId="37" borderId="0" xfId="53" applyFont="1" applyFill="1" applyAlignment="1">
      <alignment horizontal="center" vertical="center"/>
    </xf>
    <xf numFmtId="0" fontId="75" fillId="37" borderId="18" xfId="53" applyFont="1" applyFill="1" applyBorder="1" applyAlignment="1">
      <alignment horizontal="center" vertical="center"/>
    </xf>
    <xf numFmtId="0" fontId="75" fillId="37" borderId="19" xfId="53" applyFont="1" applyFill="1" applyBorder="1" applyAlignment="1">
      <alignment horizontal="center" vertical="center"/>
    </xf>
    <xf numFmtId="0" fontId="75" fillId="37" borderId="30" xfId="53" applyFont="1" applyFill="1" applyBorder="1" applyAlignment="1">
      <alignment horizontal="center" vertical="center"/>
    </xf>
    <xf numFmtId="0" fontId="75" fillId="37" borderId="23" xfId="53" applyFont="1" applyFill="1" applyBorder="1" applyAlignment="1">
      <alignment horizontal="center" vertical="center"/>
    </xf>
    <xf numFmtId="0" fontId="80" fillId="36" borderId="25" xfId="53" applyFont="1" applyFill="1" applyBorder="1" applyAlignment="1" applyProtection="1">
      <alignment horizontal="center" vertical="center"/>
      <protection locked="0"/>
    </xf>
    <xf numFmtId="0" fontId="80" fillId="36" borderId="99" xfId="53" applyFont="1" applyFill="1" applyBorder="1" applyAlignment="1" applyProtection="1">
      <alignment horizontal="center" vertical="center"/>
      <protection locked="0"/>
    </xf>
    <xf numFmtId="0" fontId="80" fillId="36" borderId="26" xfId="53" applyFont="1" applyFill="1" applyBorder="1" applyAlignment="1" applyProtection="1">
      <alignment horizontal="center" vertical="center"/>
      <protection locked="0"/>
    </xf>
    <xf numFmtId="0" fontId="80" fillId="36" borderId="9" xfId="53" applyFont="1" applyFill="1" applyBorder="1" applyAlignment="1" applyProtection="1">
      <alignment horizontal="center" vertical="center"/>
      <protection locked="0"/>
    </xf>
    <xf numFmtId="0" fontId="80" fillId="36" borderId="0" xfId="53" applyFont="1" applyFill="1" applyAlignment="1" applyProtection="1">
      <alignment horizontal="center" vertical="center"/>
      <protection locked="0"/>
    </xf>
    <xf numFmtId="0" fontId="80" fillId="36" borderId="18" xfId="53" applyFont="1" applyFill="1" applyBorder="1" applyAlignment="1" applyProtection="1">
      <alignment horizontal="center" vertical="center"/>
      <protection locked="0"/>
    </xf>
    <xf numFmtId="0" fontId="80" fillId="36" borderId="19" xfId="53" applyFont="1" applyFill="1" applyBorder="1" applyAlignment="1" applyProtection="1">
      <alignment horizontal="center" vertical="center"/>
      <protection locked="0"/>
    </xf>
    <xf numFmtId="0" fontId="80" fillId="36" borderId="30" xfId="53" applyFont="1" applyFill="1" applyBorder="1" applyAlignment="1" applyProtection="1">
      <alignment horizontal="center" vertical="center"/>
      <protection locked="0"/>
    </xf>
    <xf numFmtId="0" fontId="80" fillId="36" borderId="23" xfId="53" applyFont="1" applyFill="1" applyBorder="1" applyAlignment="1" applyProtection="1">
      <alignment horizontal="center" vertical="center"/>
      <protection locked="0"/>
    </xf>
    <xf numFmtId="0" fontId="75" fillId="37" borderId="9" xfId="53" applyFont="1" applyFill="1" applyBorder="1" applyAlignment="1">
      <alignment horizontal="center" vertical="center" wrapText="1"/>
    </xf>
    <xf numFmtId="0" fontId="75" fillId="37" borderId="0" xfId="53" applyFont="1" applyFill="1" applyAlignment="1">
      <alignment horizontal="center" vertical="center" wrapText="1"/>
    </xf>
    <xf numFmtId="0" fontId="75" fillId="37" borderId="18" xfId="53" applyFont="1" applyFill="1" applyBorder="1" applyAlignment="1">
      <alignment horizontal="center" vertical="center" wrapText="1"/>
    </xf>
    <xf numFmtId="0" fontId="75" fillId="36" borderId="97" xfId="53" applyFont="1" applyFill="1" applyBorder="1" applyAlignment="1" applyProtection="1">
      <alignment horizontal="center" vertical="center" wrapText="1"/>
      <protection locked="0"/>
    </xf>
    <xf numFmtId="0" fontId="75" fillId="36" borderId="100" xfId="53" applyFont="1" applyFill="1" applyBorder="1" applyAlignment="1" applyProtection="1">
      <alignment horizontal="center" vertical="center" wrapText="1"/>
      <protection locked="0"/>
    </xf>
    <xf numFmtId="0" fontId="75" fillId="36" borderId="102" xfId="53" applyFont="1" applyFill="1" applyBorder="1" applyAlignment="1" applyProtection="1">
      <alignment horizontal="center" vertical="center" wrapText="1"/>
      <protection locked="0"/>
    </xf>
    <xf numFmtId="0" fontId="75" fillId="36" borderId="75" xfId="53" applyFont="1" applyFill="1" applyBorder="1" applyAlignment="1" applyProtection="1">
      <alignment horizontal="center" vertical="center" wrapText="1"/>
      <protection locked="0"/>
    </xf>
    <xf numFmtId="0" fontId="75" fillId="36" borderId="103" xfId="53" applyFont="1" applyFill="1" applyBorder="1" applyAlignment="1" applyProtection="1">
      <alignment horizontal="center" vertical="center" wrapText="1"/>
      <protection locked="0"/>
    </xf>
    <xf numFmtId="0" fontId="75" fillId="36" borderId="83" xfId="53" applyFont="1" applyFill="1" applyBorder="1" applyAlignment="1" applyProtection="1">
      <alignment horizontal="center" vertical="center" wrapText="1"/>
      <protection locked="0"/>
    </xf>
    <xf numFmtId="0" fontId="75" fillId="36" borderId="101" xfId="53" applyFont="1" applyFill="1" applyBorder="1" applyAlignment="1" applyProtection="1">
      <alignment horizontal="center" vertical="center" wrapText="1"/>
      <protection locked="0"/>
    </xf>
    <xf numFmtId="0" fontId="75" fillId="36" borderId="89" xfId="53" applyFont="1" applyFill="1" applyBorder="1" applyAlignment="1" applyProtection="1">
      <alignment horizontal="center" vertical="center" wrapText="1"/>
      <protection locked="0"/>
    </xf>
    <xf numFmtId="0" fontId="75" fillId="36" borderId="84" xfId="53" applyFont="1" applyFill="1" applyBorder="1" applyAlignment="1" applyProtection="1">
      <alignment horizontal="center" vertical="center" wrapText="1"/>
      <protection locked="0"/>
    </xf>
    <xf numFmtId="0" fontId="80" fillId="37" borderId="99" xfId="53" applyFont="1" applyFill="1" applyBorder="1" applyAlignment="1">
      <alignment horizontal="center" vertical="center" wrapText="1"/>
    </xf>
    <xf numFmtId="0" fontId="80" fillId="37" borderId="9" xfId="53" applyFont="1" applyFill="1" applyBorder="1" applyAlignment="1">
      <alignment horizontal="center" vertical="center" wrapText="1"/>
    </xf>
    <xf numFmtId="0" fontId="80" fillId="37" borderId="0" xfId="53" applyFont="1" applyFill="1" applyAlignment="1">
      <alignment horizontal="center" vertical="center" wrapText="1"/>
    </xf>
    <xf numFmtId="0" fontId="80" fillId="37" borderId="19" xfId="53" applyFont="1" applyFill="1" applyBorder="1" applyAlignment="1">
      <alignment horizontal="center" vertical="center" wrapText="1"/>
    </xf>
    <xf numFmtId="0" fontId="80" fillId="37" borderId="30" xfId="53" applyFont="1" applyFill="1" applyBorder="1" applyAlignment="1">
      <alignment horizontal="center" vertical="center" wrapText="1"/>
    </xf>
    <xf numFmtId="0" fontId="75" fillId="36" borderId="9" xfId="53" applyFont="1" applyFill="1" applyBorder="1" applyAlignment="1" applyProtection="1">
      <alignment horizontal="center" vertical="center" wrapText="1"/>
      <protection locked="0"/>
    </xf>
    <xf numFmtId="0" fontId="75" fillId="36" borderId="0" xfId="53" applyFont="1" applyFill="1" applyAlignment="1" applyProtection="1">
      <alignment horizontal="center" vertical="center" wrapText="1"/>
      <protection locked="0"/>
    </xf>
    <xf numFmtId="0" fontId="75" fillId="36" borderId="18" xfId="53" applyFont="1" applyFill="1" applyBorder="1" applyAlignment="1" applyProtection="1">
      <alignment horizontal="center" vertical="center" wrapText="1"/>
      <protection locked="0"/>
    </xf>
    <xf numFmtId="0" fontId="75" fillId="37" borderId="42" xfId="53" applyFont="1" applyFill="1" applyBorder="1" applyAlignment="1">
      <alignment horizontal="center" vertical="center" shrinkToFit="1"/>
    </xf>
    <xf numFmtId="0" fontId="75" fillId="37" borderId="43" xfId="53" applyFont="1" applyFill="1" applyBorder="1" applyAlignment="1">
      <alignment horizontal="center" vertical="center" shrinkToFit="1"/>
    </xf>
    <xf numFmtId="0" fontId="75" fillId="37" borderId="104" xfId="53" applyFont="1" applyFill="1" applyBorder="1" applyAlignment="1">
      <alignment horizontal="center" vertical="center" shrinkToFit="1"/>
    </xf>
    <xf numFmtId="38" fontId="75" fillId="35" borderId="44" xfId="53" applyNumberFormat="1" applyFont="1" applyFill="1" applyBorder="1" applyAlignment="1">
      <alignment horizontal="center" vertical="center"/>
    </xf>
    <xf numFmtId="0" fontId="75" fillId="35" borderId="44" xfId="53" applyFont="1" applyFill="1" applyBorder="1" applyAlignment="1">
      <alignment horizontal="center" vertical="center"/>
    </xf>
    <xf numFmtId="0" fontId="75" fillId="35" borderId="46" xfId="53" applyFont="1" applyFill="1" applyBorder="1" applyAlignment="1">
      <alignment horizontal="center" vertical="center"/>
    </xf>
    <xf numFmtId="0" fontId="75" fillId="35" borderId="0" xfId="53" applyFont="1" applyFill="1" applyAlignment="1">
      <alignment horizontal="left" vertical="center"/>
    </xf>
    <xf numFmtId="0" fontId="75" fillId="36" borderId="25" xfId="53" applyFont="1" applyFill="1" applyBorder="1" applyAlignment="1" applyProtection="1">
      <alignment horizontal="center" vertical="center" shrinkToFit="1"/>
      <protection locked="0"/>
    </xf>
    <xf numFmtId="0" fontId="75" fillId="36" borderId="99" xfId="53" applyFont="1" applyFill="1" applyBorder="1" applyAlignment="1" applyProtection="1">
      <alignment horizontal="center" vertical="center" shrinkToFit="1"/>
      <protection locked="0"/>
    </xf>
    <xf numFmtId="0" fontId="75" fillId="36" borderId="26" xfId="53" applyFont="1" applyFill="1" applyBorder="1" applyAlignment="1" applyProtection="1">
      <alignment horizontal="center" vertical="center" shrinkToFit="1"/>
      <protection locked="0"/>
    </xf>
    <xf numFmtId="0" fontId="75" fillId="36" borderId="19" xfId="53" applyFont="1" applyFill="1" applyBorder="1" applyAlignment="1" applyProtection="1">
      <alignment horizontal="center" vertical="center" shrinkToFit="1"/>
      <protection locked="0"/>
    </xf>
    <xf numFmtId="0" fontId="75" fillId="36" borderId="30" xfId="53" applyFont="1" applyFill="1" applyBorder="1" applyAlignment="1" applyProtection="1">
      <alignment horizontal="center" vertical="center" shrinkToFit="1"/>
      <protection locked="0"/>
    </xf>
    <xf numFmtId="0" fontId="75" fillId="36" borderId="23" xfId="53" applyFont="1" applyFill="1" applyBorder="1" applyAlignment="1" applyProtection="1">
      <alignment horizontal="center" vertical="center" shrinkToFit="1"/>
      <protection locked="0"/>
    </xf>
    <xf numFmtId="0" fontId="63" fillId="37" borderId="25" xfId="53" applyFont="1" applyFill="1" applyBorder="1" applyAlignment="1">
      <alignment horizontal="center" vertical="center"/>
    </xf>
    <xf numFmtId="0" fontId="63" fillId="37" borderId="99" xfId="53" applyFont="1" applyFill="1" applyBorder="1" applyAlignment="1">
      <alignment horizontal="center" vertical="center"/>
    </xf>
    <xf numFmtId="0" fontId="63" fillId="37" borderId="26" xfId="53" applyFont="1" applyFill="1" applyBorder="1" applyAlignment="1">
      <alignment horizontal="center" vertical="center"/>
    </xf>
    <xf numFmtId="0" fontId="63" fillId="37" borderId="19" xfId="53" applyFont="1" applyFill="1" applyBorder="1" applyAlignment="1">
      <alignment horizontal="center" vertical="center"/>
    </xf>
    <xf numFmtId="0" fontId="63" fillId="37" borderId="30" xfId="53" applyFont="1" applyFill="1" applyBorder="1" applyAlignment="1">
      <alignment horizontal="center" vertical="center"/>
    </xf>
    <xf numFmtId="0" fontId="63" fillId="37" borderId="23" xfId="53" applyFont="1" applyFill="1" applyBorder="1" applyAlignment="1">
      <alignment horizontal="center" vertical="center"/>
    </xf>
    <xf numFmtId="0" fontId="75" fillId="36" borderId="25" xfId="53" applyFont="1" applyFill="1" applyBorder="1" applyAlignment="1" applyProtection="1">
      <alignment horizontal="center" vertical="center"/>
      <protection locked="0"/>
    </xf>
    <xf numFmtId="0" fontId="75" fillId="36" borderId="99" xfId="53" applyFont="1" applyFill="1" applyBorder="1" applyAlignment="1" applyProtection="1">
      <alignment horizontal="center" vertical="center"/>
      <protection locked="0"/>
    </xf>
    <xf numFmtId="0" fontId="75" fillId="36" borderId="26" xfId="53" applyFont="1" applyFill="1" applyBorder="1" applyAlignment="1" applyProtection="1">
      <alignment horizontal="center" vertical="center"/>
      <protection locked="0"/>
    </xf>
    <xf numFmtId="0" fontId="75" fillId="36" borderId="9" xfId="53" applyFont="1" applyFill="1" applyBorder="1" applyAlignment="1" applyProtection="1">
      <alignment horizontal="center" vertical="center"/>
      <protection locked="0"/>
    </xf>
    <xf numFmtId="0" fontId="75" fillId="36" borderId="0" xfId="53" applyFont="1" applyFill="1" applyAlignment="1" applyProtection="1">
      <alignment horizontal="center" vertical="center"/>
      <protection locked="0"/>
    </xf>
    <xf numFmtId="0" fontId="75" fillId="36" borderId="18" xfId="53" applyFont="1" applyFill="1" applyBorder="1" applyAlignment="1" applyProtection="1">
      <alignment horizontal="center" vertical="center"/>
      <protection locked="0"/>
    </xf>
    <xf numFmtId="0" fontId="81" fillId="37" borderId="25" xfId="53" applyFont="1" applyFill="1" applyBorder="1" applyAlignment="1">
      <alignment horizontal="center" vertical="center"/>
    </xf>
    <xf numFmtId="0" fontId="81" fillId="37" borderId="99" xfId="53" applyFont="1" applyFill="1" applyBorder="1" applyAlignment="1">
      <alignment horizontal="center" vertical="center"/>
    </xf>
    <xf numFmtId="0" fontId="81" fillId="37" borderId="26" xfId="53" applyFont="1" applyFill="1" applyBorder="1" applyAlignment="1">
      <alignment horizontal="center" vertical="center"/>
    </xf>
    <xf numFmtId="0" fontId="81" fillId="37" borderId="19" xfId="53" applyFont="1" applyFill="1" applyBorder="1" applyAlignment="1">
      <alignment horizontal="center" vertical="center"/>
    </xf>
    <xf numFmtId="0" fontId="81" fillId="37" borderId="30" xfId="53" applyFont="1" applyFill="1" applyBorder="1" applyAlignment="1">
      <alignment horizontal="center" vertical="center"/>
    </xf>
    <xf numFmtId="0" fontId="81" fillId="37" borderId="23" xfId="53" applyFont="1" applyFill="1" applyBorder="1" applyAlignment="1">
      <alignment horizontal="center" vertical="center"/>
    </xf>
    <xf numFmtId="0" fontId="81" fillId="37" borderId="29" xfId="53" applyFont="1" applyFill="1" applyBorder="1" applyAlignment="1">
      <alignment horizontal="center" vertical="center"/>
    </xf>
    <xf numFmtId="0" fontId="75" fillId="36" borderId="29" xfId="53" applyFont="1" applyFill="1" applyBorder="1" applyAlignment="1" applyProtection="1">
      <alignment horizontal="center" vertical="center" shrinkToFit="1"/>
      <protection locked="0"/>
    </xf>
    <xf numFmtId="0" fontId="75" fillId="36" borderId="19" xfId="53" applyFont="1" applyFill="1" applyBorder="1" applyAlignment="1" applyProtection="1">
      <alignment horizontal="center" vertical="center"/>
      <protection locked="0"/>
    </xf>
    <xf numFmtId="0" fontId="75" fillId="36" borderId="30" xfId="53" applyFont="1" applyFill="1" applyBorder="1" applyAlignment="1" applyProtection="1">
      <alignment horizontal="center" vertical="center"/>
      <protection locked="0"/>
    </xf>
    <xf numFmtId="0" fontId="75" fillId="36" borderId="23" xfId="53" applyFont="1" applyFill="1" applyBorder="1" applyAlignment="1" applyProtection="1">
      <alignment horizontal="center" vertical="center"/>
      <protection locked="0"/>
    </xf>
    <xf numFmtId="0" fontId="81" fillId="37" borderId="28" xfId="53" applyFont="1" applyFill="1" applyBorder="1" applyAlignment="1">
      <alignment horizontal="center" vertical="center"/>
    </xf>
    <xf numFmtId="0" fontId="75" fillId="36" borderId="28" xfId="53" applyFont="1" applyFill="1" applyBorder="1" applyAlignment="1" applyProtection="1">
      <alignment horizontal="center" vertical="center" shrinkToFit="1"/>
      <protection locked="0"/>
    </xf>
    <xf numFmtId="0" fontId="75" fillId="35" borderId="9" xfId="53" applyFont="1" applyFill="1" applyBorder="1" applyAlignment="1">
      <alignment horizontal="center" vertical="center" textRotation="255"/>
    </xf>
    <xf numFmtId="0" fontId="75" fillId="35" borderId="0" xfId="53" applyFont="1" applyFill="1" applyAlignment="1">
      <alignment horizontal="center" vertical="center" textRotation="255"/>
    </xf>
    <xf numFmtId="0" fontId="75" fillId="36" borderId="9" xfId="53" applyFont="1" applyFill="1" applyBorder="1" applyAlignment="1" applyProtection="1">
      <alignment horizontal="left" vertical="center"/>
      <protection locked="0"/>
    </xf>
    <xf numFmtId="0" fontId="75" fillId="36" borderId="0" xfId="53" applyFont="1" applyFill="1" applyAlignment="1" applyProtection="1">
      <alignment horizontal="left" vertical="center"/>
      <protection locked="0"/>
    </xf>
    <xf numFmtId="0" fontId="75" fillId="36" borderId="18" xfId="53" applyFont="1" applyFill="1" applyBorder="1" applyAlignment="1" applyProtection="1">
      <alignment horizontal="left" vertical="center"/>
      <protection locked="0"/>
    </xf>
    <xf numFmtId="0" fontId="75" fillId="36" borderId="19" xfId="53" applyFont="1" applyFill="1" applyBorder="1" applyAlignment="1" applyProtection="1">
      <alignment horizontal="left" vertical="center"/>
      <protection locked="0"/>
    </xf>
    <xf numFmtId="0" fontId="75" fillId="36" borderId="30" xfId="53" applyFont="1" applyFill="1" applyBorder="1" applyAlignment="1" applyProtection="1">
      <alignment horizontal="left" vertical="center"/>
      <protection locked="0"/>
    </xf>
    <xf numFmtId="0" fontId="75" fillId="36" borderId="23" xfId="53" applyFont="1" applyFill="1" applyBorder="1" applyAlignment="1" applyProtection="1">
      <alignment horizontal="left" vertical="center"/>
      <protection locked="0"/>
    </xf>
    <xf numFmtId="0" fontId="81" fillId="36" borderId="9" xfId="53" applyFont="1" applyFill="1" applyBorder="1" applyAlignment="1" applyProtection="1">
      <alignment horizontal="center" vertical="center"/>
      <protection locked="0"/>
    </xf>
    <xf numFmtId="0" fontId="81" fillId="36" borderId="0" xfId="53" applyFont="1" applyFill="1" applyAlignment="1" applyProtection="1">
      <alignment horizontal="center" vertical="center"/>
      <protection locked="0"/>
    </xf>
    <xf numFmtId="0" fontId="81" fillId="36" borderId="19" xfId="53" applyFont="1" applyFill="1" applyBorder="1" applyAlignment="1" applyProtection="1">
      <alignment horizontal="center" vertical="center"/>
      <protection locked="0"/>
    </xf>
    <xf numFmtId="0" fontId="81" fillId="36" borderId="30" xfId="53" applyFont="1" applyFill="1" applyBorder="1" applyAlignment="1" applyProtection="1">
      <alignment horizontal="center" vertical="center"/>
      <protection locked="0"/>
    </xf>
    <xf numFmtId="0" fontId="75" fillId="0" borderId="0" xfId="49" applyFont="1" applyAlignment="1">
      <alignment horizontal="center" vertical="center"/>
    </xf>
    <xf numFmtId="0" fontId="77" fillId="0" borderId="0" xfId="49" applyFont="1" applyAlignment="1">
      <alignment horizontal="center" vertical="center" shrinkToFit="1"/>
    </xf>
    <xf numFmtId="0" fontId="75" fillId="0" borderId="0" xfId="49" applyFont="1" applyAlignment="1">
      <alignment vertical="center"/>
    </xf>
    <xf numFmtId="0" fontId="39" fillId="0" borderId="0" xfId="53" applyFont="1" applyAlignment="1">
      <alignment horizontal="left" vertical="top" wrapText="1"/>
    </xf>
    <xf numFmtId="0" fontId="97" fillId="0" borderId="0" xfId="53" applyFont="1" applyAlignment="1">
      <alignment horizontal="center" wrapText="1"/>
    </xf>
    <xf numFmtId="0" fontId="97" fillId="0" borderId="30" xfId="53" applyFont="1" applyBorder="1" applyAlignment="1">
      <alignment horizontal="center" wrapText="1"/>
    </xf>
    <xf numFmtId="0" fontId="69" fillId="0" borderId="0" xfId="53" applyFont="1" applyAlignment="1">
      <alignment horizontal="left" vertical="center"/>
    </xf>
    <xf numFmtId="0" fontId="80" fillId="37" borderId="25" xfId="53" applyFont="1" applyFill="1" applyBorder="1" applyAlignment="1">
      <alignment horizontal="center" vertical="center" shrinkToFit="1"/>
    </xf>
    <xf numFmtId="0" fontId="80" fillId="37" borderId="99" xfId="53" applyFont="1" applyFill="1" applyBorder="1" applyAlignment="1">
      <alignment horizontal="center" vertical="center" shrinkToFit="1"/>
    </xf>
    <xf numFmtId="0" fontId="80" fillId="37" borderId="26" xfId="53" applyFont="1" applyFill="1" applyBorder="1" applyAlignment="1">
      <alignment horizontal="center" vertical="center" shrinkToFit="1"/>
    </xf>
    <xf numFmtId="0" fontId="80" fillId="37" borderId="9" xfId="53" applyFont="1" applyFill="1" applyBorder="1" applyAlignment="1">
      <alignment horizontal="center" vertical="center" shrinkToFit="1"/>
    </xf>
    <xf numFmtId="0" fontId="80" fillId="37" borderId="0" xfId="53" applyFont="1" applyFill="1" applyAlignment="1">
      <alignment horizontal="center" vertical="center" shrinkToFit="1"/>
    </xf>
    <xf numFmtId="0" fontId="80" fillId="37" borderId="18" xfId="53" applyFont="1" applyFill="1" applyBorder="1" applyAlignment="1">
      <alignment horizontal="center" vertical="center" shrinkToFit="1"/>
    </xf>
    <xf numFmtId="0" fontId="80" fillId="37" borderId="19" xfId="53" applyFont="1" applyFill="1" applyBorder="1" applyAlignment="1">
      <alignment horizontal="center" vertical="center" shrinkToFit="1"/>
    </xf>
    <xf numFmtId="0" fontId="80" fillId="37" borderId="30" xfId="53" applyFont="1" applyFill="1" applyBorder="1" applyAlignment="1">
      <alignment horizontal="center" vertical="center" shrinkToFit="1"/>
    </xf>
    <xf numFmtId="0" fontId="80" fillId="37" borderId="23" xfId="53" applyFont="1" applyFill="1" applyBorder="1" applyAlignment="1">
      <alignment horizontal="center" vertical="center" shrinkToFit="1"/>
    </xf>
    <xf numFmtId="0" fontId="80" fillId="36" borderId="25" xfId="53" applyFont="1" applyFill="1" applyBorder="1" applyAlignment="1" applyProtection="1">
      <alignment horizontal="center" vertical="center" shrinkToFit="1"/>
      <protection locked="0"/>
    </xf>
    <xf numFmtId="0" fontId="80" fillId="36" borderId="99" xfId="53" applyFont="1" applyFill="1" applyBorder="1" applyAlignment="1" applyProtection="1">
      <alignment horizontal="center" vertical="center" shrinkToFit="1"/>
      <protection locked="0"/>
    </xf>
    <xf numFmtId="0" fontId="80" fillId="36" borderId="9" xfId="53" applyFont="1" applyFill="1" applyBorder="1" applyAlignment="1" applyProtection="1">
      <alignment horizontal="center" vertical="center" shrinkToFit="1"/>
      <protection locked="0"/>
    </xf>
    <xf numFmtId="0" fontId="80" fillId="36" borderId="0" xfId="53" applyFont="1" applyFill="1" applyAlignment="1" applyProtection="1">
      <alignment horizontal="center" vertical="center" shrinkToFit="1"/>
      <protection locked="0"/>
    </xf>
    <xf numFmtId="0" fontId="80" fillId="36" borderId="19" xfId="53" applyFont="1" applyFill="1" applyBorder="1" applyAlignment="1" applyProtection="1">
      <alignment horizontal="center" vertical="center" shrinkToFit="1"/>
      <protection locked="0"/>
    </xf>
    <xf numFmtId="0" fontId="80" fillId="36" borderId="30" xfId="53" applyFont="1" applyFill="1" applyBorder="1" applyAlignment="1" applyProtection="1">
      <alignment horizontal="center" vertical="center" shrinkToFit="1"/>
      <protection locked="0"/>
    </xf>
    <xf numFmtId="0" fontId="80" fillId="35" borderId="99" xfId="53" applyFont="1" applyFill="1" applyBorder="1" applyAlignment="1">
      <alignment horizontal="center" vertical="center" wrapText="1"/>
    </xf>
    <xf numFmtId="0" fontId="80" fillId="35" borderId="0" xfId="53" applyFont="1" applyFill="1" applyAlignment="1">
      <alignment horizontal="center" vertical="center" wrapText="1"/>
    </xf>
    <xf numFmtId="0" fontId="80" fillId="35" borderId="30" xfId="53" applyFont="1" applyFill="1" applyBorder="1" applyAlignment="1">
      <alignment horizontal="center" vertical="center" wrapText="1"/>
    </xf>
    <xf numFmtId="0" fontId="80" fillId="36" borderId="99" xfId="53" applyFont="1" applyFill="1" applyBorder="1" applyAlignment="1" applyProtection="1">
      <alignment horizontal="center" vertical="center" wrapText="1"/>
      <protection locked="0"/>
    </xf>
    <xf numFmtId="0" fontId="80" fillId="36" borderId="0" xfId="53" applyFont="1" applyFill="1" applyAlignment="1" applyProtection="1">
      <alignment horizontal="center" vertical="center" wrapText="1"/>
      <protection locked="0"/>
    </xf>
    <xf numFmtId="0" fontId="80" fillId="36" borderId="30" xfId="53" applyFont="1" applyFill="1" applyBorder="1" applyAlignment="1" applyProtection="1">
      <alignment horizontal="center" vertical="center" wrapText="1"/>
      <protection locked="0"/>
    </xf>
    <xf numFmtId="0" fontId="80" fillId="35" borderId="99" xfId="53" applyFont="1" applyFill="1" applyBorder="1" applyAlignment="1">
      <alignment horizontal="center" vertical="center"/>
    </xf>
    <xf numFmtId="0" fontId="80" fillId="35" borderId="0" xfId="53" applyFont="1" applyFill="1" applyAlignment="1">
      <alignment horizontal="center" vertical="center"/>
    </xf>
    <xf numFmtId="0" fontId="80" fillId="35" borderId="30" xfId="53" applyFont="1" applyFill="1" applyBorder="1" applyAlignment="1">
      <alignment horizontal="center" vertical="center"/>
    </xf>
    <xf numFmtId="0" fontId="80" fillId="35" borderId="26" xfId="53" applyFont="1" applyFill="1" applyBorder="1" applyAlignment="1">
      <alignment horizontal="center" vertical="center"/>
    </xf>
    <xf numFmtId="0" fontId="80" fillId="35" borderId="18" xfId="53" applyFont="1" applyFill="1" applyBorder="1" applyAlignment="1">
      <alignment horizontal="center" vertical="center"/>
    </xf>
    <xf numFmtId="0" fontId="80" fillId="35" borderId="23" xfId="53" applyFont="1" applyFill="1" applyBorder="1" applyAlignment="1">
      <alignment horizontal="center" vertical="center"/>
    </xf>
    <xf numFmtId="0" fontId="71" fillId="0" borderId="0" xfId="0" applyFont="1" applyBorder="1" applyAlignment="1">
      <alignment horizontal="left" vertical="center"/>
    </xf>
    <xf numFmtId="0" fontId="62" fillId="0" borderId="0" xfId="0" applyFont="1" applyBorder="1" applyAlignment="1">
      <alignment horizontal="center" vertical="center"/>
    </xf>
    <xf numFmtId="0" fontId="71" fillId="0" borderId="0" xfId="0" applyFont="1" applyBorder="1" applyAlignment="1">
      <alignment horizontal="center" vertical="center"/>
    </xf>
    <xf numFmtId="0" fontId="71" fillId="0" borderId="0" xfId="0" applyFont="1" applyBorder="1" applyAlignment="1">
      <alignment horizontal="left" vertical="center" wrapText="1"/>
    </xf>
    <xf numFmtId="183" fontId="44" fillId="0" borderId="0" xfId="0" applyNumberFormat="1" applyFont="1" applyAlignment="1">
      <alignment vertical="center" wrapText="1" shrinkToFit="1"/>
    </xf>
    <xf numFmtId="0" fontId="43" fillId="0" borderId="0" xfId="0" applyFont="1" applyAlignment="1">
      <alignment vertical="center" wrapText="1" shrinkToFit="1"/>
    </xf>
    <xf numFmtId="183" fontId="45" fillId="0" borderId="0" xfId="0" applyNumberFormat="1" applyFont="1" applyAlignment="1">
      <alignment horizontal="center" vertical="center" wrapText="1" shrinkToFit="1"/>
    </xf>
    <xf numFmtId="0" fontId="17" fillId="0" borderId="0" xfId="0" applyFont="1" applyAlignment="1">
      <alignment horizontal="center" vertical="center" wrapText="1"/>
    </xf>
    <xf numFmtId="177" fontId="45" fillId="0" borderId="0" xfId="0" applyNumberFormat="1" applyFont="1" applyAlignment="1">
      <alignment horizontal="right" vertical="center" shrinkToFit="1"/>
    </xf>
    <xf numFmtId="183" fontId="45" fillId="0" borderId="0" xfId="0" applyNumberFormat="1" applyFont="1" applyAlignment="1">
      <alignment vertical="center" wrapText="1" shrinkToFit="1"/>
    </xf>
    <xf numFmtId="0" fontId="0" fillId="0" borderId="0" xfId="0" applyAlignment="1">
      <alignment vertical="center" wrapText="1" shrinkToFit="1"/>
    </xf>
    <xf numFmtId="0" fontId="45" fillId="0" borderId="0" xfId="0" applyFont="1" applyAlignment="1">
      <alignment horizontal="center" vertical="center" wrapText="1"/>
    </xf>
    <xf numFmtId="0" fontId="45" fillId="34" borderId="0" xfId="0" applyFont="1" applyFill="1" applyAlignment="1">
      <alignment horizontal="distributed" vertical="center"/>
    </xf>
    <xf numFmtId="58" fontId="45" fillId="34" borderId="0" xfId="0" applyNumberFormat="1" applyFont="1" applyFill="1" applyAlignment="1">
      <alignment horizontal="distributed" vertical="center"/>
    </xf>
    <xf numFmtId="58" fontId="45" fillId="0" borderId="0" xfId="0" applyNumberFormat="1" applyFont="1" applyAlignment="1">
      <alignment horizontal="distributed" vertical="center"/>
    </xf>
    <xf numFmtId="0" fontId="45" fillId="0" borderId="0" xfId="0" applyFont="1" applyAlignment="1">
      <alignment horizontal="distributed" vertical="center"/>
    </xf>
    <xf numFmtId="0" fontId="40" fillId="0" borderId="0" xfId="0" applyFont="1" applyAlignment="1">
      <alignment horizontal="center" vertical="center"/>
    </xf>
    <xf numFmtId="0" fontId="0" fillId="0" borderId="0" xfId="0" applyAlignment="1">
      <alignment horizontal="center" vertical="center"/>
    </xf>
    <xf numFmtId="0" fontId="40" fillId="0" borderId="66"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63" xfId="0" applyFont="1" applyBorder="1" applyAlignment="1">
      <alignment horizontal="center" vertical="center" wrapText="1"/>
    </xf>
    <xf numFmtId="0" fontId="40" fillId="0" borderId="68" xfId="0" applyFont="1" applyBorder="1" applyAlignment="1">
      <alignment horizontal="center" vertical="center" wrapText="1"/>
    </xf>
    <xf numFmtId="0" fontId="129" fillId="52" borderId="29" xfId="68" applyFont="1" applyFill="1" applyBorder="1" applyAlignment="1" applyProtection="1">
      <alignment horizontal="center" vertical="center"/>
      <protection locked="0"/>
    </xf>
    <xf numFmtId="0" fontId="129" fillId="0" borderId="29" xfId="68" applyFont="1" applyBorder="1" applyAlignment="1" applyProtection="1">
      <alignment horizontal="center" vertical="center"/>
      <protection locked="0"/>
    </xf>
    <xf numFmtId="0" fontId="129" fillId="0" borderId="0" xfId="68" applyFont="1" applyAlignment="1" applyProtection="1">
      <alignment horizontal="right" vertical="center"/>
      <protection locked="0"/>
    </xf>
    <xf numFmtId="0" fontId="129" fillId="0" borderId="18" xfId="68" applyFont="1" applyBorder="1" applyAlignment="1" applyProtection="1">
      <alignment horizontal="right" vertical="center"/>
      <protection locked="0"/>
    </xf>
    <xf numFmtId="0" fontId="129" fillId="0" borderId="0" xfId="68" applyFont="1" applyAlignment="1" applyProtection="1">
      <alignment horizontal="left" vertical="center"/>
      <protection locked="0"/>
    </xf>
    <xf numFmtId="0" fontId="131" fillId="0" borderId="0" xfId="68" applyFont="1" applyAlignment="1" applyProtection="1">
      <alignment horizontal="center" vertical="center"/>
      <protection locked="0"/>
    </xf>
    <xf numFmtId="0" fontId="129" fillId="0" borderId="0" xfId="68" applyFont="1" applyAlignment="1" applyProtection="1">
      <alignment horizontal="left" vertical="center" wrapText="1"/>
      <protection locked="0"/>
    </xf>
    <xf numFmtId="0" fontId="129" fillId="0" borderId="27" xfId="68" applyFont="1" applyBorder="1" applyAlignment="1" applyProtection="1">
      <alignment horizontal="center" vertical="center"/>
      <protection locked="0"/>
    </xf>
    <xf numFmtId="0" fontId="133" fillId="0" borderId="0" xfId="68" applyFont="1" applyAlignment="1" applyProtection="1">
      <alignment horizontal="left" vertical="center"/>
      <protection locked="0"/>
    </xf>
    <xf numFmtId="0" fontId="21" fillId="0" borderId="27" xfId="44" applyFont="1" applyBorder="1" applyAlignment="1">
      <alignment horizontal="center" vertical="center"/>
    </xf>
    <xf numFmtId="0" fontId="21" fillId="0" borderId="20" xfId="44" applyFont="1" applyBorder="1" applyAlignment="1">
      <alignment horizontal="center" vertical="center"/>
    </xf>
    <xf numFmtId="0" fontId="21" fillId="0" borderId="22" xfId="44" applyFont="1" applyBorder="1" applyAlignment="1">
      <alignment horizontal="center" vertical="center"/>
    </xf>
    <xf numFmtId="0" fontId="21" fillId="0" borderId="29" xfId="44" applyFont="1" applyBorder="1" applyAlignment="1">
      <alignment horizontal="center" vertical="center" wrapText="1"/>
    </xf>
    <xf numFmtId="0" fontId="69" fillId="0" borderId="29" xfId="44" applyFont="1" applyBorder="1" applyAlignment="1">
      <alignment horizontal="center" vertical="center" wrapText="1"/>
    </xf>
    <xf numFmtId="0" fontId="69" fillId="0" borderId="28" xfId="44" applyFont="1" applyBorder="1" applyAlignment="1">
      <alignment horizontal="center" vertical="center" wrapText="1"/>
    </xf>
    <xf numFmtId="0" fontId="69" fillId="0" borderId="11" xfId="44" applyFont="1" applyBorder="1" applyAlignment="1">
      <alignment horizontal="center" vertical="center" wrapText="1"/>
    </xf>
    <xf numFmtId="0" fontId="69" fillId="0" borderId="24" xfId="44" applyFont="1" applyBorder="1" applyAlignment="1">
      <alignment horizontal="center" vertical="center" wrapText="1"/>
    </xf>
    <xf numFmtId="0" fontId="21" fillId="0" borderId="28" xfId="44" applyFont="1" applyBorder="1" applyAlignment="1">
      <alignment horizontal="center" vertical="center" wrapText="1"/>
    </xf>
    <xf numFmtId="0" fontId="21" fillId="0" borderId="24" xfId="44" applyFont="1" applyBorder="1" applyAlignment="1">
      <alignment horizontal="center" vertical="center" wrapText="1"/>
    </xf>
    <xf numFmtId="0" fontId="21" fillId="0" borderId="28" xfId="44" applyFont="1" applyBorder="1" applyAlignment="1">
      <alignment horizontal="right" vertical="center" wrapText="1"/>
    </xf>
    <xf numFmtId="0" fontId="21" fillId="0" borderId="24" xfId="44" applyFont="1" applyBorder="1" applyAlignment="1">
      <alignment horizontal="right" vertical="center" wrapText="1"/>
    </xf>
    <xf numFmtId="0" fontId="29" fillId="0" borderId="28" xfId="44" applyFont="1" applyBorder="1" applyAlignment="1">
      <alignment horizontal="center" vertical="center" wrapText="1"/>
    </xf>
    <xf numFmtId="0" fontId="0" fillId="0" borderId="29" xfId="44" applyFont="1" applyBorder="1" applyAlignment="1">
      <alignment horizontal="center" vertical="center" wrapText="1"/>
    </xf>
    <xf numFmtId="0" fontId="69" fillId="0" borderId="27" xfId="44" applyFont="1" applyBorder="1" applyAlignment="1">
      <alignment horizontal="center" vertical="center" wrapText="1"/>
    </xf>
    <xf numFmtId="0" fontId="69" fillId="0" borderId="20" xfId="44" applyFont="1" applyBorder="1" applyAlignment="1">
      <alignment horizontal="center" vertical="center" wrapText="1"/>
    </xf>
    <xf numFmtId="0" fontId="69" fillId="0" borderId="22" xfId="44" applyFont="1" applyBorder="1" applyAlignment="1">
      <alignment horizontal="center" vertical="center" wrapText="1"/>
    </xf>
    <xf numFmtId="0" fontId="69" fillId="0" borderId="25" xfId="44" applyFont="1" applyBorder="1" applyAlignment="1">
      <alignment horizontal="center" vertical="center" wrapText="1"/>
    </xf>
    <xf numFmtId="0" fontId="69" fillId="0" borderId="99" xfId="44" applyFont="1" applyBorder="1" applyAlignment="1">
      <alignment horizontal="center" vertical="center" wrapText="1"/>
    </xf>
    <xf numFmtId="0" fontId="69" fillId="0" borderId="26" xfId="44" applyFont="1" applyBorder="1" applyAlignment="1">
      <alignment horizontal="center" vertical="center" wrapText="1"/>
    </xf>
    <xf numFmtId="0" fontId="89" fillId="36" borderId="8" xfId="65" applyFont="1" applyFill="1" applyBorder="1" applyAlignment="1" applyProtection="1">
      <alignment horizontal="left" vertical="center"/>
      <protection locked="0"/>
    </xf>
    <xf numFmtId="0" fontId="103" fillId="0" borderId="0" xfId="64" applyFont="1" applyAlignment="1">
      <alignment horizontal="center" vertical="center"/>
    </xf>
    <xf numFmtId="0" fontId="88" fillId="0" borderId="3" xfId="64" applyFont="1" applyBorder="1" applyAlignment="1">
      <alignment horizontal="center" vertical="center" textRotation="255"/>
    </xf>
    <xf numFmtId="0" fontId="88" fillId="0" borderId="1" xfId="64" applyFont="1" applyBorder="1" applyAlignment="1">
      <alignment horizontal="center" vertical="center" textRotation="255"/>
    </xf>
    <xf numFmtId="0" fontId="88" fillId="0" borderId="2" xfId="64" applyFont="1" applyBorder="1" applyAlignment="1">
      <alignment horizontal="center" vertical="center" textRotation="255"/>
    </xf>
    <xf numFmtId="0" fontId="88" fillId="0" borderId="87" xfId="64" applyFont="1" applyBorder="1" applyAlignment="1">
      <alignment horizontal="center" vertical="center" textRotation="255"/>
    </xf>
    <xf numFmtId="0" fontId="88" fillId="0" borderId="11" xfId="64" applyFont="1" applyBorder="1" applyAlignment="1">
      <alignment horizontal="center" vertical="center" textRotation="255"/>
    </xf>
    <xf numFmtId="0" fontId="94" fillId="0" borderId="176" xfId="64" applyFont="1" applyBorder="1" applyAlignment="1">
      <alignment horizontal="center" vertical="center" textRotation="255" wrapText="1"/>
    </xf>
    <xf numFmtId="0" fontId="94" fillId="0" borderId="18" xfId="64" applyFont="1" applyBorder="1" applyAlignment="1">
      <alignment horizontal="center" vertical="center" textRotation="255" wrapText="1"/>
    </xf>
    <xf numFmtId="0" fontId="94" fillId="0" borderId="13" xfId="64" applyFont="1" applyBorder="1" applyAlignment="1">
      <alignment horizontal="center" vertical="center" textRotation="255" wrapText="1"/>
    </xf>
    <xf numFmtId="0" fontId="88" fillId="0" borderId="87" xfId="64" applyFont="1" applyBorder="1" applyAlignment="1">
      <alignment horizontal="center" vertical="center" textRotation="255" wrapText="1"/>
    </xf>
    <xf numFmtId="0" fontId="88" fillId="0" borderId="11" xfId="64" applyFont="1" applyBorder="1" applyAlignment="1">
      <alignment horizontal="center" vertical="center" textRotation="255" wrapText="1"/>
    </xf>
    <xf numFmtId="0" fontId="88" fillId="0" borderId="10" xfId="64" applyFont="1" applyBorder="1" applyAlignment="1">
      <alignment horizontal="center" vertical="center" textRotation="255" wrapText="1"/>
    </xf>
    <xf numFmtId="0" fontId="94" fillId="0" borderId="87" xfId="64" applyFont="1" applyBorder="1" applyAlignment="1">
      <alignment horizontal="center" vertical="top" textRotation="255" wrapText="1"/>
    </xf>
    <xf numFmtId="0" fontId="94" fillId="0" borderId="11" xfId="64" applyFont="1" applyBorder="1" applyAlignment="1">
      <alignment horizontal="center" vertical="top" textRotation="255" wrapText="1"/>
    </xf>
    <xf numFmtId="0" fontId="94" fillId="0" borderId="10" xfId="64" applyFont="1" applyBorder="1" applyAlignment="1">
      <alignment horizontal="center" vertical="top" textRotation="255" wrapText="1"/>
    </xf>
    <xf numFmtId="0" fontId="94" fillId="0" borderId="87" xfId="64" applyFont="1" applyBorder="1" applyAlignment="1">
      <alignment horizontal="center" vertical="center" textRotation="255" wrapText="1"/>
    </xf>
    <xf numFmtId="0" fontId="94" fillId="0" borderId="11" xfId="64" applyFont="1" applyBorder="1" applyAlignment="1">
      <alignment horizontal="center" vertical="center" textRotation="255" wrapText="1"/>
    </xf>
    <xf numFmtId="0" fontId="94" fillId="0" borderId="10" xfId="64" applyFont="1" applyBorder="1" applyAlignment="1">
      <alignment horizontal="center" vertical="center" textRotation="255" wrapText="1"/>
    </xf>
    <xf numFmtId="0" fontId="88" fillId="0" borderId="115" xfId="64" applyFont="1" applyBorder="1" applyAlignment="1">
      <alignment horizontal="center" vertical="center" wrapText="1"/>
    </xf>
    <xf numFmtId="0" fontId="88" fillId="0" borderId="116" xfId="64" applyFont="1" applyBorder="1" applyAlignment="1">
      <alignment horizontal="center" vertical="center"/>
    </xf>
    <xf numFmtId="0" fontId="88" fillId="0" borderId="90" xfId="64" applyFont="1" applyBorder="1" applyAlignment="1">
      <alignment horizontal="center" vertical="center"/>
    </xf>
    <xf numFmtId="0" fontId="88" fillId="0" borderId="91" xfId="64" applyFont="1" applyBorder="1" applyAlignment="1">
      <alignment horizontal="center" vertical="center"/>
    </xf>
    <xf numFmtId="0" fontId="88" fillId="0" borderId="90" xfId="64" applyFont="1" applyBorder="1" applyAlignment="1">
      <alignment horizontal="center" vertical="center" wrapText="1"/>
    </xf>
    <xf numFmtId="0" fontId="88" fillId="0" borderId="91" xfId="64" applyFont="1" applyBorder="1" applyAlignment="1">
      <alignment horizontal="center" vertical="center" wrapText="1"/>
    </xf>
    <xf numFmtId="0" fontId="88" fillId="0" borderId="92" xfId="64" applyFont="1" applyBorder="1" applyAlignment="1">
      <alignment horizontal="center" vertical="center" wrapText="1"/>
    </xf>
    <xf numFmtId="0" fontId="88" fillId="0" borderId="78" xfId="64" applyFont="1" applyBorder="1" applyAlignment="1">
      <alignment horizontal="center" vertical="center" textRotation="255"/>
    </xf>
    <xf numFmtId="0" fontId="88" fillId="0" borderId="16" xfId="64" applyFont="1" applyBorder="1" applyAlignment="1">
      <alignment horizontal="center" vertical="center" textRotation="255"/>
    </xf>
    <xf numFmtId="0" fontId="88" fillId="0" borderId="28" xfId="64" applyFont="1" applyBorder="1" applyAlignment="1">
      <alignment horizontal="center" vertical="center" textRotation="255"/>
    </xf>
    <xf numFmtId="0" fontId="88" fillId="0" borderId="0" xfId="64" applyFont="1" applyAlignment="1">
      <alignment horizontal="center" vertical="center" textRotation="255"/>
    </xf>
    <xf numFmtId="0" fontId="88" fillId="0" borderId="249" xfId="64" applyFont="1" applyBorder="1" applyAlignment="1">
      <alignment horizontal="center" vertical="center"/>
    </xf>
    <xf numFmtId="0" fontId="88" fillId="46" borderId="250" xfId="64" applyFont="1" applyFill="1" applyBorder="1" applyAlignment="1">
      <alignment horizontal="center" vertical="center" textRotation="255" wrapText="1"/>
    </xf>
    <xf numFmtId="0" fontId="88" fillId="46" borderId="193" xfId="64" applyFont="1" applyFill="1" applyBorder="1" applyAlignment="1">
      <alignment horizontal="center" vertical="center" textRotation="255"/>
    </xf>
    <xf numFmtId="0" fontId="88" fillId="0" borderId="244" xfId="64" applyFont="1" applyBorder="1" applyAlignment="1">
      <alignment horizontal="center" vertical="center" wrapText="1"/>
    </xf>
    <xf numFmtId="0" fontId="88" fillId="0" borderId="245" xfId="64" applyFont="1" applyBorder="1" applyAlignment="1">
      <alignment horizontal="center" vertical="center"/>
    </xf>
    <xf numFmtId="0" fontId="88" fillId="0" borderId="246" xfId="64" applyFont="1" applyBorder="1" applyAlignment="1">
      <alignment horizontal="center" vertical="center"/>
    </xf>
    <xf numFmtId="0" fontId="88" fillId="0" borderId="114" xfId="64" applyFont="1" applyBorder="1" applyAlignment="1">
      <alignment horizontal="center" vertical="center" wrapText="1"/>
    </xf>
    <xf numFmtId="0" fontId="88" fillId="0" borderId="117" xfId="64" applyFont="1" applyBorder="1" applyAlignment="1">
      <alignment horizontal="center" vertical="center" wrapText="1"/>
    </xf>
    <xf numFmtId="0" fontId="88" fillId="0" borderId="123" xfId="64" applyFont="1" applyBorder="1" applyAlignment="1">
      <alignment horizontal="center" vertical="center" wrapText="1"/>
    </xf>
    <xf numFmtId="0" fontId="88" fillId="0" borderId="38" xfId="64" applyFont="1" applyBorder="1" applyAlignment="1">
      <alignment horizontal="center" vertical="center" wrapText="1"/>
    </xf>
    <xf numFmtId="0" fontId="88" fillId="0" borderId="5" xfId="64" applyFont="1" applyBorder="1" applyAlignment="1">
      <alignment horizontal="center" vertical="center" wrapText="1"/>
    </xf>
    <xf numFmtId="0" fontId="88" fillId="0" borderId="37" xfId="64" applyFont="1" applyBorder="1" applyAlignment="1">
      <alignment horizontal="left" vertical="center" wrapText="1"/>
    </xf>
    <xf numFmtId="0" fontId="88" fillId="0" borderId="0" xfId="64" applyFont="1" applyAlignment="1">
      <alignment horizontal="left" vertical="center" wrapText="1"/>
    </xf>
    <xf numFmtId="0" fontId="88" fillId="0" borderId="28" xfId="60" applyFont="1" applyBorder="1" applyAlignment="1">
      <alignment horizontal="center" vertical="center"/>
    </xf>
    <xf numFmtId="0" fontId="88" fillId="0" borderId="24" xfId="60" applyFont="1" applyBorder="1" applyAlignment="1">
      <alignment horizontal="center" vertical="center"/>
    </xf>
    <xf numFmtId="0" fontId="88" fillId="0" borderId="27" xfId="60" applyFont="1" applyBorder="1" applyAlignment="1">
      <alignment horizontal="center" vertical="center" wrapText="1"/>
    </xf>
    <xf numFmtId="0" fontId="88" fillId="0" borderId="22" xfId="60" applyFont="1" applyBorder="1" applyAlignment="1">
      <alignment horizontal="center" vertical="center" wrapText="1"/>
    </xf>
    <xf numFmtId="0" fontId="88" fillId="0" borderId="28" xfId="60" applyFont="1" applyBorder="1" applyAlignment="1">
      <alignment horizontal="center" vertical="center" wrapText="1"/>
    </xf>
    <xf numFmtId="0" fontId="88" fillId="0" borderId="24" xfId="60" applyFont="1" applyBorder="1" applyAlignment="1">
      <alignment horizontal="center" vertical="center" wrapText="1"/>
    </xf>
    <xf numFmtId="0" fontId="88" fillId="0" borderId="27" xfId="60" applyFont="1" applyBorder="1" applyAlignment="1">
      <alignment horizontal="center" vertical="center"/>
    </xf>
    <xf numFmtId="0" fontId="88" fillId="0" borderId="22" xfId="60" applyFont="1" applyBorder="1" applyAlignment="1">
      <alignment horizontal="center" vertical="center"/>
    </xf>
    <xf numFmtId="0" fontId="104" fillId="0" borderId="27" xfId="64" applyFont="1" applyBorder="1" applyAlignment="1">
      <alignment horizontal="left" vertical="center"/>
    </xf>
    <xf numFmtId="0" fontId="104" fillId="0" borderId="20" xfId="64" applyFont="1" applyBorder="1" applyAlignment="1">
      <alignment horizontal="left" vertical="center"/>
    </xf>
    <xf numFmtId="0" fontId="104" fillId="0" borderId="22" xfId="64" applyFont="1" applyBorder="1" applyAlignment="1">
      <alignment horizontal="left" vertical="center"/>
    </xf>
    <xf numFmtId="0" fontId="105" fillId="0" borderId="29" xfId="64" applyFont="1" applyBorder="1" applyAlignment="1">
      <alignment horizontal="center" vertical="center"/>
    </xf>
    <xf numFmtId="0" fontId="104" fillId="0" borderId="0" xfId="64" applyFont="1" applyAlignment="1">
      <alignment vertical="center"/>
    </xf>
    <xf numFmtId="0" fontId="104" fillId="0" borderId="18" xfId="64" applyFont="1" applyBorder="1" applyAlignment="1">
      <alignment vertical="center"/>
    </xf>
    <xf numFmtId="0" fontId="89" fillId="36" borderId="8" xfId="64" applyFont="1" applyFill="1" applyBorder="1" applyAlignment="1" applyProtection="1">
      <alignment horizontal="left" vertical="center"/>
      <protection locked="0"/>
    </xf>
    <xf numFmtId="0" fontId="88" fillId="0" borderId="3" xfId="64" applyFont="1" applyBorder="1" applyAlignment="1">
      <alignment horizontal="center" vertical="center" textRotation="255" wrapText="1"/>
    </xf>
    <xf numFmtId="0" fontId="88" fillId="0" borderId="113" xfId="64" applyFont="1" applyBorder="1" applyAlignment="1">
      <alignment horizontal="center" vertical="center" wrapText="1"/>
    </xf>
    <xf numFmtId="0" fontId="88" fillId="0" borderId="22" xfId="64" applyFont="1" applyBorder="1" applyAlignment="1">
      <alignment horizontal="center" vertical="center"/>
    </xf>
    <xf numFmtId="0" fontId="88" fillId="0" borderId="26" xfId="64" applyFont="1" applyBorder="1" applyAlignment="1">
      <alignment horizontal="center" vertical="center"/>
    </xf>
    <xf numFmtId="0" fontId="0" fillId="0" borderId="87" xfId="0"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21" fillId="0" borderId="11" xfId="0" applyFont="1" applyBorder="1" applyAlignment="1">
      <alignment horizontal="center" vertical="center" wrapText="1"/>
    </xf>
    <xf numFmtId="0" fontId="21" fillId="0" borderId="10" xfId="0" applyFont="1" applyBorder="1" applyAlignment="1">
      <alignment horizontal="center" vertical="center" wrapText="1"/>
    </xf>
    <xf numFmtId="0" fontId="69" fillId="0" borderId="87" xfId="0" applyFont="1" applyBorder="1" applyAlignment="1">
      <alignment horizontal="center" vertical="center" textRotation="255" wrapText="1"/>
    </xf>
    <xf numFmtId="0" fontId="69" fillId="0" borderId="11" xfId="0" applyFont="1" applyBorder="1" applyAlignment="1">
      <alignment horizontal="center" vertical="center" textRotation="255" wrapText="1"/>
    </xf>
    <xf numFmtId="0" fontId="69" fillId="0" borderId="10" xfId="0" applyFont="1" applyBorder="1" applyAlignment="1">
      <alignment horizontal="center" vertical="center" textRotation="255" wrapText="1"/>
    </xf>
    <xf numFmtId="0" fontId="69" fillId="0" borderId="85" xfId="0" applyFont="1" applyBorder="1" applyAlignment="1">
      <alignment horizontal="center" vertical="center" textRotation="255" wrapText="1"/>
    </xf>
    <xf numFmtId="0" fontId="69" fillId="0" borderId="14" xfId="0" applyFont="1" applyBorder="1" applyAlignment="1">
      <alignment horizontal="center" vertical="center" textRotation="255" wrapText="1"/>
    </xf>
    <xf numFmtId="0" fontId="69" fillId="0" borderId="15" xfId="0" applyFont="1" applyBorder="1" applyAlignment="1">
      <alignment horizontal="center" vertical="center" textRotation="255" wrapText="1"/>
    </xf>
    <xf numFmtId="0" fontId="0" fillId="0" borderId="122" xfId="0" applyBorder="1" applyAlignment="1">
      <alignment horizontal="center" vertical="center" wrapText="1"/>
    </xf>
    <xf numFmtId="0" fontId="21" fillId="0" borderId="9" xfId="0" applyFont="1" applyBorder="1" applyAlignment="1">
      <alignment horizontal="center" vertical="center" wrapText="1"/>
    </xf>
    <xf numFmtId="0" fontId="21" fillId="0" borderId="12" xfId="0" applyFont="1" applyBorder="1" applyAlignment="1">
      <alignment horizontal="center" vertical="center" wrapText="1"/>
    </xf>
    <xf numFmtId="0" fontId="0" fillId="0" borderId="3" xfId="0" applyBorder="1" applyAlignment="1">
      <alignment horizontal="center" vertical="center"/>
    </xf>
    <xf numFmtId="0" fontId="21" fillId="0" borderId="1" xfId="0" applyFont="1" applyBorder="1" applyAlignment="1">
      <alignment horizontal="center" vertical="center"/>
    </xf>
    <xf numFmtId="0" fontId="21" fillId="0" borderId="2" xfId="0" applyFont="1" applyBorder="1" applyAlignment="1">
      <alignment horizontal="center" vertical="center"/>
    </xf>
    <xf numFmtId="0" fontId="0" fillId="0" borderId="86" xfId="0"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108" fillId="0" borderId="36" xfId="0" applyFont="1" applyBorder="1" applyAlignment="1">
      <alignment horizontal="center" vertical="center"/>
    </xf>
    <xf numFmtId="0" fontId="108" fillId="0" borderId="37" xfId="0" applyFont="1" applyBorder="1" applyAlignment="1">
      <alignment horizontal="center" vertical="center"/>
    </xf>
    <xf numFmtId="0" fontId="108" fillId="0" borderId="38" xfId="0" applyFont="1" applyBorder="1" applyAlignment="1">
      <alignment horizontal="center" vertical="center"/>
    </xf>
    <xf numFmtId="0" fontId="108" fillId="0" borderId="4" xfId="0" applyFont="1" applyBorder="1" applyAlignment="1">
      <alignment horizontal="center" vertical="center"/>
    </xf>
    <xf numFmtId="0" fontId="108" fillId="0" borderId="8" xfId="0" applyFont="1" applyBorder="1" applyAlignment="1">
      <alignment horizontal="center" vertical="center"/>
    </xf>
    <xf numFmtId="0" fontId="108" fillId="0" borderId="6" xfId="0" applyFont="1" applyBorder="1" applyAlignment="1">
      <alignment horizontal="center" vertical="center"/>
    </xf>
    <xf numFmtId="0" fontId="94" fillId="0" borderId="156" xfId="0" applyFont="1" applyBorder="1" applyAlignment="1">
      <alignment horizontal="center" vertical="center"/>
    </xf>
    <xf numFmtId="0" fontId="94" fillId="0" borderId="157" xfId="0" applyFont="1" applyBorder="1" applyAlignment="1">
      <alignment horizontal="center" vertical="center"/>
    </xf>
    <xf numFmtId="0" fontId="94" fillId="0" borderId="202" xfId="0" applyFont="1" applyBorder="1" applyAlignment="1">
      <alignment horizontal="center" vertical="center"/>
    </xf>
    <xf numFmtId="0" fontId="88" fillId="0" borderId="203" xfId="0" applyFont="1" applyBorder="1" applyAlignment="1">
      <alignment horizontal="center" vertical="center"/>
    </xf>
    <xf numFmtId="0" fontId="88" fillId="0" borderId="204" xfId="0" applyFont="1" applyBorder="1" applyAlignment="1">
      <alignment horizontal="center" vertical="center"/>
    </xf>
    <xf numFmtId="0" fontId="88" fillId="0" borderId="205" xfId="0" applyFont="1" applyBorder="1" applyAlignment="1">
      <alignment horizontal="center" vertical="center"/>
    </xf>
    <xf numFmtId="0" fontId="88" fillId="0" borderId="206" xfId="0" applyFont="1" applyBorder="1" applyAlignment="1">
      <alignment horizontal="center" vertical="center"/>
    </xf>
    <xf numFmtId="0" fontId="88" fillId="0" borderId="162" xfId="0" applyFont="1" applyBorder="1" applyAlignment="1">
      <alignment horizontal="center" vertical="center"/>
    </xf>
    <xf numFmtId="0" fontId="88" fillId="0" borderId="207" xfId="0" applyFont="1" applyBorder="1" applyAlignment="1">
      <alignment horizontal="center" vertical="center"/>
    </xf>
    <xf numFmtId="0" fontId="88" fillId="0" borderId="152" xfId="0" applyFont="1" applyBorder="1" applyAlignment="1">
      <alignment horizontal="center" vertical="center"/>
    </xf>
    <xf numFmtId="0" fontId="94" fillId="0" borderId="167" xfId="0" applyFont="1" applyBorder="1" applyAlignment="1">
      <alignment horizontal="left" vertical="center" wrapText="1"/>
    </xf>
    <xf numFmtId="0" fontId="94" fillId="0" borderId="168" xfId="0" applyFont="1" applyBorder="1" applyAlignment="1">
      <alignment horizontal="left" vertical="center" wrapText="1"/>
    </xf>
    <xf numFmtId="0" fontId="94" fillId="0" borderId="169" xfId="0" applyFont="1" applyBorder="1" applyAlignment="1">
      <alignment horizontal="left" vertical="center" wrapText="1"/>
    </xf>
    <xf numFmtId="0" fontId="94" fillId="0" borderId="170" xfId="0" applyFont="1" applyBorder="1" applyAlignment="1">
      <alignment horizontal="left" vertical="center" wrapText="1"/>
    </xf>
    <xf numFmtId="0" fontId="94" fillId="0" borderId="0" xfId="0" applyFont="1" applyAlignment="1">
      <alignment horizontal="left" vertical="center" wrapText="1"/>
    </xf>
    <xf numFmtId="0" fontId="94" fillId="0" borderId="171" xfId="0" applyFont="1" applyBorder="1" applyAlignment="1">
      <alignment horizontal="left" vertical="center" wrapText="1"/>
    </xf>
    <xf numFmtId="0" fontId="94" fillId="0" borderId="172" xfId="0" applyFont="1" applyBorder="1" applyAlignment="1">
      <alignment horizontal="left" vertical="center" wrapText="1"/>
    </xf>
    <xf numFmtId="0" fontId="94" fillId="0" borderId="173" xfId="0" applyFont="1" applyBorder="1" applyAlignment="1">
      <alignment horizontal="left" vertical="center" wrapText="1"/>
    </xf>
    <xf numFmtId="0" fontId="94" fillId="0" borderId="174" xfId="0" applyFont="1" applyBorder="1" applyAlignment="1">
      <alignment horizontal="left" vertical="center" wrapText="1"/>
    </xf>
    <xf numFmtId="0" fontId="88" fillId="0" borderId="0" xfId="0" applyFont="1" applyAlignment="1">
      <alignment horizontal="center" vertical="center"/>
    </xf>
    <xf numFmtId="0" fontId="88" fillId="47" borderId="154" xfId="0" applyFont="1" applyFill="1" applyBorder="1" applyAlignment="1">
      <alignment horizontal="center" vertical="center"/>
    </xf>
    <xf numFmtId="0" fontId="88" fillId="47" borderId="155" xfId="0" applyFont="1" applyFill="1" applyBorder="1" applyAlignment="1">
      <alignment horizontal="center" vertical="center"/>
    </xf>
    <xf numFmtId="0" fontId="110" fillId="0" borderId="156" xfId="0" applyFont="1" applyBorder="1" applyAlignment="1">
      <alignment horizontal="center" vertical="center"/>
    </xf>
    <xf numFmtId="0" fontId="111" fillId="0" borderId="202" xfId="0" applyFont="1" applyBorder="1" applyAlignment="1">
      <alignment horizontal="center" vertical="center"/>
    </xf>
    <xf numFmtId="0" fontId="95" fillId="0" borderId="210" xfId="0" applyFont="1" applyBorder="1" applyAlignment="1">
      <alignment horizontal="center" vertical="center" wrapText="1"/>
    </xf>
    <xf numFmtId="0" fontId="95" fillId="0" borderId="161" xfId="0" applyFont="1" applyBorder="1" applyAlignment="1">
      <alignment horizontal="center" vertical="center" wrapText="1"/>
    </xf>
    <xf numFmtId="0" fontId="88" fillId="0" borderId="167" xfId="0" applyFont="1" applyBorder="1" applyAlignment="1">
      <alignment horizontal="left" vertical="center" wrapText="1"/>
    </xf>
    <xf numFmtId="0" fontId="88" fillId="0" borderId="168" xfId="0" applyFont="1" applyBorder="1" applyAlignment="1">
      <alignment horizontal="left" vertical="center" wrapText="1"/>
    </xf>
    <xf numFmtId="0" fontId="88" fillId="0" borderId="169" xfId="0" applyFont="1" applyBorder="1" applyAlignment="1">
      <alignment horizontal="left" vertical="center" wrapText="1"/>
    </xf>
    <xf numFmtId="0" fontId="88" fillId="0" borderId="170" xfId="0" applyFont="1" applyBorder="1" applyAlignment="1">
      <alignment horizontal="left" vertical="center" wrapText="1"/>
    </xf>
    <xf numFmtId="0" fontId="88" fillId="0" borderId="0" xfId="0" applyFont="1" applyAlignment="1">
      <alignment horizontal="left" vertical="center" wrapText="1"/>
    </xf>
    <xf numFmtId="0" fontId="88" fillId="0" borderId="171" xfId="0" applyFont="1" applyBorder="1" applyAlignment="1">
      <alignment horizontal="left" vertical="center" wrapText="1"/>
    </xf>
    <xf numFmtId="0" fontId="88" fillId="0" borderId="172" xfId="0" applyFont="1" applyBorder="1" applyAlignment="1">
      <alignment horizontal="left" vertical="center" wrapText="1"/>
    </xf>
    <xf numFmtId="0" fontId="88" fillId="0" borderId="173" xfId="0" applyFont="1" applyBorder="1" applyAlignment="1">
      <alignment horizontal="left" vertical="center" wrapText="1"/>
    </xf>
    <xf numFmtId="0" fontId="88" fillId="0" borderId="174" xfId="0" applyFont="1" applyBorder="1" applyAlignment="1">
      <alignment horizontal="left" vertical="center" wrapText="1"/>
    </xf>
    <xf numFmtId="0" fontId="94" fillId="0" borderId="214" xfId="0" applyFont="1" applyBorder="1" applyAlignment="1">
      <alignment horizontal="left" vertical="top" wrapText="1"/>
    </xf>
    <xf numFmtId="0" fontId="94" fillId="0" borderId="215" xfId="0" applyFont="1" applyBorder="1" applyAlignment="1">
      <alignment horizontal="left" vertical="top" wrapText="1"/>
    </xf>
    <xf numFmtId="0" fontId="94" fillId="0" borderId="216" xfId="0" applyFont="1" applyBorder="1" applyAlignment="1">
      <alignment horizontal="left" vertical="top" wrapText="1"/>
    </xf>
    <xf numFmtId="0" fontId="94" fillId="0" borderId="226" xfId="0" applyFont="1" applyBorder="1" applyAlignment="1">
      <alignment horizontal="center" vertical="center"/>
    </xf>
    <xf numFmtId="0" fontId="94" fillId="0" borderId="228" xfId="0" applyFont="1" applyBorder="1" applyAlignment="1">
      <alignment horizontal="center" vertical="center"/>
    </xf>
    <xf numFmtId="0" fontId="94" fillId="0" borderId="227" xfId="0" applyFont="1" applyBorder="1" applyAlignment="1">
      <alignment horizontal="center" vertical="center"/>
    </xf>
    <xf numFmtId="0" fontId="88" fillId="0" borderId="27" xfId="0" applyFont="1" applyBorder="1" applyAlignment="1">
      <alignment horizontal="center" vertical="center"/>
    </xf>
    <xf numFmtId="0" fontId="88" fillId="0" borderId="20" xfId="0" applyFont="1" applyBorder="1" applyAlignment="1">
      <alignment horizontal="center" vertical="center"/>
    </xf>
    <xf numFmtId="0" fontId="88" fillId="0" borderId="22" xfId="0" applyFont="1" applyBorder="1" applyAlignment="1">
      <alignment horizontal="center" vertical="center"/>
    </xf>
    <xf numFmtId="0" fontId="88" fillId="0" borderId="287" xfId="0" applyFont="1" applyBorder="1" applyAlignment="1">
      <alignment horizontal="center" vertical="center" wrapText="1"/>
    </xf>
    <xf numFmtId="0" fontId="88" fillId="0" borderId="288" xfId="0" applyFont="1" applyBorder="1" applyAlignment="1">
      <alignment horizontal="center" vertical="center" wrapText="1"/>
    </xf>
    <xf numFmtId="0" fontId="88" fillId="0" borderId="289" xfId="0" applyFont="1" applyBorder="1" applyAlignment="1">
      <alignment horizontal="center" vertical="center" wrapText="1"/>
    </xf>
    <xf numFmtId="0" fontId="115" fillId="0" borderId="42" xfId="67" applyFont="1" applyBorder="1" applyAlignment="1">
      <alignment horizontal="center" vertical="top"/>
    </xf>
    <xf numFmtId="0" fontId="115" fillId="0" borderId="43" xfId="67" applyFont="1" applyBorder="1" applyAlignment="1">
      <alignment horizontal="center" vertical="top"/>
    </xf>
    <xf numFmtId="0" fontId="115" fillId="0" borderId="21" xfId="67" applyFont="1" applyBorder="1" applyAlignment="1">
      <alignment horizontal="center" vertical="top"/>
    </xf>
    <xf numFmtId="0" fontId="69" fillId="0" borderId="0" xfId="67" applyFont="1" applyBorder="1" applyAlignment="1">
      <alignment horizontal="left" vertical="center" wrapText="1"/>
    </xf>
    <xf numFmtId="0" fontId="69" fillId="0" borderId="0" xfId="67" applyFont="1" applyAlignment="1">
      <alignment horizontal="left" vertical="top" wrapText="1"/>
    </xf>
    <xf numFmtId="0" fontId="69" fillId="48" borderId="87" xfId="67" applyFont="1" applyFill="1" applyBorder="1" applyAlignment="1">
      <alignment horizontal="center" vertical="center" wrapText="1"/>
    </xf>
    <xf numFmtId="0" fontId="69" fillId="48" borderId="11" xfId="67" applyFont="1" applyFill="1" applyBorder="1" applyAlignment="1">
      <alignment horizontal="center" vertical="center" wrapText="1"/>
    </xf>
    <xf numFmtId="0" fontId="69" fillId="36" borderId="87" xfId="67" applyFont="1" applyFill="1" applyBorder="1" applyAlignment="1">
      <alignment horizontal="center" vertical="center" wrapText="1"/>
    </xf>
    <xf numFmtId="0" fontId="69" fillId="36" borderId="11" xfId="67" applyFont="1" applyFill="1" applyBorder="1" applyAlignment="1">
      <alignment horizontal="center" vertical="center" wrapText="1"/>
    </xf>
    <xf numFmtId="0" fontId="69" fillId="48" borderId="85" xfId="67" applyFont="1" applyFill="1" applyBorder="1" applyAlignment="1">
      <alignment horizontal="center" vertical="center" wrapText="1"/>
    </xf>
    <xf numFmtId="0" fontId="69" fillId="48" borderId="14" xfId="67" applyFont="1" applyFill="1" applyBorder="1" applyAlignment="1">
      <alignment horizontal="center" vertical="center" wrapText="1"/>
    </xf>
    <xf numFmtId="0" fontId="69" fillId="48" borderId="122" xfId="67" applyFont="1" applyFill="1" applyBorder="1" applyAlignment="1">
      <alignment horizontal="center" vertical="center" wrapText="1"/>
    </xf>
    <xf numFmtId="0" fontId="69" fillId="48" borderId="9" xfId="67" applyFont="1" applyFill="1" applyBorder="1" applyAlignment="1">
      <alignment horizontal="center" vertical="center" wrapText="1"/>
    </xf>
    <xf numFmtId="0" fontId="88" fillId="47" borderId="150" xfId="0" applyFont="1" applyFill="1" applyBorder="1" applyAlignment="1">
      <alignment horizontal="center" vertical="center"/>
    </xf>
    <xf numFmtId="0" fontId="88" fillId="47" borderId="151" xfId="0" applyFont="1" applyFill="1" applyBorder="1" applyAlignment="1">
      <alignment horizontal="center" vertical="center"/>
    </xf>
    <xf numFmtId="0" fontId="69" fillId="36" borderId="86" xfId="67" applyFont="1" applyFill="1" applyBorder="1" applyAlignment="1">
      <alignment horizontal="center" vertical="center" wrapText="1" shrinkToFit="1"/>
    </xf>
    <xf numFmtId="0" fontId="69" fillId="36" borderId="16" xfId="67" applyFont="1" applyFill="1" applyBorder="1" applyAlignment="1">
      <alignment horizontal="center" vertical="center" wrapText="1" shrinkToFit="1"/>
    </xf>
    <xf numFmtId="0" fontId="69" fillId="47" borderId="87" xfId="67" applyFont="1" applyFill="1" applyBorder="1" applyAlignment="1">
      <alignment horizontal="center" vertical="center" wrapText="1"/>
    </xf>
    <xf numFmtId="0" fontId="69" fillId="47" borderId="11" xfId="67" applyFont="1" applyFill="1" applyBorder="1" applyAlignment="1">
      <alignment horizontal="center" vertical="center" wrapText="1"/>
    </xf>
    <xf numFmtId="0" fontId="69" fillId="0" borderId="0" xfId="0" applyFont="1" applyAlignment="1">
      <alignment horizontal="center" vertical="center" textRotation="255" shrinkToFit="1"/>
    </xf>
    <xf numFmtId="176" fontId="69" fillId="0" borderId="226" xfId="0" applyNumberFormat="1" applyFont="1" applyBorder="1" applyAlignment="1">
      <alignment horizontal="left" vertical="top" wrapText="1"/>
    </xf>
    <xf numFmtId="176" fontId="69" fillId="0" borderId="227" xfId="0" applyNumberFormat="1" applyFont="1" applyBorder="1" applyAlignment="1">
      <alignment horizontal="left" vertical="top" wrapText="1"/>
    </xf>
    <xf numFmtId="176" fontId="69" fillId="0" borderId="228" xfId="0" applyNumberFormat="1" applyFont="1" applyBorder="1" applyAlignment="1">
      <alignment horizontal="left" vertical="top" wrapText="1"/>
    </xf>
    <xf numFmtId="176" fontId="69" fillId="0" borderId="229" xfId="0" applyNumberFormat="1" applyFont="1" applyBorder="1" applyAlignment="1">
      <alignment horizontal="left" vertical="top" wrapText="1"/>
    </xf>
    <xf numFmtId="176" fontId="69" fillId="0" borderId="0" xfId="0" applyNumberFormat="1" applyFont="1" applyAlignment="1">
      <alignment horizontal="left" vertical="top" wrapText="1"/>
    </xf>
    <xf numFmtId="176" fontId="69" fillId="0" borderId="230" xfId="0" applyNumberFormat="1" applyFont="1" applyBorder="1" applyAlignment="1">
      <alignment horizontal="left" vertical="top" wrapText="1"/>
    </xf>
    <xf numFmtId="176" fontId="69" fillId="0" borderId="231" xfId="0" applyNumberFormat="1" applyFont="1" applyBorder="1" applyAlignment="1">
      <alignment horizontal="left" vertical="top" wrapText="1"/>
    </xf>
    <xf numFmtId="176" fontId="69" fillId="0" borderId="232" xfId="0" applyNumberFormat="1" applyFont="1" applyBorder="1" applyAlignment="1">
      <alignment horizontal="left" vertical="top" wrapText="1"/>
    </xf>
    <xf numFmtId="176" fontId="69" fillId="0" borderId="233" xfId="0" applyNumberFormat="1" applyFont="1" applyBorder="1" applyAlignment="1">
      <alignment horizontal="left" vertical="top" wrapText="1"/>
    </xf>
    <xf numFmtId="0" fontId="117" fillId="47" borderId="87" xfId="0" applyFont="1" applyFill="1" applyBorder="1" applyAlignment="1">
      <alignment horizontal="center" vertical="center" wrapText="1"/>
    </xf>
    <xf numFmtId="0" fontId="69" fillId="48" borderId="77" xfId="67" applyFont="1" applyFill="1" applyBorder="1" applyAlignment="1">
      <alignment horizontal="center" vertical="center" wrapText="1"/>
    </xf>
    <xf numFmtId="0" fontId="69" fillId="48" borderId="29" xfId="67" applyFont="1" applyFill="1" applyBorder="1" applyAlignment="1">
      <alignment horizontal="center" vertical="center"/>
    </xf>
    <xf numFmtId="0" fontId="69" fillId="48" borderId="28" xfId="67" applyFont="1" applyFill="1" applyBorder="1" applyAlignment="1">
      <alignment horizontal="center" vertical="center"/>
    </xf>
    <xf numFmtId="0" fontId="29" fillId="48" borderId="29" xfId="67" applyFont="1" applyFill="1" applyBorder="1" applyAlignment="1">
      <alignment horizontal="center" vertical="center"/>
    </xf>
    <xf numFmtId="0" fontId="29" fillId="48" borderId="28" xfId="67" applyFont="1" applyFill="1" applyBorder="1" applyAlignment="1">
      <alignment horizontal="center" vertical="center"/>
    </xf>
    <xf numFmtId="0" fontId="69" fillId="0" borderId="0" xfId="67" applyFont="1" applyAlignment="1">
      <alignment horizontal="center" vertical="center" wrapText="1"/>
    </xf>
    <xf numFmtId="0" fontId="69" fillId="0" borderId="0" xfId="67" applyFont="1" applyAlignment="1">
      <alignment horizontal="center" vertical="center"/>
    </xf>
    <xf numFmtId="0" fontId="49" fillId="0" borderId="0" xfId="67" applyFont="1" applyAlignment="1">
      <alignment horizontal="center" vertical="center" wrapText="1"/>
    </xf>
    <xf numFmtId="0" fontId="29" fillId="0" borderId="0" xfId="67" applyFont="1" applyAlignment="1">
      <alignment horizontal="center" vertical="center"/>
    </xf>
    <xf numFmtId="0" fontId="69" fillId="0" borderId="0" xfId="67" applyFont="1" applyAlignment="1">
      <alignment horizontal="left" vertical="center" wrapText="1"/>
    </xf>
    <xf numFmtId="0" fontId="115" fillId="0" borderId="0" xfId="67" applyFont="1" applyAlignment="1">
      <alignment horizontal="center" vertical="top"/>
    </xf>
    <xf numFmtId="0" fontId="69" fillId="0" borderId="0" xfId="67" applyFont="1" applyAlignment="1">
      <alignment horizontal="center" vertical="center" wrapText="1" shrinkToFit="1"/>
    </xf>
    <xf numFmtId="0" fontId="128" fillId="0" borderId="0" xfId="0" applyFont="1" applyAlignment="1">
      <alignment horizontal="center" vertical="center"/>
    </xf>
    <xf numFmtId="0" fontId="117" fillId="0" borderId="0" xfId="0" applyFont="1" applyAlignment="1">
      <alignment horizontal="center" vertical="center" wrapText="1"/>
    </xf>
    <xf numFmtId="0" fontId="0" fillId="0" borderId="0" xfId="0" applyAlignment="1">
      <alignment horizontal="left" vertical="center" wrapText="1"/>
    </xf>
    <xf numFmtId="0" fontId="85" fillId="0" borderId="9" xfId="73" applyFont="1" applyBorder="1" applyAlignment="1" applyProtection="1">
      <alignment horizontal="left" vertical="center" shrinkToFit="1"/>
      <protection locked="0"/>
    </xf>
    <xf numFmtId="0" fontId="85" fillId="0" borderId="0" xfId="73" applyFont="1" applyAlignment="1" applyProtection="1">
      <alignment horizontal="left" vertical="center" shrinkToFit="1"/>
      <protection locked="0"/>
    </xf>
    <xf numFmtId="0" fontId="85" fillId="0" borderId="18" xfId="73" applyFont="1" applyBorder="1" applyAlignment="1" applyProtection="1">
      <alignment horizontal="left" vertical="center" shrinkToFit="1"/>
      <protection locked="0"/>
    </xf>
    <xf numFmtId="0" fontId="85" fillId="0" borderId="27" xfId="73" applyFont="1" applyBorder="1" applyAlignment="1" applyProtection="1">
      <alignment horizontal="center" vertical="center"/>
      <protection locked="0"/>
    </xf>
    <xf numFmtId="0" fontId="85" fillId="0" borderId="20" xfId="73" applyFont="1" applyBorder="1" applyAlignment="1" applyProtection="1">
      <alignment horizontal="center" vertical="center"/>
      <protection locked="0"/>
    </xf>
    <xf numFmtId="0" fontId="85" fillId="0" borderId="22" xfId="73" applyFont="1" applyBorder="1" applyAlignment="1" applyProtection="1">
      <alignment horizontal="center" vertical="center"/>
      <protection locked="0"/>
    </xf>
    <xf numFmtId="0" fontId="79" fillId="34" borderId="30" xfId="73" applyFont="1" applyFill="1" applyBorder="1" applyAlignment="1" applyProtection="1">
      <alignment horizontal="center" vertical="center"/>
      <protection locked="0"/>
    </xf>
    <xf numFmtId="0" fontId="85" fillId="0" borderId="25" xfId="73" applyFont="1" applyBorder="1" applyAlignment="1" applyProtection="1">
      <alignment horizontal="center" vertical="center"/>
      <protection locked="0"/>
    </xf>
    <xf numFmtId="0" fontId="85" fillId="0" borderId="99" xfId="73" applyFont="1" applyBorder="1" applyAlignment="1" applyProtection="1">
      <alignment horizontal="center" vertical="center"/>
      <protection locked="0"/>
    </xf>
    <xf numFmtId="0" fontId="85" fillId="0" borderId="26" xfId="73" applyFont="1" applyBorder="1" applyAlignment="1" applyProtection="1">
      <alignment horizontal="center" vertical="center"/>
      <protection locked="0"/>
    </xf>
    <xf numFmtId="0" fontId="85" fillId="0" borderId="9" xfId="73" applyFont="1" applyBorder="1" applyAlignment="1" applyProtection="1">
      <alignment horizontal="left" vertical="center" wrapText="1" shrinkToFit="1"/>
      <protection locked="0"/>
    </xf>
    <xf numFmtId="0" fontId="123" fillId="0" borderId="42" xfId="0" applyFont="1" applyBorder="1" applyAlignment="1">
      <alignment horizontal="center" vertical="center"/>
    </xf>
    <xf numFmtId="0" fontId="123" fillId="0" borderId="43" xfId="0" applyFont="1" applyBorder="1" applyAlignment="1">
      <alignment horizontal="center" vertical="center"/>
    </xf>
    <xf numFmtId="0" fontId="123" fillId="0" borderId="21" xfId="0" applyFont="1" applyBorder="1" applyAlignment="1">
      <alignment horizontal="center" vertical="center"/>
    </xf>
    <xf numFmtId="0" fontId="46" fillId="36" borderId="66" xfId="0" applyFont="1" applyFill="1" applyBorder="1" applyAlignment="1">
      <alignment horizontal="center" vertical="center" wrapText="1"/>
    </xf>
    <xf numFmtId="0" fontId="38" fillId="36" borderId="67" xfId="0" applyFont="1" applyFill="1" applyBorder="1" applyAlignment="1">
      <alignment horizontal="center" vertical="center" wrapText="1"/>
    </xf>
    <xf numFmtId="0" fontId="46" fillId="0" borderId="0" xfId="0" applyFont="1" applyAlignment="1">
      <alignment horizontal="left" vertical="center" wrapText="1"/>
    </xf>
    <xf numFmtId="0" fontId="0" fillId="0" borderId="0" xfId="42" applyFont="1" applyAlignment="1">
      <alignment horizontal="left" vertical="top" wrapText="1"/>
    </xf>
    <xf numFmtId="0" fontId="21" fillId="0" borderId="0" xfId="42" applyFont="1" applyAlignment="1">
      <alignment horizontal="left" vertical="top" wrapText="1"/>
    </xf>
    <xf numFmtId="0" fontId="0" fillId="0" borderId="42" xfId="42" applyFont="1" applyBorder="1" applyAlignment="1">
      <alignment horizontal="right" vertical="center"/>
    </xf>
    <xf numFmtId="0" fontId="0" fillId="0" borderId="43" xfId="42" applyFont="1" applyBorder="1" applyAlignment="1">
      <alignment horizontal="right" vertical="center"/>
    </xf>
    <xf numFmtId="0" fontId="0" fillId="0" borderId="21" xfId="42" applyFont="1" applyBorder="1" applyAlignment="1">
      <alignment horizontal="right" vertical="center"/>
    </xf>
    <xf numFmtId="0" fontId="69" fillId="48" borderId="138" xfId="67" applyFont="1" applyFill="1" applyBorder="1" applyAlignment="1">
      <alignment horizontal="center" vertical="center" wrapText="1"/>
    </xf>
    <xf numFmtId="0" fontId="29" fillId="48" borderId="80" xfId="67" applyFont="1" applyFill="1" applyBorder="1" applyAlignment="1">
      <alignment horizontal="center" vertical="center"/>
    </xf>
    <xf numFmtId="0" fontId="29" fillId="48" borderId="217" xfId="67" applyFont="1" applyFill="1" applyBorder="1" applyAlignment="1">
      <alignment horizontal="center" vertical="center"/>
    </xf>
    <xf numFmtId="0" fontId="39" fillId="0" borderId="0" xfId="0" applyFont="1" applyAlignment="1">
      <alignment vertical="center" wrapText="1"/>
    </xf>
    <xf numFmtId="0" fontId="45" fillId="0" borderId="0" xfId="0" applyFont="1" applyAlignment="1">
      <alignment horizontal="right" vertical="center"/>
    </xf>
    <xf numFmtId="0" fontId="17" fillId="34" borderId="0" xfId="0" applyFont="1" applyFill="1" applyAlignment="1">
      <alignment horizontal="center" vertical="center" shrinkToFit="1"/>
    </xf>
    <xf numFmtId="0" fontId="44" fillId="34" borderId="0" xfId="0" applyFont="1" applyFill="1" applyAlignment="1">
      <alignment horizontal="center" vertical="center" shrinkToFit="1"/>
    </xf>
    <xf numFmtId="0" fontId="42" fillId="0" borderId="3" xfId="0" applyFont="1" applyBorder="1" applyAlignment="1">
      <alignment horizontal="center" vertical="center"/>
    </xf>
    <xf numFmtId="0" fontId="42" fillId="0" borderId="2" xfId="0" applyFont="1" applyBorder="1" applyAlignment="1">
      <alignment horizontal="center" vertical="center"/>
    </xf>
    <xf numFmtId="0" fontId="47" fillId="0" borderId="31" xfId="0" applyFont="1" applyBorder="1" applyAlignment="1">
      <alignment horizontal="center" vertical="center"/>
    </xf>
    <xf numFmtId="0" fontId="47" fillId="0" borderId="32" xfId="0" applyFont="1" applyBorder="1" applyAlignment="1">
      <alignment horizontal="center" vertical="center"/>
    </xf>
    <xf numFmtId="0" fontId="47" fillId="0" borderId="33" xfId="0" applyFont="1" applyBorder="1" applyAlignment="1">
      <alignment horizontal="center" vertical="center"/>
    </xf>
    <xf numFmtId="0" fontId="47" fillId="0" borderId="34" xfId="0" applyFont="1" applyBorder="1" applyAlignment="1">
      <alignment horizontal="center" vertical="center"/>
    </xf>
    <xf numFmtId="0" fontId="47" fillId="0" borderId="35" xfId="0" applyFont="1" applyBorder="1" applyAlignment="1">
      <alignment horizontal="center" vertical="center"/>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38" xfId="0" applyFont="1" applyBorder="1" applyAlignment="1">
      <alignment horizontal="center" vertical="center"/>
    </xf>
    <xf numFmtId="0" fontId="47" fillId="0" borderId="4" xfId="0" applyFont="1" applyBorder="1" applyAlignment="1">
      <alignment horizontal="center" vertical="center"/>
    </xf>
    <xf numFmtId="0" fontId="47" fillId="0" borderId="8" xfId="0" applyFont="1" applyBorder="1" applyAlignment="1">
      <alignment horizontal="center" vertical="center"/>
    </xf>
    <xf numFmtId="0" fontId="47" fillId="0" borderId="6" xfId="0" applyFont="1" applyBorder="1" applyAlignment="1">
      <alignment horizontal="center" vertical="center"/>
    </xf>
    <xf numFmtId="0" fontId="47" fillId="0" borderId="39" xfId="0" applyFont="1" applyBorder="1" applyAlignment="1">
      <alignment horizontal="center" vertical="center"/>
    </xf>
    <xf numFmtId="0" fontId="47" fillId="0" borderId="40" xfId="0" applyFont="1" applyBorder="1" applyAlignment="1">
      <alignment horizontal="center" vertical="center"/>
    </xf>
    <xf numFmtId="0" fontId="47" fillId="0" borderId="41" xfId="0" applyFont="1" applyBorder="1" applyAlignment="1">
      <alignment horizontal="center" vertical="center"/>
    </xf>
    <xf numFmtId="0" fontId="42" fillId="0" borderId="4" xfId="0" applyFont="1" applyBorder="1" applyAlignment="1">
      <alignment horizontal="center" vertical="center" wrapText="1"/>
    </xf>
    <xf numFmtId="0" fontId="42" fillId="0" borderId="6" xfId="0" applyFont="1" applyBorder="1" applyAlignment="1">
      <alignment horizontal="center" vertical="center" wrapText="1"/>
    </xf>
    <xf numFmtId="180" fontId="42" fillId="34" borderId="7" xfId="0" applyNumberFormat="1" applyFont="1" applyFill="1" applyBorder="1" applyAlignment="1">
      <alignment vertical="center" shrinkToFit="1"/>
    </xf>
    <xf numFmtId="180" fontId="42" fillId="34" borderId="0" xfId="0" applyNumberFormat="1" applyFont="1" applyFill="1" applyAlignment="1">
      <alignment vertical="center" shrinkToFit="1"/>
    </xf>
    <xf numFmtId="180" fontId="42" fillId="34" borderId="5" xfId="0" applyNumberFormat="1" applyFont="1" applyFill="1" applyBorder="1" applyAlignment="1">
      <alignment vertical="center" shrinkToFit="1"/>
    </xf>
    <xf numFmtId="180" fontId="47" fillId="34" borderId="7" xfId="0" applyNumberFormat="1" applyFont="1" applyFill="1" applyBorder="1" applyAlignment="1">
      <alignment vertical="center" shrinkToFit="1"/>
    </xf>
    <xf numFmtId="180" fontId="47" fillId="34" borderId="0" xfId="0" applyNumberFormat="1" applyFont="1" applyFill="1" applyAlignment="1">
      <alignment vertical="center" shrinkToFit="1"/>
    </xf>
    <xf numFmtId="180" fontId="47" fillId="34" borderId="5" xfId="0" applyNumberFormat="1" applyFont="1" applyFill="1" applyBorder="1" applyAlignment="1">
      <alignment vertical="center" shrinkToFit="1"/>
    </xf>
    <xf numFmtId="176" fontId="47" fillId="34" borderId="7" xfId="0" applyNumberFormat="1" applyFont="1" applyFill="1" applyBorder="1" applyAlignment="1">
      <alignment vertical="center" shrinkToFit="1"/>
    </xf>
    <xf numFmtId="176" fontId="47" fillId="34" borderId="0" xfId="0" applyNumberFormat="1" applyFont="1" applyFill="1" applyAlignment="1">
      <alignment vertical="center" shrinkToFit="1"/>
    </xf>
    <xf numFmtId="176" fontId="47" fillId="34" borderId="5" xfId="0" applyNumberFormat="1" applyFont="1" applyFill="1" applyBorder="1" applyAlignment="1">
      <alignment vertical="center" shrinkToFit="1"/>
    </xf>
    <xf numFmtId="180" fontId="42" fillId="0" borderId="4" xfId="0" applyNumberFormat="1" applyFont="1" applyBorder="1" applyAlignment="1">
      <alignment vertical="center" shrinkToFit="1"/>
    </xf>
    <xf numFmtId="180" fontId="42" fillId="0" borderId="8" xfId="0" applyNumberFormat="1" applyFont="1" applyBorder="1" applyAlignment="1">
      <alignment vertical="center" shrinkToFit="1"/>
    </xf>
    <xf numFmtId="180" fontId="42" fillId="0" borderId="6" xfId="0" applyNumberFormat="1" applyFont="1" applyBorder="1" applyAlignment="1">
      <alignment vertical="center" shrinkToFit="1"/>
    </xf>
    <xf numFmtId="180" fontId="47" fillId="0" borderId="4" xfId="0" applyNumberFormat="1" applyFont="1" applyBorder="1" applyAlignment="1">
      <alignment vertical="center" shrinkToFit="1"/>
    </xf>
    <xf numFmtId="180" fontId="47" fillId="0" borderId="8" xfId="0" applyNumberFormat="1" applyFont="1" applyBorder="1" applyAlignment="1">
      <alignment vertical="center" shrinkToFit="1"/>
    </xf>
    <xf numFmtId="180" fontId="47" fillId="0" borderId="6" xfId="0" applyNumberFormat="1" applyFont="1" applyBorder="1" applyAlignment="1">
      <alignment vertical="center" shrinkToFit="1"/>
    </xf>
    <xf numFmtId="176" fontId="47" fillId="0" borderId="4" xfId="0" applyNumberFormat="1" applyFont="1" applyBorder="1" applyAlignment="1">
      <alignment vertical="center" shrinkToFit="1"/>
    </xf>
    <xf numFmtId="176" fontId="47" fillId="0" borderId="8" xfId="0" applyNumberFormat="1" applyFont="1" applyBorder="1" applyAlignment="1">
      <alignment vertical="center" shrinkToFit="1"/>
    </xf>
    <xf numFmtId="176" fontId="47" fillId="0" borderId="6" xfId="0" applyNumberFormat="1" applyFont="1" applyBorder="1" applyAlignment="1">
      <alignment vertical="center" shrinkToFit="1"/>
    </xf>
    <xf numFmtId="0" fontId="42" fillId="0" borderId="7" xfId="0" applyFont="1" applyBorder="1" applyAlignment="1">
      <alignment horizontal="center" vertical="center" wrapText="1"/>
    </xf>
    <xf numFmtId="0" fontId="42" fillId="0" borderId="5" xfId="0" applyFont="1" applyBorder="1" applyAlignment="1">
      <alignment horizontal="center" vertical="center" wrapText="1"/>
    </xf>
    <xf numFmtId="0" fontId="42" fillId="34" borderId="7" xfId="0" applyFont="1" applyFill="1" applyBorder="1" applyAlignment="1">
      <alignment horizontal="distributed" vertical="center" wrapText="1"/>
    </xf>
    <xf numFmtId="0" fontId="42" fillId="34" borderId="5" xfId="0" applyFont="1" applyFill="1" applyBorder="1" applyAlignment="1">
      <alignment horizontal="distributed" vertical="center" wrapText="1"/>
    </xf>
    <xf numFmtId="0" fontId="42" fillId="0" borderId="42" xfId="0" applyFont="1" applyBorder="1" applyAlignment="1">
      <alignment horizontal="center" vertical="center" wrapText="1"/>
    </xf>
    <xf numFmtId="0" fontId="42" fillId="0" borderId="21" xfId="0" applyFont="1" applyBorder="1" applyAlignment="1">
      <alignment horizontal="center" vertical="center" wrapText="1"/>
    </xf>
    <xf numFmtId="0" fontId="47" fillId="34" borderId="17" xfId="0" applyFont="1" applyFill="1" applyBorder="1" applyAlignment="1">
      <alignment vertical="center" shrinkToFit="1"/>
    </xf>
    <xf numFmtId="0" fontId="47" fillId="34" borderId="10" xfId="0" applyFont="1" applyFill="1" applyBorder="1" applyAlignment="1">
      <alignment vertical="center" shrinkToFit="1"/>
    </xf>
    <xf numFmtId="0" fontId="47" fillId="34" borderId="15" xfId="0" applyFont="1" applyFill="1" applyBorder="1" applyAlignment="1">
      <alignment vertical="center" shrinkToFit="1"/>
    </xf>
    <xf numFmtId="0" fontId="47" fillId="0" borderId="45" xfId="0" applyFont="1" applyBorder="1" applyAlignment="1">
      <alignment horizontal="center" vertical="center"/>
    </xf>
    <xf numFmtId="0" fontId="47" fillId="0" borderId="44" xfId="0" applyFont="1" applyBorder="1" applyAlignment="1">
      <alignment horizontal="center" vertical="center"/>
    </xf>
    <xf numFmtId="0" fontId="47" fillId="0" borderId="46" xfId="0" applyFont="1" applyBorder="1" applyAlignment="1">
      <alignment horizontal="center" vertical="center"/>
    </xf>
    <xf numFmtId="181" fontId="47" fillId="34" borderId="0" xfId="0" applyNumberFormat="1" applyFont="1" applyFill="1" applyAlignment="1">
      <alignment horizontal="right" vertical="center"/>
    </xf>
    <xf numFmtId="0" fontId="47" fillId="0" borderId="42" xfId="0" applyFont="1" applyBorder="1" applyAlignment="1">
      <alignment horizontal="center" vertical="center"/>
    </xf>
    <xf numFmtId="0" fontId="47" fillId="0" borderId="43" xfId="0" applyFont="1" applyBorder="1" applyAlignment="1">
      <alignment horizontal="center" vertical="center"/>
    </xf>
    <xf numFmtId="0" fontId="47" fillId="0" borderId="21" xfId="0" applyFont="1" applyBorder="1" applyAlignment="1">
      <alignment horizontal="center" vertical="center"/>
    </xf>
    <xf numFmtId="0" fontId="42" fillId="0" borderId="43" xfId="0" applyFont="1" applyBorder="1" applyAlignment="1">
      <alignment horizontal="center" vertical="center" wrapText="1"/>
    </xf>
    <xf numFmtId="0" fontId="47" fillId="34" borderId="42" xfId="0" applyFont="1" applyFill="1" applyBorder="1" applyAlignment="1">
      <alignment horizontal="center" vertical="center" shrinkToFit="1"/>
    </xf>
    <xf numFmtId="0" fontId="47" fillId="34" borderId="43" xfId="0" applyFont="1" applyFill="1" applyBorder="1" applyAlignment="1">
      <alignment horizontal="center" vertical="center" shrinkToFit="1"/>
    </xf>
    <xf numFmtId="0" fontId="47" fillId="34" borderId="21" xfId="0" applyFont="1" applyFill="1" applyBorder="1" applyAlignment="1">
      <alignment horizontal="center" vertical="center" shrinkToFit="1"/>
    </xf>
    <xf numFmtId="176" fontId="47" fillId="33" borderId="7" xfId="0" applyNumberFormat="1" applyFont="1" applyFill="1" applyBorder="1" applyAlignment="1">
      <alignment vertical="center" shrinkToFit="1"/>
    </xf>
    <xf numFmtId="176" fontId="47" fillId="33" borderId="0" xfId="0" applyNumberFormat="1" applyFont="1" applyFill="1" applyAlignment="1">
      <alignment vertical="center" shrinkToFit="1"/>
    </xf>
    <xf numFmtId="176" fontId="47" fillId="33" borderId="18" xfId="0" applyNumberFormat="1" applyFont="1" applyFill="1" applyBorder="1" applyAlignment="1">
      <alignment vertical="center" shrinkToFit="1"/>
    </xf>
    <xf numFmtId="176" fontId="47" fillId="33" borderId="9" xfId="0" applyNumberFormat="1" applyFont="1" applyFill="1" applyBorder="1" applyAlignment="1">
      <alignment vertical="center" shrinkToFit="1"/>
    </xf>
    <xf numFmtId="0" fontId="47" fillId="33" borderId="7" xfId="0" applyFont="1" applyFill="1" applyBorder="1" applyAlignment="1">
      <alignment vertical="center"/>
    </xf>
    <xf numFmtId="0" fontId="47" fillId="33" borderId="0" xfId="0" applyFont="1" applyFill="1" applyAlignment="1">
      <alignment vertical="center"/>
    </xf>
    <xf numFmtId="0" fontId="47" fillId="33" borderId="5" xfId="0" applyFont="1" applyFill="1" applyBorder="1" applyAlignment="1">
      <alignment vertical="center"/>
    </xf>
    <xf numFmtId="0" fontId="42" fillId="0" borderId="0" xfId="0" applyFont="1" applyAlignment="1">
      <alignment vertical="center" wrapText="1"/>
    </xf>
    <xf numFmtId="0" fontId="47" fillId="34" borderId="37" xfId="0" applyFont="1" applyFill="1" applyBorder="1" applyAlignment="1">
      <alignment horizontal="left" vertical="center" wrapText="1"/>
    </xf>
    <xf numFmtId="0" fontId="47" fillId="34" borderId="38" xfId="0" applyFont="1" applyFill="1" applyBorder="1" applyAlignment="1">
      <alignment horizontal="left" vertical="center" wrapText="1"/>
    </xf>
    <xf numFmtId="0" fontId="0" fillId="34" borderId="0" xfId="0" applyFill="1" applyAlignment="1">
      <alignment horizontal="left" vertical="center" wrapText="1"/>
    </xf>
    <xf numFmtId="0" fontId="17" fillId="34" borderId="0" xfId="0" applyFont="1" applyFill="1" applyAlignment="1">
      <alignment horizontal="center" vertical="center" wrapText="1"/>
    </xf>
    <xf numFmtId="0" fontId="44" fillId="34" borderId="0" xfId="0" applyFont="1" applyFill="1" applyAlignment="1">
      <alignment horizontal="center" vertical="center" wrapText="1"/>
    </xf>
    <xf numFmtId="0" fontId="0" fillId="0" borderId="27" xfId="44" applyFont="1" applyBorder="1" applyAlignment="1">
      <alignment horizontal="center" vertical="center"/>
    </xf>
    <xf numFmtId="0" fontId="129" fillId="52" borderId="29" xfId="68" applyFont="1" applyFill="1" applyBorder="1" applyAlignment="1">
      <alignment horizontal="center" vertical="center"/>
    </xf>
    <xf numFmtId="0" fontId="129" fillId="0" borderId="29" xfId="68" applyFont="1" applyBorder="1" applyAlignment="1">
      <alignment horizontal="center" vertical="center"/>
    </xf>
    <xf numFmtId="0" fontId="129" fillId="0" borderId="0" xfId="68" applyFont="1" applyAlignment="1">
      <alignment horizontal="left" vertical="center"/>
    </xf>
    <xf numFmtId="0" fontId="131" fillId="0" borderId="0" xfId="68" applyFont="1" applyAlignment="1">
      <alignment horizontal="center" vertical="center"/>
    </xf>
    <xf numFmtId="0" fontId="129" fillId="0" borderId="0" xfId="68" applyFont="1" applyAlignment="1">
      <alignment horizontal="left" vertical="center" wrapText="1"/>
    </xf>
    <xf numFmtId="0" fontId="129" fillId="0" borderId="27" xfId="68" applyFont="1" applyBorder="1" applyAlignment="1">
      <alignment horizontal="center" vertical="center"/>
    </xf>
    <xf numFmtId="0" fontId="133" fillId="0" borderId="0" xfId="68" applyFont="1" applyAlignment="1">
      <alignment horizontal="left" vertical="center"/>
    </xf>
    <xf numFmtId="0" fontId="88" fillId="46" borderId="192" xfId="64" applyFont="1" applyFill="1" applyBorder="1" applyAlignment="1">
      <alignment horizontal="center" vertical="center" textRotation="255" wrapText="1"/>
    </xf>
    <xf numFmtId="0" fontId="88" fillId="46" borderId="193" xfId="64" applyFont="1" applyFill="1" applyBorder="1" applyAlignment="1">
      <alignment horizontal="center" vertical="center" textRotation="255" wrapText="1"/>
    </xf>
    <xf numFmtId="0" fontId="88" fillId="46" borderId="194" xfId="64" applyFont="1" applyFill="1" applyBorder="1" applyAlignment="1">
      <alignment horizontal="center" vertical="center" textRotation="255" wrapText="1"/>
    </xf>
    <xf numFmtId="0" fontId="88" fillId="0" borderId="77" xfId="64" applyFont="1" applyBorder="1" applyAlignment="1">
      <alignment horizontal="center" vertical="center" wrapText="1"/>
    </xf>
    <xf numFmtId="0" fontId="88" fillId="0" borderId="29" xfId="64" applyFont="1" applyBorder="1" applyAlignment="1">
      <alignment horizontal="center" vertical="center"/>
    </xf>
    <xf numFmtId="0" fontId="88" fillId="0" borderId="178" xfId="64" applyFont="1" applyBorder="1" applyAlignment="1">
      <alignment horizontal="center" vertical="center"/>
    </xf>
    <xf numFmtId="0" fontId="88" fillId="0" borderId="10" xfId="64" applyFont="1" applyBorder="1" applyAlignment="1">
      <alignment horizontal="center" vertical="center" textRotation="255"/>
    </xf>
    <xf numFmtId="0" fontId="88" fillId="0" borderId="36" xfId="64" applyFont="1" applyBorder="1" applyAlignment="1">
      <alignment horizontal="center" vertical="center" textRotation="255"/>
    </xf>
    <xf numFmtId="0" fontId="88" fillId="0" borderId="7" xfId="64" applyFont="1" applyBorder="1" applyAlignment="1">
      <alignment horizontal="center" vertical="center" textRotation="255"/>
    </xf>
    <xf numFmtId="0" fontId="88" fillId="0" borderId="4" xfId="64" applyFont="1" applyBorder="1" applyAlignment="1">
      <alignment horizontal="center" vertical="center" textRotation="255"/>
    </xf>
    <xf numFmtId="0" fontId="88" fillId="0" borderId="122" xfId="64" applyFont="1" applyBorder="1" applyAlignment="1">
      <alignment horizontal="center" vertical="center" textRotation="255"/>
    </xf>
    <xf numFmtId="0" fontId="88" fillId="0" borderId="9" xfId="64" applyFont="1" applyBorder="1" applyAlignment="1">
      <alignment horizontal="center" vertical="center" textRotation="255"/>
    </xf>
    <xf numFmtId="0" fontId="94" fillId="46" borderId="183" xfId="64" applyFont="1" applyFill="1" applyBorder="1" applyAlignment="1">
      <alignment horizontal="center" vertical="center" textRotation="255" wrapText="1"/>
    </xf>
    <xf numFmtId="0" fontId="94" fillId="46" borderId="184" xfId="64" applyFont="1" applyFill="1" applyBorder="1" applyAlignment="1">
      <alignment horizontal="center" vertical="center" textRotation="255" wrapText="1"/>
    </xf>
    <xf numFmtId="0" fontId="94" fillId="46" borderId="185" xfId="64" applyFont="1" applyFill="1" applyBorder="1" applyAlignment="1">
      <alignment horizontal="center" vertical="center" textRotation="255" wrapText="1"/>
    </xf>
    <xf numFmtId="0" fontId="94" fillId="46" borderId="183" xfId="64" applyFont="1" applyFill="1" applyBorder="1" applyAlignment="1">
      <alignment horizontal="center" vertical="top" textRotation="255" wrapText="1"/>
    </xf>
    <xf numFmtId="0" fontId="94" fillId="46" borderId="184" xfId="64" applyFont="1" applyFill="1" applyBorder="1" applyAlignment="1">
      <alignment horizontal="center" vertical="top" textRotation="255" wrapText="1"/>
    </xf>
    <xf numFmtId="0" fontId="94" fillId="46" borderId="185" xfId="64" applyFont="1" applyFill="1" applyBorder="1" applyAlignment="1">
      <alignment horizontal="center" vertical="top" textRotation="255" wrapText="1"/>
    </xf>
    <xf numFmtId="0" fontId="88" fillId="46" borderId="184" xfId="64" applyFont="1" applyFill="1" applyBorder="1" applyAlignment="1">
      <alignment horizontal="center" vertical="center" textRotation="255" wrapText="1"/>
    </xf>
    <xf numFmtId="0" fontId="88" fillId="46" borderId="185" xfId="64" applyFont="1" applyFill="1" applyBorder="1" applyAlignment="1">
      <alignment horizontal="center" vertical="center" textRotation="255" wrapText="1"/>
    </xf>
    <xf numFmtId="0" fontId="88" fillId="0" borderId="3" xfId="64" applyFont="1" applyBorder="1" applyAlignment="1">
      <alignment horizontal="center" vertical="center" wrapText="1"/>
    </xf>
    <xf numFmtId="0" fontId="88" fillId="0" borderId="1" xfId="64" applyFont="1" applyBorder="1" applyAlignment="1">
      <alignment horizontal="center" vertical="center"/>
    </xf>
    <xf numFmtId="0" fontId="88" fillId="0" borderId="1" xfId="64" applyFont="1" applyBorder="1" applyAlignment="1">
      <alignment horizontal="center" vertical="center" wrapText="1"/>
    </xf>
    <xf numFmtId="0" fontId="88" fillId="0" borderId="2" xfId="64" applyFont="1" applyBorder="1" applyAlignment="1">
      <alignment horizontal="center" vertical="center" wrapText="1"/>
    </xf>
    <xf numFmtId="0" fontId="88" fillId="46" borderId="0" xfId="64" applyFont="1" applyFill="1" applyAlignment="1">
      <alignment horizontal="center" vertical="center"/>
    </xf>
    <xf numFmtId="0" fontId="89" fillId="36" borderId="0" xfId="59" applyFont="1" applyFill="1" applyAlignment="1" applyProtection="1">
      <alignment horizontal="center" vertical="center"/>
      <protection locked="0"/>
    </xf>
    <xf numFmtId="0" fontId="88" fillId="46" borderId="0" xfId="64" applyFont="1" applyFill="1" applyAlignment="1">
      <alignment horizontal="center" vertical="center" wrapText="1"/>
    </xf>
    <xf numFmtId="0" fontId="88" fillId="0" borderId="199" xfId="64" applyFont="1" applyBorder="1" applyAlignment="1">
      <alignment horizontal="center" vertical="center" wrapText="1"/>
    </xf>
    <xf numFmtId="0" fontId="88" fillId="0" borderId="190" xfId="64" applyFont="1" applyBorder="1" applyAlignment="1">
      <alignment horizontal="center" vertical="center" wrapText="1"/>
    </xf>
    <xf numFmtId="0" fontId="88" fillId="0" borderId="191" xfId="64" applyFont="1" applyBorder="1" applyAlignment="1">
      <alignment horizontal="center" vertical="center" wrapText="1"/>
    </xf>
    <xf numFmtId="0" fontId="69" fillId="0" borderId="77" xfId="0" applyFont="1" applyBorder="1" applyAlignment="1">
      <alignment horizontal="center" vertical="center" wrapText="1"/>
    </xf>
    <xf numFmtId="0" fontId="69" fillId="0" borderId="29" xfId="0" applyFont="1" applyBorder="1" applyAlignment="1">
      <alignment horizontal="center" vertical="center" wrapText="1"/>
    </xf>
    <xf numFmtId="0" fontId="69" fillId="0" borderId="27" xfId="0" applyFont="1" applyBorder="1" applyAlignment="1">
      <alignment horizontal="center" vertical="center" wrapText="1"/>
    </xf>
    <xf numFmtId="0" fontId="69" fillId="0" borderId="178" xfId="0" applyFont="1" applyBorder="1" applyAlignment="1">
      <alignment horizontal="center" vertical="center" wrapText="1"/>
    </xf>
    <xf numFmtId="0" fontId="69" fillId="0" borderId="29" xfId="0" applyFont="1" applyBorder="1" applyAlignment="1">
      <alignment horizontal="center" vertical="center"/>
    </xf>
    <xf numFmtId="0" fontId="69" fillId="0" borderId="178" xfId="0" applyFont="1" applyBorder="1" applyAlignment="1">
      <alignment horizontal="center" vertical="center"/>
    </xf>
    <xf numFmtId="0" fontId="69" fillId="0" borderId="122" xfId="0" applyFont="1" applyBorder="1" applyAlignment="1">
      <alignment horizontal="center" vertical="center" textRotation="255" wrapText="1"/>
    </xf>
    <xf numFmtId="0" fontId="69" fillId="0" borderId="9" xfId="0" applyFont="1" applyBorder="1" applyAlignment="1">
      <alignment horizontal="center" vertical="center" textRotation="255" wrapText="1"/>
    </xf>
    <xf numFmtId="0" fontId="69" fillId="0" borderId="77" xfId="0" applyFont="1" applyBorder="1" applyAlignment="1">
      <alignment horizontal="center" vertical="center" textRotation="255" wrapText="1"/>
    </xf>
    <xf numFmtId="0" fontId="69" fillId="0" borderId="29" xfId="0" applyFont="1" applyBorder="1" applyAlignment="1">
      <alignment horizontal="center" vertical="center" textRotation="255" wrapText="1"/>
    </xf>
    <xf numFmtId="0" fontId="69" fillId="0" borderId="178" xfId="0" applyFont="1" applyBorder="1" applyAlignment="1">
      <alignment horizontal="center" vertical="center" textRotation="255" wrapText="1"/>
    </xf>
    <xf numFmtId="0" fontId="95" fillId="0" borderId="20" xfId="0" applyFont="1" applyBorder="1" applyAlignment="1">
      <alignment horizontal="center" vertical="center" wrapText="1"/>
    </xf>
    <xf numFmtId="0" fontId="88" fillId="0" borderId="162" xfId="0" applyFont="1" applyBorder="1" applyAlignment="1">
      <alignment horizontal="center" vertical="center" wrapText="1"/>
    </xf>
    <xf numFmtId="0" fontId="69" fillId="48" borderId="80" xfId="67" applyFont="1" applyFill="1" applyBorder="1" applyAlignment="1">
      <alignment horizontal="center" vertical="center" wrapText="1"/>
    </xf>
    <xf numFmtId="0" fontId="69" fillId="48" borderId="217" xfId="67" applyFont="1" applyFill="1" applyBorder="1" applyAlignment="1">
      <alignment horizontal="center" vertical="center" wrapText="1"/>
    </xf>
    <xf numFmtId="0" fontId="69" fillId="36" borderId="77" xfId="67" applyFont="1" applyFill="1" applyBorder="1" applyAlignment="1">
      <alignment horizontal="center" vertical="center" wrapText="1"/>
    </xf>
    <xf numFmtId="0" fontId="69" fillId="36" borderId="29" xfId="67" applyFont="1" applyFill="1" applyBorder="1" applyAlignment="1">
      <alignment horizontal="center" vertical="center" wrapText="1"/>
    </xf>
    <xf numFmtId="0" fontId="69" fillId="36" borderId="28" xfId="67" applyFont="1" applyFill="1" applyBorder="1" applyAlignment="1">
      <alignment horizontal="center" vertical="center" wrapText="1"/>
    </xf>
    <xf numFmtId="0" fontId="69" fillId="36" borderId="105" xfId="67" applyFont="1" applyFill="1" applyBorder="1" applyAlignment="1">
      <alignment horizontal="center" vertical="center" wrapText="1"/>
    </xf>
    <xf numFmtId="0" fontId="69" fillId="36" borderId="22" xfId="67" applyFont="1" applyFill="1" applyBorder="1" applyAlignment="1">
      <alignment horizontal="center" vertical="center" wrapText="1"/>
    </xf>
    <xf numFmtId="0" fontId="69" fillId="36" borderId="26" xfId="67" applyFont="1" applyFill="1" applyBorder="1" applyAlignment="1">
      <alignment horizontal="center" vertical="center" wrapText="1"/>
    </xf>
    <xf numFmtId="0" fontId="85" fillId="0" borderId="0" xfId="58" applyFont="1" applyAlignment="1">
      <alignment vertical="center" wrapText="1"/>
    </xf>
    <xf numFmtId="0" fontId="85" fillId="39" borderId="0" xfId="58" applyFont="1" applyFill="1" applyAlignment="1">
      <alignment horizontal="right" vertical="center"/>
    </xf>
    <xf numFmtId="0" fontId="85" fillId="39" borderId="0" xfId="58" applyFont="1" applyFill="1" applyAlignment="1">
      <alignment vertical="center" wrapText="1"/>
    </xf>
    <xf numFmtId="186" fontId="86" fillId="39" borderId="0" xfId="58" applyNumberFormat="1" applyFont="1" applyFill="1" applyAlignment="1">
      <alignment horizontal="right" vertical="center"/>
    </xf>
    <xf numFmtId="0" fontId="85" fillId="39" borderId="0" xfId="58" applyFont="1" applyFill="1" applyAlignment="1">
      <alignment horizontal="left" vertical="center" shrinkToFit="1"/>
    </xf>
    <xf numFmtId="0" fontId="42" fillId="0" borderId="3" xfId="0" applyFont="1" applyBorder="1" applyAlignment="1">
      <alignment horizontal="center" vertical="center" wrapText="1"/>
    </xf>
    <xf numFmtId="0" fontId="42" fillId="0" borderId="1" xfId="0" applyFont="1" applyBorder="1" applyAlignment="1">
      <alignment horizontal="center" vertical="center" wrapText="1"/>
    </xf>
    <xf numFmtId="0" fontId="42" fillId="0" borderId="2" xfId="0" applyFont="1" applyBorder="1" applyAlignment="1">
      <alignment horizontal="center" vertical="center" wrapText="1"/>
    </xf>
    <xf numFmtId="0" fontId="47" fillId="0" borderId="3"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2"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40" xfId="0" applyFont="1" applyBorder="1" applyAlignment="1">
      <alignment horizontal="center" vertical="center" wrapText="1"/>
    </xf>
    <xf numFmtId="0" fontId="42" fillId="0" borderId="41"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4"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0" xfId="0" applyFont="1" applyBorder="1" applyAlignment="1">
      <alignment horizontal="center" vertical="center" wrapText="1"/>
    </xf>
    <xf numFmtId="0" fontId="51" fillId="0" borderId="25" xfId="0" applyFont="1" applyBorder="1" applyAlignment="1">
      <alignment horizontal="center" vertical="center"/>
    </xf>
    <xf numFmtId="0" fontId="51" fillId="0" borderId="26" xfId="0" applyFont="1" applyBorder="1" applyAlignment="1">
      <alignment horizontal="center" vertical="center"/>
    </xf>
    <xf numFmtId="0" fontId="51" fillId="34" borderId="30" xfId="0" applyFont="1" applyFill="1" applyBorder="1" applyAlignment="1">
      <alignment horizontal="right" vertical="center"/>
    </xf>
    <xf numFmtId="0" fontId="53" fillId="34" borderId="0" xfId="0" applyFont="1" applyFill="1" applyAlignment="1">
      <alignment horizontal="center" vertical="center"/>
    </xf>
    <xf numFmtId="0" fontId="51" fillId="0" borderId="27" xfId="0" applyFont="1" applyBorder="1" applyAlignment="1">
      <alignment horizontal="center" vertical="center"/>
    </xf>
    <xf numFmtId="0" fontId="51" fillId="0" borderId="22" xfId="0" applyFont="1" applyBorder="1" applyAlignment="1">
      <alignment horizontal="center" vertical="center"/>
    </xf>
    <xf numFmtId="0" fontId="51" fillId="0" borderId="20" xfId="0" applyFont="1" applyBorder="1" applyAlignment="1">
      <alignment horizontal="center"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8">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worksheets/sheet50.xml" Type="http://schemas.openxmlformats.org/officeDocument/2006/relationships/worksheet"/><Relationship Id="rId51" Target="worksheets/sheet51.xml" Type="http://schemas.openxmlformats.org/officeDocument/2006/relationships/worksheet"/><Relationship Id="rId52" Target="worksheets/sheet52.xml" Type="http://schemas.openxmlformats.org/officeDocument/2006/relationships/worksheet"/><Relationship Id="rId53" Target="worksheets/sheet53.xml" Type="http://schemas.openxmlformats.org/officeDocument/2006/relationships/worksheet"/><Relationship Id="rId54" Target="theme/theme1.xml" Type="http://schemas.openxmlformats.org/officeDocument/2006/relationships/theme"/><Relationship Id="rId55" Target="styles.xml" Type="http://schemas.openxmlformats.org/officeDocument/2006/relationships/styles"/><Relationship Id="rId56" Target="sharedStrings.xml" Type="http://schemas.openxmlformats.org/officeDocument/2006/relationships/sharedStrings"/><Relationship Id="rId57" Target="metadata.xml" Type="http://schemas.openxmlformats.org/officeDocument/2006/relationships/sheetMetadata"/><Relationship Id="rId58" Target="calcChain.xml" Type="http://schemas.openxmlformats.org/officeDocument/2006/relationships/calcChain"/><Relationship Id="rId59" Target="../customXml/item1.xml" Type="http://schemas.openxmlformats.org/officeDocument/2006/relationships/customXml"/><Relationship Id="rId6" Target="worksheets/sheet6.xml" Type="http://schemas.openxmlformats.org/officeDocument/2006/relationships/worksheet"/><Relationship Id="rId60" Target="../customXml/item2.xml" Type="http://schemas.openxmlformats.org/officeDocument/2006/relationships/customXml"/><Relationship Id="rId61" Target="../customXml/item3.xml" Type="http://schemas.openxmlformats.org/officeDocument/2006/relationships/customXml"/><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2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2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2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2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2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2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2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2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2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2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xdr:col>
      <xdr:colOff>276225</xdr:colOff>
      <xdr:row>27</xdr:row>
      <xdr:rowOff>47625</xdr:rowOff>
    </xdr:from>
    <xdr:to>
      <xdr:col>4</xdr:col>
      <xdr:colOff>209550</xdr:colOff>
      <xdr:row>27</xdr:row>
      <xdr:rowOff>47625</xdr:rowOff>
    </xdr:to>
    <xdr:cxnSp macro="">
      <xdr:nvCxnSpPr>
        <xdr:cNvPr id="23986" name="AutoShape 2">
          <a:extLst>
            <a:ext uri="{FF2B5EF4-FFF2-40B4-BE49-F238E27FC236}">
              <a16:creationId xmlns:a16="http://schemas.microsoft.com/office/drawing/2014/main" id="{00000000-0008-0000-0700-0000B25D0000}"/>
            </a:ext>
          </a:extLst>
        </xdr:cNvPr>
        <xdr:cNvCxnSpPr>
          <a:cxnSpLocks noChangeShapeType="1"/>
        </xdr:cNvCxnSpPr>
      </xdr:nvCxnSpPr>
      <xdr:spPr bwMode="auto">
        <a:xfrm flipV="1">
          <a:off x="2057400" y="4762500"/>
          <a:ext cx="75247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504825</xdr:colOff>
      <xdr:row>32</xdr:row>
      <xdr:rowOff>57150</xdr:rowOff>
    </xdr:from>
    <xdr:to>
      <xdr:col>3</xdr:col>
      <xdr:colOff>409575</xdr:colOff>
      <xdr:row>32</xdr:row>
      <xdr:rowOff>57150</xdr:rowOff>
    </xdr:to>
    <xdr:cxnSp macro="">
      <xdr:nvCxnSpPr>
        <xdr:cNvPr id="23987" name="AutoShape 5">
          <a:extLst>
            <a:ext uri="{FF2B5EF4-FFF2-40B4-BE49-F238E27FC236}">
              <a16:creationId xmlns:a16="http://schemas.microsoft.com/office/drawing/2014/main" id="{00000000-0008-0000-0700-0000B35D0000}"/>
            </a:ext>
          </a:extLst>
        </xdr:cNvPr>
        <xdr:cNvCxnSpPr>
          <a:cxnSpLocks noChangeShapeType="1"/>
        </xdr:cNvCxnSpPr>
      </xdr:nvCxnSpPr>
      <xdr:spPr bwMode="auto">
        <a:xfrm>
          <a:off x="2600325" y="581025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47625</xdr:rowOff>
    </xdr:from>
    <xdr:to>
      <xdr:col>6</xdr:col>
      <xdr:colOff>190500</xdr:colOff>
      <xdr:row>29</xdr:row>
      <xdr:rowOff>57150</xdr:rowOff>
    </xdr:to>
    <xdr:cxnSp macro="">
      <xdr:nvCxnSpPr>
        <xdr:cNvPr id="23988" name="AutoShape 2">
          <a:extLst>
            <a:ext uri="{FF2B5EF4-FFF2-40B4-BE49-F238E27FC236}">
              <a16:creationId xmlns:a16="http://schemas.microsoft.com/office/drawing/2014/main" id="{00000000-0008-0000-0700-0000B45D0000}"/>
            </a:ext>
          </a:extLst>
        </xdr:cNvPr>
        <xdr:cNvCxnSpPr>
          <a:cxnSpLocks noChangeShapeType="1"/>
        </xdr:cNvCxnSpPr>
      </xdr:nvCxnSpPr>
      <xdr:spPr bwMode="auto">
        <a:xfrm flipV="1">
          <a:off x="2857500" y="5162550"/>
          <a:ext cx="752475" cy="95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57150</xdr:rowOff>
    </xdr:from>
    <xdr:to>
      <xdr:col>7</xdr:col>
      <xdr:colOff>257175</xdr:colOff>
      <xdr:row>31</xdr:row>
      <xdr:rowOff>57150</xdr:rowOff>
    </xdr:to>
    <xdr:cxnSp macro="">
      <xdr:nvCxnSpPr>
        <xdr:cNvPr id="23989" name="AutoShape 2">
          <a:extLst>
            <a:ext uri="{FF2B5EF4-FFF2-40B4-BE49-F238E27FC236}">
              <a16:creationId xmlns:a16="http://schemas.microsoft.com/office/drawing/2014/main" id="{00000000-0008-0000-0700-0000B55D0000}"/>
            </a:ext>
          </a:extLst>
        </xdr:cNvPr>
        <xdr:cNvCxnSpPr>
          <a:cxnSpLocks noChangeShapeType="1"/>
        </xdr:cNvCxnSpPr>
      </xdr:nvCxnSpPr>
      <xdr:spPr bwMode="auto">
        <a:xfrm>
          <a:off x="3629025" y="5581650"/>
          <a:ext cx="4572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7</xdr:col>
      <xdr:colOff>257175</xdr:colOff>
      <xdr:row>33</xdr:row>
      <xdr:rowOff>57150</xdr:rowOff>
    </xdr:from>
    <xdr:to>
      <xdr:col>8</xdr:col>
      <xdr:colOff>276225</xdr:colOff>
      <xdr:row>33</xdr:row>
      <xdr:rowOff>57150</xdr:rowOff>
    </xdr:to>
    <xdr:cxnSp macro="">
      <xdr:nvCxnSpPr>
        <xdr:cNvPr id="23990" name="AutoShape 2">
          <a:extLst>
            <a:ext uri="{FF2B5EF4-FFF2-40B4-BE49-F238E27FC236}">
              <a16:creationId xmlns:a16="http://schemas.microsoft.com/office/drawing/2014/main" id="{00000000-0008-0000-0700-0000B65D0000}"/>
            </a:ext>
          </a:extLst>
        </xdr:cNvPr>
        <xdr:cNvCxnSpPr>
          <a:cxnSpLocks noChangeShapeType="1"/>
        </xdr:cNvCxnSpPr>
      </xdr:nvCxnSpPr>
      <xdr:spPr bwMode="auto">
        <a:xfrm>
          <a:off x="4086225" y="5981700"/>
          <a:ext cx="42862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285750</xdr:colOff>
      <xdr:row>35</xdr:row>
      <xdr:rowOff>57150</xdr:rowOff>
    </xdr:from>
    <xdr:to>
      <xdr:col>10</xdr:col>
      <xdr:colOff>342900</xdr:colOff>
      <xdr:row>35</xdr:row>
      <xdr:rowOff>57150</xdr:rowOff>
    </xdr:to>
    <xdr:cxnSp macro="">
      <xdr:nvCxnSpPr>
        <xdr:cNvPr id="23991" name="AutoShape 2">
          <a:extLst>
            <a:ext uri="{FF2B5EF4-FFF2-40B4-BE49-F238E27FC236}">
              <a16:creationId xmlns:a16="http://schemas.microsoft.com/office/drawing/2014/main" id="{00000000-0008-0000-0700-0000B75D0000}"/>
            </a:ext>
          </a:extLst>
        </xdr:cNvPr>
        <xdr:cNvCxnSpPr>
          <a:cxnSpLocks noChangeShapeType="1"/>
        </xdr:cNvCxnSpPr>
      </xdr:nvCxnSpPr>
      <xdr:spPr bwMode="auto">
        <a:xfrm>
          <a:off x="4524375" y="6391275"/>
          <a:ext cx="8763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xdr:col>
      <xdr:colOff>276225</xdr:colOff>
      <xdr:row>27</xdr:row>
      <xdr:rowOff>114300</xdr:rowOff>
    </xdr:from>
    <xdr:to>
      <xdr:col>4</xdr:col>
      <xdr:colOff>209550</xdr:colOff>
      <xdr:row>27</xdr:row>
      <xdr:rowOff>114300</xdr:rowOff>
    </xdr:to>
    <xdr:cxnSp macro="">
      <xdr:nvCxnSpPr>
        <xdr:cNvPr id="23992" name="AutoShape 2">
          <a:extLst>
            <a:ext uri="{FF2B5EF4-FFF2-40B4-BE49-F238E27FC236}">
              <a16:creationId xmlns:a16="http://schemas.microsoft.com/office/drawing/2014/main" id="{00000000-0008-0000-0700-0000B85D0000}"/>
            </a:ext>
          </a:extLst>
        </xdr:cNvPr>
        <xdr:cNvCxnSpPr>
          <a:cxnSpLocks noChangeShapeType="1"/>
        </xdr:cNvCxnSpPr>
      </xdr:nvCxnSpPr>
      <xdr:spPr bwMode="auto">
        <a:xfrm>
          <a:off x="2057400" y="482917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114300</xdr:rowOff>
    </xdr:from>
    <xdr:to>
      <xdr:col>6</xdr:col>
      <xdr:colOff>190500</xdr:colOff>
      <xdr:row>29</xdr:row>
      <xdr:rowOff>114300</xdr:rowOff>
    </xdr:to>
    <xdr:cxnSp macro="">
      <xdr:nvCxnSpPr>
        <xdr:cNvPr id="23993" name="AutoShape 2">
          <a:extLst>
            <a:ext uri="{FF2B5EF4-FFF2-40B4-BE49-F238E27FC236}">
              <a16:creationId xmlns:a16="http://schemas.microsoft.com/office/drawing/2014/main" id="{00000000-0008-0000-0700-0000B95D0000}"/>
            </a:ext>
          </a:extLst>
        </xdr:cNvPr>
        <xdr:cNvCxnSpPr>
          <a:cxnSpLocks noChangeShapeType="1"/>
        </xdr:cNvCxnSpPr>
      </xdr:nvCxnSpPr>
      <xdr:spPr bwMode="auto">
        <a:xfrm flipV="1">
          <a:off x="2857500" y="522922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133350</xdr:rowOff>
    </xdr:from>
    <xdr:to>
      <xdr:col>7</xdr:col>
      <xdr:colOff>266700</xdr:colOff>
      <xdr:row>31</xdr:row>
      <xdr:rowOff>133350</xdr:rowOff>
    </xdr:to>
    <xdr:cxnSp macro="">
      <xdr:nvCxnSpPr>
        <xdr:cNvPr id="23994" name="AutoShape 2">
          <a:extLst>
            <a:ext uri="{FF2B5EF4-FFF2-40B4-BE49-F238E27FC236}">
              <a16:creationId xmlns:a16="http://schemas.microsoft.com/office/drawing/2014/main" id="{00000000-0008-0000-0700-0000BA5D0000}"/>
            </a:ext>
          </a:extLst>
        </xdr:cNvPr>
        <xdr:cNvCxnSpPr>
          <a:cxnSpLocks noChangeShapeType="1"/>
        </xdr:cNvCxnSpPr>
      </xdr:nvCxnSpPr>
      <xdr:spPr bwMode="auto">
        <a:xfrm>
          <a:off x="3629025" y="5657850"/>
          <a:ext cx="4667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276225</xdr:colOff>
      <xdr:row>33</xdr:row>
      <xdr:rowOff>133350</xdr:rowOff>
    </xdr:from>
    <xdr:to>
      <xdr:col>8</xdr:col>
      <xdr:colOff>295275</xdr:colOff>
      <xdr:row>33</xdr:row>
      <xdr:rowOff>133350</xdr:rowOff>
    </xdr:to>
    <xdr:cxnSp macro="">
      <xdr:nvCxnSpPr>
        <xdr:cNvPr id="23995" name="AutoShape 2">
          <a:extLst>
            <a:ext uri="{FF2B5EF4-FFF2-40B4-BE49-F238E27FC236}">
              <a16:creationId xmlns:a16="http://schemas.microsoft.com/office/drawing/2014/main" id="{00000000-0008-0000-0700-0000BB5D0000}"/>
            </a:ext>
          </a:extLst>
        </xdr:cNvPr>
        <xdr:cNvCxnSpPr>
          <a:cxnSpLocks noChangeShapeType="1"/>
        </xdr:cNvCxnSpPr>
      </xdr:nvCxnSpPr>
      <xdr:spPr bwMode="auto">
        <a:xfrm>
          <a:off x="4105275" y="6057900"/>
          <a:ext cx="4286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8</xdr:col>
      <xdr:colOff>295275</xdr:colOff>
      <xdr:row>35</xdr:row>
      <xdr:rowOff>123825</xdr:rowOff>
    </xdr:from>
    <xdr:to>
      <xdr:col>11</xdr:col>
      <xdr:colOff>390525</xdr:colOff>
      <xdr:row>35</xdr:row>
      <xdr:rowOff>123825</xdr:rowOff>
    </xdr:to>
    <xdr:cxnSp macro="">
      <xdr:nvCxnSpPr>
        <xdr:cNvPr id="23996" name="AutoShape 2">
          <a:extLst>
            <a:ext uri="{FF2B5EF4-FFF2-40B4-BE49-F238E27FC236}">
              <a16:creationId xmlns:a16="http://schemas.microsoft.com/office/drawing/2014/main" id="{00000000-0008-0000-0700-0000BC5D0000}"/>
            </a:ext>
          </a:extLst>
        </xdr:cNvPr>
        <xdr:cNvCxnSpPr>
          <a:cxnSpLocks noChangeShapeType="1"/>
        </xdr:cNvCxnSpPr>
      </xdr:nvCxnSpPr>
      <xdr:spPr bwMode="auto">
        <a:xfrm>
          <a:off x="4533900" y="6457950"/>
          <a:ext cx="13239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oneCellAnchor>
    <xdr:from>
      <xdr:col>4</xdr:col>
      <xdr:colOff>185487</xdr:colOff>
      <xdr:row>26</xdr:row>
      <xdr:rowOff>110291</xdr:rowOff>
    </xdr:from>
    <xdr:ext cx="501316" cy="275717"/>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2792329" y="485273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6</xdr:col>
      <xdr:colOff>165434</xdr:colOff>
      <xdr:row>28</xdr:row>
      <xdr:rowOff>105276</xdr:rowOff>
    </xdr:from>
    <xdr:ext cx="501316" cy="275717"/>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3594434" y="518861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7</xdr:col>
      <xdr:colOff>240042</xdr:colOff>
      <xdr:row>30</xdr:row>
      <xdr:rowOff>120316</xdr:rowOff>
    </xdr:from>
    <xdr:ext cx="501316" cy="275717"/>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4066851" y="5599992"/>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8</xdr:col>
      <xdr:colOff>285751</xdr:colOff>
      <xdr:row>32</xdr:row>
      <xdr:rowOff>105276</xdr:rowOff>
    </xdr:from>
    <xdr:ext cx="501316" cy="275717"/>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4536909" y="587040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12</xdr:col>
      <xdr:colOff>5013</xdr:colOff>
      <xdr:row>34</xdr:row>
      <xdr:rowOff>90237</xdr:rowOff>
    </xdr:from>
    <xdr:ext cx="501316" cy="275717"/>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5900487" y="6196263"/>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65%</a:t>
          </a:r>
          <a:endParaRPr kumimoji="1" lang="ja-JP" altLang="en-US" sz="1100">
            <a:latin typeface="+mn-ea"/>
            <a:ea typeface="+mn-ea"/>
          </a:endParaRPr>
        </a:p>
      </xdr:txBody>
    </xdr:sp>
    <xdr:clientData/>
  </xdr:oneCellAnchor>
  <xdr:oneCellAnchor>
    <xdr:from>
      <xdr:col>3</xdr:col>
      <xdr:colOff>190502</xdr:colOff>
      <xdr:row>24</xdr:row>
      <xdr:rowOff>509</xdr:rowOff>
    </xdr:from>
    <xdr:ext cx="493853" cy="225703"/>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7259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6</a:t>
          </a:r>
          <a:r>
            <a:rPr kumimoji="1" lang="ja-JP" altLang="en-US" sz="800"/>
            <a:t>月</a:t>
          </a:r>
          <a:r>
            <a:rPr kumimoji="1" lang="en-US" altLang="ja-JP" sz="800"/>
            <a:t>1</a:t>
          </a:r>
          <a:r>
            <a:rPr kumimoji="1" lang="ja-JP" altLang="en-US" sz="800"/>
            <a:t>日</a:t>
          </a:r>
        </a:p>
      </xdr:txBody>
    </xdr:sp>
    <xdr:clientData/>
  </xdr:oneCellAnchor>
  <xdr:oneCellAnchor>
    <xdr:from>
      <xdr:col>4</xdr:col>
      <xdr:colOff>196105</xdr:colOff>
      <xdr:row>24</xdr:row>
      <xdr:rowOff>509</xdr:rowOff>
    </xdr:from>
    <xdr:ext cx="493853" cy="225703"/>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517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7</a:t>
          </a:r>
          <a:r>
            <a:rPr kumimoji="1" lang="ja-JP" altLang="en-US" sz="800"/>
            <a:t>月</a:t>
          </a:r>
          <a:r>
            <a:rPr kumimoji="1" lang="en-US" altLang="ja-JP" sz="800"/>
            <a:t>1</a:t>
          </a:r>
          <a:r>
            <a:rPr kumimoji="1" lang="ja-JP" altLang="en-US" sz="800"/>
            <a:t>日</a:t>
          </a:r>
        </a:p>
      </xdr:txBody>
    </xdr:sp>
    <xdr:clientData/>
  </xdr:oneCellAnchor>
  <xdr:oneCellAnchor>
    <xdr:from>
      <xdr:col>2</xdr:col>
      <xdr:colOff>190502</xdr:colOff>
      <xdr:row>24</xdr:row>
      <xdr:rowOff>509</xdr:rowOff>
    </xdr:from>
    <xdr:ext cx="493853" cy="225703"/>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965616"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5</a:t>
          </a:r>
          <a:r>
            <a:rPr kumimoji="1" lang="ja-JP" altLang="en-US" sz="800"/>
            <a:t>月</a:t>
          </a:r>
          <a:r>
            <a:rPr kumimoji="1" lang="en-US" altLang="ja-JP" sz="800"/>
            <a:t>1</a:t>
          </a:r>
          <a:r>
            <a:rPr kumimoji="1" lang="ja-JP" altLang="en-US" sz="800"/>
            <a:t>日</a:t>
          </a:r>
        </a:p>
      </xdr:txBody>
    </xdr:sp>
    <xdr:clientData/>
  </xdr:oneCellAnchor>
  <xdr:oneCellAnchor>
    <xdr:from>
      <xdr:col>5</xdr:col>
      <xdr:colOff>190502</xdr:colOff>
      <xdr:row>24</xdr:row>
      <xdr:rowOff>509</xdr:rowOff>
    </xdr:from>
    <xdr:ext cx="493853" cy="225703"/>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3186547"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8</a:t>
          </a:r>
          <a:r>
            <a:rPr kumimoji="1" lang="ja-JP" altLang="en-US" sz="800"/>
            <a:t>月</a:t>
          </a:r>
          <a:r>
            <a:rPr kumimoji="1" lang="en-US" altLang="ja-JP" sz="800"/>
            <a:t>1</a:t>
          </a:r>
          <a:r>
            <a:rPr kumimoji="1" lang="ja-JP" altLang="en-US" sz="800"/>
            <a:t>日</a:t>
          </a:r>
        </a:p>
      </xdr:txBody>
    </xdr:sp>
    <xdr:clientData/>
  </xdr:oneCellAnchor>
  <xdr:oneCellAnchor>
    <xdr:from>
      <xdr:col>6</xdr:col>
      <xdr:colOff>190502</xdr:colOff>
      <xdr:row>24</xdr:row>
      <xdr:rowOff>509</xdr:rowOff>
    </xdr:from>
    <xdr:ext cx="493853" cy="225703"/>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359352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9</a:t>
          </a:r>
          <a:r>
            <a:rPr kumimoji="1" lang="ja-JP" altLang="en-US" sz="800"/>
            <a:t>月</a:t>
          </a:r>
          <a:r>
            <a:rPr kumimoji="1" lang="en-US" altLang="ja-JP" sz="800"/>
            <a:t>1</a:t>
          </a:r>
          <a:r>
            <a:rPr kumimoji="1" lang="ja-JP" altLang="en-US" sz="800"/>
            <a:t>日</a:t>
          </a:r>
        </a:p>
      </xdr:txBody>
    </xdr:sp>
    <xdr:clientData/>
  </xdr:oneCellAnchor>
  <xdr:oneCellAnchor>
    <xdr:from>
      <xdr:col>7</xdr:col>
      <xdr:colOff>140075</xdr:colOff>
      <xdr:row>24</xdr:row>
      <xdr:rowOff>509</xdr:rowOff>
    </xdr:from>
    <xdr:ext cx="545855" cy="225703"/>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3950075"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10</a:t>
          </a:r>
          <a:r>
            <a:rPr kumimoji="1" lang="ja-JP" altLang="en-US" sz="800"/>
            <a:t>月</a:t>
          </a:r>
          <a:r>
            <a:rPr kumimoji="1" lang="en-US" altLang="ja-JP" sz="800"/>
            <a:t>1</a:t>
          </a:r>
          <a:r>
            <a:rPr kumimoji="1" lang="ja-JP" altLang="en-US" sz="800"/>
            <a:t>日</a:t>
          </a:r>
        </a:p>
      </xdr:txBody>
    </xdr:sp>
    <xdr:clientData/>
  </xdr:oneCellAnchor>
  <xdr:oneCellAnchor>
    <xdr:from>
      <xdr:col>8</xdr:col>
      <xdr:colOff>134472</xdr:colOff>
      <xdr:row>24</xdr:row>
      <xdr:rowOff>509</xdr:rowOff>
    </xdr:from>
    <xdr:ext cx="545855" cy="225703"/>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4351449"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11</a:t>
          </a:r>
          <a:r>
            <a:rPr kumimoji="1" lang="ja-JP" altLang="en-US" sz="800"/>
            <a:t>月</a:t>
          </a:r>
          <a:r>
            <a:rPr kumimoji="1" lang="en-US" altLang="ja-JP" sz="800"/>
            <a:t>1</a:t>
          </a:r>
          <a:r>
            <a:rPr kumimoji="1" lang="ja-JP" altLang="en-US" sz="800"/>
            <a:t>日</a:t>
          </a:r>
        </a:p>
      </xdr:txBody>
    </xdr:sp>
    <xdr:clientData/>
  </xdr:oneCellAnchor>
  <xdr:oneCellAnchor>
    <xdr:from>
      <xdr:col>9</xdr:col>
      <xdr:colOff>134472</xdr:colOff>
      <xdr:row>24</xdr:row>
      <xdr:rowOff>509</xdr:rowOff>
    </xdr:from>
    <xdr:ext cx="545855" cy="225703"/>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4758427"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12</a:t>
          </a:r>
          <a:r>
            <a:rPr kumimoji="1" lang="ja-JP" altLang="en-US" sz="800"/>
            <a:t>月</a:t>
          </a:r>
          <a:r>
            <a:rPr kumimoji="1" lang="en-US" altLang="ja-JP" sz="800"/>
            <a:t>1</a:t>
          </a:r>
          <a:r>
            <a:rPr kumimoji="1" lang="ja-JP" altLang="en-US" sz="800"/>
            <a:t>日</a:t>
          </a:r>
        </a:p>
      </xdr:txBody>
    </xdr:sp>
    <xdr:clientData/>
  </xdr:oneCellAnchor>
  <xdr:oneCellAnchor>
    <xdr:from>
      <xdr:col>10</xdr:col>
      <xdr:colOff>184899</xdr:colOff>
      <xdr:row>24</xdr:row>
      <xdr:rowOff>509</xdr:rowOff>
    </xdr:from>
    <xdr:ext cx="493853" cy="225703"/>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5215831"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a:t>
          </a:r>
          <a:r>
            <a:rPr kumimoji="1" lang="ja-JP" altLang="en-US" sz="800"/>
            <a:t>月</a:t>
          </a:r>
          <a:r>
            <a:rPr kumimoji="1" lang="en-US" altLang="ja-JP" sz="800"/>
            <a:t>1</a:t>
          </a:r>
          <a:r>
            <a:rPr kumimoji="1" lang="ja-JP" altLang="en-US" sz="800"/>
            <a:t>日</a:t>
          </a:r>
        </a:p>
      </xdr:txBody>
    </xdr:sp>
    <xdr:clientData/>
  </xdr:oneCellAnchor>
  <xdr:oneCellAnchor>
    <xdr:from>
      <xdr:col>1</xdr:col>
      <xdr:colOff>190502</xdr:colOff>
      <xdr:row>24</xdr:row>
      <xdr:rowOff>509</xdr:rowOff>
    </xdr:from>
    <xdr:ext cx="493853" cy="225703"/>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1558638"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oneCellAnchor>
    <xdr:from>
      <xdr:col>11</xdr:col>
      <xdr:colOff>179296</xdr:colOff>
      <xdr:row>24</xdr:row>
      <xdr:rowOff>509</xdr:rowOff>
    </xdr:from>
    <xdr:ext cx="493853" cy="225703"/>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561720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2</a:t>
          </a:r>
          <a:r>
            <a:rPr kumimoji="1" lang="ja-JP" altLang="en-US" sz="800"/>
            <a:t>月</a:t>
          </a:r>
          <a:r>
            <a:rPr kumimoji="1" lang="en-US" altLang="ja-JP" sz="800"/>
            <a:t>1</a:t>
          </a:r>
          <a:r>
            <a:rPr kumimoji="1" lang="ja-JP" altLang="en-US" sz="800"/>
            <a:t>日</a:t>
          </a:r>
        </a:p>
      </xdr:txBody>
    </xdr:sp>
    <xdr:clientData/>
  </xdr:oneCellAnchor>
  <xdr:oneCellAnchor>
    <xdr:from>
      <xdr:col>12</xdr:col>
      <xdr:colOff>184899</xdr:colOff>
      <xdr:row>24</xdr:row>
      <xdr:rowOff>509</xdr:rowOff>
    </xdr:from>
    <xdr:ext cx="493853" cy="225703"/>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a:off x="602978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3</a:t>
          </a:r>
          <a:r>
            <a:rPr kumimoji="1" lang="ja-JP" altLang="en-US" sz="800"/>
            <a:t>月</a:t>
          </a:r>
          <a:r>
            <a:rPr kumimoji="1" lang="en-US" altLang="ja-JP" sz="800"/>
            <a:t>1</a:t>
          </a:r>
          <a:r>
            <a:rPr kumimoji="1" lang="ja-JP" altLang="en-US" sz="800"/>
            <a:t>日</a:t>
          </a:r>
        </a:p>
      </xdr:txBody>
    </xdr:sp>
    <xdr:clientData/>
  </xdr:oneCellAnchor>
  <xdr:oneCellAnchor>
    <xdr:from>
      <xdr:col>13</xdr:col>
      <xdr:colOff>179296</xdr:colOff>
      <xdr:row>24</xdr:row>
      <xdr:rowOff>509</xdr:rowOff>
    </xdr:from>
    <xdr:ext cx="493853" cy="225703"/>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6431160"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2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2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2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2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2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2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2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2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2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2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2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2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2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2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2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2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2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2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2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drawing6.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30.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1.bin" Type="http://schemas.openxmlformats.org/officeDocument/2006/relationships/printerSettings"/><Relationship Id="rId2" Target="../drawings/vmlDrawing5.vml" Type="http://schemas.openxmlformats.org/officeDocument/2006/relationships/vmlDrawing"/><Relationship Id="rId3" Target="../comments1.xml" Type="http://schemas.openxmlformats.org/officeDocument/2006/relationships/comments"/></Relationships>
</file>

<file path=xl/worksheets/_rels/sheet33.xml.rels><?xml version="1.0" encoding="UTF-8" standalone="yes"?><Relationships xmlns="http://schemas.openxmlformats.org/package/2006/relationships"><Relationship Id="rId1" Target="../printerSettings/printerSettings32.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3.bin" Type="http://schemas.openxmlformats.org/officeDocument/2006/relationships/printerSettings"/><Relationship Id="rId2" Target="../drawings/drawing7.xml" Type="http://schemas.openxmlformats.org/officeDocument/2006/relationships/drawing"/><Relationship Id="rId3" Target="../drawings/vmlDrawing6.vml" Type="http://schemas.openxmlformats.org/officeDocument/2006/relationships/vmlDrawing"/><Relationship Id="rId4" Target="../ctrlProps/ctrlProp29.xml" Type="http://schemas.openxmlformats.org/officeDocument/2006/relationships/ctrlProp"/><Relationship Id="rId5" Target="../ctrlProps/ctrlProp30.xml" Type="http://schemas.openxmlformats.org/officeDocument/2006/relationships/ctrlProp"/><Relationship Id="rId6" Target="../ctrlProps/ctrlProp31.xml" Type="http://schemas.openxmlformats.org/officeDocument/2006/relationships/ctrlProp"/><Relationship Id="rId7" Target="../ctrlProps/ctrlProp32.xml" Type="http://schemas.openxmlformats.org/officeDocument/2006/relationships/ctrlProp"/></Relationships>
</file>

<file path=xl/worksheets/_rels/sheet35.xml.rels><?xml version="1.0" encoding="UTF-8" standalone="yes"?><Relationships xmlns="http://schemas.openxmlformats.org/package/2006/relationships"><Relationship Id="rId1" Target="../printerSettings/printerSettings34.bin" Type="http://schemas.openxmlformats.org/officeDocument/2006/relationships/printerSettings"/><Relationship Id="rId10" Target="../ctrlProps/ctrlProp39.xml" Type="http://schemas.openxmlformats.org/officeDocument/2006/relationships/ctrlProp"/><Relationship Id="rId11" Target="../ctrlProps/ctrlProp40.xml" Type="http://schemas.openxmlformats.org/officeDocument/2006/relationships/ctrlProp"/><Relationship Id="rId12" Target="../ctrlProps/ctrlProp41.xml" Type="http://schemas.openxmlformats.org/officeDocument/2006/relationships/ctrlProp"/><Relationship Id="rId13" Target="../ctrlProps/ctrlProp42.xml" Type="http://schemas.openxmlformats.org/officeDocument/2006/relationships/ctrlProp"/><Relationship Id="rId2" Target="../drawings/drawing8.xml" Type="http://schemas.openxmlformats.org/officeDocument/2006/relationships/drawing"/><Relationship Id="rId3" Target="../drawings/vmlDrawing7.vml" Type="http://schemas.openxmlformats.org/officeDocument/2006/relationships/vmlDrawing"/><Relationship Id="rId4" Target="../ctrlProps/ctrlProp33.xml" Type="http://schemas.openxmlformats.org/officeDocument/2006/relationships/ctrlProp"/><Relationship Id="rId5" Target="../ctrlProps/ctrlProp34.xml" Type="http://schemas.openxmlformats.org/officeDocument/2006/relationships/ctrlProp"/><Relationship Id="rId6" Target="../ctrlProps/ctrlProp35.xml" Type="http://schemas.openxmlformats.org/officeDocument/2006/relationships/ctrlProp"/><Relationship Id="rId7" Target="../ctrlProps/ctrlProp36.xml" Type="http://schemas.openxmlformats.org/officeDocument/2006/relationships/ctrlProp"/><Relationship Id="rId8" Target="../ctrlProps/ctrlProp37.xml" Type="http://schemas.openxmlformats.org/officeDocument/2006/relationships/ctrlProp"/><Relationship Id="rId9" Target="../ctrlProps/ctrlProp38.xml" Type="http://schemas.openxmlformats.org/officeDocument/2006/relationships/ctrlProp"/></Relationships>
</file>

<file path=xl/worksheets/_rels/sheet36.xml.rels><?xml version="1.0" encoding="UTF-8" standalone="yes"?><Relationships xmlns="http://schemas.openxmlformats.org/package/2006/relationships"><Relationship Id="rId1" Target="../printerSettings/printerSettings35.bin" Type="http://schemas.openxmlformats.org/officeDocument/2006/relationships/printerSettings"/><Relationship Id="rId2" Target="../drawings/drawing9.xml" Type="http://schemas.openxmlformats.org/officeDocument/2006/relationships/drawing"/><Relationship Id="rId3" Target="../drawings/vmlDrawing8.vml" Type="http://schemas.openxmlformats.org/officeDocument/2006/relationships/vmlDrawing"/><Relationship Id="rId4" Target="../ctrlProps/ctrlProp43.xml" Type="http://schemas.openxmlformats.org/officeDocument/2006/relationships/ctrlProp"/><Relationship Id="rId5" Target="../ctrlProps/ctrlProp44.xml" Type="http://schemas.openxmlformats.org/officeDocument/2006/relationships/ctrlProp"/><Relationship Id="rId6" Target="../ctrlProps/ctrlProp45.xml" Type="http://schemas.openxmlformats.org/officeDocument/2006/relationships/ctrlProp"/><Relationship Id="rId7" Target="../ctrlProps/ctrlProp46.xml" Type="http://schemas.openxmlformats.org/officeDocument/2006/relationships/ctrlProp"/><Relationship Id="rId8" Target="../ctrlProps/ctrlProp47.xml" Type="http://schemas.openxmlformats.org/officeDocument/2006/relationships/ctrlProp"/></Relationships>
</file>

<file path=xl/worksheets/_rels/sheet37.xml.rels><?xml version="1.0" encoding="UTF-8" standalone="yes"?><Relationships xmlns="http://schemas.openxmlformats.org/package/2006/relationships"><Relationship Id="rId1" Target="../printerSettings/printerSettings36.bin" Type="http://schemas.openxmlformats.org/officeDocument/2006/relationships/printerSettings"/><Relationship Id="rId10" Target="../ctrlProps/ctrlProp54.xml" Type="http://schemas.openxmlformats.org/officeDocument/2006/relationships/ctrlProp"/><Relationship Id="rId11" Target="../ctrlProps/ctrlProp55.xml" Type="http://schemas.openxmlformats.org/officeDocument/2006/relationships/ctrlProp"/><Relationship Id="rId12" Target="../ctrlProps/ctrlProp56.xml" Type="http://schemas.openxmlformats.org/officeDocument/2006/relationships/ctrlProp"/><Relationship Id="rId13" Target="../ctrlProps/ctrlProp57.xml" Type="http://schemas.openxmlformats.org/officeDocument/2006/relationships/ctrlProp"/><Relationship Id="rId2" Target="../drawings/drawing10.xml" Type="http://schemas.openxmlformats.org/officeDocument/2006/relationships/drawing"/><Relationship Id="rId3" Target="../drawings/vmlDrawing9.vml" Type="http://schemas.openxmlformats.org/officeDocument/2006/relationships/vmlDrawing"/><Relationship Id="rId4" Target="../ctrlProps/ctrlProp48.xml" Type="http://schemas.openxmlformats.org/officeDocument/2006/relationships/ctrlProp"/><Relationship Id="rId5" Target="../ctrlProps/ctrlProp49.xml" Type="http://schemas.openxmlformats.org/officeDocument/2006/relationships/ctrlProp"/><Relationship Id="rId6" Target="../ctrlProps/ctrlProp50.xml" Type="http://schemas.openxmlformats.org/officeDocument/2006/relationships/ctrlProp"/><Relationship Id="rId7" Target="../ctrlProps/ctrlProp51.xml" Type="http://schemas.openxmlformats.org/officeDocument/2006/relationships/ctrlProp"/><Relationship Id="rId8" Target="../ctrlProps/ctrlProp52.xml" Type="http://schemas.openxmlformats.org/officeDocument/2006/relationships/ctrlProp"/><Relationship Id="rId9" Target="../ctrlProps/ctrlProp53.xml" Type="http://schemas.openxmlformats.org/officeDocument/2006/relationships/ctrlProp"/></Relationships>
</file>

<file path=xl/worksheets/_rels/sheet38.xml.rels><?xml version="1.0" encoding="UTF-8" standalone="yes"?><Relationships xmlns="http://schemas.openxmlformats.org/package/2006/relationships"><Relationship Id="rId1" Target="../printerSettings/printerSettings37.bin" Type="http://schemas.openxmlformats.org/officeDocument/2006/relationships/printerSettings"/></Relationships>
</file>

<file path=xl/worksheets/_rels/sheet39.xml.rels><?xml version="1.0" encoding="UTF-8" standalone="yes"?><Relationships xmlns="http://schemas.openxmlformats.org/package/2006/relationships"><Relationship Id="rId1" Target="../printerSettings/printerSettings38.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40.xml.rels><?xml version="1.0" encoding="UTF-8" standalone="yes"?><Relationships xmlns="http://schemas.openxmlformats.org/package/2006/relationships"><Relationship Id="rId1" Target="../printerSettings/printerSettings39.bin" Type="http://schemas.openxmlformats.org/officeDocument/2006/relationships/printerSettings"/></Relationships>
</file>

<file path=xl/worksheets/_rels/sheet41.xml.rels><?xml version="1.0" encoding="UTF-8" standalone="yes"?><Relationships xmlns="http://schemas.openxmlformats.org/package/2006/relationships"><Relationship Id="rId1" Target="../printerSettings/printerSettings40.bin" Type="http://schemas.openxmlformats.org/officeDocument/2006/relationships/printerSettings"/></Relationships>
</file>

<file path=xl/worksheets/_rels/sheet42.xml.rels><?xml version="1.0" encoding="UTF-8" standalone="yes"?><Relationships xmlns="http://schemas.openxmlformats.org/package/2006/relationships"><Relationship Id="rId1" Target="../printerSettings/printerSettings41.bin" Type="http://schemas.openxmlformats.org/officeDocument/2006/relationships/printerSettings"/></Relationships>
</file>

<file path=xl/worksheets/_rels/sheet43.xml.rels><?xml version="1.0" encoding="UTF-8" standalone="yes"?><Relationships xmlns="http://schemas.openxmlformats.org/package/2006/relationships"><Relationship Id="rId1" Target="../printerSettings/printerSettings42.bin" Type="http://schemas.openxmlformats.org/officeDocument/2006/relationships/printerSettings"/></Relationships>
</file>

<file path=xl/worksheets/_rels/sheet44.xml.rels><?xml version="1.0" encoding="UTF-8" standalone="yes"?><Relationships xmlns="http://schemas.openxmlformats.org/package/2006/relationships"><Relationship Id="rId1" Target="../printerSettings/printerSettings43.bin" Type="http://schemas.openxmlformats.org/officeDocument/2006/relationships/printerSettings"/></Relationships>
</file>

<file path=xl/worksheets/_rels/sheet45.xml.rels><?xml version="1.0" encoding="UTF-8" standalone="yes"?><Relationships xmlns="http://schemas.openxmlformats.org/package/2006/relationships"><Relationship Id="rId1" Target="../printerSettings/printerSettings44.bin" Type="http://schemas.openxmlformats.org/officeDocument/2006/relationships/printerSettings"/></Relationships>
</file>

<file path=xl/worksheets/_rels/sheet46.xml.rels><?xml version="1.0" encoding="UTF-8" standalone="yes"?><Relationships xmlns="http://schemas.openxmlformats.org/package/2006/relationships"><Relationship Id="rId1" Target="../printerSettings/printerSettings45.bin" Type="http://schemas.openxmlformats.org/officeDocument/2006/relationships/printerSettings"/></Relationships>
</file>

<file path=xl/worksheets/_rels/sheet47.xml.rels><?xml version="1.0" encoding="UTF-8" standalone="yes"?><Relationships xmlns="http://schemas.openxmlformats.org/package/2006/relationships"><Relationship Id="rId1" Target="../printerSettings/printerSettings46.bin" Type="http://schemas.openxmlformats.org/officeDocument/2006/relationships/printerSettings"/></Relationships>
</file>

<file path=xl/worksheets/_rels/sheet48.xml.rels><?xml version="1.0" encoding="UTF-8" standalone="yes"?><Relationships xmlns="http://schemas.openxmlformats.org/package/2006/relationships"><Relationship Id="rId1" Target="../printerSettings/printerSettings47.bin" Type="http://schemas.openxmlformats.org/officeDocument/2006/relationships/printerSettings"/></Relationships>
</file>

<file path=xl/worksheets/_rels/sheet49.xml.rels><?xml version="1.0" encoding="UTF-8" standalone="yes"?><Relationships xmlns="http://schemas.openxmlformats.org/package/2006/relationships"><Relationship Id="rId1" Target="../printerSettings/printerSettings48.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50.xml.rels><?xml version="1.0" encoding="UTF-8" standalone="yes"?><Relationships xmlns="http://schemas.openxmlformats.org/package/2006/relationships"><Relationship Id="rId1" Target="../printerSettings/printerSettings49.bin" Type="http://schemas.openxmlformats.org/officeDocument/2006/relationships/printerSettings"/></Relationships>
</file>

<file path=xl/worksheets/_rels/sheet51.xml.rels><?xml version="1.0" encoding="UTF-8" standalone="yes"?><Relationships xmlns="http://schemas.openxmlformats.org/package/2006/relationships"><Relationship Id="rId1" Target="../printerSettings/printerSettings50.bin" Type="http://schemas.openxmlformats.org/officeDocument/2006/relationships/printerSettings"/></Relationships>
</file>

<file path=xl/worksheets/_rels/sheet52.xml.rels><?xml version="1.0" encoding="UTF-8" standalone="yes"?><Relationships xmlns="http://schemas.openxmlformats.org/package/2006/relationships"><Relationship Id="rId1" Target="../printerSettings/printerSettings51.bin" Type="http://schemas.openxmlformats.org/officeDocument/2006/relationships/printerSettings"/></Relationships>
</file>

<file path=xl/worksheets/_rels/sheet53.xml.rels><?xml version="1.0" encoding="UTF-8" standalone="yes"?><Relationships xmlns="http://schemas.openxmlformats.org/package/2006/relationships"><Relationship Id="rId1" Target="../printerSettings/printerSettings52.bin" Type="http://schemas.openxmlformats.org/officeDocument/2006/relationships/printerSettings"/><Relationship Id="rId2" Target="../drawings/drawing11.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trlProps/ctrlProp14.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trlProps/ctrlProp15.xml" Type="http://schemas.openxmlformats.org/officeDocument/2006/relationships/ctrlProp"/><Relationship Id="rId5" Target="../ctrlProps/ctrlProp16.xml" Type="http://schemas.openxmlformats.org/officeDocument/2006/relationships/ctrlProp"/><Relationship Id="rId6" Target="../ctrlProps/ctrlProp17.xml" Type="http://schemas.openxmlformats.org/officeDocument/2006/relationships/ctrlProp"/><Relationship Id="rId7" Target="../ctrlProps/ctrlProp18.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25.xml" Type="http://schemas.openxmlformats.org/officeDocument/2006/relationships/ctrlProp"/><Relationship Id="rId11" Target="../ctrlProps/ctrlProp26.xml" Type="http://schemas.openxmlformats.org/officeDocument/2006/relationships/ctrlProp"/><Relationship Id="rId12" Target="../ctrlProps/ctrlProp27.xml" Type="http://schemas.openxmlformats.org/officeDocument/2006/relationships/ctrlProp"/><Relationship Id="rId13" Target="../ctrlProps/ctrlProp28.xml" Type="http://schemas.openxmlformats.org/officeDocument/2006/relationships/ctrlProp"/><Relationship Id="rId2" Target="../drawings/drawing5.xml" Type="http://schemas.openxmlformats.org/officeDocument/2006/relationships/drawing"/><Relationship Id="rId3" Target="../drawings/vmlDrawing4.vml" Type="http://schemas.openxmlformats.org/officeDocument/2006/relationships/vmlDrawing"/><Relationship Id="rId4" Target="../ctrlProps/ctrlProp19.xml" Type="http://schemas.openxmlformats.org/officeDocument/2006/relationships/ctrlProp"/><Relationship Id="rId5" Target="../ctrlProps/ctrlProp20.xml" Type="http://schemas.openxmlformats.org/officeDocument/2006/relationships/ctrlProp"/><Relationship Id="rId6" Target="../ctrlProps/ctrlProp21.xml" Type="http://schemas.openxmlformats.org/officeDocument/2006/relationships/ctrlProp"/><Relationship Id="rId7" Target="../ctrlProps/ctrlProp22.xml" Type="http://schemas.openxmlformats.org/officeDocument/2006/relationships/ctrlProp"/><Relationship Id="rId8" Target="../ctrlProps/ctrlProp23.xml" Type="http://schemas.openxmlformats.org/officeDocument/2006/relationships/ctrlProp"/><Relationship Id="rId9" Target="../ctrlProps/ctrlProp24.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76" customWidth="1"/>
    <col min="6" max="6" width="5.375" style="176" customWidth="1"/>
    <col min="7" max="12" width="1.375" style="176"/>
    <col min="13" max="13" width="11.375" style="176" customWidth="1"/>
    <col min="14" max="61" width="1.375" style="176"/>
    <col min="62" max="62" width="1.375" style="176" customWidth="1"/>
    <col min="63" max="65" width="1.375" style="176"/>
    <col min="66" max="66" width="1.375" style="176" customWidth="1"/>
    <col min="67" max="16384" width="1.375" style="176"/>
  </cols>
  <sheetData>
    <row r="1" spans="1:77" ht="6.75" customHeight="1">
      <c r="A1" s="1246" t="s">
        <v>0</v>
      </c>
      <c r="B1" s="1246"/>
      <c r="C1" s="170"/>
      <c r="D1" s="170"/>
      <c r="E1" s="170"/>
      <c r="F1" s="170"/>
      <c r="G1" s="167"/>
      <c r="H1" s="167"/>
      <c r="I1" s="167"/>
      <c r="J1" s="168"/>
      <c r="K1" s="168"/>
      <c r="L1" s="168"/>
      <c r="M1" s="168"/>
      <c r="N1" s="168"/>
      <c r="O1" s="168"/>
      <c r="P1" s="168"/>
      <c r="Q1" s="168"/>
      <c r="R1" s="169"/>
      <c r="S1" s="169"/>
      <c r="T1" s="169"/>
      <c r="U1" s="169"/>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1"/>
      <c r="BK1" s="172"/>
      <c r="BL1" s="173"/>
      <c r="BM1" s="173"/>
      <c r="BN1" s="173"/>
      <c r="BO1" s="173"/>
      <c r="BP1" s="173"/>
      <c r="BQ1" s="174"/>
      <c r="BR1" s="174"/>
      <c r="BS1" s="175"/>
      <c r="BT1" s="175"/>
      <c r="BU1" s="175"/>
      <c r="BV1" s="175"/>
      <c r="BW1" s="175"/>
      <c r="BX1" s="175"/>
      <c r="BY1" s="175"/>
    </row>
    <row r="2" spans="1:77" ht="6.75" customHeight="1">
      <c r="A2" s="1246"/>
      <c r="B2" s="1246"/>
      <c r="C2" s="1247" t="s">
        <v>1</v>
      </c>
      <c r="D2" s="1247"/>
      <c r="E2" s="1247"/>
      <c r="F2" s="1247"/>
      <c r="G2" s="1247"/>
      <c r="H2" s="1247"/>
      <c r="I2" s="1247"/>
      <c r="J2" s="1247"/>
      <c r="K2" s="1247"/>
      <c r="L2" s="1247"/>
      <c r="M2" s="1247"/>
      <c r="N2" s="1247"/>
      <c r="O2" s="1247"/>
      <c r="P2" s="1247"/>
      <c r="Q2" s="1247"/>
      <c r="R2" s="1247"/>
      <c r="S2" s="1247"/>
      <c r="T2" s="1247"/>
      <c r="U2" s="1247"/>
      <c r="V2" s="1247"/>
      <c r="W2" s="1247"/>
      <c r="X2" s="1247"/>
      <c r="Y2" s="1247"/>
      <c r="Z2" s="1247"/>
      <c r="AA2" s="1247"/>
      <c r="AB2" s="1247"/>
      <c r="AC2" s="1247"/>
      <c r="AD2" s="1247"/>
      <c r="AE2" s="1247"/>
      <c r="AF2" s="1247"/>
      <c r="AG2" s="1247"/>
      <c r="AH2" s="1247"/>
      <c r="AI2" s="1247"/>
      <c r="AJ2" s="1247"/>
      <c r="AK2" s="1247"/>
      <c r="AL2" s="1247"/>
      <c r="AM2" s="1247"/>
      <c r="AN2" s="1247"/>
      <c r="AO2" s="1247"/>
      <c r="AP2" s="1247"/>
      <c r="AQ2" s="1247"/>
      <c r="AR2" s="1247"/>
      <c r="AS2" s="1247"/>
      <c r="AT2" s="1247"/>
      <c r="AU2" s="1247"/>
      <c r="AV2" s="1247"/>
      <c r="AW2" s="1247"/>
      <c r="AX2" s="1247"/>
      <c r="AY2" s="1247"/>
      <c r="AZ2" s="1247"/>
      <c r="BA2" s="1247"/>
      <c r="BB2" s="1247"/>
      <c r="BC2" s="1247"/>
      <c r="BD2" s="1247"/>
      <c r="BE2" s="1247"/>
      <c r="BF2" s="1247"/>
      <c r="BG2" s="1247"/>
      <c r="BH2" s="1247"/>
      <c r="BI2" s="1247"/>
      <c r="BJ2" s="1247"/>
      <c r="BK2" s="1247"/>
      <c r="BL2" s="1247"/>
      <c r="BM2" s="1247"/>
      <c r="BN2" s="1247"/>
      <c r="BO2" s="1247"/>
      <c r="BP2" s="1247"/>
      <c r="BQ2" s="1247"/>
      <c r="BR2" s="1247"/>
      <c r="BS2" s="1247"/>
      <c r="BT2" s="1247"/>
      <c r="BU2" s="1247"/>
      <c r="BV2" s="1247"/>
      <c r="BW2" s="175"/>
      <c r="BX2" s="175"/>
      <c r="BY2" s="175"/>
    </row>
    <row r="3" spans="1:77" ht="6.75" customHeight="1">
      <c r="A3" s="1246"/>
      <c r="B3" s="1246"/>
      <c r="C3" s="1247"/>
      <c r="D3" s="1247"/>
      <c r="E3" s="1247"/>
      <c r="F3" s="1247"/>
      <c r="G3" s="1247"/>
      <c r="H3" s="1247"/>
      <c r="I3" s="1247"/>
      <c r="J3" s="1247"/>
      <c r="K3" s="1247"/>
      <c r="L3" s="1247"/>
      <c r="M3" s="1247"/>
      <c r="N3" s="1247"/>
      <c r="O3" s="1247"/>
      <c r="P3" s="1247"/>
      <c r="Q3" s="1247"/>
      <c r="R3" s="1247"/>
      <c r="S3" s="1247"/>
      <c r="T3" s="1247"/>
      <c r="U3" s="1247"/>
      <c r="V3" s="1247"/>
      <c r="W3" s="1247"/>
      <c r="X3" s="1247"/>
      <c r="Y3" s="1247"/>
      <c r="Z3" s="1247"/>
      <c r="AA3" s="1247"/>
      <c r="AB3" s="1247"/>
      <c r="AC3" s="1247"/>
      <c r="AD3" s="1247"/>
      <c r="AE3" s="1247"/>
      <c r="AF3" s="1247"/>
      <c r="AG3" s="1247"/>
      <c r="AH3" s="1247"/>
      <c r="AI3" s="1247"/>
      <c r="AJ3" s="1247"/>
      <c r="AK3" s="1247"/>
      <c r="AL3" s="1247"/>
      <c r="AM3" s="1247"/>
      <c r="AN3" s="1247"/>
      <c r="AO3" s="1247"/>
      <c r="AP3" s="1247"/>
      <c r="AQ3" s="1247"/>
      <c r="AR3" s="1247"/>
      <c r="AS3" s="1247"/>
      <c r="AT3" s="1247"/>
      <c r="AU3" s="1247"/>
      <c r="AV3" s="1247"/>
      <c r="AW3" s="1247"/>
      <c r="AX3" s="1247"/>
      <c r="AY3" s="1247"/>
      <c r="AZ3" s="1247"/>
      <c r="BA3" s="1247"/>
      <c r="BB3" s="1247"/>
      <c r="BC3" s="1247"/>
      <c r="BD3" s="1247"/>
      <c r="BE3" s="1247"/>
      <c r="BF3" s="1247"/>
      <c r="BG3" s="1247"/>
      <c r="BH3" s="1247"/>
      <c r="BI3" s="1247"/>
      <c r="BJ3" s="1247"/>
      <c r="BK3" s="1247"/>
      <c r="BL3" s="1247"/>
      <c r="BM3" s="1247"/>
      <c r="BN3" s="1247"/>
      <c r="BO3" s="1247"/>
      <c r="BP3" s="1247"/>
      <c r="BQ3" s="1247"/>
      <c r="BR3" s="1247"/>
      <c r="BS3" s="1247"/>
      <c r="BT3" s="1247"/>
      <c r="BU3" s="1247"/>
      <c r="BV3" s="1247"/>
      <c r="BW3" s="175"/>
      <c r="BX3" s="175"/>
      <c r="BY3" s="175"/>
    </row>
    <row r="4" spans="1:77" ht="6.75" customHeight="1">
      <c r="A4" s="170"/>
      <c r="B4" s="170"/>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75"/>
      <c r="BX4" s="175"/>
      <c r="BY4" s="175"/>
    </row>
    <row r="5" spans="1:77" ht="6.75" customHeight="1">
      <c r="A5" s="170"/>
      <c r="B5" s="170"/>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77"/>
      <c r="BX5" s="177"/>
      <c r="BY5" s="177"/>
    </row>
    <row r="6" spans="1:77" ht="6.75" customHeight="1">
      <c r="A6" s="170"/>
      <c r="B6" s="1248" t="s">
        <v>2</v>
      </c>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77"/>
      <c r="BO6" s="177"/>
      <c r="BP6" s="177"/>
      <c r="BQ6" s="177"/>
      <c r="BR6" s="177"/>
      <c r="BS6" s="177"/>
      <c r="BT6" s="177"/>
      <c r="BU6" s="177"/>
      <c r="BV6" s="177"/>
      <c r="BW6" s="177"/>
      <c r="BX6" s="177"/>
      <c r="BY6" s="177"/>
    </row>
    <row r="7" spans="1:77" ht="6.75" customHeight="1">
      <c r="A7" s="170"/>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75"/>
      <c r="BO7" s="175"/>
      <c r="BP7" s="175"/>
      <c r="BQ7" s="175"/>
      <c r="BR7" s="175"/>
      <c r="BS7" s="175"/>
      <c r="BT7" s="175"/>
      <c r="BU7" s="175"/>
      <c r="BV7" s="175"/>
      <c r="BW7" s="175"/>
      <c r="BX7" s="175"/>
      <c r="BY7" s="175"/>
    </row>
    <row r="8" spans="1:77" ht="6.75" customHeight="1">
      <c r="A8" s="170"/>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75"/>
      <c r="BO8" s="175"/>
      <c r="BP8" s="175"/>
      <c r="BQ8" s="175"/>
      <c r="BR8" s="175"/>
      <c r="BS8" s="175"/>
      <c r="BT8" s="175"/>
      <c r="BU8" s="175"/>
      <c r="BV8" s="175"/>
      <c r="BW8" s="175"/>
      <c r="BX8" s="175"/>
      <c r="BY8" s="175"/>
    </row>
    <row r="9" spans="1:77" ht="6.75" customHeight="1">
      <c r="B9" s="1249" t="s">
        <v>3</v>
      </c>
      <c r="C9" s="1249"/>
      <c r="D9" s="1249"/>
      <c r="E9" s="1249"/>
      <c r="F9" s="1249"/>
      <c r="G9" s="1249"/>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1249"/>
      <c r="AK9" s="1249"/>
      <c r="AL9" s="1249"/>
      <c r="AM9" s="1249"/>
      <c r="AN9" s="1249"/>
      <c r="AO9" s="1249"/>
      <c r="AP9" s="1249"/>
      <c r="AQ9" s="1249"/>
      <c r="AR9" s="1249"/>
      <c r="AS9" s="1249"/>
      <c r="AT9" s="1249"/>
      <c r="AU9" s="1249"/>
      <c r="AV9" s="1249"/>
      <c r="AW9" s="1249"/>
      <c r="AX9" s="1249"/>
      <c r="AY9" s="1249"/>
      <c r="AZ9" s="1249"/>
      <c r="BA9" s="1249"/>
      <c r="BB9" s="1249"/>
      <c r="BC9" s="1249"/>
      <c r="BD9" s="1249"/>
      <c r="BE9" s="1249"/>
      <c r="BF9" s="1249"/>
      <c r="BG9" s="1249"/>
      <c r="BH9" s="1249"/>
      <c r="BI9" s="1249"/>
      <c r="BJ9" s="1249"/>
      <c r="BK9" s="1249"/>
      <c r="BL9" s="1249"/>
      <c r="BM9" s="1249"/>
      <c r="BN9" s="1249"/>
      <c r="BO9" s="1249"/>
      <c r="BP9" s="1249"/>
      <c r="BQ9" s="1249"/>
      <c r="BR9" s="1249"/>
      <c r="BS9" s="1249"/>
      <c r="BT9" s="1249"/>
      <c r="BU9" s="1249"/>
      <c r="BV9" s="1249"/>
      <c r="BW9" s="1249"/>
      <c r="BX9" s="1249"/>
      <c r="BY9" s="1249"/>
    </row>
    <row r="10" spans="1:77" ht="7.5" customHeight="1">
      <c r="B10" s="1249"/>
      <c r="C10" s="1249"/>
      <c r="D10" s="1249"/>
      <c r="E10" s="1249"/>
      <c r="F10" s="1249"/>
      <c r="G10" s="1249"/>
      <c r="H10" s="1249"/>
      <c r="I10" s="1249"/>
      <c r="J10" s="1249"/>
      <c r="K10" s="1249"/>
      <c r="L10" s="1249"/>
      <c r="M10" s="1249"/>
      <c r="N10" s="1249"/>
      <c r="O10" s="1249"/>
      <c r="P10" s="1249"/>
      <c r="Q10" s="1249"/>
      <c r="R10" s="1249"/>
      <c r="S10" s="1249"/>
      <c r="T10" s="1249"/>
      <c r="U10" s="1249"/>
      <c r="V10" s="1249"/>
      <c r="W10" s="1249"/>
      <c r="X10" s="1249"/>
      <c r="Y10" s="1249"/>
      <c r="Z10" s="1249"/>
      <c r="AA10" s="1249"/>
      <c r="AB10" s="1249"/>
      <c r="AC10" s="1249"/>
      <c r="AD10" s="1249"/>
      <c r="AE10" s="1249"/>
      <c r="AF10" s="1249"/>
      <c r="AG10" s="1249"/>
      <c r="AH10" s="1249"/>
      <c r="AI10" s="1249"/>
      <c r="AJ10" s="1249"/>
      <c r="AK10" s="1249"/>
      <c r="AL10" s="1249"/>
      <c r="AM10" s="1249"/>
      <c r="AN10" s="1249"/>
      <c r="AO10" s="1249"/>
      <c r="AP10" s="1249"/>
      <c r="AQ10" s="1249"/>
      <c r="AR10" s="1249"/>
      <c r="AS10" s="1249"/>
      <c r="AT10" s="1249"/>
      <c r="AU10" s="1249"/>
      <c r="AV10" s="1249"/>
      <c r="AW10" s="1249"/>
      <c r="AX10" s="1249"/>
      <c r="AY10" s="1249"/>
      <c r="AZ10" s="1249"/>
      <c r="BA10" s="1249"/>
      <c r="BB10" s="1249"/>
      <c r="BC10" s="1249"/>
      <c r="BD10" s="1249"/>
      <c r="BE10" s="1249"/>
      <c r="BF10" s="1249"/>
      <c r="BG10" s="1249"/>
      <c r="BH10" s="1249"/>
      <c r="BI10" s="1249"/>
      <c r="BJ10" s="1249"/>
      <c r="BK10" s="1249"/>
      <c r="BL10" s="1249"/>
      <c r="BM10" s="1249"/>
      <c r="BN10" s="1249"/>
      <c r="BO10" s="1249"/>
      <c r="BP10" s="1249"/>
      <c r="BQ10" s="1249"/>
      <c r="BR10" s="1249"/>
      <c r="BS10" s="1249"/>
      <c r="BT10" s="1249"/>
      <c r="BU10" s="1249"/>
      <c r="BV10" s="1249"/>
      <c r="BW10" s="1249"/>
      <c r="BX10" s="1249"/>
      <c r="BY10" s="1249"/>
    </row>
    <row r="11" spans="1:77" ht="6.75" customHeight="1">
      <c r="A11" s="177"/>
      <c r="B11" s="1249"/>
      <c r="C11" s="1249"/>
      <c r="D11" s="1249"/>
      <c r="E11" s="1249"/>
      <c r="F11" s="1249"/>
      <c r="G11" s="1249"/>
      <c r="H11" s="1249"/>
      <c r="I11" s="1249"/>
      <c r="J11" s="1249"/>
      <c r="K11" s="1249"/>
      <c r="L11" s="1249"/>
      <c r="M11" s="1249"/>
      <c r="N11" s="1249"/>
      <c r="O11" s="1249"/>
      <c r="P11" s="1249"/>
      <c r="Q11" s="1249"/>
      <c r="R11" s="1249"/>
      <c r="S11" s="1249"/>
      <c r="T11" s="1249"/>
      <c r="U11" s="1249"/>
      <c r="V11" s="1249"/>
      <c r="W11" s="1249"/>
      <c r="X11" s="1249"/>
      <c r="Y11" s="1249"/>
      <c r="Z11" s="1249"/>
      <c r="AA11" s="1249"/>
      <c r="AB11" s="1249"/>
      <c r="AC11" s="1249"/>
      <c r="AD11" s="1249"/>
      <c r="AE11" s="1249"/>
      <c r="AF11" s="1249"/>
      <c r="AG11" s="1249"/>
      <c r="AH11" s="1249"/>
      <c r="AI11" s="1249"/>
      <c r="AJ11" s="1249"/>
      <c r="AK11" s="1249"/>
      <c r="AL11" s="1249"/>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9"/>
      <c r="BH11" s="1249"/>
      <c r="BI11" s="1249"/>
      <c r="BJ11" s="1249"/>
      <c r="BK11" s="1249"/>
      <c r="BL11" s="1249"/>
      <c r="BM11" s="1249"/>
      <c r="BN11" s="1249"/>
      <c r="BO11" s="1249"/>
      <c r="BP11" s="1249"/>
      <c r="BQ11" s="1249"/>
      <c r="BR11" s="1249"/>
      <c r="BS11" s="1249"/>
      <c r="BT11" s="1249"/>
      <c r="BU11" s="1249"/>
      <c r="BV11" s="1249"/>
      <c r="BW11" s="1249"/>
      <c r="BX11" s="1249"/>
      <c r="BY11" s="1249"/>
    </row>
    <row r="12" spans="1:77" ht="6.75" customHeight="1">
      <c r="A12" s="177"/>
      <c r="B12" s="1249"/>
      <c r="C12" s="1249"/>
      <c r="D12" s="1249"/>
      <c r="E12" s="1249"/>
      <c r="F12" s="1249"/>
      <c r="G12" s="1249"/>
      <c r="H12" s="1249"/>
      <c r="I12" s="1249"/>
      <c r="J12" s="1249"/>
      <c r="K12" s="1249"/>
      <c r="L12" s="1249"/>
      <c r="M12" s="1249"/>
      <c r="N12" s="1249"/>
      <c r="O12" s="1249"/>
      <c r="P12" s="1249"/>
      <c r="Q12" s="1249"/>
      <c r="R12" s="1249"/>
      <c r="S12" s="1249"/>
      <c r="T12" s="1249"/>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T12" s="1249"/>
      <c r="AU12" s="1249"/>
      <c r="AV12" s="1249"/>
      <c r="AW12" s="1249"/>
      <c r="AX12" s="1249"/>
      <c r="AY12" s="1249"/>
      <c r="AZ12" s="1249"/>
      <c r="BA12" s="1249"/>
      <c r="BB12" s="1249"/>
      <c r="BC12" s="1249"/>
      <c r="BD12" s="1249"/>
      <c r="BE12" s="1249"/>
      <c r="BF12" s="1249"/>
      <c r="BG12" s="1249"/>
      <c r="BH12" s="1249"/>
      <c r="BI12" s="1249"/>
      <c r="BJ12" s="1249"/>
      <c r="BK12" s="1249"/>
      <c r="BL12" s="1249"/>
      <c r="BM12" s="1249"/>
      <c r="BN12" s="1249"/>
      <c r="BO12" s="1249"/>
      <c r="BP12" s="1249"/>
      <c r="BQ12" s="1249"/>
      <c r="BR12" s="1249"/>
      <c r="BS12" s="1249"/>
      <c r="BT12" s="1249"/>
      <c r="BU12" s="1249"/>
      <c r="BV12" s="1249"/>
      <c r="BW12" s="1249"/>
      <c r="BX12" s="1249"/>
      <c r="BY12" s="1249"/>
    </row>
    <row r="13" spans="1:77" ht="6.75" customHeight="1">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0"/>
      <c r="AY13" s="260"/>
      <c r="AZ13" s="1250" t="str">
        <f>IF(AND(【参考】集計用シート!P3&gt;=45748,【参考】集計用シート!P3&lt;=46112),"","↓申請対象機関の日付を入力してください")</f>
        <v>↓申請対象機関の日付を入力してください</v>
      </c>
      <c r="BA13" s="1250"/>
      <c r="BB13" s="1250"/>
      <c r="BC13" s="1250"/>
      <c r="BD13" s="1250"/>
      <c r="BE13" s="1250"/>
      <c r="BF13" s="1250"/>
      <c r="BG13" s="1250"/>
      <c r="BH13" s="1250"/>
      <c r="BI13" s="1250"/>
      <c r="BJ13" s="1250"/>
      <c r="BK13" s="1250"/>
      <c r="BL13" s="1250"/>
      <c r="BM13" s="1250"/>
      <c r="BN13" s="1250"/>
      <c r="BO13" s="1250"/>
      <c r="BP13" s="1250"/>
      <c r="BQ13" s="1250"/>
      <c r="BR13" s="1250"/>
      <c r="BS13" s="1250"/>
      <c r="BT13" s="1250"/>
      <c r="BU13" s="1250"/>
      <c r="BV13" s="1250"/>
      <c r="BW13" s="1250"/>
      <c r="BX13" s="1250"/>
      <c r="BY13" s="1250"/>
    </row>
    <row r="14" spans="1:77" ht="6.75" customHeight="1">
      <c r="A14" s="177"/>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0"/>
      <c r="AY14" s="260"/>
      <c r="AZ14" s="1250"/>
      <c r="BA14" s="1250"/>
      <c r="BB14" s="1250"/>
      <c r="BC14" s="1250"/>
      <c r="BD14" s="1250"/>
      <c r="BE14" s="1250"/>
      <c r="BF14" s="1250"/>
      <c r="BG14" s="1250"/>
      <c r="BH14" s="1250"/>
      <c r="BI14" s="1250"/>
      <c r="BJ14" s="1250"/>
      <c r="BK14" s="1250"/>
      <c r="BL14" s="1250"/>
      <c r="BM14" s="1250"/>
      <c r="BN14" s="1250"/>
      <c r="BO14" s="1250"/>
      <c r="BP14" s="1250"/>
      <c r="BQ14" s="1250"/>
      <c r="BR14" s="1250"/>
      <c r="BS14" s="1250"/>
      <c r="BT14" s="1250"/>
      <c r="BU14" s="1250"/>
      <c r="BV14" s="1250"/>
      <c r="BW14" s="1250"/>
      <c r="BX14" s="1250"/>
      <c r="BY14" s="1250"/>
    </row>
    <row r="15" spans="1:77" ht="6.75" customHeight="1">
      <c r="A15" s="177"/>
      <c r="B15" s="178"/>
      <c r="C15" s="178"/>
      <c r="D15" s="178"/>
      <c r="E15" s="178"/>
      <c r="F15" s="178"/>
      <c r="G15" s="178"/>
      <c r="H15" s="178"/>
      <c r="I15" s="178"/>
      <c r="J15" s="178"/>
      <c r="K15" s="178"/>
      <c r="L15" s="17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178"/>
      <c r="AJ15" s="178"/>
      <c r="AK15" s="178"/>
      <c r="AL15" s="178"/>
      <c r="AM15" s="178"/>
      <c r="AN15" s="178"/>
      <c r="AO15" s="178"/>
      <c r="AP15" s="178"/>
      <c r="AQ15" s="178"/>
      <c r="AR15" s="178"/>
      <c r="AS15" s="178"/>
      <c r="AT15" s="178"/>
      <c r="AU15" s="178"/>
      <c r="AV15" s="178"/>
      <c r="AW15" s="178"/>
      <c r="AX15" s="178"/>
      <c r="AY15" s="178"/>
      <c r="AZ15" s="1251"/>
      <c r="BA15" s="1251"/>
      <c r="BB15" s="1251"/>
      <c r="BC15" s="1251"/>
      <c r="BD15" s="1251"/>
      <c r="BE15" s="1251"/>
      <c r="BF15" s="1251"/>
      <c r="BG15" s="1251"/>
      <c r="BH15" s="1251"/>
      <c r="BI15" s="1251"/>
      <c r="BJ15" s="1251"/>
      <c r="BK15" s="1251"/>
      <c r="BL15" s="1251"/>
      <c r="BM15" s="1251"/>
      <c r="BN15" s="1251"/>
      <c r="BO15" s="1251"/>
      <c r="BP15" s="1251"/>
      <c r="BQ15" s="1251"/>
      <c r="BR15" s="1251"/>
      <c r="BS15" s="1251"/>
      <c r="BT15" s="1251"/>
      <c r="BU15" s="1251"/>
      <c r="BV15" s="1251"/>
      <c r="BW15" s="1251"/>
      <c r="BX15" s="1251"/>
      <c r="BY15" s="1251"/>
    </row>
    <row r="16" spans="1:77" ht="6.75" customHeight="1">
      <c r="A16" s="1252" t="s">
        <v>4</v>
      </c>
      <c r="B16" s="1252"/>
      <c r="C16" s="1252"/>
      <c r="D16" s="1252"/>
      <c r="E16" s="1252"/>
      <c r="F16" s="1252"/>
      <c r="G16" s="1252"/>
      <c r="H16" s="1252"/>
      <c r="I16" s="1252"/>
      <c r="J16" s="1252"/>
      <c r="K16" s="1252"/>
      <c r="L16" s="1252"/>
      <c r="M16" s="1252"/>
      <c r="N16" s="1252"/>
      <c r="O16" s="1252"/>
      <c r="P16" s="1252"/>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253" t="s">
        <v>5</v>
      </c>
      <c r="AO16" s="1254"/>
      <c r="AP16" s="1254"/>
      <c r="AQ16" s="1254"/>
      <c r="AR16" s="1254"/>
      <c r="AS16" s="1254"/>
      <c r="AT16" s="1254"/>
      <c r="AU16" s="1254"/>
      <c r="AV16" s="1254"/>
      <c r="AW16" s="1254"/>
      <c r="AX16" s="1254"/>
      <c r="AY16" s="1255"/>
      <c r="AZ16" s="1262">
        <v>2026</v>
      </c>
      <c r="BA16" s="1263"/>
      <c r="BB16" s="1263"/>
      <c r="BC16" s="1263"/>
      <c r="BD16" s="1263"/>
      <c r="BE16" s="1263"/>
      <c r="BF16" s="1263"/>
      <c r="BG16" s="1263"/>
      <c r="BH16" s="1268" t="s">
        <v>6</v>
      </c>
      <c r="BI16" s="1268"/>
      <c r="BJ16" s="1271">
        <v>12</v>
      </c>
      <c r="BK16" s="1271"/>
      <c r="BL16" s="1271"/>
      <c r="BM16" s="1271"/>
      <c r="BN16" s="1271"/>
      <c r="BO16" s="1271"/>
      <c r="BP16" s="1274" t="s">
        <v>7</v>
      </c>
      <c r="BQ16" s="1274"/>
      <c r="BR16" s="1168">
        <v>31</v>
      </c>
      <c r="BS16" s="1168"/>
      <c r="BT16" s="1168"/>
      <c r="BU16" s="1168"/>
      <c r="BV16" s="1168"/>
      <c r="BW16" s="1168"/>
      <c r="BX16" s="1274" t="s">
        <v>8</v>
      </c>
      <c r="BY16" s="1277"/>
    </row>
    <row r="17" spans="1:78" ht="6.75" customHeight="1">
      <c r="A17" s="1252"/>
      <c r="B17" s="1252"/>
      <c r="C17" s="1252"/>
      <c r="D17" s="1252"/>
      <c r="E17" s="1252"/>
      <c r="F17" s="1252"/>
      <c r="G17" s="1252"/>
      <c r="H17" s="1252"/>
      <c r="I17" s="1252"/>
      <c r="J17" s="1252"/>
      <c r="K17" s="1252"/>
      <c r="L17" s="1252"/>
      <c r="M17" s="1252"/>
      <c r="N17" s="1252"/>
      <c r="O17" s="1252"/>
      <c r="P17" s="1252"/>
      <c r="Q17" s="179"/>
      <c r="R17" s="179"/>
      <c r="S17" s="179"/>
      <c r="T17" s="179"/>
      <c r="U17" s="179"/>
      <c r="V17" s="179"/>
      <c r="W17" s="179"/>
      <c r="X17" s="179"/>
      <c r="Y17" s="179"/>
      <c r="Z17" s="179"/>
      <c r="AA17" s="179"/>
      <c r="AB17" s="179"/>
      <c r="AC17" s="179"/>
      <c r="AD17" s="179"/>
      <c r="AE17" s="179"/>
      <c r="AF17" s="179"/>
      <c r="AG17" s="179"/>
      <c r="AH17" s="179"/>
      <c r="AI17" s="179"/>
      <c r="AJ17" s="179"/>
      <c r="AK17" s="179"/>
      <c r="AL17" s="179"/>
      <c r="AM17" s="179"/>
      <c r="AN17" s="1256"/>
      <c r="AO17" s="1257"/>
      <c r="AP17" s="1257"/>
      <c r="AQ17" s="1257"/>
      <c r="AR17" s="1257"/>
      <c r="AS17" s="1257"/>
      <c r="AT17" s="1257"/>
      <c r="AU17" s="1257"/>
      <c r="AV17" s="1257"/>
      <c r="AW17" s="1257"/>
      <c r="AX17" s="1257"/>
      <c r="AY17" s="1258"/>
      <c r="AZ17" s="1264"/>
      <c r="BA17" s="1265"/>
      <c r="BB17" s="1265"/>
      <c r="BC17" s="1265"/>
      <c r="BD17" s="1265"/>
      <c r="BE17" s="1265"/>
      <c r="BF17" s="1265"/>
      <c r="BG17" s="1265"/>
      <c r="BH17" s="1269"/>
      <c r="BI17" s="1269"/>
      <c r="BJ17" s="1272"/>
      <c r="BK17" s="1272"/>
      <c r="BL17" s="1272"/>
      <c r="BM17" s="1272"/>
      <c r="BN17" s="1272"/>
      <c r="BO17" s="1272"/>
      <c r="BP17" s="1275"/>
      <c r="BQ17" s="1275"/>
      <c r="BR17" s="1171"/>
      <c r="BS17" s="1171"/>
      <c r="BT17" s="1171"/>
      <c r="BU17" s="1171"/>
      <c r="BV17" s="1171"/>
      <c r="BW17" s="1171"/>
      <c r="BX17" s="1275"/>
      <c r="BY17" s="1278"/>
    </row>
    <row r="18" spans="1:78" ht="6.75" customHeight="1">
      <c r="A18" s="1252"/>
      <c r="B18" s="1252"/>
      <c r="C18" s="1252"/>
      <c r="D18" s="1252"/>
      <c r="E18" s="1252"/>
      <c r="F18" s="1252"/>
      <c r="G18" s="1252"/>
      <c r="H18" s="1252"/>
      <c r="I18" s="1252"/>
      <c r="J18" s="1252"/>
      <c r="K18" s="1252"/>
      <c r="L18" s="1252"/>
      <c r="M18" s="1252"/>
      <c r="N18" s="1252"/>
      <c r="O18" s="1252"/>
      <c r="P18" s="1252"/>
      <c r="Q18" s="179"/>
      <c r="R18" s="179"/>
      <c r="S18" s="179"/>
      <c r="T18" s="179"/>
      <c r="U18" s="179"/>
      <c r="V18" s="179"/>
      <c r="W18" s="179"/>
      <c r="X18" s="179"/>
      <c r="Y18" s="179"/>
      <c r="Z18" s="179"/>
      <c r="AA18" s="179"/>
      <c r="AB18" s="179"/>
      <c r="AC18" s="179"/>
      <c r="AD18" s="179"/>
      <c r="AE18" s="179"/>
      <c r="AF18" s="179"/>
      <c r="AG18" s="179"/>
      <c r="AH18" s="179"/>
      <c r="AI18" s="179"/>
      <c r="AJ18" s="179"/>
      <c r="AK18" s="179"/>
      <c r="AL18" s="179"/>
      <c r="AM18" s="179"/>
      <c r="AN18" s="1259"/>
      <c r="AO18" s="1260"/>
      <c r="AP18" s="1260"/>
      <c r="AQ18" s="1260"/>
      <c r="AR18" s="1260"/>
      <c r="AS18" s="1260"/>
      <c r="AT18" s="1260"/>
      <c r="AU18" s="1260"/>
      <c r="AV18" s="1260"/>
      <c r="AW18" s="1260"/>
      <c r="AX18" s="1260"/>
      <c r="AY18" s="1261"/>
      <c r="AZ18" s="1266"/>
      <c r="BA18" s="1267"/>
      <c r="BB18" s="1267"/>
      <c r="BC18" s="1267"/>
      <c r="BD18" s="1267"/>
      <c r="BE18" s="1267"/>
      <c r="BF18" s="1267"/>
      <c r="BG18" s="1267"/>
      <c r="BH18" s="1270"/>
      <c r="BI18" s="1270"/>
      <c r="BJ18" s="1273"/>
      <c r="BK18" s="1273"/>
      <c r="BL18" s="1273"/>
      <c r="BM18" s="1273"/>
      <c r="BN18" s="1273"/>
      <c r="BO18" s="1273"/>
      <c r="BP18" s="1276"/>
      <c r="BQ18" s="1276"/>
      <c r="BR18" s="1174"/>
      <c r="BS18" s="1174"/>
      <c r="BT18" s="1174"/>
      <c r="BU18" s="1174"/>
      <c r="BV18" s="1174"/>
      <c r="BW18" s="1174"/>
      <c r="BX18" s="1276"/>
      <c r="BY18" s="1279"/>
    </row>
    <row r="19" spans="1:78" ht="6.75" customHeight="1">
      <c r="A19" s="1158" t="s">
        <v>9</v>
      </c>
      <c r="B19" s="1159"/>
      <c r="C19" s="1159"/>
      <c r="D19" s="1159"/>
      <c r="E19" s="1159"/>
      <c r="F19" s="1159"/>
      <c r="G19" s="1159"/>
      <c r="H19" s="1159"/>
      <c r="I19" s="1159"/>
      <c r="J19" s="1159"/>
      <c r="K19" s="1159"/>
      <c r="L19" s="1159"/>
      <c r="M19" s="1160"/>
      <c r="N19" s="1203" t="s">
        <v>10</v>
      </c>
      <c r="O19" s="1204"/>
      <c r="P19" s="1204"/>
      <c r="Q19" s="1204"/>
      <c r="R19" s="1204"/>
      <c r="S19" s="1204"/>
      <c r="T19" s="1204"/>
      <c r="U19" s="1204"/>
      <c r="V19" s="1204"/>
      <c r="W19" s="1204"/>
      <c r="X19" s="1204"/>
      <c r="Y19" s="1204"/>
      <c r="Z19" s="1204"/>
      <c r="AA19" s="1204"/>
      <c r="AB19" s="1204"/>
      <c r="AC19" s="1204"/>
      <c r="AD19" s="1204"/>
      <c r="AE19" s="1204"/>
      <c r="AF19" s="1204"/>
      <c r="AG19" s="1204"/>
      <c r="AH19" s="1204"/>
      <c r="AI19" s="1204"/>
      <c r="AJ19" s="1204"/>
      <c r="AK19" s="1204"/>
      <c r="AL19" s="1204"/>
      <c r="AM19" s="1205"/>
      <c r="AN19" s="1158" t="s">
        <v>11</v>
      </c>
      <c r="AO19" s="1159"/>
      <c r="AP19" s="1159"/>
      <c r="AQ19" s="1159"/>
      <c r="AR19" s="1159"/>
      <c r="AS19" s="1159"/>
      <c r="AT19" s="1159"/>
      <c r="AU19" s="1159"/>
      <c r="AV19" s="1159"/>
      <c r="AW19" s="1159"/>
      <c r="AX19" s="1159"/>
      <c r="AY19" s="1160"/>
      <c r="AZ19" s="1234" t="s">
        <v>12</v>
      </c>
      <c r="BA19" s="1235"/>
      <c r="BB19" s="1219">
        <v>123</v>
      </c>
      <c r="BC19" s="1219"/>
      <c r="BD19" s="1219"/>
      <c r="BE19" s="1219"/>
      <c r="BF19" s="1219"/>
      <c r="BG19" s="1103" t="s">
        <v>13</v>
      </c>
      <c r="BH19" s="1103"/>
      <c r="BI19" s="1219">
        <v>4567</v>
      </c>
      <c r="BJ19" s="1219"/>
      <c r="BK19" s="1219"/>
      <c r="BL19" s="1219"/>
      <c r="BM19" s="1219"/>
      <c r="BN19" s="1219"/>
      <c r="BO19" s="1219"/>
      <c r="BP19" s="1219"/>
      <c r="BQ19" s="1219"/>
      <c r="BR19" s="1219"/>
      <c r="BS19" s="180"/>
      <c r="BT19" s="180"/>
      <c r="BU19" s="180"/>
      <c r="BV19" s="180"/>
      <c r="BW19" s="180"/>
      <c r="BX19" s="180"/>
      <c r="BY19" s="181"/>
      <c r="BZ19" s="182"/>
    </row>
    <row r="20" spans="1:78" ht="6.75" customHeight="1">
      <c r="A20" s="1164"/>
      <c r="B20" s="1165"/>
      <c r="C20" s="1165"/>
      <c r="D20" s="1165"/>
      <c r="E20" s="1165"/>
      <c r="F20" s="1165"/>
      <c r="G20" s="1165"/>
      <c r="H20" s="1165"/>
      <c r="I20" s="1165"/>
      <c r="J20" s="1165"/>
      <c r="K20" s="1165"/>
      <c r="L20" s="1165"/>
      <c r="M20" s="1166"/>
      <c r="N20" s="1206"/>
      <c r="O20" s="1207"/>
      <c r="P20" s="1207"/>
      <c r="Q20" s="1207"/>
      <c r="R20" s="1207"/>
      <c r="S20" s="1207"/>
      <c r="T20" s="1207"/>
      <c r="U20" s="1207"/>
      <c r="V20" s="1207"/>
      <c r="W20" s="1207"/>
      <c r="X20" s="1207"/>
      <c r="Y20" s="1207"/>
      <c r="Z20" s="1207"/>
      <c r="AA20" s="1207"/>
      <c r="AB20" s="1207"/>
      <c r="AC20" s="1207"/>
      <c r="AD20" s="1207"/>
      <c r="AE20" s="1207"/>
      <c r="AF20" s="1207"/>
      <c r="AG20" s="1207"/>
      <c r="AH20" s="1207"/>
      <c r="AI20" s="1207"/>
      <c r="AJ20" s="1207"/>
      <c r="AK20" s="1207"/>
      <c r="AL20" s="1207"/>
      <c r="AM20" s="1208"/>
      <c r="AN20" s="1161"/>
      <c r="AO20" s="1162"/>
      <c r="AP20" s="1162"/>
      <c r="AQ20" s="1162"/>
      <c r="AR20" s="1162"/>
      <c r="AS20" s="1162"/>
      <c r="AT20" s="1162"/>
      <c r="AU20" s="1162"/>
      <c r="AV20" s="1162"/>
      <c r="AW20" s="1162"/>
      <c r="AX20" s="1162"/>
      <c r="AY20" s="1163"/>
      <c r="AZ20" s="1234"/>
      <c r="BA20" s="1235"/>
      <c r="BB20" s="1219"/>
      <c r="BC20" s="1219"/>
      <c r="BD20" s="1219"/>
      <c r="BE20" s="1219"/>
      <c r="BF20" s="1219"/>
      <c r="BG20" s="1103"/>
      <c r="BH20" s="1103"/>
      <c r="BI20" s="1219"/>
      <c r="BJ20" s="1219"/>
      <c r="BK20" s="1219"/>
      <c r="BL20" s="1219"/>
      <c r="BM20" s="1219"/>
      <c r="BN20" s="1219"/>
      <c r="BO20" s="1219"/>
      <c r="BP20" s="1219"/>
      <c r="BQ20" s="1219"/>
      <c r="BR20" s="1219"/>
      <c r="BS20" s="180"/>
      <c r="BT20" s="180"/>
      <c r="BU20" s="180"/>
      <c r="BV20" s="180"/>
      <c r="BW20" s="180"/>
      <c r="BX20" s="180"/>
      <c r="BY20" s="181"/>
      <c r="BZ20" s="182"/>
    </row>
    <row r="21" spans="1:78" ht="6.75" customHeight="1">
      <c r="A21" s="1158" t="s">
        <v>14</v>
      </c>
      <c r="B21" s="1159"/>
      <c r="C21" s="1159"/>
      <c r="D21" s="1159"/>
      <c r="E21" s="1159"/>
      <c r="F21" s="1159"/>
      <c r="G21" s="1159"/>
      <c r="H21" s="1159"/>
      <c r="I21" s="1159"/>
      <c r="J21" s="1159"/>
      <c r="K21" s="1159"/>
      <c r="L21" s="1159"/>
      <c r="M21" s="1160"/>
      <c r="N21" s="1215" t="s">
        <v>15</v>
      </c>
      <c r="O21" s="1216"/>
      <c r="P21" s="1216"/>
      <c r="Q21" s="1216"/>
      <c r="R21" s="1216"/>
      <c r="S21" s="1216"/>
      <c r="T21" s="1216"/>
      <c r="U21" s="1216"/>
      <c r="V21" s="1216"/>
      <c r="W21" s="1216"/>
      <c r="X21" s="1216"/>
      <c r="Y21" s="1216"/>
      <c r="Z21" s="1216"/>
      <c r="AA21" s="1216"/>
      <c r="AB21" s="1216"/>
      <c r="AC21" s="1216"/>
      <c r="AD21" s="1216"/>
      <c r="AE21" s="1216"/>
      <c r="AF21" s="1216"/>
      <c r="AG21" s="1216"/>
      <c r="AH21" s="1216"/>
      <c r="AI21" s="1216"/>
      <c r="AJ21" s="1216"/>
      <c r="AK21" s="1216"/>
      <c r="AL21" s="1216"/>
      <c r="AM21" s="1217"/>
      <c r="AN21" s="1161"/>
      <c r="AO21" s="1162"/>
      <c r="AP21" s="1162"/>
      <c r="AQ21" s="1162"/>
      <c r="AR21" s="1162"/>
      <c r="AS21" s="1162"/>
      <c r="AT21" s="1162"/>
      <c r="AU21" s="1162"/>
      <c r="AV21" s="1162"/>
      <c r="AW21" s="1162"/>
      <c r="AX21" s="1162"/>
      <c r="AY21" s="1163"/>
      <c r="AZ21" s="1236" t="s">
        <v>16</v>
      </c>
      <c r="BA21" s="1237"/>
      <c r="BB21" s="1237"/>
      <c r="BC21" s="1237"/>
      <c r="BD21" s="1237"/>
      <c r="BE21" s="1237"/>
      <c r="BF21" s="1237"/>
      <c r="BG21" s="1237"/>
      <c r="BH21" s="1237"/>
      <c r="BI21" s="1237"/>
      <c r="BJ21" s="1237"/>
      <c r="BK21" s="1237"/>
      <c r="BL21" s="1237"/>
      <c r="BM21" s="1237"/>
      <c r="BN21" s="1237"/>
      <c r="BO21" s="1237"/>
      <c r="BP21" s="1237"/>
      <c r="BQ21" s="1237"/>
      <c r="BR21" s="1237"/>
      <c r="BS21" s="1237"/>
      <c r="BT21" s="1237"/>
      <c r="BU21" s="1237"/>
      <c r="BV21" s="1237"/>
      <c r="BW21" s="1237"/>
      <c r="BX21" s="1237"/>
      <c r="BY21" s="1238"/>
      <c r="BZ21" s="182"/>
    </row>
    <row r="22" spans="1:78" ht="6.75" customHeight="1">
      <c r="A22" s="1161"/>
      <c r="B22" s="1162"/>
      <c r="C22" s="1162"/>
      <c r="D22" s="1162"/>
      <c r="E22" s="1162"/>
      <c r="F22" s="1162"/>
      <c r="G22" s="1162"/>
      <c r="H22" s="1162"/>
      <c r="I22" s="1162"/>
      <c r="J22" s="1162"/>
      <c r="K22" s="1162"/>
      <c r="L22" s="1162"/>
      <c r="M22" s="1163"/>
      <c r="N22" s="1218"/>
      <c r="O22" s="1219"/>
      <c r="P22" s="1219"/>
      <c r="Q22" s="1219"/>
      <c r="R22" s="1219"/>
      <c r="S22" s="1219"/>
      <c r="T22" s="1219"/>
      <c r="U22" s="1219"/>
      <c r="V22" s="1219"/>
      <c r="W22" s="1219"/>
      <c r="X22" s="1219"/>
      <c r="Y22" s="1219"/>
      <c r="Z22" s="1219"/>
      <c r="AA22" s="1219"/>
      <c r="AB22" s="1219"/>
      <c r="AC22" s="1219"/>
      <c r="AD22" s="1219"/>
      <c r="AE22" s="1219"/>
      <c r="AF22" s="1219"/>
      <c r="AG22" s="1219"/>
      <c r="AH22" s="1219"/>
      <c r="AI22" s="1219"/>
      <c r="AJ22" s="1219"/>
      <c r="AK22" s="1219"/>
      <c r="AL22" s="1219"/>
      <c r="AM22" s="1220"/>
      <c r="AN22" s="1161"/>
      <c r="AO22" s="1162"/>
      <c r="AP22" s="1162"/>
      <c r="AQ22" s="1162"/>
      <c r="AR22" s="1162"/>
      <c r="AS22" s="1162"/>
      <c r="AT22" s="1162"/>
      <c r="AU22" s="1162"/>
      <c r="AV22" s="1162"/>
      <c r="AW22" s="1162"/>
      <c r="AX22" s="1162"/>
      <c r="AY22" s="1163"/>
      <c r="AZ22" s="1236"/>
      <c r="BA22" s="1237"/>
      <c r="BB22" s="1237"/>
      <c r="BC22" s="1237"/>
      <c r="BD22" s="1237"/>
      <c r="BE22" s="1237"/>
      <c r="BF22" s="1237"/>
      <c r="BG22" s="1237"/>
      <c r="BH22" s="1237"/>
      <c r="BI22" s="1237"/>
      <c r="BJ22" s="1237"/>
      <c r="BK22" s="1237"/>
      <c r="BL22" s="1237"/>
      <c r="BM22" s="1237"/>
      <c r="BN22" s="1237"/>
      <c r="BO22" s="1237"/>
      <c r="BP22" s="1237"/>
      <c r="BQ22" s="1237"/>
      <c r="BR22" s="1237"/>
      <c r="BS22" s="1237"/>
      <c r="BT22" s="1237"/>
      <c r="BU22" s="1237"/>
      <c r="BV22" s="1237"/>
      <c r="BW22" s="1237"/>
      <c r="BX22" s="1237"/>
      <c r="BY22" s="1238"/>
    </row>
    <row r="23" spans="1:78" ht="6.75" customHeight="1">
      <c r="A23" s="1161"/>
      <c r="B23" s="1162"/>
      <c r="C23" s="1162"/>
      <c r="D23" s="1162"/>
      <c r="E23" s="1162"/>
      <c r="F23" s="1162"/>
      <c r="G23" s="1162"/>
      <c r="H23" s="1162"/>
      <c r="I23" s="1162"/>
      <c r="J23" s="1162"/>
      <c r="K23" s="1162"/>
      <c r="L23" s="1162"/>
      <c r="M23" s="1163"/>
      <c r="N23" s="1218"/>
      <c r="O23" s="1219"/>
      <c r="P23" s="1219"/>
      <c r="Q23" s="1219"/>
      <c r="R23" s="1219"/>
      <c r="S23" s="1219"/>
      <c r="T23" s="1219"/>
      <c r="U23" s="1219"/>
      <c r="V23" s="1219"/>
      <c r="W23" s="1219"/>
      <c r="X23" s="1219"/>
      <c r="Y23" s="1219"/>
      <c r="Z23" s="1219"/>
      <c r="AA23" s="1219"/>
      <c r="AB23" s="1219"/>
      <c r="AC23" s="1219"/>
      <c r="AD23" s="1219"/>
      <c r="AE23" s="1219"/>
      <c r="AF23" s="1219"/>
      <c r="AG23" s="1219"/>
      <c r="AH23" s="1219"/>
      <c r="AI23" s="1219"/>
      <c r="AJ23" s="1219"/>
      <c r="AK23" s="1219"/>
      <c r="AL23" s="1219"/>
      <c r="AM23" s="1220"/>
      <c r="AN23" s="1161"/>
      <c r="AO23" s="1162"/>
      <c r="AP23" s="1162"/>
      <c r="AQ23" s="1162"/>
      <c r="AR23" s="1162"/>
      <c r="AS23" s="1162"/>
      <c r="AT23" s="1162"/>
      <c r="AU23" s="1162"/>
      <c r="AV23" s="1162"/>
      <c r="AW23" s="1162"/>
      <c r="AX23" s="1162"/>
      <c r="AY23" s="1163"/>
      <c r="AZ23" s="1236"/>
      <c r="BA23" s="1237"/>
      <c r="BB23" s="1237"/>
      <c r="BC23" s="1237"/>
      <c r="BD23" s="1237"/>
      <c r="BE23" s="1237"/>
      <c r="BF23" s="1237"/>
      <c r="BG23" s="1237"/>
      <c r="BH23" s="1237"/>
      <c r="BI23" s="1237"/>
      <c r="BJ23" s="1237"/>
      <c r="BK23" s="1237"/>
      <c r="BL23" s="1237"/>
      <c r="BM23" s="1237"/>
      <c r="BN23" s="1237"/>
      <c r="BO23" s="1237"/>
      <c r="BP23" s="1237"/>
      <c r="BQ23" s="1237"/>
      <c r="BR23" s="1237"/>
      <c r="BS23" s="1237"/>
      <c r="BT23" s="1237"/>
      <c r="BU23" s="1237"/>
      <c r="BV23" s="1237"/>
      <c r="BW23" s="1237"/>
      <c r="BX23" s="1237"/>
      <c r="BY23" s="1238"/>
    </row>
    <row r="24" spans="1:78" ht="6.75" customHeight="1">
      <c r="A24" s="1161"/>
      <c r="B24" s="1162"/>
      <c r="C24" s="1162"/>
      <c r="D24" s="1162"/>
      <c r="E24" s="1162"/>
      <c r="F24" s="1162"/>
      <c r="G24" s="1162"/>
      <c r="H24" s="1162"/>
      <c r="I24" s="1162"/>
      <c r="J24" s="1162"/>
      <c r="K24" s="1162"/>
      <c r="L24" s="1162"/>
      <c r="M24" s="1163"/>
      <c r="N24" s="1218"/>
      <c r="O24" s="1219"/>
      <c r="P24" s="1219"/>
      <c r="Q24" s="1219"/>
      <c r="R24" s="1219"/>
      <c r="S24" s="1219"/>
      <c r="T24" s="1219"/>
      <c r="U24" s="1219"/>
      <c r="V24" s="1219"/>
      <c r="W24" s="1219"/>
      <c r="X24" s="1219"/>
      <c r="Y24" s="1219"/>
      <c r="Z24" s="1219"/>
      <c r="AA24" s="1219"/>
      <c r="AB24" s="1219"/>
      <c r="AC24" s="1219"/>
      <c r="AD24" s="1219"/>
      <c r="AE24" s="1219"/>
      <c r="AF24" s="1219"/>
      <c r="AG24" s="1219"/>
      <c r="AH24" s="1219"/>
      <c r="AI24" s="1219"/>
      <c r="AJ24" s="1219"/>
      <c r="AK24" s="1219"/>
      <c r="AL24" s="1219"/>
      <c r="AM24" s="1220"/>
      <c r="AN24" s="1161"/>
      <c r="AO24" s="1162"/>
      <c r="AP24" s="1162"/>
      <c r="AQ24" s="1162"/>
      <c r="AR24" s="1162"/>
      <c r="AS24" s="1162"/>
      <c r="AT24" s="1162"/>
      <c r="AU24" s="1162"/>
      <c r="AV24" s="1162"/>
      <c r="AW24" s="1162"/>
      <c r="AX24" s="1162"/>
      <c r="AY24" s="1163"/>
      <c r="AZ24" s="1236"/>
      <c r="BA24" s="1237"/>
      <c r="BB24" s="1237"/>
      <c r="BC24" s="1237"/>
      <c r="BD24" s="1237"/>
      <c r="BE24" s="1237"/>
      <c r="BF24" s="1237"/>
      <c r="BG24" s="1237"/>
      <c r="BH24" s="1237"/>
      <c r="BI24" s="1237"/>
      <c r="BJ24" s="1237"/>
      <c r="BK24" s="1237"/>
      <c r="BL24" s="1237"/>
      <c r="BM24" s="1237"/>
      <c r="BN24" s="1237"/>
      <c r="BO24" s="1237"/>
      <c r="BP24" s="1237"/>
      <c r="BQ24" s="1237"/>
      <c r="BR24" s="1237"/>
      <c r="BS24" s="1237"/>
      <c r="BT24" s="1237"/>
      <c r="BU24" s="1237"/>
      <c r="BV24" s="1237"/>
      <c r="BW24" s="1237"/>
      <c r="BX24" s="1237"/>
      <c r="BY24" s="1238"/>
    </row>
    <row r="25" spans="1:78" ht="6.75" customHeight="1">
      <c r="A25" s="1161"/>
      <c r="B25" s="1162"/>
      <c r="C25" s="1162"/>
      <c r="D25" s="1162"/>
      <c r="E25" s="1162"/>
      <c r="F25" s="1162"/>
      <c r="G25" s="1162"/>
      <c r="H25" s="1162"/>
      <c r="I25" s="1162"/>
      <c r="J25" s="1162"/>
      <c r="K25" s="1162"/>
      <c r="L25" s="1162"/>
      <c r="M25" s="1163"/>
      <c r="N25" s="1242" t="s">
        <v>17</v>
      </c>
      <c r="O25" s="1243"/>
      <c r="P25" s="1243"/>
      <c r="Q25" s="1243"/>
      <c r="R25" s="1243"/>
      <c r="S25" s="1243"/>
      <c r="T25" s="1243"/>
      <c r="U25" s="1243"/>
      <c r="V25" s="1243"/>
      <c r="W25" s="1243"/>
      <c r="X25" s="1243"/>
      <c r="Y25" s="1243"/>
      <c r="Z25" s="1219">
        <v>1234567890</v>
      </c>
      <c r="AA25" s="1219"/>
      <c r="AB25" s="1219"/>
      <c r="AC25" s="1219"/>
      <c r="AD25" s="1219"/>
      <c r="AE25" s="1219"/>
      <c r="AF25" s="1219"/>
      <c r="AG25" s="1219"/>
      <c r="AH25" s="1219"/>
      <c r="AI25" s="1219"/>
      <c r="AJ25" s="1219"/>
      <c r="AK25" s="1219"/>
      <c r="AL25" s="1219"/>
      <c r="AM25" s="1220"/>
      <c r="AN25" s="1161"/>
      <c r="AO25" s="1162"/>
      <c r="AP25" s="1162"/>
      <c r="AQ25" s="1162"/>
      <c r="AR25" s="1162"/>
      <c r="AS25" s="1162"/>
      <c r="AT25" s="1162"/>
      <c r="AU25" s="1162"/>
      <c r="AV25" s="1162"/>
      <c r="AW25" s="1162"/>
      <c r="AX25" s="1162"/>
      <c r="AY25" s="1163"/>
      <c r="AZ25" s="1236"/>
      <c r="BA25" s="1237"/>
      <c r="BB25" s="1237"/>
      <c r="BC25" s="1237"/>
      <c r="BD25" s="1237"/>
      <c r="BE25" s="1237"/>
      <c r="BF25" s="1237"/>
      <c r="BG25" s="1237"/>
      <c r="BH25" s="1237"/>
      <c r="BI25" s="1237"/>
      <c r="BJ25" s="1237"/>
      <c r="BK25" s="1237"/>
      <c r="BL25" s="1237"/>
      <c r="BM25" s="1237"/>
      <c r="BN25" s="1237"/>
      <c r="BO25" s="1237"/>
      <c r="BP25" s="1237"/>
      <c r="BQ25" s="1237"/>
      <c r="BR25" s="1237"/>
      <c r="BS25" s="1237"/>
      <c r="BT25" s="1237"/>
      <c r="BU25" s="1237"/>
      <c r="BV25" s="1237"/>
      <c r="BW25" s="1237"/>
      <c r="BX25" s="1237"/>
      <c r="BY25" s="1238"/>
    </row>
    <row r="26" spans="1:78" ht="6.75" customHeight="1">
      <c r="A26" s="1164"/>
      <c r="B26" s="1165"/>
      <c r="C26" s="1165"/>
      <c r="D26" s="1165"/>
      <c r="E26" s="1165"/>
      <c r="F26" s="1165"/>
      <c r="G26" s="1165"/>
      <c r="H26" s="1165"/>
      <c r="I26" s="1165"/>
      <c r="J26" s="1165"/>
      <c r="K26" s="1165"/>
      <c r="L26" s="1165"/>
      <c r="M26" s="1166"/>
      <c r="N26" s="1244"/>
      <c r="O26" s="1245"/>
      <c r="P26" s="1245"/>
      <c r="Q26" s="1245"/>
      <c r="R26" s="1245"/>
      <c r="S26" s="1245"/>
      <c r="T26" s="1245"/>
      <c r="U26" s="1245"/>
      <c r="V26" s="1245"/>
      <c r="W26" s="1245"/>
      <c r="X26" s="1245"/>
      <c r="Y26" s="1245"/>
      <c r="Z26" s="1230"/>
      <c r="AA26" s="1230"/>
      <c r="AB26" s="1230"/>
      <c r="AC26" s="1230"/>
      <c r="AD26" s="1230"/>
      <c r="AE26" s="1230"/>
      <c r="AF26" s="1230"/>
      <c r="AG26" s="1230"/>
      <c r="AH26" s="1230"/>
      <c r="AI26" s="1230"/>
      <c r="AJ26" s="1230"/>
      <c r="AK26" s="1230"/>
      <c r="AL26" s="1230"/>
      <c r="AM26" s="1231"/>
      <c r="AN26" s="1164"/>
      <c r="AO26" s="1165"/>
      <c r="AP26" s="1165"/>
      <c r="AQ26" s="1165"/>
      <c r="AR26" s="1165"/>
      <c r="AS26" s="1165"/>
      <c r="AT26" s="1165"/>
      <c r="AU26" s="1165"/>
      <c r="AV26" s="1165"/>
      <c r="AW26" s="1165"/>
      <c r="AX26" s="1165"/>
      <c r="AY26" s="1166"/>
      <c r="AZ26" s="1239"/>
      <c r="BA26" s="1240"/>
      <c r="BB26" s="1240"/>
      <c r="BC26" s="1240"/>
      <c r="BD26" s="1240"/>
      <c r="BE26" s="1240"/>
      <c r="BF26" s="1240"/>
      <c r="BG26" s="1240"/>
      <c r="BH26" s="1240"/>
      <c r="BI26" s="1240"/>
      <c r="BJ26" s="1240"/>
      <c r="BK26" s="1240"/>
      <c r="BL26" s="1240"/>
      <c r="BM26" s="1240"/>
      <c r="BN26" s="1240"/>
      <c r="BO26" s="1240"/>
      <c r="BP26" s="1240"/>
      <c r="BQ26" s="1240"/>
      <c r="BR26" s="1240"/>
      <c r="BS26" s="1240"/>
      <c r="BT26" s="1240"/>
      <c r="BU26" s="1240"/>
      <c r="BV26" s="1240"/>
      <c r="BW26" s="1240"/>
      <c r="BX26" s="1240"/>
      <c r="BY26" s="1241"/>
    </row>
    <row r="27" spans="1:78" ht="6.75" customHeight="1">
      <c r="A27" s="1158" t="s">
        <v>9</v>
      </c>
      <c r="B27" s="1159"/>
      <c r="C27" s="1159"/>
      <c r="D27" s="1159"/>
      <c r="E27" s="1159"/>
      <c r="F27" s="1159"/>
      <c r="G27" s="1159"/>
      <c r="H27" s="1159"/>
      <c r="I27" s="1159"/>
      <c r="J27" s="1159"/>
      <c r="K27" s="1159"/>
      <c r="L27" s="1159"/>
      <c r="M27" s="1159"/>
      <c r="N27" s="1203" t="s">
        <v>18</v>
      </c>
      <c r="O27" s="1204"/>
      <c r="P27" s="1204"/>
      <c r="Q27" s="1204"/>
      <c r="R27" s="1204"/>
      <c r="S27" s="1204"/>
      <c r="T27" s="1204"/>
      <c r="U27" s="1204"/>
      <c r="V27" s="1204"/>
      <c r="W27" s="1204"/>
      <c r="X27" s="1204"/>
      <c r="Y27" s="1204"/>
      <c r="Z27" s="1204"/>
      <c r="AA27" s="1204"/>
      <c r="AB27" s="1204"/>
      <c r="AC27" s="1204"/>
      <c r="AD27" s="1204"/>
      <c r="AE27" s="1204"/>
      <c r="AF27" s="1204"/>
      <c r="AG27" s="1204"/>
      <c r="AH27" s="1204"/>
      <c r="AI27" s="1204"/>
      <c r="AJ27" s="1204"/>
      <c r="AK27" s="1204"/>
      <c r="AL27" s="1204"/>
      <c r="AM27" s="1205"/>
      <c r="AN27" s="1158" t="s">
        <v>19</v>
      </c>
      <c r="AO27" s="1159"/>
      <c r="AP27" s="1159"/>
      <c r="AQ27" s="1159"/>
      <c r="AR27" s="1159"/>
      <c r="AS27" s="1159"/>
      <c r="AT27" s="1159"/>
      <c r="AU27" s="1159"/>
      <c r="AV27" s="1159"/>
      <c r="AW27" s="1159"/>
      <c r="AX27" s="1159"/>
      <c r="AY27" s="1160"/>
      <c r="AZ27" s="1209" t="s">
        <v>20</v>
      </c>
      <c r="BA27" s="1210"/>
      <c r="BB27" s="1210"/>
      <c r="BC27" s="1210"/>
      <c r="BD27" s="1210"/>
      <c r="BE27" s="1211"/>
      <c r="BF27" s="1203" t="s">
        <v>21</v>
      </c>
      <c r="BG27" s="1204"/>
      <c r="BH27" s="1204"/>
      <c r="BI27" s="1204"/>
      <c r="BJ27" s="1204"/>
      <c r="BK27" s="1204"/>
      <c r="BL27" s="1204"/>
      <c r="BM27" s="1204"/>
      <c r="BN27" s="1204"/>
      <c r="BO27" s="1204"/>
      <c r="BP27" s="1204"/>
      <c r="BQ27" s="1204"/>
      <c r="BR27" s="1204"/>
      <c r="BS27" s="1204"/>
      <c r="BT27" s="1204"/>
      <c r="BU27" s="1204"/>
      <c r="BV27" s="1204"/>
      <c r="BW27" s="1204"/>
      <c r="BX27" s="1204"/>
      <c r="BY27" s="1205"/>
    </row>
    <row r="28" spans="1:78" ht="6.75" customHeight="1">
      <c r="A28" s="1164"/>
      <c r="B28" s="1165"/>
      <c r="C28" s="1165"/>
      <c r="D28" s="1165"/>
      <c r="E28" s="1165"/>
      <c r="F28" s="1165"/>
      <c r="G28" s="1165"/>
      <c r="H28" s="1165"/>
      <c r="I28" s="1165"/>
      <c r="J28" s="1165"/>
      <c r="K28" s="1165"/>
      <c r="L28" s="1165"/>
      <c r="M28" s="1165"/>
      <c r="N28" s="1206"/>
      <c r="O28" s="1207"/>
      <c r="P28" s="1207"/>
      <c r="Q28" s="1207"/>
      <c r="R28" s="1207"/>
      <c r="S28" s="1207"/>
      <c r="T28" s="1207"/>
      <c r="U28" s="1207"/>
      <c r="V28" s="1207"/>
      <c r="W28" s="1207"/>
      <c r="X28" s="1207"/>
      <c r="Y28" s="1207"/>
      <c r="Z28" s="1207"/>
      <c r="AA28" s="1207"/>
      <c r="AB28" s="1207"/>
      <c r="AC28" s="1207"/>
      <c r="AD28" s="1207"/>
      <c r="AE28" s="1207"/>
      <c r="AF28" s="1207"/>
      <c r="AG28" s="1207"/>
      <c r="AH28" s="1207"/>
      <c r="AI28" s="1207"/>
      <c r="AJ28" s="1207"/>
      <c r="AK28" s="1207"/>
      <c r="AL28" s="1207"/>
      <c r="AM28" s="1208"/>
      <c r="AN28" s="1161"/>
      <c r="AO28" s="1162"/>
      <c r="AP28" s="1162"/>
      <c r="AQ28" s="1162"/>
      <c r="AR28" s="1162"/>
      <c r="AS28" s="1162"/>
      <c r="AT28" s="1162"/>
      <c r="AU28" s="1162"/>
      <c r="AV28" s="1162"/>
      <c r="AW28" s="1162"/>
      <c r="AX28" s="1162"/>
      <c r="AY28" s="1163"/>
      <c r="AZ28" s="1212"/>
      <c r="BA28" s="1213"/>
      <c r="BB28" s="1213"/>
      <c r="BC28" s="1213"/>
      <c r="BD28" s="1213"/>
      <c r="BE28" s="1214"/>
      <c r="BF28" s="1206"/>
      <c r="BG28" s="1207"/>
      <c r="BH28" s="1207"/>
      <c r="BI28" s="1207"/>
      <c r="BJ28" s="1207"/>
      <c r="BK28" s="1207"/>
      <c r="BL28" s="1207"/>
      <c r="BM28" s="1207"/>
      <c r="BN28" s="1207"/>
      <c r="BO28" s="1207"/>
      <c r="BP28" s="1207"/>
      <c r="BQ28" s="1207"/>
      <c r="BR28" s="1207"/>
      <c r="BS28" s="1207"/>
      <c r="BT28" s="1207"/>
      <c r="BU28" s="1207"/>
      <c r="BV28" s="1207"/>
      <c r="BW28" s="1207"/>
      <c r="BX28" s="1207"/>
      <c r="BY28" s="1208"/>
    </row>
    <row r="29" spans="1:78" ht="6.75" customHeight="1">
      <c r="A29" s="1128" t="s">
        <v>22</v>
      </c>
      <c r="B29" s="1159"/>
      <c r="C29" s="1159"/>
      <c r="D29" s="1159"/>
      <c r="E29" s="1159"/>
      <c r="F29" s="1159"/>
      <c r="G29" s="1159"/>
      <c r="H29" s="1159"/>
      <c r="I29" s="1159"/>
      <c r="J29" s="1159"/>
      <c r="K29" s="1159"/>
      <c r="L29" s="1159"/>
      <c r="M29" s="1160"/>
      <c r="N29" s="1215" t="s">
        <v>23</v>
      </c>
      <c r="O29" s="1216"/>
      <c r="P29" s="1216"/>
      <c r="Q29" s="1216"/>
      <c r="R29" s="1216"/>
      <c r="S29" s="1216"/>
      <c r="T29" s="1216"/>
      <c r="U29" s="1216"/>
      <c r="V29" s="1216"/>
      <c r="W29" s="1216"/>
      <c r="X29" s="1216"/>
      <c r="Y29" s="1216"/>
      <c r="Z29" s="1216"/>
      <c r="AA29" s="1216"/>
      <c r="AB29" s="1216"/>
      <c r="AC29" s="1216"/>
      <c r="AD29" s="1216"/>
      <c r="AE29" s="1216"/>
      <c r="AF29" s="1216"/>
      <c r="AG29" s="1216"/>
      <c r="AH29" s="1216"/>
      <c r="AI29" s="1216"/>
      <c r="AJ29" s="1216"/>
      <c r="AK29" s="1216"/>
      <c r="AL29" s="1216"/>
      <c r="AM29" s="1217"/>
      <c r="AN29" s="1161"/>
      <c r="AO29" s="1162"/>
      <c r="AP29" s="1162"/>
      <c r="AQ29" s="1162"/>
      <c r="AR29" s="1162"/>
      <c r="AS29" s="1162"/>
      <c r="AT29" s="1162"/>
      <c r="AU29" s="1162"/>
      <c r="AV29" s="1162"/>
      <c r="AW29" s="1162"/>
      <c r="AX29" s="1162"/>
      <c r="AY29" s="1163"/>
      <c r="AZ29" s="1221" t="s">
        <v>24</v>
      </c>
      <c r="BA29" s="1222"/>
      <c r="BB29" s="1222"/>
      <c r="BC29" s="1222"/>
      <c r="BD29" s="1222"/>
      <c r="BE29" s="1223"/>
      <c r="BF29" s="1203" t="s">
        <v>25</v>
      </c>
      <c r="BG29" s="1204"/>
      <c r="BH29" s="1204"/>
      <c r="BI29" s="1204"/>
      <c r="BJ29" s="1204"/>
      <c r="BK29" s="1204"/>
      <c r="BL29" s="1204"/>
      <c r="BM29" s="1204"/>
      <c r="BN29" s="1204"/>
      <c r="BO29" s="1204"/>
      <c r="BP29" s="1204"/>
      <c r="BQ29" s="1204"/>
      <c r="BR29" s="1204"/>
      <c r="BS29" s="1204"/>
      <c r="BT29" s="1204"/>
      <c r="BU29" s="1204"/>
      <c r="BV29" s="1204"/>
      <c r="BW29" s="1204"/>
      <c r="BX29" s="1204"/>
      <c r="BY29" s="1205"/>
    </row>
    <row r="30" spans="1:78" ht="6.75" customHeight="1">
      <c r="A30" s="1161"/>
      <c r="B30" s="1162"/>
      <c r="C30" s="1162"/>
      <c r="D30" s="1162"/>
      <c r="E30" s="1162"/>
      <c r="F30" s="1162"/>
      <c r="G30" s="1162"/>
      <c r="H30" s="1162"/>
      <c r="I30" s="1162"/>
      <c r="J30" s="1162"/>
      <c r="K30" s="1162"/>
      <c r="L30" s="1162"/>
      <c r="M30" s="1163"/>
      <c r="N30" s="1218"/>
      <c r="O30" s="1219"/>
      <c r="P30" s="1219"/>
      <c r="Q30" s="1219"/>
      <c r="R30" s="1219"/>
      <c r="S30" s="1219"/>
      <c r="T30" s="1219"/>
      <c r="U30" s="1219"/>
      <c r="V30" s="1219"/>
      <c r="W30" s="1219"/>
      <c r="X30" s="1219"/>
      <c r="Y30" s="1219"/>
      <c r="Z30" s="1219"/>
      <c r="AA30" s="1219"/>
      <c r="AB30" s="1219"/>
      <c r="AC30" s="1219"/>
      <c r="AD30" s="1219"/>
      <c r="AE30" s="1219"/>
      <c r="AF30" s="1219"/>
      <c r="AG30" s="1219"/>
      <c r="AH30" s="1219"/>
      <c r="AI30" s="1219"/>
      <c r="AJ30" s="1219"/>
      <c r="AK30" s="1219"/>
      <c r="AL30" s="1219"/>
      <c r="AM30" s="1220"/>
      <c r="AN30" s="1161"/>
      <c r="AO30" s="1162"/>
      <c r="AP30" s="1162"/>
      <c r="AQ30" s="1162"/>
      <c r="AR30" s="1162"/>
      <c r="AS30" s="1162"/>
      <c r="AT30" s="1162"/>
      <c r="AU30" s="1162"/>
      <c r="AV30" s="1162"/>
      <c r="AW30" s="1162"/>
      <c r="AX30" s="1162"/>
      <c r="AY30" s="1163"/>
      <c r="AZ30" s="1224"/>
      <c r="BA30" s="1225"/>
      <c r="BB30" s="1225"/>
      <c r="BC30" s="1225"/>
      <c r="BD30" s="1225"/>
      <c r="BE30" s="1226"/>
      <c r="BF30" s="1206"/>
      <c r="BG30" s="1207"/>
      <c r="BH30" s="1207"/>
      <c r="BI30" s="1207"/>
      <c r="BJ30" s="1207"/>
      <c r="BK30" s="1207"/>
      <c r="BL30" s="1207"/>
      <c r="BM30" s="1207"/>
      <c r="BN30" s="1207"/>
      <c r="BO30" s="1207"/>
      <c r="BP30" s="1207"/>
      <c r="BQ30" s="1207"/>
      <c r="BR30" s="1207"/>
      <c r="BS30" s="1207"/>
      <c r="BT30" s="1207"/>
      <c r="BU30" s="1207"/>
      <c r="BV30" s="1207"/>
      <c r="BW30" s="1207"/>
      <c r="BX30" s="1207"/>
      <c r="BY30" s="1208"/>
    </row>
    <row r="31" spans="1:78" ht="6.75" customHeight="1">
      <c r="A31" s="1161"/>
      <c r="B31" s="1162"/>
      <c r="C31" s="1162"/>
      <c r="D31" s="1162"/>
      <c r="E31" s="1162"/>
      <c r="F31" s="1162"/>
      <c r="G31" s="1162"/>
      <c r="H31" s="1162"/>
      <c r="I31" s="1162"/>
      <c r="J31" s="1162"/>
      <c r="K31" s="1162"/>
      <c r="L31" s="1162"/>
      <c r="M31" s="1163"/>
      <c r="N31" s="1218"/>
      <c r="O31" s="1219"/>
      <c r="P31" s="1219"/>
      <c r="Q31" s="1219"/>
      <c r="R31" s="1219"/>
      <c r="S31" s="1219"/>
      <c r="T31" s="1219"/>
      <c r="U31" s="1219"/>
      <c r="V31" s="1219"/>
      <c r="W31" s="1219"/>
      <c r="X31" s="1219"/>
      <c r="Y31" s="1219"/>
      <c r="Z31" s="1219"/>
      <c r="AA31" s="1219"/>
      <c r="AB31" s="1219"/>
      <c r="AC31" s="1219"/>
      <c r="AD31" s="1219"/>
      <c r="AE31" s="1219"/>
      <c r="AF31" s="1219"/>
      <c r="AG31" s="1219"/>
      <c r="AH31" s="1219"/>
      <c r="AI31" s="1219"/>
      <c r="AJ31" s="1219"/>
      <c r="AK31" s="1219"/>
      <c r="AL31" s="1219"/>
      <c r="AM31" s="1220"/>
      <c r="AN31" s="1161"/>
      <c r="AO31" s="1162"/>
      <c r="AP31" s="1162"/>
      <c r="AQ31" s="1162"/>
      <c r="AR31" s="1162"/>
      <c r="AS31" s="1162"/>
      <c r="AT31" s="1162"/>
      <c r="AU31" s="1162"/>
      <c r="AV31" s="1162"/>
      <c r="AW31" s="1162"/>
      <c r="AX31" s="1162"/>
      <c r="AY31" s="1163"/>
      <c r="AZ31" s="1227" t="s">
        <v>26</v>
      </c>
      <c r="BA31" s="1227"/>
      <c r="BB31" s="1227"/>
      <c r="BC31" s="1227"/>
      <c r="BD31" s="1227"/>
      <c r="BE31" s="1227"/>
      <c r="BF31" s="1228" t="s">
        <v>27</v>
      </c>
      <c r="BG31" s="1228"/>
      <c r="BH31" s="1228"/>
      <c r="BI31" s="1228"/>
      <c r="BJ31" s="1228"/>
      <c r="BK31" s="1228"/>
      <c r="BL31" s="1228"/>
      <c r="BM31" s="1228"/>
      <c r="BN31" s="1228"/>
      <c r="BO31" s="1228"/>
      <c r="BP31" s="1228"/>
      <c r="BQ31" s="1228"/>
      <c r="BR31" s="1228"/>
      <c r="BS31" s="1228"/>
      <c r="BT31" s="1228"/>
      <c r="BU31" s="1228"/>
      <c r="BV31" s="1228"/>
      <c r="BW31" s="1228"/>
      <c r="BX31" s="1228"/>
      <c r="BY31" s="1228"/>
    </row>
    <row r="32" spans="1:78" ht="6.75" customHeight="1">
      <c r="A32" s="1161"/>
      <c r="B32" s="1162"/>
      <c r="C32" s="1162"/>
      <c r="D32" s="1162"/>
      <c r="E32" s="1162"/>
      <c r="F32" s="1162"/>
      <c r="G32" s="1162"/>
      <c r="H32" s="1162"/>
      <c r="I32" s="1162"/>
      <c r="J32" s="1162"/>
      <c r="K32" s="1162"/>
      <c r="L32" s="1162"/>
      <c r="M32" s="1163"/>
      <c r="N32" s="1218" t="s">
        <v>28</v>
      </c>
      <c r="O32" s="1219"/>
      <c r="P32" s="1219"/>
      <c r="Q32" s="1219"/>
      <c r="R32" s="1219"/>
      <c r="S32" s="1219"/>
      <c r="T32" s="1219"/>
      <c r="U32" s="1219"/>
      <c r="V32" s="1219"/>
      <c r="W32" s="1219"/>
      <c r="X32" s="1219"/>
      <c r="Y32" s="1219"/>
      <c r="Z32" s="1219" t="s">
        <v>20</v>
      </c>
      <c r="AA32" s="1219"/>
      <c r="AB32" s="1219"/>
      <c r="AC32" s="1219"/>
      <c r="AD32" s="1219"/>
      <c r="AE32" s="1219"/>
      <c r="AF32" s="1219"/>
      <c r="AG32" s="1219"/>
      <c r="AH32" s="1219"/>
      <c r="AI32" s="1219"/>
      <c r="AJ32" s="1219"/>
      <c r="AK32" s="1219"/>
      <c r="AL32" s="1219"/>
      <c r="AM32" s="1220"/>
      <c r="AN32" s="1161"/>
      <c r="AO32" s="1162"/>
      <c r="AP32" s="1162"/>
      <c r="AQ32" s="1162"/>
      <c r="AR32" s="1162"/>
      <c r="AS32" s="1162"/>
      <c r="AT32" s="1162"/>
      <c r="AU32" s="1162"/>
      <c r="AV32" s="1162"/>
      <c r="AW32" s="1162"/>
      <c r="AX32" s="1162"/>
      <c r="AY32" s="1163"/>
      <c r="AZ32" s="1227"/>
      <c r="BA32" s="1227"/>
      <c r="BB32" s="1227"/>
      <c r="BC32" s="1227"/>
      <c r="BD32" s="1227"/>
      <c r="BE32" s="1227"/>
      <c r="BF32" s="1228"/>
      <c r="BG32" s="1228"/>
      <c r="BH32" s="1228"/>
      <c r="BI32" s="1228"/>
      <c r="BJ32" s="1228"/>
      <c r="BK32" s="1228"/>
      <c r="BL32" s="1228"/>
      <c r="BM32" s="1228"/>
      <c r="BN32" s="1228"/>
      <c r="BO32" s="1228"/>
      <c r="BP32" s="1228"/>
      <c r="BQ32" s="1228"/>
      <c r="BR32" s="1228"/>
      <c r="BS32" s="1228"/>
      <c r="BT32" s="1228"/>
      <c r="BU32" s="1228"/>
      <c r="BV32" s="1228"/>
      <c r="BW32" s="1228"/>
      <c r="BX32" s="1228"/>
      <c r="BY32" s="1228"/>
    </row>
    <row r="33" spans="1:78" ht="8.25" customHeight="1">
      <c r="A33" s="1161"/>
      <c r="B33" s="1162"/>
      <c r="C33" s="1162"/>
      <c r="D33" s="1162"/>
      <c r="E33" s="1162"/>
      <c r="F33" s="1162"/>
      <c r="G33" s="1162"/>
      <c r="H33" s="1162"/>
      <c r="I33" s="1162"/>
      <c r="J33" s="1162"/>
      <c r="K33" s="1162"/>
      <c r="L33" s="1162"/>
      <c r="M33" s="1163"/>
      <c r="N33" s="1218"/>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c r="AJ33" s="1219"/>
      <c r="AK33" s="1219"/>
      <c r="AL33" s="1219"/>
      <c r="AM33" s="1220"/>
      <c r="AN33" s="1161"/>
      <c r="AO33" s="1162"/>
      <c r="AP33" s="1162"/>
      <c r="AQ33" s="1162"/>
      <c r="AR33" s="1162"/>
      <c r="AS33" s="1162"/>
      <c r="AT33" s="1162"/>
      <c r="AU33" s="1162"/>
      <c r="AV33" s="1162"/>
      <c r="AW33" s="1162"/>
      <c r="AX33" s="1162"/>
      <c r="AY33" s="1163"/>
      <c r="AZ33" s="1227" t="s">
        <v>29</v>
      </c>
      <c r="BA33" s="1227"/>
      <c r="BB33" s="1227"/>
      <c r="BC33" s="1227"/>
      <c r="BD33" s="1227"/>
      <c r="BE33" s="1227"/>
      <c r="BF33" s="1228" t="s">
        <v>30</v>
      </c>
      <c r="BG33" s="1228"/>
      <c r="BH33" s="1228"/>
      <c r="BI33" s="1228"/>
      <c r="BJ33" s="1228"/>
      <c r="BK33" s="1228"/>
      <c r="BL33" s="1228"/>
      <c r="BM33" s="1228"/>
      <c r="BN33" s="1228"/>
      <c r="BO33" s="1228"/>
      <c r="BP33" s="1228"/>
      <c r="BQ33" s="1228"/>
      <c r="BR33" s="1228"/>
      <c r="BS33" s="1228"/>
      <c r="BT33" s="1228"/>
      <c r="BU33" s="1228"/>
      <c r="BV33" s="1228"/>
      <c r="BW33" s="1228"/>
      <c r="BX33" s="1228"/>
      <c r="BY33" s="1228"/>
    </row>
    <row r="34" spans="1:78" ht="6.75" customHeight="1">
      <c r="A34" s="1161"/>
      <c r="B34" s="1162"/>
      <c r="C34" s="1162"/>
      <c r="D34" s="1162"/>
      <c r="E34" s="1162"/>
      <c r="F34" s="1162"/>
      <c r="G34" s="1162"/>
      <c r="H34" s="1162"/>
      <c r="I34" s="1162"/>
      <c r="J34" s="1162"/>
      <c r="K34" s="1162"/>
      <c r="L34" s="1162"/>
      <c r="M34" s="1163"/>
      <c r="N34" s="1229"/>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0"/>
      <c r="AJ34" s="1230"/>
      <c r="AK34" s="1230"/>
      <c r="AL34" s="1230"/>
      <c r="AM34" s="1231"/>
      <c r="AN34" s="1161"/>
      <c r="AO34" s="1162"/>
      <c r="AP34" s="1162"/>
      <c r="AQ34" s="1162"/>
      <c r="AR34" s="1162"/>
      <c r="AS34" s="1162"/>
      <c r="AT34" s="1162"/>
      <c r="AU34" s="1162"/>
      <c r="AV34" s="1162"/>
      <c r="AW34" s="1162"/>
      <c r="AX34" s="1162"/>
      <c r="AY34" s="1163"/>
      <c r="AZ34" s="1232"/>
      <c r="BA34" s="1232"/>
      <c r="BB34" s="1232"/>
      <c r="BC34" s="1232"/>
      <c r="BD34" s="1232"/>
      <c r="BE34" s="1232"/>
      <c r="BF34" s="1233"/>
      <c r="BG34" s="1233"/>
      <c r="BH34" s="1233"/>
      <c r="BI34" s="1233"/>
      <c r="BJ34" s="1233"/>
      <c r="BK34" s="1233"/>
      <c r="BL34" s="1233"/>
      <c r="BM34" s="1233"/>
      <c r="BN34" s="1233"/>
      <c r="BO34" s="1233"/>
      <c r="BP34" s="1233"/>
      <c r="BQ34" s="1233"/>
      <c r="BR34" s="1233"/>
      <c r="BS34" s="1233"/>
      <c r="BT34" s="1233"/>
      <c r="BU34" s="1233"/>
      <c r="BV34" s="1233"/>
      <c r="BW34" s="1233"/>
      <c r="BX34" s="1233"/>
      <c r="BY34" s="1233"/>
    </row>
    <row r="35" spans="1:78" ht="6.75" customHeight="1">
      <c r="A35" s="183"/>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83"/>
      <c r="AY35" s="183"/>
      <c r="AZ35" s="183"/>
      <c r="BA35" s="183"/>
      <c r="BB35" s="183"/>
      <c r="BC35" s="183"/>
      <c r="BD35" s="183"/>
      <c r="BE35" s="183"/>
      <c r="BF35" s="183"/>
      <c r="BG35" s="183"/>
      <c r="BH35" s="183"/>
      <c r="BI35" s="183"/>
      <c r="BJ35" s="183"/>
      <c r="BK35" s="183"/>
      <c r="BL35" s="183"/>
      <c r="BM35" s="183"/>
      <c r="BN35" s="183"/>
      <c r="BO35" s="183"/>
      <c r="BP35" s="183"/>
      <c r="BQ35" s="183"/>
      <c r="BR35" s="183"/>
      <c r="BS35" s="183"/>
      <c r="BT35" s="183"/>
      <c r="BU35" s="183"/>
      <c r="BV35" s="183"/>
      <c r="BW35" s="183"/>
      <c r="BX35" s="183"/>
      <c r="BY35" s="183"/>
    </row>
    <row r="36" spans="1:78" ht="8.25" customHeight="1">
      <c r="A36" s="180"/>
      <c r="B36" s="180"/>
      <c r="C36" s="180"/>
      <c r="D36" s="180"/>
      <c r="E36" s="180"/>
      <c r="F36" s="180"/>
      <c r="G36" s="18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0"/>
      <c r="AL36" s="180"/>
      <c r="AM36" s="180"/>
      <c r="AN36" s="180"/>
      <c r="AO36" s="180"/>
      <c r="AP36" s="180"/>
      <c r="AQ36" s="180"/>
      <c r="AR36" s="180"/>
      <c r="AS36" s="180"/>
      <c r="AT36" s="180"/>
      <c r="AU36" s="180"/>
      <c r="AV36" s="180"/>
      <c r="AW36" s="180"/>
      <c r="AX36" s="180"/>
      <c r="AY36" s="180"/>
      <c r="AZ36" s="180"/>
      <c r="BA36" s="180"/>
      <c r="BB36" s="180"/>
      <c r="BC36" s="180"/>
      <c r="BD36" s="180"/>
      <c r="BE36" s="180"/>
      <c r="BF36" s="180"/>
      <c r="BG36" s="180"/>
      <c r="BH36" s="180"/>
      <c r="BI36" s="180"/>
      <c r="BJ36" s="180"/>
      <c r="BK36" s="180"/>
      <c r="BL36" s="180"/>
      <c r="BM36" s="180"/>
      <c r="BN36" s="180"/>
      <c r="BO36" s="180"/>
      <c r="BP36" s="180"/>
      <c r="BQ36" s="180"/>
      <c r="BR36" s="180"/>
      <c r="BS36" s="180"/>
      <c r="BT36" s="180"/>
      <c r="BU36" s="180"/>
      <c r="BV36" s="180"/>
      <c r="BW36" s="180"/>
      <c r="BX36" s="180"/>
      <c r="BY36" s="180"/>
    </row>
    <row r="37" spans="1:78" ht="7.5" customHeight="1">
      <c r="A37" s="1202" t="s">
        <v>31</v>
      </c>
      <c r="B37" s="1202"/>
      <c r="C37" s="1202"/>
      <c r="D37" s="1202"/>
      <c r="E37" s="1202"/>
      <c r="F37" s="1202"/>
      <c r="G37" s="1202"/>
      <c r="H37" s="1202"/>
      <c r="I37" s="1202"/>
      <c r="J37" s="1202"/>
      <c r="K37" s="1202"/>
      <c r="L37" s="1202"/>
      <c r="M37" s="1202"/>
      <c r="N37" s="1202"/>
      <c r="O37" s="1202"/>
      <c r="P37" s="1202"/>
      <c r="Q37" s="259"/>
      <c r="R37" s="180"/>
      <c r="S37" s="180"/>
      <c r="T37" s="180"/>
      <c r="U37" s="180"/>
      <c r="V37" s="180"/>
      <c r="W37" s="180"/>
      <c r="X37" s="180"/>
      <c r="Y37" s="180"/>
      <c r="Z37" s="180"/>
      <c r="AA37" s="180"/>
      <c r="AB37" s="180"/>
      <c r="AC37" s="180"/>
      <c r="AD37" s="180"/>
      <c r="AE37" s="180"/>
      <c r="AF37" s="180"/>
      <c r="AG37" s="180"/>
      <c r="AH37" s="180"/>
      <c r="AI37" s="180"/>
      <c r="AJ37" s="180"/>
      <c r="AK37" s="180"/>
      <c r="AL37" s="180"/>
      <c r="AM37" s="180"/>
      <c r="AN37" s="180"/>
      <c r="AO37" s="180"/>
      <c r="AP37" s="180"/>
      <c r="AQ37" s="180"/>
      <c r="AR37" s="180"/>
      <c r="AS37" s="180"/>
      <c r="AT37" s="180"/>
      <c r="AU37" s="180"/>
      <c r="AV37" s="180"/>
      <c r="AW37" s="180"/>
      <c r="AX37" s="180"/>
      <c r="AY37" s="180"/>
      <c r="AZ37" s="180"/>
      <c r="BA37" s="180"/>
      <c r="BB37" s="180"/>
      <c r="BC37" s="180"/>
      <c r="BD37" s="180"/>
      <c r="BE37" s="180"/>
      <c r="BF37" s="180"/>
      <c r="BG37" s="180"/>
      <c r="BH37" s="180"/>
      <c r="BI37" s="180"/>
      <c r="BJ37" s="180"/>
      <c r="BK37" s="180"/>
      <c r="BL37" s="180"/>
      <c r="BM37" s="180"/>
      <c r="BN37" s="180"/>
      <c r="BO37" s="180"/>
      <c r="BP37" s="180"/>
      <c r="BQ37" s="180"/>
      <c r="BR37" s="180"/>
      <c r="BS37" s="180"/>
      <c r="BT37" s="180"/>
      <c r="BU37" s="180"/>
      <c r="BV37" s="180"/>
      <c r="BW37" s="180"/>
      <c r="BX37" s="180"/>
      <c r="BY37" s="180"/>
      <c r="BZ37" s="184"/>
    </row>
    <row r="38" spans="1:78" ht="6.75" customHeight="1">
      <c r="A38" s="1202"/>
      <c r="B38" s="1202"/>
      <c r="C38" s="1202"/>
      <c r="D38" s="1202"/>
      <c r="E38" s="1202"/>
      <c r="F38" s="1202"/>
      <c r="G38" s="1202"/>
      <c r="H38" s="1202"/>
      <c r="I38" s="1202"/>
      <c r="J38" s="1202"/>
      <c r="K38" s="1202"/>
      <c r="L38" s="1202"/>
      <c r="M38" s="1202"/>
      <c r="N38" s="1202"/>
      <c r="O38" s="1202"/>
      <c r="P38" s="1202"/>
      <c r="Q38" s="259"/>
      <c r="R38" s="180"/>
      <c r="S38" s="180"/>
      <c r="T38" s="180"/>
      <c r="U38" s="180"/>
      <c r="V38" s="180"/>
      <c r="W38" s="180"/>
      <c r="X38" s="180"/>
      <c r="Y38" s="180"/>
      <c r="Z38" s="180"/>
      <c r="AA38" s="180"/>
      <c r="AB38" s="180"/>
      <c r="AC38" s="180"/>
      <c r="AD38" s="180"/>
      <c r="AE38" s="180"/>
      <c r="AF38" s="180"/>
      <c r="AG38" s="180"/>
      <c r="AH38" s="180"/>
      <c r="AI38" s="180"/>
      <c r="AJ38" s="180"/>
      <c r="AK38" s="180"/>
      <c r="AL38" s="180"/>
      <c r="AM38" s="180"/>
      <c r="AN38" s="180"/>
      <c r="AO38" s="180"/>
      <c r="AP38" s="180"/>
      <c r="AQ38" s="180"/>
      <c r="AR38" s="180"/>
      <c r="AS38" s="180"/>
      <c r="AT38" s="180"/>
      <c r="AU38" s="180"/>
      <c r="AV38" s="180"/>
      <c r="AW38" s="180"/>
      <c r="AX38" s="180"/>
      <c r="AY38" s="180"/>
      <c r="AZ38" s="180"/>
      <c r="BA38" s="180"/>
      <c r="BB38" s="180"/>
      <c r="BC38" s="180"/>
      <c r="BD38" s="180"/>
      <c r="BE38" s="180"/>
      <c r="BF38" s="180"/>
      <c r="BG38" s="180"/>
      <c r="BH38" s="180"/>
      <c r="BI38" s="180"/>
      <c r="BJ38" s="180"/>
      <c r="BK38" s="180"/>
      <c r="BL38" s="180"/>
      <c r="BM38" s="180"/>
      <c r="BN38" s="180"/>
      <c r="BO38" s="180"/>
      <c r="BP38" s="180"/>
      <c r="BQ38" s="180"/>
      <c r="BR38" s="180"/>
      <c r="BS38" s="180"/>
      <c r="BT38" s="180"/>
      <c r="BU38" s="180"/>
      <c r="BV38" s="180"/>
      <c r="BW38" s="180"/>
      <c r="BX38" s="180"/>
      <c r="BY38" s="180"/>
      <c r="BZ38" s="184"/>
    </row>
    <row r="39" spans="1:78" ht="6.75" customHeight="1" thickBot="1">
      <c r="A39" s="1202"/>
      <c r="B39" s="1202"/>
      <c r="C39" s="1202"/>
      <c r="D39" s="1202"/>
      <c r="E39" s="1202"/>
      <c r="F39" s="1202"/>
      <c r="G39" s="1202"/>
      <c r="H39" s="1202"/>
      <c r="I39" s="1202"/>
      <c r="J39" s="1202"/>
      <c r="K39" s="1202"/>
      <c r="L39" s="1202"/>
      <c r="M39" s="1202"/>
      <c r="N39" s="1202"/>
      <c r="O39" s="1202"/>
      <c r="P39" s="1202"/>
      <c r="Q39" s="259"/>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80"/>
      <c r="AO39" s="180"/>
      <c r="AP39" s="180"/>
      <c r="AQ39" s="180"/>
      <c r="AR39" s="180"/>
      <c r="AS39" s="180"/>
      <c r="AT39" s="180"/>
      <c r="AU39" s="180"/>
      <c r="AV39" s="180"/>
      <c r="AW39" s="180"/>
      <c r="AX39" s="180"/>
      <c r="AY39" s="180"/>
      <c r="AZ39" s="180"/>
      <c r="BA39" s="180"/>
      <c r="BB39" s="180"/>
      <c r="BC39" s="180"/>
      <c r="BD39" s="180"/>
      <c r="BE39" s="180"/>
      <c r="BF39" s="180"/>
      <c r="BG39" s="180"/>
      <c r="BH39" s="180"/>
      <c r="BI39" s="180"/>
      <c r="BJ39" s="180"/>
      <c r="BK39" s="180"/>
      <c r="BL39" s="180"/>
      <c r="BM39" s="180"/>
      <c r="BN39" s="180"/>
      <c r="BO39" s="180"/>
      <c r="BP39" s="180"/>
      <c r="BQ39" s="180"/>
      <c r="BR39" s="180"/>
      <c r="BS39" s="180"/>
      <c r="BT39" s="180"/>
      <c r="BU39" s="180"/>
      <c r="BV39" s="180"/>
      <c r="BW39" s="180"/>
      <c r="BX39" s="180"/>
      <c r="BY39" s="180"/>
      <c r="BZ39" s="184"/>
    </row>
    <row r="40" spans="1:78" ht="30.75" customHeight="1" thickBot="1">
      <c r="A40" s="1196" t="s">
        <v>32</v>
      </c>
      <c r="B40" s="1197"/>
      <c r="C40" s="1197"/>
      <c r="D40" s="1197"/>
      <c r="E40" s="1197"/>
      <c r="F40" s="1197"/>
      <c r="G40" s="1197"/>
      <c r="H40" s="1197"/>
      <c r="I40" s="1197"/>
      <c r="J40" s="1197" t="s">
        <v>33</v>
      </c>
      <c r="K40" s="1197"/>
      <c r="L40" s="1197"/>
      <c r="M40" s="1198"/>
      <c r="N40" s="1199">
        <f>VLOOKUP(A40,'第１号様式_別紙1 経費所要額調'!$A$8:$D$16,2,FALSE)</f>
        <v>0</v>
      </c>
      <c r="O40" s="1200"/>
      <c r="P40" s="1200"/>
      <c r="Q40" s="1200"/>
      <c r="R40" s="1200"/>
      <c r="S40" s="1200"/>
      <c r="T40" s="1200"/>
      <c r="U40" s="1200"/>
      <c r="V40" s="1200"/>
      <c r="W40" s="1201"/>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5"/>
      <c r="BF40" s="185"/>
      <c r="BG40" s="185"/>
      <c r="BH40" s="185"/>
      <c r="BI40" s="185"/>
      <c r="BJ40" s="185"/>
      <c r="BK40" s="185"/>
      <c r="BL40" s="185"/>
      <c r="BM40" s="185"/>
      <c r="BN40" s="185"/>
      <c r="BO40" s="185"/>
      <c r="BP40" s="185"/>
      <c r="BQ40" s="185"/>
      <c r="BR40" s="185"/>
      <c r="BS40" s="185"/>
      <c r="BT40" s="185"/>
      <c r="BU40" s="185"/>
      <c r="BV40" s="185"/>
      <c r="BW40" s="185"/>
      <c r="BX40" s="185"/>
      <c r="BY40" s="185"/>
      <c r="BZ40" s="186"/>
    </row>
    <row r="41" spans="1:78" ht="30.75" customHeight="1" thickBot="1">
      <c r="A41" s="1196" t="s">
        <v>34</v>
      </c>
      <c r="B41" s="1197"/>
      <c r="C41" s="1197"/>
      <c r="D41" s="1197"/>
      <c r="E41" s="1197"/>
      <c r="F41" s="1197"/>
      <c r="G41" s="1197"/>
      <c r="H41" s="1197"/>
      <c r="I41" s="1197"/>
      <c r="J41" s="1197" t="s">
        <v>33</v>
      </c>
      <c r="K41" s="1197"/>
      <c r="L41" s="1197"/>
      <c r="M41" s="1198"/>
      <c r="N41" s="1199">
        <f>VLOOKUP(A41,'第１号様式_別紙1 経費所要額調'!$A$8:$D$16,2,FALSE)</f>
        <v>0</v>
      </c>
      <c r="O41" s="1200"/>
      <c r="P41" s="1200"/>
      <c r="Q41" s="1200"/>
      <c r="R41" s="1200"/>
      <c r="S41" s="1200"/>
      <c r="T41" s="1200"/>
      <c r="U41" s="1200"/>
      <c r="V41" s="1200"/>
      <c r="W41" s="1201"/>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c r="BA41" s="185"/>
      <c r="BB41" s="185"/>
      <c r="BC41" s="185"/>
      <c r="BD41" s="185"/>
      <c r="BE41" s="185"/>
      <c r="BF41" s="185"/>
      <c r="BG41" s="185"/>
      <c r="BH41" s="185"/>
      <c r="BI41" s="185"/>
      <c r="BJ41" s="185"/>
      <c r="BK41" s="185"/>
      <c r="BL41" s="185"/>
      <c r="BM41" s="185"/>
      <c r="BN41" s="185"/>
      <c r="BO41" s="185"/>
      <c r="BP41" s="185"/>
      <c r="BQ41" s="185"/>
      <c r="BR41" s="185"/>
      <c r="BS41" s="185"/>
      <c r="BT41" s="185"/>
      <c r="BU41" s="185"/>
      <c r="BV41" s="185"/>
      <c r="BW41" s="185"/>
      <c r="BX41" s="185"/>
      <c r="BY41" s="185"/>
      <c r="BZ41" s="186"/>
    </row>
    <row r="42" spans="1:78" ht="30.75" customHeight="1" thickBot="1">
      <c r="A42" s="1196" t="s">
        <v>35</v>
      </c>
      <c r="B42" s="1197"/>
      <c r="C42" s="1197"/>
      <c r="D42" s="1197"/>
      <c r="E42" s="1197"/>
      <c r="F42" s="1197"/>
      <c r="G42" s="1197"/>
      <c r="H42" s="1197"/>
      <c r="I42" s="1197"/>
      <c r="J42" s="1197" t="s">
        <v>33</v>
      </c>
      <c r="K42" s="1197"/>
      <c r="L42" s="1197"/>
      <c r="M42" s="1198"/>
      <c r="N42" s="1199">
        <f>VLOOKUP(A42,'第１号様式_別紙1 経費所要額調'!$A$8:$D$16,2,FALSE)</f>
        <v>0</v>
      </c>
      <c r="O42" s="1200"/>
      <c r="P42" s="1200"/>
      <c r="Q42" s="1200"/>
      <c r="R42" s="1200"/>
      <c r="S42" s="1200"/>
      <c r="T42" s="1200"/>
      <c r="U42" s="1200"/>
      <c r="V42" s="1200"/>
      <c r="W42" s="1201"/>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c r="BA42" s="185"/>
      <c r="BB42" s="185"/>
      <c r="BC42" s="185"/>
      <c r="BD42" s="185"/>
      <c r="BE42" s="185"/>
      <c r="BF42" s="185"/>
      <c r="BG42" s="185"/>
      <c r="BH42" s="185"/>
      <c r="BI42" s="185"/>
      <c r="BJ42" s="185"/>
      <c r="BK42" s="185"/>
      <c r="BL42" s="185"/>
      <c r="BM42" s="185"/>
      <c r="BN42" s="185"/>
      <c r="BO42" s="185"/>
      <c r="BP42" s="185"/>
      <c r="BQ42" s="185"/>
      <c r="BR42" s="185"/>
      <c r="BS42" s="185"/>
      <c r="BT42" s="185"/>
      <c r="BU42" s="185"/>
      <c r="BV42" s="185"/>
      <c r="BW42" s="185"/>
      <c r="BX42" s="185"/>
      <c r="BY42" s="185"/>
      <c r="BZ42" s="186"/>
    </row>
    <row r="43" spans="1:78" ht="30.75" customHeight="1" thickBot="1">
      <c r="A43" s="1196" t="s">
        <v>36</v>
      </c>
      <c r="B43" s="1197"/>
      <c r="C43" s="1197"/>
      <c r="D43" s="1197"/>
      <c r="E43" s="1197"/>
      <c r="F43" s="1197"/>
      <c r="G43" s="1197"/>
      <c r="H43" s="1197"/>
      <c r="I43" s="1197"/>
      <c r="J43" s="1197" t="s">
        <v>33</v>
      </c>
      <c r="K43" s="1197"/>
      <c r="L43" s="1197"/>
      <c r="M43" s="1198"/>
      <c r="N43" s="1199">
        <f>VLOOKUP(A43,'第１号様式_別紙1 経費所要額調'!$A$8:$D$16,2,FALSE)</f>
        <v>0</v>
      </c>
      <c r="O43" s="1200"/>
      <c r="P43" s="1200"/>
      <c r="Q43" s="1200"/>
      <c r="R43" s="1200"/>
      <c r="S43" s="1200"/>
      <c r="T43" s="1200"/>
      <c r="U43" s="1200"/>
      <c r="V43" s="1200"/>
      <c r="W43" s="1201"/>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6"/>
    </row>
    <row r="44" spans="1:78" ht="30.75" customHeight="1" thickBot="1">
      <c r="A44" s="1196" t="s">
        <v>37</v>
      </c>
      <c r="B44" s="1197"/>
      <c r="C44" s="1197"/>
      <c r="D44" s="1197"/>
      <c r="E44" s="1197"/>
      <c r="F44" s="1197"/>
      <c r="G44" s="1197"/>
      <c r="H44" s="1197"/>
      <c r="I44" s="1197"/>
      <c r="J44" s="1197" t="s">
        <v>33</v>
      </c>
      <c r="K44" s="1197"/>
      <c r="L44" s="1197"/>
      <c r="M44" s="1198"/>
      <c r="N44" s="1199">
        <f>VLOOKUP(A44,'第１号様式_別紙1 経費所要額調'!$A$8:$D$16,2,FALSE)</f>
        <v>0</v>
      </c>
      <c r="O44" s="1200"/>
      <c r="P44" s="1200"/>
      <c r="Q44" s="1200"/>
      <c r="R44" s="1200"/>
      <c r="S44" s="1200"/>
      <c r="T44" s="1200"/>
      <c r="U44" s="1200"/>
      <c r="V44" s="1200"/>
      <c r="W44" s="1201"/>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c r="BA44" s="185"/>
      <c r="BB44" s="185"/>
      <c r="BC44" s="185"/>
      <c r="BD44" s="185"/>
      <c r="BE44" s="185"/>
      <c r="BF44" s="185"/>
      <c r="BG44" s="185"/>
      <c r="BH44" s="185"/>
      <c r="BI44" s="185"/>
      <c r="BJ44" s="185"/>
      <c r="BK44" s="185"/>
      <c r="BL44" s="185"/>
      <c r="BM44" s="185"/>
      <c r="BN44" s="185"/>
      <c r="BO44" s="185"/>
      <c r="BP44" s="185"/>
      <c r="BQ44" s="185"/>
      <c r="BR44" s="185"/>
      <c r="BS44" s="185"/>
      <c r="BT44" s="185"/>
      <c r="BU44" s="185"/>
      <c r="BV44" s="185"/>
      <c r="BW44" s="185"/>
      <c r="BX44" s="185"/>
      <c r="BY44" s="185"/>
      <c r="BZ44" s="186"/>
    </row>
    <row r="45" spans="1:78" ht="30.75" customHeight="1" thickBot="1">
      <c r="A45" s="1196" t="s">
        <v>38</v>
      </c>
      <c r="B45" s="1197"/>
      <c r="C45" s="1197"/>
      <c r="D45" s="1197"/>
      <c r="E45" s="1197"/>
      <c r="F45" s="1197"/>
      <c r="G45" s="1197"/>
      <c r="H45" s="1197"/>
      <c r="I45" s="1197"/>
      <c r="J45" s="1197" t="s">
        <v>33</v>
      </c>
      <c r="K45" s="1197"/>
      <c r="L45" s="1197"/>
      <c r="M45" s="1198"/>
      <c r="N45" s="1199">
        <f>VLOOKUP(A45,'第１号様式_別紙1 経費所要額調'!$A$8:$D$16,2,FALSE)</f>
        <v>0</v>
      </c>
      <c r="O45" s="1200"/>
      <c r="P45" s="1200"/>
      <c r="Q45" s="1200"/>
      <c r="R45" s="1200"/>
      <c r="S45" s="1200"/>
      <c r="T45" s="1200"/>
      <c r="U45" s="1200"/>
      <c r="V45" s="1200"/>
      <c r="W45" s="1201"/>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6"/>
    </row>
    <row r="46" spans="1:78" ht="30.75" customHeight="1" thickBot="1">
      <c r="A46" s="1196" t="s">
        <v>39</v>
      </c>
      <c r="B46" s="1197"/>
      <c r="C46" s="1197"/>
      <c r="D46" s="1197"/>
      <c r="E46" s="1197"/>
      <c r="F46" s="1197"/>
      <c r="G46" s="1197"/>
      <c r="H46" s="1197"/>
      <c r="I46" s="1197"/>
      <c r="J46" s="1197" t="s">
        <v>33</v>
      </c>
      <c r="K46" s="1197"/>
      <c r="L46" s="1197"/>
      <c r="M46" s="1198"/>
      <c r="N46" s="1199" t="e">
        <f>VLOOKUP(A46,'第１号様式_別紙1 経費所要額調'!$A$8:$D$16,2,FALSE)</f>
        <v>#N/A</v>
      </c>
      <c r="O46" s="1200"/>
      <c r="P46" s="1200"/>
      <c r="Q46" s="1200"/>
      <c r="R46" s="1200"/>
      <c r="S46" s="1200"/>
      <c r="T46" s="1200"/>
      <c r="U46" s="1200"/>
      <c r="V46" s="1200"/>
      <c r="W46" s="1201"/>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6"/>
    </row>
    <row r="47" spans="1:78" ht="30.75" customHeight="1" thickBot="1">
      <c r="A47" s="1196" t="s">
        <v>40</v>
      </c>
      <c r="B47" s="1197"/>
      <c r="C47" s="1197"/>
      <c r="D47" s="1197"/>
      <c r="E47" s="1197"/>
      <c r="F47" s="1197"/>
      <c r="G47" s="1197"/>
      <c r="H47" s="1197"/>
      <c r="I47" s="1197"/>
      <c r="J47" s="1197" t="s">
        <v>33</v>
      </c>
      <c r="K47" s="1197"/>
      <c r="L47" s="1197"/>
      <c r="M47" s="1198"/>
      <c r="N47" s="1199" t="e">
        <f>VLOOKUP(A47,'第１号様式_別紙1 経費所要額調'!$A$8:$D$16,2,FALSE)</f>
        <v>#N/A</v>
      </c>
      <c r="O47" s="1200"/>
      <c r="P47" s="1200"/>
      <c r="Q47" s="1200"/>
      <c r="R47" s="1200"/>
      <c r="S47" s="1200"/>
      <c r="T47" s="1200"/>
      <c r="U47" s="1200"/>
      <c r="V47" s="1200"/>
      <c r="W47" s="1201"/>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6"/>
    </row>
    <row r="48" spans="1:78" ht="29.25" customHeight="1" thickBot="1">
      <c r="A48" s="1196" t="s">
        <v>41</v>
      </c>
      <c r="B48" s="1197"/>
      <c r="C48" s="1197"/>
      <c r="D48" s="1197"/>
      <c r="E48" s="1197"/>
      <c r="F48" s="1197"/>
      <c r="G48" s="1197"/>
      <c r="H48" s="1197"/>
      <c r="I48" s="1197"/>
      <c r="J48" s="1197" t="s">
        <v>33</v>
      </c>
      <c r="K48" s="1197"/>
      <c r="L48" s="1197"/>
      <c r="M48" s="1198"/>
      <c r="N48" s="1199" cm="1">
        <f t="array" ref="N48">SUM(IFERROR(N40:W47,0))</f>
        <v>0</v>
      </c>
      <c r="O48" s="1200"/>
      <c r="P48" s="1200"/>
      <c r="Q48" s="1200"/>
      <c r="R48" s="1200"/>
      <c r="S48" s="1200"/>
      <c r="T48" s="1200"/>
      <c r="U48" s="1200"/>
      <c r="V48" s="1200"/>
      <c r="W48" s="1201"/>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6"/>
    </row>
    <row r="49" spans="1:77" ht="8.25" customHeight="1">
      <c r="A49" s="188"/>
      <c r="B49" s="188"/>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5"/>
      <c r="AG49" s="187"/>
      <c r="AH49" s="187"/>
      <c r="AI49" s="187"/>
      <c r="AJ49" s="187"/>
      <c r="AK49" s="187"/>
      <c r="AL49" s="187"/>
      <c r="AM49" s="187"/>
      <c r="AN49" s="187"/>
      <c r="AO49" s="187"/>
      <c r="AP49" s="187"/>
      <c r="AQ49" s="187"/>
      <c r="AR49" s="187"/>
      <c r="AS49" s="187"/>
      <c r="AT49" s="187"/>
      <c r="AU49" s="187"/>
      <c r="AV49" s="187"/>
      <c r="AW49" s="187"/>
      <c r="AX49" s="187"/>
      <c r="AY49" s="187"/>
      <c r="AZ49" s="187"/>
      <c r="BA49" s="187"/>
      <c r="BB49" s="187"/>
      <c r="BC49" s="187"/>
      <c r="BD49" s="187"/>
      <c r="BE49" s="187"/>
      <c r="BF49" s="187"/>
      <c r="BG49" s="187"/>
      <c r="BH49" s="187"/>
      <c r="BI49" s="185"/>
      <c r="BJ49" s="188"/>
      <c r="BK49" s="188"/>
      <c r="BL49" s="188"/>
      <c r="BM49" s="188"/>
      <c r="BN49" s="188"/>
      <c r="BO49" s="188"/>
      <c r="BP49" s="188"/>
      <c r="BQ49" s="188"/>
      <c r="BR49" s="188"/>
      <c r="BS49" s="188"/>
      <c r="BT49" s="188"/>
      <c r="BU49" s="188"/>
      <c r="BV49" s="188"/>
      <c r="BW49" s="188"/>
      <c r="BX49" s="188"/>
      <c r="BY49" s="188"/>
    </row>
    <row r="50" spans="1:77" ht="8.25" customHeight="1">
      <c r="A50" s="1111" t="s">
        <v>42</v>
      </c>
      <c r="B50" s="1111"/>
      <c r="C50" s="1111"/>
      <c r="D50" s="1111"/>
      <c r="E50" s="1111"/>
      <c r="F50" s="1111"/>
      <c r="G50" s="1111"/>
      <c r="H50" s="1111"/>
      <c r="I50" s="1111"/>
      <c r="J50" s="1111"/>
      <c r="K50" s="1111"/>
      <c r="L50" s="1111"/>
      <c r="M50" s="1111"/>
      <c r="N50" s="1111"/>
      <c r="O50" s="1111"/>
      <c r="P50" s="1111"/>
      <c r="Q50" s="1111"/>
      <c r="R50" s="1111"/>
      <c r="S50" s="1111"/>
      <c r="T50" s="1111"/>
      <c r="U50" s="1111"/>
      <c r="V50" s="1111"/>
      <c r="W50" s="1111"/>
      <c r="X50" s="1111"/>
      <c r="Y50" s="1111"/>
      <c r="Z50" s="1111"/>
      <c r="AA50" s="1111"/>
      <c r="AB50" s="1111"/>
      <c r="AC50" s="1111"/>
      <c r="AD50" s="1111"/>
      <c r="AE50" s="1111"/>
      <c r="AF50" s="185"/>
      <c r="AG50" s="188"/>
      <c r="AH50" s="188"/>
      <c r="AI50" s="188"/>
      <c r="AJ50" s="188"/>
      <c r="AK50" s="188"/>
      <c r="AL50" s="188"/>
      <c r="AM50" s="188"/>
      <c r="AN50" s="188"/>
      <c r="AO50" s="188"/>
      <c r="AP50" s="188"/>
      <c r="AQ50" s="188"/>
      <c r="AR50" s="188"/>
      <c r="AS50" s="188"/>
      <c r="AT50" s="188"/>
      <c r="AU50" s="188"/>
      <c r="AV50" s="188"/>
      <c r="AW50" s="188"/>
      <c r="AX50" s="188"/>
      <c r="AY50" s="189"/>
      <c r="AZ50" s="189"/>
      <c r="BA50" s="189"/>
      <c r="BB50" s="189"/>
      <c r="BC50" s="189"/>
      <c r="BD50" s="189"/>
      <c r="BE50" s="189"/>
      <c r="BF50" s="189"/>
      <c r="BG50" s="189"/>
      <c r="BH50" s="189"/>
      <c r="BI50" s="185"/>
      <c r="BJ50" s="188"/>
      <c r="BK50" s="188"/>
      <c r="BL50" s="188"/>
      <c r="BM50" s="188"/>
      <c r="BN50" s="188"/>
      <c r="BO50" s="188"/>
      <c r="BP50" s="188"/>
      <c r="BQ50" s="188"/>
      <c r="BR50" s="188"/>
      <c r="BS50" s="188"/>
      <c r="BT50" s="188"/>
      <c r="BU50" s="188"/>
      <c r="BV50" s="188"/>
      <c r="BW50" s="188"/>
      <c r="BX50" s="188"/>
      <c r="BY50" s="188"/>
    </row>
    <row r="51" spans="1:77" ht="8.25" customHeight="1">
      <c r="A51" s="1111"/>
      <c r="B51" s="1111"/>
      <c r="C51" s="1111"/>
      <c r="D51" s="1111"/>
      <c r="E51" s="1111"/>
      <c r="F51" s="1111"/>
      <c r="G51" s="1111"/>
      <c r="H51" s="1111"/>
      <c r="I51" s="1111"/>
      <c r="J51" s="1111"/>
      <c r="K51" s="1111"/>
      <c r="L51" s="1111"/>
      <c r="M51" s="1111"/>
      <c r="N51" s="1111"/>
      <c r="O51" s="1111"/>
      <c r="P51" s="1111"/>
      <c r="Q51" s="1111"/>
      <c r="R51" s="1111"/>
      <c r="S51" s="1111"/>
      <c r="T51" s="1111"/>
      <c r="U51" s="1111"/>
      <c r="V51" s="1111"/>
      <c r="W51" s="1111"/>
      <c r="X51" s="1111"/>
      <c r="Y51" s="1111"/>
      <c r="Z51" s="1111"/>
      <c r="AA51" s="1111"/>
      <c r="AB51" s="1111"/>
      <c r="AC51" s="1111"/>
      <c r="AD51" s="1111"/>
      <c r="AE51" s="1111"/>
      <c r="AF51" s="185"/>
      <c r="AG51" s="188"/>
      <c r="AH51" s="188"/>
      <c r="AI51" s="188"/>
      <c r="AJ51" s="188"/>
      <c r="AK51" s="188"/>
      <c r="AL51" s="188"/>
      <c r="AM51" s="188"/>
      <c r="AN51" s="188"/>
      <c r="AO51" s="188"/>
      <c r="AP51" s="188"/>
      <c r="AQ51" s="188"/>
      <c r="AR51" s="188"/>
      <c r="AS51" s="188"/>
      <c r="AT51" s="188"/>
      <c r="AU51" s="188"/>
      <c r="AV51" s="188"/>
      <c r="AW51" s="188"/>
      <c r="AX51" s="188"/>
      <c r="AY51" s="189"/>
      <c r="AZ51" s="189"/>
      <c r="BA51" s="189"/>
      <c r="BB51" s="189"/>
      <c r="BC51" s="189"/>
      <c r="BD51" s="189"/>
      <c r="BE51" s="189"/>
      <c r="BF51" s="189"/>
      <c r="BG51" s="189"/>
      <c r="BH51" s="189"/>
      <c r="BI51" s="185"/>
      <c r="BJ51" s="188"/>
      <c r="BK51" s="188"/>
      <c r="BL51" s="188"/>
      <c r="BM51" s="188"/>
      <c r="BN51" s="188"/>
      <c r="BO51" s="188"/>
      <c r="BP51" s="188"/>
      <c r="BQ51" s="188"/>
      <c r="BR51" s="188"/>
      <c r="BS51" s="188"/>
      <c r="BT51" s="188"/>
      <c r="BU51" s="188"/>
      <c r="BV51" s="188"/>
      <c r="BW51" s="188"/>
      <c r="BX51" s="188"/>
      <c r="BY51" s="188"/>
    </row>
    <row r="52" spans="1:77" ht="8.25" customHeight="1">
      <c r="A52" s="1111"/>
      <c r="B52" s="1111"/>
      <c r="C52" s="1111"/>
      <c r="D52" s="1111"/>
      <c r="E52" s="1111"/>
      <c r="F52" s="1111"/>
      <c r="G52" s="1111"/>
      <c r="H52" s="1111"/>
      <c r="I52" s="1111"/>
      <c r="J52" s="1111"/>
      <c r="K52" s="1111"/>
      <c r="L52" s="1111"/>
      <c r="M52" s="1111"/>
      <c r="N52" s="1111"/>
      <c r="O52" s="1111"/>
      <c r="P52" s="1111"/>
      <c r="Q52" s="1111"/>
      <c r="R52" s="1111"/>
      <c r="S52" s="1111"/>
      <c r="T52" s="1111"/>
      <c r="U52" s="1111"/>
      <c r="V52" s="1111"/>
      <c r="W52" s="1111"/>
      <c r="X52" s="1111"/>
      <c r="Y52" s="1111"/>
      <c r="Z52" s="1111"/>
      <c r="AA52" s="1111"/>
      <c r="AB52" s="1111"/>
      <c r="AC52" s="1111"/>
      <c r="AD52" s="1111"/>
      <c r="AE52" s="1111"/>
      <c r="AF52" s="185"/>
      <c r="AG52" s="188"/>
      <c r="AH52" s="188"/>
      <c r="AI52" s="188"/>
      <c r="AJ52" s="188"/>
      <c r="AK52" s="188"/>
      <c r="AL52" s="188"/>
      <c r="AM52" s="188"/>
      <c r="AN52" s="188"/>
      <c r="AO52" s="188"/>
      <c r="AP52" s="188"/>
      <c r="AQ52" s="188"/>
      <c r="AR52" s="188"/>
      <c r="AS52" s="188"/>
      <c r="AT52" s="188"/>
      <c r="AU52" s="188"/>
      <c r="AV52" s="188"/>
      <c r="AW52" s="188"/>
      <c r="AX52" s="188"/>
      <c r="AY52" s="189"/>
      <c r="AZ52" s="189"/>
      <c r="BA52" s="189"/>
      <c r="BB52" s="189"/>
      <c r="BC52" s="189"/>
      <c r="BD52" s="189"/>
      <c r="BE52" s="189"/>
      <c r="BF52" s="189"/>
      <c r="BG52" s="189"/>
      <c r="BH52" s="189"/>
      <c r="BI52" s="185"/>
      <c r="BJ52" s="188"/>
      <c r="BK52" s="188"/>
      <c r="BL52" s="188"/>
      <c r="BM52" s="188"/>
      <c r="BN52" s="188"/>
      <c r="BO52" s="188"/>
      <c r="BP52" s="188"/>
      <c r="BQ52" s="188"/>
      <c r="BR52" s="188"/>
      <c r="BS52" s="188"/>
      <c r="BT52" s="188"/>
      <c r="BU52" s="188"/>
      <c r="BV52" s="188"/>
      <c r="BW52" s="188"/>
      <c r="BX52" s="188"/>
      <c r="BY52" s="188"/>
    </row>
    <row r="53" spans="1:77" ht="12.75" customHeight="1">
      <c r="A53" s="1158" t="s">
        <v>43</v>
      </c>
      <c r="B53" s="1159"/>
      <c r="C53" s="1159"/>
      <c r="D53" s="1159"/>
      <c r="E53" s="1159"/>
      <c r="F53" s="1159"/>
      <c r="G53" s="1159"/>
      <c r="H53" s="1159"/>
      <c r="I53" s="1159"/>
      <c r="J53" s="1159"/>
      <c r="K53" s="1159"/>
      <c r="L53" s="1159"/>
      <c r="M53" s="1160"/>
      <c r="N53" s="1167"/>
      <c r="O53" s="1168"/>
      <c r="P53" s="1168"/>
      <c r="Q53" s="1168"/>
      <c r="R53" s="1168"/>
      <c r="S53" s="1168"/>
      <c r="T53" s="1168"/>
      <c r="U53" s="1168"/>
      <c r="V53" s="1168"/>
      <c r="W53" s="1168"/>
      <c r="X53" s="1168"/>
      <c r="Y53" s="1168"/>
      <c r="Z53" s="1168"/>
      <c r="AA53" s="1168"/>
      <c r="AB53" s="1140" t="s">
        <v>44</v>
      </c>
      <c r="AC53" s="1141"/>
      <c r="AD53" s="1141"/>
      <c r="AE53" s="1141"/>
      <c r="AF53" s="1141"/>
      <c r="AG53" s="1141"/>
      <c r="AH53" s="1142"/>
      <c r="AI53" s="1149"/>
      <c r="AJ53" s="1150"/>
      <c r="AK53" s="1150"/>
      <c r="AL53" s="1150"/>
      <c r="AM53" s="1150"/>
      <c r="AN53" s="1150"/>
      <c r="AO53" s="1150"/>
      <c r="AP53" s="1155"/>
      <c r="AQ53" s="1158" t="s">
        <v>45</v>
      </c>
      <c r="AR53" s="1159"/>
      <c r="AS53" s="1159"/>
      <c r="AT53" s="1159"/>
      <c r="AU53" s="1159"/>
      <c r="AV53" s="1159"/>
      <c r="AW53" s="1159"/>
      <c r="AX53" s="1159"/>
      <c r="AY53" s="1159"/>
      <c r="AZ53" s="1159"/>
      <c r="BA53" s="1160"/>
      <c r="BB53" s="1167"/>
      <c r="BC53" s="1168"/>
      <c r="BD53" s="1168"/>
      <c r="BE53" s="1168"/>
      <c r="BF53" s="1168"/>
      <c r="BG53" s="1168"/>
      <c r="BH53" s="1168"/>
      <c r="BI53" s="1168"/>
      <c r="BJ53" s="1168"/>
      <c r="BK53" s="1168"/>
      <c r="BL53" s="1168"/>
      <c r="BM53" s="1169"/>
      <c r="BN53" s="1140" t="s">
        <v>46</v>
      </c>
      <c r="BO53" s="1141"/>
      <c r="BP53" s="1141"/>
      <c r="BQ53" s="1141"/>
      <c r="BR53" s="1141"/>
      <c r="BS53" s="1142"/>
      <c r="BT53" s="1149"/>
      <c r="BU53" s="1150"/>
      <c r="BV53" s="1150"/>
      <c r="BW53" s="1150"/>
      <c r="BX53" s="1150"/>
      <c r="BY53" s="1155"/>
    </row>
    <row r="54" spans="1:77" ht="12.75" customHeight="1">
      <c r="A54" s="1161"/>
      <c r="B54" s="1162"/>
      <c r="C54" s="1162"/>
      <c r="D54" s="1162"/>
      <c r="E54" s="1162"/>
      <c r="F54" s="1162"/>
      <c r="G54" s="1162"/>
      <c r="H54" s="1162"/>
      <c r="I54" s="1162"/>
      <c r="J54" s="1162"/>
      <c r="K54" s="1162"/>
      <c r="L54" s="1162"/>
      <c r="M54" s="1163"/>
      <c r="N54" s="1170"/>
      <c r="O54" s="1171"/>
      <c r="P54" s="1171"/>
      <c r="Q54" s="1171"/>
      <c r="R54" s="1171"/>
      <c r="S54" s="1171"/>
      <c r="T54" s="1171"/>
      <c r="U54" s="1171"/>
      <c r="V54" s="1171"/>
      <c r="W54" s="1171"/>
      <c r="X54" s="1171"/>
      <c r="Y54" s="1171"/>
      <c r="Z54" s="1171"/>
      <c r="AA54" s="1171"/>
      <c r="AB54" s="1143"/>
      <c r="AC54" s="1144"/>
      <c r="AD54" s="1144"/>
      <c r="AE54" s="1144"/>
      <c r="AF54" s="1144"/>
      <c r="AG54" s="1144"/>
      <c r="AH54" s="1145"/>
      <c r="AI54" s="1151"/>
      <c r="AJ54" s="1152"/>
      <c r="AK54" s="1152"/>
      <c r="AL54" s="1152"/>
      <c r="AM54" s="1152"/>
      <c r="AN54" s="1152"/>
      <c r="AO54" s="1152"/>
      <c r="AP54" s="1156"/>
      <c r="AQ54" s="1161"/>
      <c r="AR54" s="1162"/>
      <c r="AS54" s="1162"/>
      <c r="AT54" s="1162"/>
      <c r="AU54" s="1162"/>
      <c r="AV54" s="1162"/>
      <c r="AW54" s="1162"/>
      <c r="AX54" s="1162"/>
      <c r="AY54" s="1162"/>
      <c r="AZ54" s="1162"/>
      <c r="BA54" s="1163"/>
      <c r="BB54" s="1170"/>
      <c r="BC54" s="1171"/>
      <c r="BD54" s="1171"/>
      <c r="BE54" s="1171"/>
      <c r="BF54" s="1171"/>
      <c r="BG54" s="1171"/>
      <c r="BH54" s="1171"/>
      <c r="BI54" s="1171"/>
      <c r="BJ54" s="1171"/>
      <c r="BK54" s="1171"/>
      <c r="BL54" s="1171"/>
      <c r="BM54" s="1172"/>
      <c r="BN54" s="1143"/>
      <c r="BO54" s="1144"/>
      <c r="BP54" s="1144"/>
      <c r="BQ54" s="1144"/>
      <c r="BR54" s="1144"/>
      <c r="BS54" s="1145"/>
      <c r="BT54" s="1151"/>
      <c r="BU54" s="1152"/>
      <c r="BV54" s="1152"/>
      <c r="BW54" s="1152"/>
      <c r="BX54" s="1152"/>
      <c r="BY54" s="1156"/>
    </row>
    <row r="55" spans="1:77" ht="12.75" customHeight="1">
      <c r="A55" s="1164"/>
      <c r="B55" s="1165"/>
      <c r="C55" s="1165"/>
      <c r="D55" s="1165"/>
      <c r="E55" s="1165"/>
      <c r="F55" s="1165"/>
      <c r="G55" s="1165"/>
      <c r="H55" s="1165"/>
      <c r="I55" s="1165"/>
      <c r="J55" s="1165"/>
      <c r="K55" s="1165"/>
      <c r="L55" s="1165"/>
      <c r="M55" s="1166"/>
      <c r="N55" s="1173"/>
      <c r="O55" s="1174"/>
      <c r="P55" s="1174"/>
      <c r="Q55" s="1174"/>
      <c r="R55" s="1174"/>
      <c r="S55" s="1174"/>
      <c r="T55" s="1174"/>
      <c r="U55" s="1174"/>
      <c r="V55" s="1174"/>
      <c r="W55" s="1174"/>
      <c r="X55" s="1174"/>
      <c r="Y55" s="1174"/>
      <c r="Z55" s="1174"/>
      <c r="AA55" s="1174"/>
      <c r="AB55" s="1146"/>
      <c r="AC55" s="1147"/>
      <c r="AD55" s="1147"/>
      <c r="AE55" s="1147"/>
      <c r="AF55" s="1147"/>
      <c r="AG55" s="1147"/>
      <c r="AH55" s="1148"/>
      <c r="AI55" s="1153"/>
      <c r="AJ55" s="1154"/>
      <c r="AK55" s="1154"/>
      <c r="AL55" s="1154"/>
      <c r="AM55" s="1154"/>
      <c r="AN55" s="1154"/>
      <c r="AO55" s="1154"/>
      <c r="AP55" s="1157"/>
      <c r="AQ55" s="1164"/>
      <c r="AR55" s="1165"/>
      <c r="AS55" s="1165"/>
      <c r="AT55" s="1165"/>
      <c r="AU55" s="1165"/>
      <c r="AV55" s="1165"/>
      <c r="AW55" s="1165"/>
      <c r="AX55" s="1165"/>
      <c r="AY55" s="1165"/>
      <c r="AZ55" s="1165"/>
      <c r="BA55" s="1166"/>
      <c r="BB55" s="1173"/>
      <c r="BC55" s="1174"/>
      <c r="BD55" s="1174"/>
      <c r="BE55" s="1174"/>
      <c r="BF55" s="1174"/>
      <c r="BG55" s="1174"/>
      <c r="BH55" s="1174"/>
      <c r="BI55" s="1174"/>
      <c r="BJ55" s="1174"/>
      <c r="BK55" s="1174"/>
      <c r="BL55" s="1174"/>
      <c r="BM55" s="1175"/>
      <c r="BN55" s="1146"/>
      <c r="BO55" s="1147"/>
      <c r="BP55" s="1147"/>
      <c r="BQ55" s="1147"/>
      <c r="BR55" s="1147"/>
      <c r="BS55" s="1148"/>
      <c r="BT55" s="1153"/>
      <c r="BU55" s="1154"/>
      <c r="BV55" s="1154"/>
      <c r="BW55" s="1154"/>
      <c r="BX55" s="1154"/>
      <c r="BY55" s="1157"/>
    </row>
    <row r="56" spans="1:77" ht="12.75" customHeight="1">
      <c r="A56" s="1128" t="s">
        <v>47</v>
      </c>
      <c r="B56" s="1129"/>
      <c r="C56" s="1129"/>
      <c r="D56" s="1129"/>
      <c r="E56" s="1129"/>
      <c r="F56" s="1129"/>
      <c r="G56" s="1129"/>
      <c r="H56" s="1129"/>
      <c r="I56" s="1129"/>
      <c r="J56" s="1129"/>
      <c r="K56" s="1129"/>
      <c r="L56" s="1129"/>
      <c r="M56" s="1130"/>
      <c r="N56" s="1179"/>
      <c r="O56" s="1180"/>
      <c r="P56" s="1180"/>
      <c r="Q56" s="1180"/>
      <c r="R56" s="1180"/>
      <c r="S56" s="1180"/>
      <c r="T56" s="1180"/>
      <c r="U56" s="1180"/>
      <c r="V56" s="1180"/>
      <c r="W56" s="1180"/>
      <c r="X56" s="1180"/>
      <c r="Y56" s="1180"/>
      <c r="Z56" s="1180"/>
      <c r="AA56" s="1185"/>
      <c r="AB56" s="1140" t="s">
        <v>48</v>
      </c>
      <c r="AC56" s="1188"/>
      <c r="AD56" s="1188"/>
      <c r="AE56" s="1188"/>
      <c r="AF56" s="1188"/>
      <c r="AG56" s="1188"/>
      <c r="AH56" s="1188"/>
      <c r="AI56" s="1134"/>
      <c r="AJ56" s="1135"/>
      <c r="AK56" s="1135"/>
      <c r="AL56" s="1135"/>
      <c r="AM56" s="1135"/>
      <c r="AN56" s="1135"/>
      <c r="AO56" s="1135"/>
      <c r="AP56" s="1136"/>
      <c r="AQ56" s="1122" t="s">
        <v>9</v>
      </c>
      <c r="AR56" s="1123"/>
      <c r="AS56" s="1123"/>
      <c r="AT56" s="1123"/>
      <c r="AU56" s="1123"/>
      <c r="AV56" s="1123"/>
      <c r="AW56" s="1123"/>
      <c r="AX56" s="1123"/>
      <c r="AY56" s="1123"/>
      <c r="AZ56" s="1123"/>
      <c r="BA56" s="1124"/>
      <c r="BB56" s="1125"/>
      <c r="BC56" s="1126"/>
      <c r="BD56" s="1126"/>
      <c r="BE56" s="1126"/>
      <c r="BF56" s="1126"/>
      <c r="BG56" s="1126"/>
      <c r="BH56" s="1126"/>
      <c r="BI56" s="1126"/>
      <c r="BJ56" s="1126"/>
      <c r="BK56" s="1126"/>
      <c r="BL56" s="1126"/>
      <c r="BM56" s="1126"/>
      <c r="BN56" s="1126"/>
      <c r="BO56" s="1126"/>
      <c r="BP56" s="1126"/>
      <c r="BQ56" s="1126"/>
      <c r="BR56" s="1126"/>
      <c r="BS56" s="1126"/>
      <c r="BT56" s="1126"/>
      <c r="BU56" s="1126"/>
      <c r="BV56" s="1126"/>
      <c r="BW56" s="1126"/>
      <c r="BX56" s="1126"/>
      <c r="BY56" s="1127"/>
    </row>
    <row r="57" spans="1:77" ht="12.75" customHeight="1">
      <c r="A57" s="1176"/>
      <c r="B57" s="1177"/>
      <c r="C57" s="1177"/>
      <c r="D57" s="1177"/>
      <c r="E57" s="1177"/>
      <c r="F57" s="1177"/>
      <c r="G57" s="1177"/>
      <c r="H57" s="1177"/>
      <c r="I57" s="1177"/>
      <c r="J57" s="1177"/>
      <c r="K57" s="1177"/>
      <c r="L57" s="1177"/>
      <c r="M57" s="1178"/>
      <c r="N57" s="1181"/>
      <c r="O57" s="1182"/>
      <c r="P57" s="1182"/>
      <c r="Q57" s="1182"/>
      <c r="R57" s="1182"/>
      <c r="S57" s="1182"/>
      <c r="T57" s="1182"/>
      <c r="U57" s="1182"/>
      <c r="V57" s="1182"/>
      <c r="W57" s="1182"/>
      <c r="X57" s="1182"/>
      <c r="Y57" s="1182"/>
      <c r="Z57" s="1182"/>
      <c r="AA57" s="1186"/>
      <c r="AB57" s="1189"/>
      <c r="AC57" s="1190"/>
      <c r="AD57" s="1190"/>
      <c r="AE57" s="1190"/>
      <c r="AF57" s="1190"/>
      <c r="AG57" s="1190"/>
      <c r="AH57" s="1190"/>
      <c r="AI57" s="1193"/>
      <c r="AJ57" s="1194"/>
      <c r="AK57" s="1194"/>
      <c r="AL57" s="1194"/>
      <c r="AM57" s="1194"/>
      <c r="AN57" s="1194"/>
      <c r="AO57" s="1194"/>
      <c r="AP57" s="1195"/>
      <c r="AQ57" s="1128" t="s">
        <v>49</v>
      </c>
      <c r="AR57" s="1129"/>
      <c r="AS57" s="1129"/>
      <c r="AT57" s="1129"/>
      <c r="AU57" s="1129"/>
      <c r="AV57" s="1129"/>
      <c r="AW57" s="1129"/>
      <c r="AX57" s="1129"/>
      <c r="AY57" s="1129"/>
      <c r="AZ57" s="1129"/>
      <c r="BA57" s="1130"/>
      <c r="BB57" s="1134"/>
      <c r="BC57" s="1135"/>
      <c r="BD57" s="1135"/>
      <c r="BE57" s="1135"/>
      <c r="BF57" s="1135"/>
      <c r="BG57" s="1135"/>
      <c r="BH57" s="1135"/>
      <c r="BI57" s="1135"/>
      <c r="BJ57" s="1135"/>
      <c r="BK57" s="1135"/>
      <c r="BL57" s="1135"/>
      <c r="BM57" s="1135"/>
      <c r="BN57" s="1135"/>
      <c r="BO57" s="1135"/>
      <c r="BP57" s="1135"/>
      <c r="BQ57" s="1135"/>
      <c r="BR57" s="1135"/>
      <c r="BS57" s="1135"/>
      <c r="BT57" s="1135"/>
      <c r="BU57" s="1135"/>
      <c r="BV57" s="1135"/>
      <c r="BW57" s="1135"/>
      <c r="BX57" s="1135"/>
      <c r="BY57" s="1136"/>
    </row>
    <row r="58" spans="1:77" ht="12.75" customHeight="1">
      <c r="A58" s="1131"/>
      <c r="B58" s="1132"/>
      <c r="C58" s="1132"/>
      <c r="D58" s="1132"/>
      <c r="E58" s="1132"/>
      <c r="F58" s="1132"/>
      <c r="G58" s="1132"/>
      <c r="H58" s="1132"/>
      <c r="I58" s="1132"/>
      <c r="J58" s="1132"/>
      <c r="K58" s="1132"/>
      <c r="L58" s="1132"/>
      <c r="M58" s="1133"/>
      <c r="N58" s="1183"/>
      <c r="O58" s="1184"/>
      <c r="P58" s="1184"/>
      <c r="Q58" s="1184"/>
      <c r="R58" s="1184"/>
      <c r="S58" s="1184"/>
      <c r="T58" s="1184"/>
      <c r="U58" s="1184"/>
      <c r="V58" s="1184"/>
      <c r="W58" s="1184"/>
      <c r="X58" s="1184"/>
      <c r="Y58" s="1184"/>
      <c r="Z58" s="1184"/>
      <c r="AA58" s="1187"/>
      <c r="AB58" s="1191"/>
      <c r="AC58" s="1192"/>
      <c r="AD58" s="1192"/>
      <c r="AE58" s="1192"/>
      <c r="AF58" s="1192"/>
      <c r="AG58" s="1192"/>
      <c r="AH58" s="1192"/>
      <c r="AI58" s="1137"/>
      <c r="AJ58" s="1138"/>
      <c r="AK58" s="1138"/>
      <c r="AL58" s="1138"/>
      <c r="AM58" s="1138"/>
      <c r="AN58" s="1138"/>
      <c r="AO58" s="1138"/>
      <c r="AP58" s="1139"/>
      <c r="AQ58" s="1131"/>
      <c r="AR58" s="1132"/>
      <c r="AS58" s="1132"/>
      <c r="AT58" s="1132"/>
      <c r="AU58" s="1132"/>
      <c r="AV58" s="1132"/>
      <c r="AW58" s="1132"/>
      <c r="AX58" s="1132"/>
      <c r="AY58" s="1132"/>
      <c r="AZ58" s="1132"/>
      <c r="BA58" s="1133"/>
      <c r="BB58" s="1137"/>
      <c r="BC58" s="1138"/>
      <c r="BD58" s="1138"/>
      <c r="BE58" s="1138"/>
      <c r="BF58" s="1138"/>
      <c r="BG58" s="1138"/>
      <c r="BH58" s="1138"/>
      <c r="BI58" s="1138"/>
      <c r="BJ58" s="1138"/>
      <c r="BK58" s="1138"/>
      <c r="BL58" s="1138"/>
      <c r="BM58" s="1138"/>
      <c r="BN58" s="1138"/>
      <c r="BO58" s="1138"/>
      <c r="BP58" s="1138"/>
      <c r="BQ58" s="1138"/>
      <c r="BR58" s="1138"/>
      <c r="BS58" s="1138"/>
      <c r="BT58" s="1138"/>
      <c r="BU58" s="1138"/>
      <c r="BV58" s="1138"/>
      <c r="BW58" s="1138"/>
      <c r="BX58" s="1138"/>
      <c r="BY58" s="1139"/>
    </row>
    <row r="59" spans="1:77" ht="17.25" customHeight="1">
      <c r="A59" s="1110" t="s">
        <v>50</v>
      </c>
      <c r="B59" s="1110"/>
      <c r="C59" s="1110"/>
      <c r="D59" s="1110"/>
      <c r="E59" s="1110"/>
      <c r="F59" s="1110"/>
      <c r="G59" s="1110"/>
      <c r="H59" s="1110"/>
      <c r="I59" s="1110"/>
      <c r="J59" s="1110"/>
      <c r="K59" s="1110"/>
      <c r="L59" s="1110"/>
      <c r="M59" s="1110"/>
      <c r="N59" s="1110"/>
      <c r="O59" s="1110"/>
      <c r="P59" s="1110"/>
      <c r="Q59" s="1110"/>
      <c r="R59" s="1110"/>
      <c r="S59" s="1110"/>
      <c r="T59" s="1110"/>
      <c r="U59" s="1110"/>
      <c r="V59" s="1110"/>
      <c r="W59" s="1110"/>
      <c r="X59" s="1110"/>
      <c r="Y59" s="1110"/>
      <c r="Z59" s="1110"/>
      <c r="AA59" s="1110"/>
      <c r="AB59" s="1110"/>
      <c r="AC59" s="1110"/>
      <c r="AD59" s="1110"/>
      <c r="AE59" s="1110"/>
      <c r="AF59" s="1110"/>
      <c r="AG59" s="1110"/>
      <c r="AH59" s="1110"/>
      <c r="AI59" s="1110"/>
      <c r="AJ59" s="1110"/>
      <c r="AK59" s="1110"/>
      <c r="AL59" s="1110"/>
      <c r="AM59" s="1110"/>
      <c r="AN59" s="1110"/>
      <c r="AO59" s="1110"/>
      <c r="AP59" s="1110"/>
      <c r="AQ59" s="1110"/>
      <c r="AR59" s="1110"/>
      <c r="AS59" s="1110"/>
      <c r="AT59" s="1110"/>
      <c r="AU59" s="1110"/>
      <c r="AV59" s="1110"/>
      <c r="AW59" s="1110"/>
      <c r="AX59" s="1110"/>
      <c r="AY59" s="1110"/>
      <c r="AZ59" s="1110"/>
      <c r="BA59" s="1110"/>
      <c r="BB59" s="1110"/>
      <c r="BC59" s="1110"/>
      <c r="BD59" s="1110"/>
      <c r="BE59" s="1110"/>
      <c r="BF59" s="1110"/>
      <c r="BG59" s="1110"/>
      <c r="BH59" s="1110"/>
      <c r="BI59" s="1110"/>
      <c r="BJ59" s="1110"/>
      <c r="BK59" s="1110"/>
      <c r="BL59" s="1110"/>
      <c r="BM59" s="1110"/>
      <c r="BN59" s="1110"/>
      <c r="BO59" s="1110"/>
      <c r="BP59" s="1110"/>
      <c r="BQ59" s="1110"/>
      <c r="BR59" s="1110"/>
      <c r="BS59" s="1110"/>
      <c r="BT59" s="1110"/>
      <c r="BU59" s="1110"/>
      <c r="BV59" s="1110"/>
      <c r="BW59" s="1110"/>
      <c r="BX59" s="1110"/>
      <c r="BY59" s="1110"/>
    </row>
    <row r="60" spans="1:77" ht="5.25" customHeight="1">
      <c r="A60" s="187"/>
      <c r="B60" s="187"/>
      <c r="C60" s="187"/>
      <c r="D60" s="187"/>
      <c r="E60" s="187"/>
      <c r="F60" s="187"/>
      <c r="G60" s="187"/>
      <c r="H60" s="187"/>
      <c r="I60" s="187"/>
      <c r="J60" s="187"/>
      <c r="K60" s="187"/>
      <c r="L60" s="190"/>
      <c r="M60" s="190"/>
      <c r="N60" s="190"/>
      <c r="O60" s="190"/>
      <c r="P60" s="190"/>
      <c r="Q60" s="191"/>
      <c r="R60" s="190"/>
      <c r="S60" s="190"/>
      <c r="T60" s="190"/>
      <c r="U60" s="190"/>
      <c r="V60" s="190"/>
      <c r="W60" s="190"/>
      <c r="X60" s="185"/>
      <c r="Y60" s="185"/>
      <c r="Z60" s="185"/>
      <c r="AA60" s="185"/>
      <c r="AB60" s="185"/>
      <c r="AC60" s="185"/>
      <c r="AD60" s="185"/>
      <c r="AE60" s="185"/>
      <c r="AF60" s="185"/>
      <c r="AG60" s="185"/>
      <c r="AH60" s="185"/>
      <c r="AI60" s="185"/>
      <c r="AJ60" s="185"/>
      <c r="AK60" s="185"/>
      <c r="AL60" s="185"/>
      <c r="AM60" s="185"/>
      <c r="AN60" s="185"/>
      <c r="AO60" s="190"/>
      <c r="AP60" s="190"/>
      <c r="AQ60" s="190"/>
      <c r="AR60" s="190"/>
      <c r="AS60" s="190"/>
      <c r="AT60" s="190"/>
      <c r="AU60" s="190"/>
      <c r="AV60" s="190"/>
      <c r="AW60" s="190"/>
      <c r="AX60" s="190"/>
      <c r="AY60" s="190"/>
      <c r="AZ60" s="185"/>
      <c r="BA60" s="185"/>
      <c r="BB60" s="185"/>
      <c r="BC60" s="185"/>
      <c r="BD60" s="185"/>
      <c r="BE60" s="185"/>
      <c r="BF60" s="185"/>
      <c r="BG60" s="185"/>
      <c r="BH60" s="185"/>
      <c r="BI60" s="185"/>
      <c r="BJ60" s="185"/>
      <c r="BK60" s="185"/>
      <c r="BL60" s="185"/>
      <c r="BM60" s="185"/>
      <c r="BN60" s="185"/>
      <c r="BO60" s="185"/>
      <c r="BP60" s="190"/>
      <c r="BQ60" s="190"/>
      <c r="BR60" s="190"/>
      <c r="BS60" s="190"/>
      <c r="BT60" s="190"/>
      <c r="BU60" s="190"/>
      <c r="BV60" s="190"/>
      <c r="BW60" s="190"/>
      <c r="BX60" s="190"/>
      <c r="BY60" s="190"/>
    </row>
    <row r="61" spans="1:77" ht="8.25" customHeight="1">
      <c r="A61" s="1111" t="s">
        <v>51</v>
      </c>
      <c r="B61" s="1111"/>
      <c r="C61" s="1111"/>
      <c r="D61" s="1111"/>
      <c r="E61" s="1111"/>
      <c r="F61" s="1111"/>
      <c r="G61" s="1111"/>
      <c r="H61" s="1111"/>
      <c r="I61" s="1111"/>
      <c r="J61" s="1111"/>
      <c r="K61" s="1111"/>
      <c r="L61" s="1111"/>
      <c r="M61" s="1111"/>
      <c r="N61" s="1111"/>
      <c r="O61" s="1111"/>
      <c r="P61" s="1111"/>
      <c r="Q61" s="1111"/>
      <c r="R61" s="1111"/>
      <c r="S61" s="1111"/>
      <c r="T61" s="1111"/>
      <c r="U61" s="1111"/>
      <c r="V61" s="1111"/>
      <c r="W61" s="1111"/>
      <c r="X61" s="1111"/>
      <c r="Y61" s="1111"/>
      <c r="Z61" s="1111"/>
      <c r="AA61" s="1111"/>
      <c r="AB61" s="1111"/>
      <c r="AC61" s="1111"/>
      <c r="AD61" s="1111"/>
      <c r="AE61" s="1111"/>
      <c r="AF61" s="185"/>
      <c r="AG61" s="188"/>
      <c r="AH61" s="188"/>
      <c r="AI61" s="188"/>
      <c r="AJ61" s="188"/>
      <c r="AK61" s="188"/>
      <c r="AL61" s="188"/>
      <c r="AM61" s="188"/>
      <c r="AN61" s="188"/>
      <c r="AO61" s="188"/>
      <c r="AP61" s="188"/>
      <c r="AQ61" s="188"/>
      <c r="AR61" s="188"/>
      <c r="AS61" s="188"/>
      <c r="AT61" s="188"/>
      <c r="AU61" s="188"/>
      <c r="AV61" s="188"/>
      <c r="AW61" s="188"/>
      <c r="AX61" s="188"/>
      <c r="AY61" s="189"/>
      <c r="AZ61" s="189"/>
      <c r="BA61" s="189"/>
      <c r="BB61" s="189"/>
      <c r="BC61" s="189"/>
      <c r="BD61" s="189"/>
      <c r="BE61" s="189"/>
      <c r="BF61" s="189"/>
      <c r="BG61" s="189"/>
      <c r="BH61" s="189"/>
      <c r="BI61" s="185"/>
      <c r="BJ61" s="188"/>
      <c r="BK61" s="188"/>
      <c r="BL61" s="188"/>
      <c r="BM61" s="188"/>
      <c r="BN61" s="188"/>
      <c r="BO61" s="188"/>
      <c r="BP61" s="188"/>
      <c r="BQ61" s="188"/>
      <c r="BR61" s="188"/>
      <c r="BS61" s="188"/>
      <c r="BT61" s="188"/>
      <c r="BU61" s="188"/>
      <c r="BV61" s="188"/>
      <c r="BW61" s="188"/>
      <c r="BX61" s="188"/>
      <c r="BY61" s="188"/>
    </row>
    <row r="62" spans="1:77" ht="8.25" customHeight="1">
      <c r="A62" s="1111"/>
      <c r="B62" s="1111"/>
      <c r="C62" s="1111"/>
      <c r="D62" s="1111"/>
      <c r="E62" s="1111"/>
      <c r="F62" s="1111"/>
      <c r="G62" s="1111"/>
      <c r="H62" s="1111"/>
      <c r="I62" s="1111"/>
      <c r="J62" s="1111"/>
      <c r="K62" s="1111"/>
      <c r="L62" s="1111"/>
      <c r="M62" s="1111"/>
      <c r="N62" s="1111"/>
      <c r="O62" s="1111"/>
      <c r="P62" s="1111"/>
      <c r="Q62" s="1111"/>
      <c r="R62" s="1111"/>
      <c r="S62" s="1111"/>
      <c r="T62" s="1111"/>
      <c r="U62" s="1111"/>
      <c r="V62" s="1111"/>
      <c r="W62" s="1111"/>
      <c r="X62" s="1111"/>
      <c r="Y62" s="1111"/>
      <c r="Z62" s="1111"/>
      <c r="AA62" s="1111"/>
      <c r="AB62" s="1111"/>
      <c r="AC62" s="1111"/>
      <c r="AD62" s="1111"/>
      <c r="AE62" s="1111"/>
      <c r="AF62" s="185"/>
      <c r="AG62" s="188"/>
      <c r="AH62" s="188"/>
      <c r="AI62" s="188"/>
      <c r="AJ62" s="188"/>
      <c r="AK62" s="188"/>
      <c r="AL62" s="188"/>
      <c r="AM62" s="188"/>
      <c r="AN62" s="188"/>
      <c r="AO62" s="188"/>
      <c r="AP62" s="188"/>
      <c r="AQ62" s="188"/>
      <c r="AR62" s="188"/>
      <c r="AS62" s="188"/>
      <c r="AT62" s="188"/>
      <c r="AU62" s="188"/>
      <c r="AV62" s="188"/>
      <c r="AW62" s="188"/>
      <c r="AX62" s="188"/>
      <c r="AY62" s="189"/>
      <c r="AZ62" s="189"/>
      <c r="BA62" s="189"/>
      <c r="BB62" s="189"/>
      <c r="BC62" s="189"/>
      <c r="BD62" s="189"/>
      <c r="BE62" s="189"/>
      <c r="BF62" s="189"/>
      <c r="BG62" s="189"/>
      <c r="BH62" s="189"/>
      <c r="BI62" s="185"/>
      <c r="BJ62" s="188"/>
      <c r="BK62" s="188"/>
      <c r="BL62" s="188"/>
      <c r="BM62" s="188"/>
      <c r="BN62" s="188"/>
      <c r="BO62" s="188"/>
      <c r="BP62" s="188"/>
      <c r="BQ62" s="188"/>
      <c r="BR62" s="188"/>
      <c r="BS62" s="188"/>
      <c r="BT62" s="188"/>
      <c r="BU62" s="188"/>
      <c r="BV62" s="188"/>
      <c r="BW62" s="188"/>
      <c r="BX62" s="188"/>
      <c r="BY62" s="188"/>
    </row>
    <row r="63" spans="1:77" ht="8.25" customHeight="1">
      <c r="A63" s="1111"/>
      <c r="B63" s="1111"/>
      <c r="C63" s="1111"/>
      <c r="D63" s="1111"/>
      <c r="E63" s="1111"/>
      <c r="F63" s="1111"/>
      <c r="G63" s="1111"/>
      <c r="H63" s="1111"/>
      <c r="I63" s="1111"/>
      <c r="J63" s="1111"/>
      <c r="K63" s="1111"/>
      <c r="L63" s="1111"/>
      <c r="M63" s="1111"/>
      <c r="N63" s="1111"/>
      <c r="O63" s="1111"/>
      <c r="P63" s="1111"/>
      <c r="Q63" s="1111"/>
      <c r="R63" s="1111"/>
      <c r="S63" s="1111"/>
      <c r="T63" s="1111"/>
      <c r="U63" s="1111"/>
      <c r="V63" s="1111"/>
      <c r="W63" s="1111"/>
      <c r="X63" s="1111"/>
      <c r="Y63" s="1111"/>
      <c r="Z63" s="1111"/>
      <c r="AA63" s="1111"/>
      <c r="AB63" s="1111"/>
      <c r="AC63" s="1111"/>
      <c r="AD63" s="1111"/>
      <c r="AE63" s="1111"/>
      <c r="AF63" s="185"/>
      <c r="AG63" s="188"/>
      <c r="AH63" s="188"/>
      <c r="AI63" s="188"/>
      <c r="AJ63" s="188"/>
      <c r="AK63" s="188"/>
      <c r="AL63" s="188"/>
      <c r="AM63" s="188"/>
      <c r="AN63" s="188"/>
      <c r="AO63" s="188"/>
      <c r="AP63" s="188"/>
      <c r="AQ63" s="188"/>
      <c r="AR63" s="188"/>
      <c r="AS63" s="188"/>
      <c r="AT63" s="188"/>
      <c r="AU63" s="188"/>
      <c r="AV63" s="188"/>
      <c r="AW63" s="188"/>
      <c r="AX63" s="188"/>
      <c r="AY63" s="189"/>
      <c r="AZ63" s="189"/>
      <c r="BA63" s="189"/>
      <c r="BB63" s="189"/>
      <c r="BC63" s="189"/>
      <c r="BD63" s="189"/>
      <c r="BE63" s="189"/>
      <c r="BF63" s="189"/>
      <c r="BG63" s="189"/>
      <c r="BH63" s="189"/>
      <c r="BI63" s="185"/>
      <c r="BJ63" s="188"/>
      <c r="BK63" s="188"/>
      <c r="BL63" s="188"/>
      <c r="BM63" s="188"/>
      <c r="BN63" s="188"/>
      <c r="BO63" s="188"/>
      <c r="BP63" s="188"/>
      <c r="BQ63" s="188"/>
      <c r="BR63" s="188"/>
      <c r="BS63" s="188"/>
      <c r="BT63" s="188"/>
      <c r="BU63" s="188"/>
      <c r="BV63" s="188"/>
      <c r="BW63" s="188"/>
      <c r="BX63" s="188"/>
      <c r="BY63" s="188"/>
    </row>
    <row r="64" spans="1:77" ht="8.25" customHeight="1">
      <c r="A64" s="1112" t="s">
        <v>52</v>
      </c>
      <c r="B64" s="1113"/>
      <c r="C64" s="1113"/>
      <c r="D64" s="1113"/>
      <c r="E64" s="1113"/>
      <c r="F64" s="1113"/>
      <c r="G64" s="1113"/>
      <c r="H64" s="1113"/>
      <c r="I64" s="1113"/>
      <c r="J64" s="1113"/>
      <c r="K64" s="1113"/>
      <c r="L64" s="1113"/>
      <c r="M64" s="1113"/>
      <c r="N64" s="1113"/>
      <c r="O64" s="1113"/>
      <c r="P64" s="1113"/>
      <c r="Q64" s="1113"/>
      <c r="R64" s="1113"/>
      <c r="S64" s="1113"/>
      <c r="T64" s="1113"/>
      <c r="U64" s="1113"/>
      <c r="V64" s="1113"/>
      <c r="W64" s="1113"/>
      <c r="X64" s="1113"/>
      <c r="Y64" s="1113"/>
      <c r="Z64" s="1113"/>
      <c r="AA64" s="1113"/>
      <c r="AB64" s="1113"/>
      <c r="AC64" s="1113"/>
      <c r="AD64" s="1113"/>
      <c r="AE64" s="1113"/>
      <c r="AF64" s="1113"/>
      <c r="AG64" s="1113"/>
      <c r="AH64" s="1113"/>
      <c r="AI64" s="1113"/>
      <c r="AJ64" s="1113"/>
      <c r="AK64" s="1113"/>
      <c r="AL64" s="1113"/>
      <c r="AM64" s="1113"/>
      <c r="AN64" s="1113"/>
      <c r="AO64" s="1113"/>
      <c r="AP64" s="1113"/>
      <c r="AQ64" s="1113"/>
      <c r="AR64" s="1113"/>
      <c r="AS64" s="1113"/>
      <c r="AT64" s="1113"/>
      <c r="AU64" s="1113"/>
      <c r="AV64" s="1113"/>
      <c r="AW64" s="1113"/>
      <c r="AX64" s="1113"/>
      <c r="AY64" s="1113"/>
      <c r="AZ64" s="1113"/>
      <c r="BA64" s="1113"/>
      <c r="BB64" s="1113"/>
      <c r="BC64" s="1113"/>
      <c r="BD64" s="1113"/>
      <c r="BE64" s="1113"/>
      <c r="BF64" s="1113"/>
      <c r="BG64" s="1113"/>
      <c r="BH64" s="1113"/>
      <c r="BI64" s="1113"/>
      <c r="BJ64" s="1113"/>
      <c r="BK64" s="1113"/>
      <c r="BL64" s="1113"/>
      <c r="BM64" s="1113"/>
      <c r="BN64" s="1113"/>
      <c r="BO64" s="1113"/>
      <c r="BP64" s="1113"/>
      <c r="BQ64" s="1113"/>
      <c r="BR64" s="1113"/>
      <c r="BS64" s="1113"/>
      <c r="BT64" s="1113"/>
      <c r="BU64" s="1113"/>
      <c r="BV64" s="1113"/>
      <c r="BW64" s="1113"/>
      <c r="BX64" s="1113"/>
      <c r="BY64" s="1114"/>
    </row>
    <row r="65" spans="1:77" ht="8.25" customHeight="1">
      <c r="A65" s="1115"/>
      <c r="B65" s="1116"/>
      <c r="C65" s="1116"/>
      <c r="D65" s="1116"/>
      <c r="E65" s="1116"/>
      <c r="F65" s="1116"/>
      <c r="G65" s="1116"/>
      <c r="H65" s="1116"/>
      <c r="I65" s="1116"/>
      <c r="J65" s="1116"/>
      <c r="K65" s="1116"/>
      <c r="L65" s="1116"/>
      <c r="M65" s="1116"/>
      <c r="N65" s="1116"/>
      <c r="O65" s="1116"/>
      <c r="P65" s="1116"/>
      <c r="Q65" s="1116"/>
      <c r="R65" s="1116"/>
      <c r="S65" s="1116"/>
      <c r="T65" s="1116"/>
      <c r="U65" s="1116"/>
      <c r="V65" s="1116"/>
      <c r="W65" s="1116"/>
      <c r="X65" s="1116"/>
      <c r="Y65" s="1116"/>
      <c r="Z65" s="1116"/>
      <c r="AA65" s="1116"/>
      <c r="AB65" s="1116"/>
      <c r="AC65" s="1116"/>
      <c r="AD65" s="1116"/>
      <c r="AE65" s="1116"/>
      <c r="AF65" s="1116"/>
      <c r="AG65" s="1116"/>
      <c r="AH65" s="1116"/>
      <c r="AI65" s="1116"/>
      <c r="AJ65" s="1116"/>
      <c r="AK65" s="1116"/>
      <c r="AL65" s="1116"/>
      <c r="AM65" s="1116"/>
      <c r="AN65" s="1116"/>
      <c r="AO65" s="1116"/>
      <c r="AP65" s="1116"/>
      <c r="AQ65" s="1116"/>
      <c r="AR65" s="1116"/>
      <c r="AS65" s="1116"/>
      <c r="AT65" s="1116"/>
      <c r="AU65" s="1116"/>
      <c r="AV65" s="1116"/>
      <c r="AW65" s="1116"/>
      <c r="AX65" s="1116"/>
      <c r="AY65" s="1116"/>
      <c r="AZ65" s="1116"/>
      <c r="BA65" s="1116"/>
      <c r="BB65" s="1116"/>
      <c r="BC65" s="1116"/>
      <c r="BD65" s="1116"/>
      <c r="BE65" s="1116"/>
      <c r="BF65" s="1116"/>
      <c r="BG65" s="1116"/>
      <c r="BH65" s="1116"/>
      <c r="BI65" s="1116"/>
      <c r="BJ65" s="1116"/>
      <c r="BK65" s="1116"/>
      <c r="BL65" s="1116"/>
      <c r="BM65" s="1116"/>
      <c r="BN65" s="1116"/>
      <c r="BO65" s="1116"/>
      <c r="BP65" s="1116"/>
      <c r="BQ65" s="1116"/>
      <c r="BR65" s="1116"/>
      <c r="BS65" s="1116"/>
      <c r="BT65" s="1116"/>
      <c r="BU65" s="1116"/>
      <c r="BV65" s="1116"/>
      <c r="BW65" s="1116"/>
      <c r="BX65" s="1116"/>
      <c r="BY65" s="1117"/>
    </row>
    <row r="66" spans="1:77" ht="8.25" customHeight="1">
      <c r="A66" s="1115"/>
      <c r="B66" s="1116"/>
      <c r="C66" s="1116"/>
      <c r="D66" s="1116"/>
      <c r="E66" s="1116"/>
      <c r="F66" s="1116"/>
      <c r="G66" s="1116"/>
      <c r="H66" s="1116"/>
      <c r="I66" s="1116"/>
      <c r="J66" s="1116"/>
      <c r="K66" s="1116"/>
      <c r="L66" s="1116"/>
      <c r="M66" s="1116"/>
      <c r="N66" s="1116"/>
      <c r="O66" s="1116"/>
      <c r="P66" s="1116"/>
      <c r="Q66" s="1116"/>
      <c r="R66" s="1116"/>
      <c r="S66" s="1116"/>
      <c r="T66" s="1116"/>
      <c r="U66" s="1116"/>
      <c r="V66" s="1116"/>
      <c r="W66" s="1116"/>
      <c r="X66" s="1116"/>
      <c r="Y66" s="1116"/>
      <c r="Z66" s="1116"/>
      <c r="AA66" s="1116"/>
      <c r="AB66" s="1116"/>
      <c r="AC66" s="1116"/>
      <c r="AD66" s="1116"/>
      <c r="AE66" s="1116"/>
      <c r="AF66" s="1116"/>
      <c r="AG66" s="1116"/>
      <c r="AH66" s="1116"/>
      <c r="AI66" s="1116"/>
      <c r="AJ66" s="1116"/>
      <c r="AK66" s="1116"/>
      <c r="AL66" s="1116"/>
      <c r="AM66" s="1116"/>
      <c r="AN66" s="1116"/>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7"/>
    </row>
    <row r="67" spans="1:77" ht="8.25" customHeight="1">
      <c r="A67" s="1115"/>
      <c r="B67" s="1116"/>
      <c r="C67" s="1116"/>
      <c r="D67" s="1116"/>
      <c r="E67" s="1116"/>
      <c r="F67" s="1116"/>
      <c r="G67" s="1116"/>
      <c r="H67" s="1116"/>
      <c r="I67" s="1116"/>
      <c r="J67" s="1116"/>
      <c r="K67" s="1116"/>
      <c r="L67" s="1116"/>
      <c r="M67" s="1116"/>
      <c r="N67" s="1116"/>
      <c r="O67" s="1116"/>
      <c r="P67" s="1116"/>
      <c r="Q67" s="1116"/>
      <c r="R67" s="1116"/>
      <c r="S67" s="1116"/>
      <c r="T67" s="1116"/>
      <c r="U67" s="1116"/>
      <c r="V67" s="1116"/>
      <c r="W67" s="1116"/>
      <c r="X67" s="1116"/>
      <c r="Y67" s="1116"/>
      <c r="Z67" s="1116"/>
      <c r="AA67" s="1116"/>
      <c r="AB67" s="1116"/>
      <c r="AC67" s="1116"/>
      <c r="AD67" s="1116"/>
      <c r="AE67" s="1116"/>
      <c r="AF67" s="1116"/>
      <c r="AG67" s="1116"/>
      <c r="AH67" s="1116"/>
      <c r="AI67" s="1116"/>
      <c r="AJ67" s="1116"/>
      <c r="AK67" s="1116"/>
      <c r="AL67" s="1116"/>
      <c r="AM67" s="1116"/>
      <c r="AN67" s="1116"/>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7"/>
    </row>
    <row r="68" spans="1:77" ht="8.25" customHeight="1">
      <c r="A68" s="1115"/>
      <c r="B68" s="1116"/>
      <c r="C68" s="1116"/>
      <c r="D68" s="1116"/>
      <c r="E68" s="1116"/>
      <c r="F68" s="1116"/>
      <c r="G68" s="1116"/>
      <c r="H68" s="1116"/>
      <c r="I68" s="1116"/>
      <c r="J68" s="1116"/>
      <c r="K68" s="1116"/>
      <c r="L68" s="1116"/>
      <c r="M68" s="1116"/>
      <c r="N68" s="1116"/>
      <c r="O68" s="1116"/>
      <c r="P68" s="1116"/>
      <c r="Q68" s="1116"/>
      <c r="R68" s="1116"/>
      <c r="S68" s="1116"/>
      <c r="T68" s="1116"/>
      <c r="U68" s="1116"/>
      <c r="V68" s="1116"/>
      <c r="W68" s="1116"/>
      <c r="X68" s="1116"/>
      <c r="Y68" s="1116"/>
      <c r="Z68" s="1116"/>
      <c r="AA68" s="1116"/>
      <c r="AB68" s="1116"/>
      <c r="AC68" s="1116"/>
      <c r="AD68" s="1116"/>
      <c r="AE68" s="1116"/>
      <c r="AF68" s="1116"/>
      <c r="AG68" s="1116"/>
      <c r="AH68" s="1116"/>
      <c r="AI68" s="1116"/>
      <c r="AJ68" s="1116"/>
      <c r="AK68" s="1116"/>
      <c r="AL68" s="1116"/>
      <c r="AM68" s="1116"/>
      <c r="AN68" s="1116"/>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7"/>
    </row>
    <row r="69" spans="1:77" ht="8.25" customHeight="1">
      <c r="A69" s="1115"/>
      <c r="B69" s="1116"/>
      <c r="C69" s="1116"/>
      <c r="D69" s="1116"/>
      <c r="E69" s="1116"/>
      <c r="F69" s="1116"/>
      <c r="G69" s="1116"/>
      <c r="H69" s="1116"/>
      <c r="I69" s="1116"/>
      <c r="J69" s="1116"/>
      <c r="K69" s="1116"/>
      <c r="L69" s="1116"/>
      <c r="M69" s="1116"/>
      <c r="N69" s="1116"/>
      <c r="O69" s="1116"/>
      <c r="P69" s="1116"/>
      <c r="Q69" s="1116"/>
      <c r="R69" s="1116"/>
      <c r="S69" s="1116"/>
      <c r="T69" s="1116"/>
      <c r="U69" s="1116"/>
      <c r="V69" s="1116"/>
      <c r="W69" s="1116"/>
      <c r="X69" s="1116"/>
      <c r="Y69" s="1116"/>
      <c r="Z69" s="1116"/>
      <c r="AA69" s="1116"/>
      <c r="AB69" s="1116"/>
      <c r="AC69" s="1116"/>
      <c r="AD69" s="1116"/>
      <c r="AE69" s="1116"/>
      <c r="AF69" s="1116"/>
      <c r="AG69" s="1116"/>
      <c r="AH69" s="1116"/>
      <c r="AI69" s="1116"/>
      <c r="AJ69" s="1116"/>
      <c r="AK69" s="1116"/>
      <c r="AL69" s="1116"/>
      <c r="AM69" s="1116"/>
      <c r="AN69" s="1116"/>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7"/>
    </row>
    <row r="70" spans="1:77" ht="8.25" customHeight="1">
      <c r="A70" s="1115"/>
      <c r="B70" s="1116"/>
      <c r="C70" s="1116"/>
      <c r="D70" s="1116"/>
      <c r="E70" s="1116"/>
      <c r="F70" s="1116"/>
      <c r="G70" s="1116"/>
      <c r="H70" s="1116"/>
      <c r="I70" s="1116"/>
      <c r="J70" s="1116"/>
      <c r="K70" s="1116"/>
      <c r="L70" s="1116"/>
      <c r="M70" s="1116"/>
      <c r="N70" s="1116"/>
      <c r="O70" s="1116"/>
      <c r="P70" s="1116"/>
      <c r="Q70" s="1116"/>
      <c r="R70" s="1116"/>
      <c r="S70" s="1116"/>
      <c r="T70" s="1116"/>
      <c r="U70" s="1116"/>
      <c r="V70" s="1116"/>
      <c r="W70" s="1116"/>
      <c r="X70" s="1116"/>
      <c r="Y70" s="1116"/>
      <c r="Z70" s="1116"/>
      <c r="AA70" s="1116"/>
      <c r="AB70" s="1116"/>
      <c r="AC70" s="1116"/>
      <c r="AD70" s="1116"/>
      <c r="AE70" s="1116"/>
      <c r="AF70" s="1116"/>
      <c r="AG70" s="1116"/>
      <c r="AH70" s="1116"/>
      <c r="AI70" s="1116"/>
      <c r="AJ70" s="1116"/>
      <c r="AK70" s="1116"/>
      <c r="AL70" s="1116"/>
      <c r="AM70" s="1116"/>
      <c r="AN70" s="1116"/>
      <c r="AO70" s="1116"/>
      <c r="AP70" s="1116"/>
      <c r="AQ70" s="1116"/>
      <c r="AR70" s="1116"/>
      <c r="AS70" s="1116"/>
      <c r="AT70" s="1116"/>
      <c r="AU70" s="1116"/>
      <c r="AV70" s="1116"/>
      <c r="AW70" s="1116"/>
      <c r="AX70" s="1116"/>
      <c r="AY70" s="1116"/>
      <c r="AZ70" s="1116"/>
      <c r="BA70" s="1116"/>
      <c r="BB70" s="1116"/>
      <c r="BC70" s="1116"/>
      <c r="BD70" s="1116"/>
      <c r="BE70" s="1116"/>
      <c r="BF70" s="1116"/>
      <c r="BG70" s="1116"/>
      <c r="BH70" s="1116"/>
      <c r="BI70" s="1116"/>
      <c r="BJ70" s="1116"/>
      <c r="BK70" s="1116"/>
      <c r="BL70" s="1116"/>
      <c r="BM70" s="1116"/>
      <c r="BN70" s="1116"/>
      <c r="BO70" s="1116"/>
      <c r="BP70" s="1116"/>
      <c r="BQ70" s="1116"/>
      <c r="BR70" s="1116"/>
      <c r="BS70" s="1116"/>
      <c r="BT70" s="1116"/>
      <c r="BU70" s="1116"/>
      <c r="BV70" s="1116"/>
      <c r="BW70" s="1116"/>
      <c r="BX70" s="1116"/>
      <c r="BY70" s="1117"/>
    </row>
    <row r="71" spans="1:77" ht="10.5" customHeight="1">
      <c r="A71" s="1118"/>
      <c r="B71" s="1119"/>
      <c r="C71" s="1119"/>
      <c r="D71" s="1119"/>
      <c r="E71" s="1119"/>
      <c r="F71" s="1119"/>
      <c r="G71" s="1119"/>
      <c r="H71" s="1119"/>
      <c r="I71" s="1119"/>
      <c r="J71" s="1119"/>
      <c r="K71" s="1119"/>
      <c r="L71" s="1119"/>
      <c r="M71" s="1119"/>
      <c r="N71" s="1119"/>
      <c r="O71" s="1119"/>
      <c r="P71" s="1119"/>
      <c r="Q71" s="1119"/>
      <c r="R71" s="1119"/>
      <c r="S71" s="1119"/>
      <c r="T71" s="1119"/>
      <c r="U71" s="1119"/>
      <c r="V71" s="1119"/>
      <c r="W71" s="1119"/>
      <c r="X71" s="1119"/>
      <c r="Y71" s="1119"/>
      <c r="Z71" s="1119"/>
      <c r="AA71" s="1119"/>
      <c r="AB71" s="1119"/>
      <c r="AC71" s="1119"/>
      <c r="AD71" s="1119"/>
      <c r="AE71" s="1119"/>
      <c r="AF71" s="1119"/>
      <c r="AG71" s="1119"/>
      <c r="AH71" s="1119"/>
      <c r="AI71" s="1119"/>
      <c r="AJ71" s="1119"/>
      <c r="AK71" s="1119"/>
      <c r="AL71" s="1119"/>
      <c r="AM71" s="1119"/>
      <c r="AN71" s="1119"/>
      <c r="AO71" s="1119"/>
      <c r="AP71" s="1119"/>
      <c r="AQ71" s="1119"/>
      <c r="AR71" s="1119"/>
      <c r="AS71" s="1119"/>
      <c r="AT71" s="1119"/>
      <c r="AU71" s="1119"/>
      <c r="AV71" s="1119"/>
      <c r="AW71" s="1119"/>
      <c r="AX71" s="1119"/>
      <c r="AY71" s="1119"/>
      <c r="AZ71" s="1119"/>
      <c r="BA71" s="1119"/>
      <c r="BB71" s="1119"/>
      <c r="BC71" s="1119"/>
      <c r="BD71" s="1119"/>
      <c r="BE71" s="1119"/>
      <c r="BF71" s="1119"/>
      <c r="BG71" s="1119"/>
      <c r="BH71" s="1119"/>
      <c r="BI71" s="1119"/>
      <c r="BJ71" s="1119"/>
      <c r="BK71" s="1119"/>
      <c r="BL71" s="1119"/>
      <c r="BM71" s="1119"/>
      <c r="BN71" s="1119"/>
      <c r="BO71" s="1119"/>
      <c r="BP71" s="1119"/>
      <c r="BQ71" s="1119"/>
      <c r="BR71" s="1119"/>
      <c r="BS71" s="1119"/>
      <c r="BT71" s="1119"/>
      <c r="BU71" s="1119"/>
      <c r="BV71" s="1119"/>
      <c r="BW71" s="1119"/>
      <c r="BX71" s="1119"/>
      <c r="BY71" s="1120"/>
    </row>
    <row r="72" spans="1:77" ht="6" customHeight="1">
      <c r="A72" s="192"/>
      <c r="B72" s="192"/>
      <c r="C72" s="192"/>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85"/>
      <c r="BG72" s="185"/>
      <c r="BH72" s="185"/>
      <c r="BI72" s="185"/>
      <c r="BJ72" s="185"/>
      <c r="BK72" s="185"/>
      <c r="BL72" s="185"/>
      <c r="BM72" s="185"/>
      <c r="BN72" s="185"/>
      <c r="BO72" s="185"/>
      <c r="BP72" s="185"/>
      <c r="BQ72" s="185"/>
      <c r="BR72" s="185"/>
      <c r="BS72" s="185"/>
      <c r="BT72" s="185"/>
      <c r="BU72" s="185"/>
      <c r="BV72" s="185"/>
      <c r="BW72" s="185"/>
      <c r="BX72" s="185"/>
      <c r="BY72" s="185"/>
    </row>
    <row r="73" spans="1:77" ht="6" customHeight="1">
      <c r="A73" s="192"/>
      <c r="B73" s="192"/>
      <c r="C73" s="192"/>
      <c r="D73" s="192"/>
      <c r="E73" s="192"/>
      <c r="F73" s="192"/>
      <c r="G73" s="192"/>
      <c r="H73" s="192"/>
      <c r="I73" s="192"/>
      <c r="J73" s="192"/>
      <c r="K73" s="192"/>
      <c r="L73" s="192"/>
      <c r="M73" s="192"/>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85"/>
      <c r="BG73" s="185"/>
      <c r="BH73" s="185"/>
      <c r="BI73" s="185"/>
      <c r="BJ73" s="185"/>
      <c r="BK73" s="185"/>
      <c r="BL73" s="185"/>
      <c r="BM73" s="185"/>
      <c r="BN73" s="185"/>
      <c r="BO73" s="185"/>
      <c r="BP73" s="185"/>
      <c r="BQ73" s="185"/>
      <c r="BR73" s="185"/>
      <c r="BS73" s="185"/>
      <c r="BT73" s="185"/>
      <c r="BU73" s="185"/>
      <c r="BV73" s="185"/>
      <c r="BW73" s="185"/>
      <c r="BX73" s="185"/>
      <c r="BY73" s="185"/>
    </row>
    <row r="74" spans="1:77" ht="5.25" customHeight="1">
      <c r="A74" s="185"/>
      <c r="B74" s="185"/>
      <c r="C74" s="185"/>
      <c r="D74" s="185"/>
      <c r="E74" s="185"/>
      <c r="F74" s="185"/>
      <c r="G74" s="185"/>
      <c r="H74" s="185"/>
      <c r="I74" s="185"/>
      <c r="J74" s="185"/>
      <c r="K74" s="185"/>
      <c r="L74" s="185"/>
      <c r="M74" s="185"/>
      <c r="N74" s="185"/>
      <c r="O74" s="185"/>
      <c r="P74" s="185"/>
      <c r="Q74" s="185"/>
      <c r="R74" s="185"/>
      <c r="S74" s="185"/>
      <c r="T74" s="185"/>
      <c r="U74" s="185"/>
      <c r="V74" s="185"/>
      <c r="W74" s="185"/>
      <c r="X74" s="185"/>
      <c r="Y74" s="185"/>
      <c r="Z74" s="185"/>
      <c r="AA74" s="185"/>
      <c r="AB74" s="185"/>
      <c r="AC74" s="185"/>
      <c r="AD74" s="185"/>
      <c r="AE74" s="185"/>
      <c r="AF74" s="185"/>
      <c r="AG74" s="185"/>
      <c r="AH74" s="185"/>
      <c r="AI74" s="185"/>
      <c r="AJ74" s="185"/>
      <c r="AK74" s="185"/>
      <c r="AL74" s="185"/>
      <c r="AM74" s="185"/>
      <c r="AN74" s="185"/>
      <c r="AO74" s="185"/>
      <c r="AP74" s="185"/>
      <c r="AQ74" s="185"/>
      <c r="AR74" s="185"/>
      <c r="AS74" s="185"/>
      <c r="AT74" s="185"/>
      <c r="AU74" s="185"/>
      <c r="AV74" s="185"/>
      <c r="AW74" s="185"/>
      <c r="AX74" s="185"/>
      <c r="AY74" s="185"/>
      <c r="AZ74" s="185"/>
      <c r="BA74" s="185"/>
      <c r="BB74" s="185"/>
      <c r="BC74" s="185"/>
      <c r="BD74" s="185"/>
      <c r="BE74" s="185"/>
      <c r="BF74" s="185"/>
      <c r="BG74" s="185"/>
      <c r="BH74" s="185"/>
      <c r="BI74" s="185"/>
      <c r="BJ74" s="185"/>
      <c r="BK74" s="185"/>
      <c r="BL74" s="185"/>
      <c r="BM74" s="185"/>
      <c r="BN74" s="185"/>
      <c r="BO74" s="185"/>
      <c r="BP74" s="185"/>
      <c r="BQ74" s="185"/>
      <c r="BR74" s="185"/>
      <c r="BS74" s="185"/>
      <c r="BT74" s="185"/>
      <c r="BU74" s="185"/>
      <c r="BV74" s="185"/>
      <c r="BW74" s="185"/>
      <c r="BX74" s="185"/>
      <c r="BY74" s="185"/>
    </row>
    <row r="75" spans="1:77" ht="5.25" customHeight="1">
      <c r="A75" s="185"/>
      <c r="B75" s="185"/>
      <c r="C75" s="185"/>
      <c r="D75" s="185"/>
      <c r="E75" s="185"/>
      <c r="F75" s="185"/>
      <c r="G75" s="185"/>
      <c r="H75" s="185"/>
      <c r="I75" s="185"/>
      <c r="J75" s="185"/>
      <c r="K75" s="185"/>
      <c r="L75" s="185"/>
      <c r="M75" s="185"/>
      <c r="N75" s="185"/>
      <c r="O75" s="185"/>
      <c r="P75" s="185"/>
      <c r="Q75" s="185"/>
      <c r="R75" s="185"/>
      <c r="S75" s="185"/>
      <c r="T75" s="185"/>
      <c r="U75" s="185"/>
      <c r="V75" s="185"/>
      <c r="W75" s="185"/>
      <c r="X75" s="185"/>
      <c r="Y75" s="185"/>
      <c r="Z75" s="185"/>
      <c r="AA75" s="185"/>
      <c r="AB75" s="185"/>
      <c r="AC75" s="185"/>
      <c r="AD75" s="185"/>
      <c r="AE75" s="185"/>
      <c r="AF75" s="185"/>
      <c r="AG75" s="185"/>
      <c r="AH75" s="185"/>
      <c r="AI75" s="185"/>
      <c r="AJ75" s="185"/>
      <c r="AK75" s="185"/>
      <c r="AL75" s="185"/>
      <c r="AM75" s="185"/>
      <c r="AN75" s="185"/>
      <c r="AO75" s="185"/>
      <c r="AP75" s="185"/>
      <c r="AQ75" s="185"/>
      <c r="AR75" s="185"/>
      <c r="AS75" s="185"/>
      <c r="AT75" s="185"/>
      <c r="AU75" s="185"/>
      <c r="AV75" s="185"/>
      <c r="AW75" s="185"/>
      <c r="AX75" s="185"/>
      <c r="AY75" s="185"/>
      <c r="AZ75" s="185"/>
      <c r="BA75" s="185"/>
      <c r="BB75" s="185"/>
      <c r="BC75" s="185"/>
      <c r="BD75" s="185"/>
      <c r="BE75" s="185"/>
      <c r="BF75" s="185"/>
      <c r="BG75" s="185"/>
      <c r="BH75" s="185"/>
      <c r="BI75" s="185"/>
      <c r="BJ75" s="185"/>
      <c r="BK75" s="185"/>
      <c r="BL75" s="185"/>
      <c r="BM75" s="185"/>
      <c r="BN75" s="185"/>
      <c r="BO75" s="185"/>
      <c r="BP75" s="185"/>
      <c r="BQ75" s="185"/>
      <c r="BR75" s="185"/>
      <c r="BS75" s="185"/>
      <c r="BT75" s="185"/>
      <c r="BU75" s="185"/>
      <c r="BV75" s="185"/>
      <c r="BW75" s="185"/>
      <c r="BX75" s="185"/>
      <c r="BY75" s="185"/>
    </row>
    <row r="76" spans="1:77" ht="5.25" customHeight="1">
      <c r="A76" s="185"/>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5"/>
      <c r="AM76" s="185"/>
      <c r="AN76" s="185"/>
      <c r="AO76" s="185"/>
      <c r="AP76" s="185"/>
      <c r="AQ76" s="185"/>
      <c r="AR76" s="185"/>
      <c r="AS76" s="185"/>
      <c r="AT76" s="185"/>
      <c r="AU76" s="185"/>
      <c r="AV76" s="185"/>
      <c r="AW76" s="185"/>
      <c r="AX76" s="185"/>
      <c r="AY76" s="185"/>
      <c r="AZ76" s="185"/>
      <c r="BA76" s="185"/>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row>
    <row r="77" spans="1:77" ht="3" customHeight="1">
      <c r="A77" s="193"/>
      <c r="B77" s="193"/>
      <c r="C77" s="193"/>
      <c r="D77" s="193"/>
      <c r="E77" s="193"/>
      <c r="F77" s="193"/>
      <c r="G77" s="193"/>
      <c r="H77" s="194"/>
      <c r="I77" s="194"/>
      <c r="J77" s="194"/>
      <c r="K77" s="194"/>
      <c r="L77" s="194"/>
      <c r="M77" s="194"/>
      <c r="N77" s="194"/>
      <c r="O77" s="194"/>
      <c r="P77" s="194"/>
      <c r="Q77" s="194"/>
      <c r="R77" s="194"/>
      <c r="S77" s="194"/>
      <c r="T77" s="194"/>
      <c r="U77" s="194"/>
      <c r="V77" s="194"/>
      <c r="W77" s="18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c r="AX77" s="195"/>
      <c r="AY77" s="195"/>
      <c r="AZ77" s="195"/>
      <c r="BA77" s="195"/>
      <c r="BB77" s="195"/>
      <c r="BC77" s="195"/>
      <c r="BD77" s="195"/>
      <c r="BE77" s="185"/>
      <c r="BF77" s="185"/>
      <c r="BG77" s="185"/>
      <c r="BH77" s="185"/>
      <c r="BI77" s="185"/>
      <c r="BJ77" s="185"/>
      <c r="BK77" s="185"/>
      <c r="BL77" s="185"/>
      <c r="BM77" s="185"/>
      <c r="BN77" s="185"/>
      <c r="BO77" s="185"/>
      <c r="BP77" s="185"/>
      <c r="BQ77" s="185"/>
      <c r="BR77" s="185"/>
      <c r="BS77" s="185"/>
      <c r="BT77" s="185"/>
      <c r="BU77" s="185"/>
      <c r="BV77" s="185"/>
      <c r="BW77" s="185"/>
      <c r="BX77" s="185"/>
      <c r="BY77" s="185"/>
    </row>
    <row r="78" spans="1:77" ht="3" customHeight="1">
      <c r="A78" s="193"/>
      <c r="B78" s="193"/>
      <c r="C78" s="193"/>
      <c r="D78" s="193"/>
      <c r="E78" s="193"/>
      <c r="F78" s="193"/>
      <c r="G78" s="193"/>
      <c r="H78" s="194"/>
      <c r="I78" s="194"/>
      <c r="J78" s="194"/>
      <c r="K78" s="194"/>
      <c r="L78" s="194"/>
      <c r="M78" s="194"/>
      <c r="N78" s="194"/>
      <c r="O78" s="194"/>
      <c r="P78" s="194"/>
      <c r="Q78" s="194"/>
      <c r="R78" s="194"/>
      <c r="S78" s="194"/>
      <c r="T78" s="194"/>
      <c r="U78" s="194"/>
      <c r="V78" s="194"/>
      <c r="W78" s="185"/>
      <c r="X78" s="195"/>
      <c r="Y78" s="195"/>
      <c r="Z78" s="195"/>
      <c r="AA78" s="195"/>
      <c r="AB78" s="195"/>
      <c r="AC78" s="195"/>
      <c r="AD78" s="195"/>
      <c r="AE78" s="195"/>
      <c r="AF78" s="195"/>
      <c r="AG78" s="195"/>
      <c r="AH78" s="195"/>
      <c r="AI78" s="195"/>
      <c r="AJ78" s="195"/>
      <c r="AK78" s="195"/>
      <c r="AL78" s="195"/>
      <c r="AM78" s="195"/>
      <c r="AN78" s="195"/>
      <c r="AO78" s="195"/>
      <c r="AP78" s="195"/>
      <c r="AQ78" s="195"/>
      <c r="AR78" s="195"/>
      <c r="AS78" s="195"/>
      <c r="AT78" s="195"/>
      <c r="AU78" s="195"/>
      <c r="AV78" s="195"/>
      <c r="AW78" s="195"/>
      <c r="AX78" s="195"/>
      <c r="AY78" s="195"/>
      <c r="AZ78" s="195"/>
      <c r="BA78" s="195"/>
      <c r="BB78" s="195"/>
      <c r="BC78" s="195"/>
      <c r="BD78" s="195"/>
      <c r="BE78" s="185"/>
      <c r="BF78" s="185"/>
      <c r="BG78" s="185"/>
      <c r="BH78" s="185"/>
      <c r="BI78" s="185"/>
      <c r="BJ78" s="185"/>
      <c r="BK78" s="185"/>
      <c r="BL78" s="185"/>
      <c r="BM78" s="185"/>
      <c r="BN78" s="185"/>
      <c r="BO78" s="185"/>
      <c r="BP78" s="185"/>
      <c r="BQ78" s="185"/>
      <c r="BR78" s="185"/>
      <c r="BS78" s="185"/>
      <c r="BT78" s="185"/>
      <c r="BU78" s="185"/>
      <c r="BV78" s="185"/>
      <c r="BW78" s="185"/>
      <c r="BX78" s="185"/>
      <c r="BY78" s="185"/>
    </row>
    <row r="79" spans="1:77" ht="3" customHeight="1">
      <c r="A79" s="193"/>
      <c r="B79" s="193"/>
      <c r="C79" s="193"/>
      <c r="D79" s="193"/>
      <c r="E79" s="193"/>
      <c r="F79" s="193"/>
      <c r="G79" s="193"/>
      <c r="H79" s="194"/>
      <c r="I79" s="194"/>
      <c r="J79" s="194"/>
      <c r="K79" s="194"/>
      <c r="L79" s="194"/>
      <c r="M79" s="194"/>
      <c r="N79" s="194"/>
      <c r="O79" s="194"/>
      <c r="P79" s="194"/>
      <c r="Q79" s="194"/>
      <c r="R79" s="194"/>
      <c r="S79" s="194"/>
      <c r="T79" s="194"/>
      <c r="U79" s="194"/>
      <c r="V79" s="194"/>
      <c r="W79" s="185"/>
      <c r="X79" s="195"/>
      <c r="Y79" s="195"/>
      <c r="Z79" s="195"/>
      <c r="AA79" s="195"/>
      <c r="AB79" s="195"/>
      <c r="AC79" s="195"/>
      <c r="AD79" s="195"/>
      <c r="AE79" s="195"/>
      <c r="AF79" s="195"/>
      <c r="AG79" s="195"/>
      <c r="AH79" s="195"/>
      <c r="AI79" s="195"/>
      <c r="AJ79" s="195"/>
      <c r="AK79" s="195"/>
      <c r="AL79" s="195"/>
      <c r="AM79" s="195"/>
      <c r="AN79" s="195"/>
      <c r="AO79" s="195"/>
      <c r="AP79" s="195"/>
      <c r="AQ79" s="195"/>
      <c r="AR79" s="195"/>
      <c r="AS79" s="195"/>
      <c r="AT79" s="195"/>
      <c r="AU79" s="195"/>
      <c r="AV79" s="195"/>
      <c r="AW79" s="195"/>
      <c r="AX79" s="195"/>
      <c r="AY79" s="195"/>
      <c r="AZ79" s="195"/>
      <c r="BA79" s="195"/>
      <c r="BB79" s="195"/>
      <c r="BC79" s="195"/>
      <c r="BD79" s="195"/>
      <c r="BE79" s="185"/>
      <c r="BF79" s="185"/>
      <c r="BG79" s="185"/>
      <c r="BH79" s="185"/>
      <c r="BI79" s="185"/>
      <c r="BJ79" s="185"/>
      <c r="BK79" s="185"/>
      <c r="BL79" s="185"/>
      <c r="BM79" s="185"/>
      <c r="BN79" s="185"/>
      <c r="BO79" s="185"/>
      <c r="BP79" s="185"/>
      <c r="BQ79" s="185"/>
      <c r="BR79" s="185"/>
      <c r="BS79" s="185"/>
      <c r="BT79" s="185"/>
      <c r="BU79" s="185"/>
      <c r="BV79" s="185"/>
      <c r="BW79" s="185"/>
      <c r="BX79" s="185"/>
      <c r="BY79" s="185"/>
    </row>
    <row r="80" spans="1:77" ht="3" customHeight="1">
      <c r="A80" s="193"/>
      <c r="B80" s="193"/>
      <c r="C80" s="193"/>
      <c r="D80" s="193"/>
      <c r="E80" s="193"/>
      <c r="F80" s="193"/>
      <c r="G80" s="193"/>
      <c r="H80" s="194"/>
      <c r="I80" s="194"/>
      <c r="J80" s="194"/>
      <c r="K80" s="194"/>
      <c r="L80" s="194"/>
      <c r="M80" s="194"/>
      <c r="N80" s="194"/>
      <c r="O80" s="194"/>
      <c r="P80" s="194"/>
      <c r="Q80" s="194"/>
      <c r="R80" s="194"/>
      <c r="S80" s="194"/>
      <c r="T80" s="194"/>
      <c r="U80" s="194"/>
      <c r="V80" s="194"/>
      <c r="W80" s="185"/>
      <c r="X80" s="195"/>
      <c r="Y80" s="195"/>
      <c r="Z80" s="195"/>
      <c r="AA80" s="195"/>
      <c r="AB80" s="195"/>
      <c r="AC80" s="195"/>
      <c r="AD80" s="195"/>
      <c r="AE80" s="195"/>
      <c r="AF80" s="195"/>
      <c r="AG80" s="195"/>
      <c r="AH80" s="195"/>
      <c r="AI80" s="195"/>
      <c r="AJ80" s="195"/>
      <c r="AK80" s="195"/>
      <c r="AL80" s="195"/>
      <c r="AM80" s="195"/>
      <c r="AN80" s="195"/>
      <c r="AO80" s="195"/>
      <c r="AP80" s="195"/>
      <c r="AQ80" s="195"/>
      <c r="AR80" s="195"/>
      <c r="AS80" s="195"/>
      <c r="AT80" s="195"/>
      <c r="AU80" s="195"/>
      <c r="AV80" s="195"/>
      <c r="AW80" s="195"/>
      <c r="AX80" s="195"/>
      <c r="AY80" s="195"/>
      <c r="AZ80" s="195"/>
      <c r="BA80" s="195"/>
      <c r="BB80" s="195"/>
      <c r="BC80" s="195"/>
      <c r="BD80" s="195"/>
      <c r="BE80" s="185"/>
      <c r="BF80" s="185"/>
      <c r="BG80" s="185"/>
      <c r="BH80" s="185"/>
      <c r="BI80" s="185"/>
      <c r="BJ80" s="185"/>
      <c r="BK80" s="185"/>
      <c r="BL80" s="185"/>
      <c r="BM80" s="185"/>
      <c r="BN80" s="185"/>
      <c r="BO80" s="185"/>
      <c r="BP80" s="185"/>
      <c r="BQ80" s="185"/>
      <c r="BR80" s="185"/>
      <c r="BS80" s="185"/>
      <c r="BT80" s="185"/>
      <c r="BU80" s="185"/>
      <c r="BV80" s="185"/>
      <c r="BW80" s="185"/>
      <c r="BX80" s="185"/>
      <c r="BY80" s="185"/>
    </row>
    <row r="81" spans="1:78" ht="3" customHeight="1">
      <c r="A81" s="193"/>
      <c r="B81" s="193"/>
      <c r="C81" s="193"/>
      <c r="D81" s="193"/>
      <c r="E81" s="193"/>
      <c r="F81" s="193"/>
      <c r="G81" s="193"/>
      <c r="H81" s="194"/>
      <c r="I81" s="194"/>
      <c r="J81" s="194"/>
      <c r="K81" s="194"/>
      <c r="L81" s="194"/>
      <c r="M81" s="194"/>
      <c r="N81" s="194"/>
      <c r="O81" s="194"/>
      <c r="P81" s="194"/>
      <c r="Q81" s="194"/>
      <c r="R81" s="194"/>
      <c r="S81" s="194"/>
      <c r="T81" s="194"/>
      <c r="U81" s="194"/>
      <c r="V81" s="194"/>
      <c r="W81" s="185"/>
      <c r="X81" s="195"/>
      <c r="Y81" s="195"/>
      <c r="Z81" s="195"/>
      <c r="AA81" s="195"/>
      <c r="AB81" s="195"/>
      <c r="AC81" s="195"/>
      <c r="AD81" s="195"/>
      <c r="AE81" s="195"/>
      <c r="AF81" s="195"/>
      <c r="AG81" s="195"/>
      <c r="AH81" s="195"/>
      <c r="AI81" s="195"/>
      <c r="AJ81" s="195"/>
      <c r="AK81" s="195"/>
      <c r="AL81" s="195"/>
      <c r="AM81" s="195"/>
      <c r="AN81" s="195"/>
      <c r="AO81" s="195"/>
      <c r="AP81" s="195"/>
      <c r="AQ81" s="195"/>
      <c r="AR81" s="195"/>
      <c r="AS81" s="195"/>
      <c r="AT81" s="195"/>
      <c r="AU81" s="195"/>
      <c r="AV81" s="195"/>
      <c r="AW81" s="195"/>
      <c r="AX81" s="195"/>
      <c r="AY81" s="195"/>
      <c r="AZ81" s="195"/>
      <c r="BA81" s="195"/>
      <c r="BB81" s="195"/>
      <c r="BC81" s="195"/>
      <c r="BD81" s="195"/>
      <c r="BE81" s="185"/>
      <c r="BF81" s="185"/>
      <c r="BG81" s="185"/>
      <c r="BH81" s="185"/>
      <c r="BI81" s="185"/>
      <c r="BJ81" s="185"/>
      <c r="BK81" s="185"/>
      <c r="BL81" s="185"/>
      <c r="BM81" s="185"/>
      <c r="BN81" s="185"/>
      <c r="BO81" s="185"/>
      <c r="BP81" s="185"/>
      <c r="BQ81" s="185"/>
      <c r="BR81" s="185"/>
      <c r="BS81" s="185"/>
      <c r="BT81" s="185"/>
      <c r="BU81" s="185"/>
      <c r="BV81" s="185"/>
      <c r="BW81" s="185"/>
      <c r="BX81" s="185"/>
      <c r="BY81" s="185"/>
    </row>
    <row r="82" spans="1:78" ht="3" customHeight="1">
      <c r="A82" s="193"/>
      <c r="B82" s="193"/>
      <c r="C82" s="193"/>
      <c r="D82" s="193"/>
      <c r="E82" s="193"/>
      <c r="F82" s="193"/>
      <c r="G82" s="193"/>
      <c r="H82" s="194"/>
      <c r="I82" s="194"/>
      <c r="J82" s="194"/>
      <c r="K82" s="194"/>
      <c r="L82" s="194"/>
      <c r="M82" s="194"/>
      <c r="N82" s="194"/>
      <c r="O82" s="194"/>
      <c r="P82" s="194"/>
      <c r="Q82" s="194"/>
      <c r="R82" s="194"/>
      <c r="S82" s="194"/>
      <c r="T82" s="194"/>
      <c r="U82" s="194"/>
      <c r="V82" s="194"/>
      <c r="W82" s="185"/>
      <c r="X82" s="195"/>
      <c r="Y82" s="195"/>
      <c r="Z82" s="195"/>
      <c r="AA82" s="195"/>
      <c r="AB82" s="195"/>
      <c r="AC82" s="195"/>
      <c r="AD82" s="195"/>
      <c r="AE82" s="195"/>
      <c r="AF82" s="195"/>
      <c r="AG82" s="195"/>
      <c r="AH82" s="195"/>
      <c r="AI82" s="195"/>
      <c r="AJ82" s="195"/>
      <c r="AK82" s="195"/>
      <c r="AL82" s="195"/>
      <c r="AM82" s="195"/>
      <c r="AN82" s="195"/>
      <c r="AO82" s="195"/>
      <c r="AP82" s="195"/>
      <c r="AQ82" s="195"/>
      <c r="AR82" s="195"/>
      <c r="AS82" s="195"/>
      <c r="AT82" s="195"/>
      <c r="AU82" s="195"/>
      <c r="AV82" s="195"/>
      <c r="AW82" s="195"/>
      <c r="AX82" s="195"/>
      <c r="AY82" s="195"/>
      <c r="AZ82" s="195"/>
      <c r="BA82" s="195"/>
      <c r="BB82" s="195"/>
      <c r="BC82" s="195"/>
      <c r="BD82" s="195"/>
      <c r="BE82" s="185"/>
      <c r="BF82" s="185"/>
      <c r="BG82" s="185"/>
      <c r="BH82" s="185"/>
      <c r="BI82" s="185"/>
      <c r="BJ82" s="185"/>
      <c r="BK82" s="185"/>
      <c r="BL82" s="185"/>
      <c r="BM82" s="185"/>
      <c r="BN82" s="185"/>
      <c r="BO82" s="185"/>
      <c r="BP82" s="185"/>
      <c r="BQ82" s="185"/>
      <c r="BR82" s="185"/>
      <c r="BS82" s="185"/>
      <c r="BT82" s="185"/>
      <c r="BU82" s="185"/>
      <c r="BV82" s="185"/>
      <c r="BW82" s="185"/>
      <c r="BX82" s="185"/>
      <c r="BY82" s="185"/>
    </row>
    <row r="83" spans="1:78" ht="4.5" customHeight="1">
      <c r="A83" s="196"/>
      <c r="B83" s="196"/>
      <c r="C83" s="196"/>
      <c r="D83" s="197"/>
      <c r="E83" s="197"/>
      <c r="F83" s="197"/>
      <c r="G83" s="197"/>
      <c r="H83" s="196"/>
      <c r="I83" s="196"/>
      <c r="J83" s="196"/>
      <c r="K83" s="197"/>
      <c r="L83" s="197"/>
      <c r="M83" s="197"/>
      <c r="N83" s="197"/>
      <c r="O83" s="198"/>
      <c r="P83" s="198"/>
      <c r="Q83" s="198"/>
      <c r="R83" s="198"/>
      <c r="S83" s="199"/>
      <c r="T83" s="199"/>
      <c r="U83" s="199"/>
      <c r="V83" s="198"/>
      <c r="W83" s="198"/>
      <c r="X83" s="199"/>
      <c r="Y83" s="199"/>
      <c r="Z83" s="199"/>
      <c r="AA83" s="199"/>
      <c r="AB83" s="185"/>
      <c r="AC83" s="200"/>
      <c r="AD83" s="201"/>
      <c r="AE83" s="202"/>
      <c r="AF83" s="202"/>
      <c r="AG83" s="202"/>
      <c r="AH83" s="202"/>
      <c r="AI83" s="202"/>
      <c r="AJ83" s="201"/>
      <c r="AK83" s="201"/>
      <c r="AL83" s="203"/>
      <c r="AM83" s="203"/>
      <c r="AN83" s="203"/>
      <c r="AO83" s="203"/>
      <c r="AP83" s="203"/>
      <c r="AQ83" s="200"/>
      <c r="AR83" s="200"/>
      <c r="AS83" s="204"/>
      <c r="AT83" s="204"/>
      <c r="AU83" s="204"/>
      <c r="AV83" s="204"/>
      <c r="AW83" s="204"/>
      <c r="AX83" s="204"/>
      <c r="AY83" s="204"/>
      <c r="AZ83" s="204"/>
      <c r="BA83" s="204"/>
      <c r="BB83" s="204"/>
      <c r="BC83" s="204"/>
      <c r="BD83" s="204"/>
      <c r="BE83" s="204"/>
      <c r="BF83" s="204"/>
      <c r="BG83" s="204"/>
      <c r="BH83" s="204"/>
      <c r="BI83" s="203"/>
      <c r="BJ83" s="203"/>
      <c r="BK83" s="203"/>
      <c r="BL83" s="203"/>
      <c r="BM83" s="203"/>
      <c r="BN83" s="203"/>
      <c r="BO83" s="203"/>
      <c r="BP83" s="203"/>
      <c r="BQ83" s="203"/>
      <c r="BR83" s="203"/>
      <c r="BS83" s="203"/>
      <c r="BT83" s="203"/>
      <c r="BU83" s="203"/>
      <c r="BV83" s="203"/>
      <c r="BW83" s="203"/>
      <c r="BX83" s="203"/>
      <c r="BY83" s="203"/>
      <c r="BZ83" s="205"/>
    </row>
    <row r="84" spans="1:78" ht="6.75" customHeight="1">
      <c r="A84" s="185"/>
      <c r="B84" s="1121"/>
      <c r="C84" s="1121"/>
      <c r="D84" s="1121"/>
      <c r="E84" s="1121"/>
      <c r="F84" s="1121"/>
      <c r="G84" s="1121"/>
      <c r="H84" s="1121"/>
      <c r="I84" s="1121"/>
      <c r="J84" s="1121"/>
      <c r="K84" s="1121"/>
      <c r="L84" s="1121"/>
      <c r="M84" s="1121"/>
      <c r="N84" s="1121"/>
      <c r="O84" s="1121"/>
      <c r="P84" s="1121"/>
      <c r="Q84" s="1121"/>
      <c r="R84" s="1121"/>
      <c r="S84" s="1121"/>
      <c r="T84" s="1121"/>
      <c r="U84" s="1121"/>
      <c r="V84" s="1121"/>
      <c r="W84" s="1121"/>
      <c r="X84" s="1121"/>
      <c r="Y84" s="1121"/>
      <c r="Z84" s="1121"/>
      <c r="AA84" s="1121"/>
      <c r="AB84" s="1121"/>
      <c r="AC84" s="1121"/>
      <c r="AD84" s="1121"/>
      <c r="AE84" s="1121"/>
      <c r="AF84" s="1121"/>
      <c r="AG84" s="1121"/>
      <c r="AH84" s="1121"/>
      <c r="AI84" s="1121"/>
      <c r="AJ84" s="1121"/>
      <c r="AK84" s="1121"/>
      <c r="AL84" s="185"/>
      <c r="AM84" s="185"/>
      <c r="AN84" s="185"/>
      <c r="AO84" s="185"/>
      <c r="AP84" s="185"/>
      <c r="AQ84" s="185"/>
      <c r="AR84" s="185"/>
      <c r="AS84" s="185"/>
      <c r="AT84" s="185"/>
      <c r="AU84" s="185"/>
      <c r="AV84" s="185"/>
      <c r="AW84" s="185"/>
      <c r="AX84" s="185"/>
      <c r="AY84" s="185"/>
      <c r="AZ84" s="185"/>
      <c r="BA84" s="185"/>
      <c r="BB84" s="185"/>
      <c r="BC84" s="185"/>
      <c r="BD84" s="185"/>
      <c r="BE84" s="185"/>
      <c r="BF84" s="185"/>
      <c r="BG84" s="185"/>
      <c r="BH84" s="185"/>
      <c r="BI84" s="185"/>
      <c r="BJ84" s="185"/>
      <c r="BK84" s="185"/>
      <c r="BL84" s="185"/>
      <c r="BM84" s="185"/>
      <c r="BN84" s="185"/>
      <c r="BO84" s="185"/>
      <c r="BP84" s="185"/>
      <c r="BQ84" s="185"/>
      <c r="BR84" s="185"/>
      <c r="BS84" s="185"/>
      <c r="BT84" s="185"/>
      <c r="BU84" s="185"/>
      <c r="BV84" s="185"/>
      <c r="BW84" s="185"/>
      <c r="BX84" s="185"/>
      <c r="BY84" s="185"/>
    </row>
    <row r="85" spans="1:78" ht="6.75" customHeight="1">
      <c r="A85" s="185"/>
      <c r="B85" s="1121"/>
      <c r="C85" s="1121"/>
      <c r="D85" s="1121"/>
      <c r="E85" s="1121"/>
      <c r="F85" s="1121"/>
      <c r="G85" s="1121"/>
      <c r="H85" s="1121"/>
      <c r="I85" s="1121"/>
      <c r="J85" s="1121"/>
      <c r="K85" s="1121"/>
      <c r="L85" s="1121"/>
      <c r="M85" s="1121"/>
      <c r="N85" s="1121"/>
      <c r="O85" s="1121"/>
      <c r="P85" s="1121"/>
      <c r="Q85" s="1121"/>
      <c r="R85" s="1121"/>
      <c r="S85" s="1121"/>
      <c r="T85" s="1121"/>
      <c r="U85" s="1121"/>
      <c r="V85" s="1121"/>
      <c r="W85" s="1121"/>
      <c r="X85" s="1121"/>
      <c r="Y85" s="1121"/>
      <c r="Z85" s="1121"/>
      <c r="AA85" s="1121"/>
      <c r="AB85" s="1121"/>
      <c r="AC85" s="1121"/>
      <c r="AD85" s="1121"/>
      <c r="AE85" s="1121"/>
      <c r="AF85" s="1121"/>
      <c r="AG85" s="1121"/>
      <c r="AH85" s="1121"/>
      <c r="AI85" s="1121"/>
      <c r="AJ85" s="1121"/>
      <c r="AK85" s="1121"/>
      <c r="AL85" s="185"/>
      <c r="AM85" s="185"/>
      <c r="AN85" s="185"/>
      <c r="AO85" s="185"/>
      <c r="AP85" s="185"/>
      <c r="AQ85" s="185"/>
      <c r="AR85" s="185"/>
      <c r="AS85" s="206"/>
      <c r="AT85" s="207"/>
      <c r="AU85" s="207"/>
      <c r="AV85" s="207"/>
      <c r="AW85" s="207"/>
      <c r="AX85" s="207"/>
      <c r="AY85" s="207"/>
      <c r="AZ85" s="207"/>
      <c r="BA85" s="185"/>
      <c r="BB85" s="185"/>
      <c r="BC85" s="185"/>
      <c r="BD85" s="185"/>
      <c r="BE85" s="185"/>
      <c r="BF85" s="185"/>
      <c r="BG85" s="185"/>
      <c r="BH85" s="185"/>
      <c r="BI85" s="185"/>
      <c r="BJ85" s="185"/>
      <c r="BK85" s="185"/>
      <c r="BL85" s="185"/>
      <c r="BM85" s="185"/>
      <c r="BN85" s="185"/>
      <c r="BO85" s="185"/>
      <c r="BP85" s="185"/>
      <c r="BQ85" s="185"/>
      <c r="BR85" s="185"/>
      <c r="BS85" s="185"/>
      <c r="BT85" s="185"/>
      <c r="BU85" s="185"/>
      <c r="BV85" s="185"/>
      <c r="BW85" s="185"/>
      <c r="BX85" s="185"/>
      <c r="BY85" s="207"/>
    </row>
    <row r="86" spans="1:78" ht="6" customHeight="1">
      <c r="A86" s="185"/>
      <c r="B86" s="1104"/>
      <c r="C86" s="1104"/>
      <c r="D86" s="1104"/>
      <c r="E86" s="1104"/>
      <c r="F86" s="1104"/>
      <c r="G86" s="1104"/>
      <c r="H86" s="1104"/>
      <c r="I86" s="1104"/>
      <c r="J86" s="1104"/>
      <c r="K86" s="1104"/>
      <c r="L86" s="1104"/>
      <c r="M86" s="1104"/>
      <c r="N86" s="1104"/>
      <c r="O86" s="1104"/>
      <c r="P86" s="1104"/>
      <c r="Q86" s="1104"/>
      <c r="R86" s="1104"/>
      <c r="S86" s="1104"/>
      <c r="T86" s="1104"/>
      <c r="U86" s="1104"/>
      <c r="V86" s="1104"/>
      <c r="W86" s="1104"/>
      <c r="X86" s="1104"/>
      <c r="Y86" s="1104"/>
      <c r="Z86" s="1104"/>
      <c r="AA86" s="1104"/>
      <c r="AB86" s="1104"/>
      <c r="AC86" s="1104"/>
      <c r="AD86" s="1104"/>
      <c r="AE86" s="1104"/>
      <c r="AF86" s="1104"/>
      <c r="AG86" s="1104"/>
      <c r="AH86" s="1104"/>
      <c r="AI86" s="1104"/>
      <c r="AJ86" s="1104"/>
      <c r="AK86" s="1104"/>
      <c r="AL86" s="1104"/>
      <c r="AM86" s="185"/>
      <c r="AN86" s="185"/>
      <c r="AO86" s="185"/>
      <c r="AP86" s="185"/>
      <c r="AQ86" s="185"/>
      <c r="AR86" s="185"/>
      <c r="AS86" s="207"/>
      <c r="AT86" s="207"/>
      <c r="AU86" s="207"/>
      <c r="AV86" s="207"/>
      <c r="AW86" s="207"/>
      <c r="AX86" s="207"/>
      <c r="AY86" s="207"/>
      <c r="AZ86" s="207"/>
      <c r="BA86" s="185"/>
      <c r="BB86" s="1108"/>
      <c r="BC86" s="1108"/>
      <c r="BD86" s="1108"/>
      <c r="BE86" s="1108"/>
      <c r="BF86" s="1108"/>
      <c r="BG86" s="1108"/>
      <c r="BH86" s="1108"/>
      <c r="BI86" s="1108"/>
      <c r="BJ86" s="1108"/>
      <c r="BK86" s="1108"/>
      <c r="BL86" s="1108"/>
      <c r="BM86" s="1108"/>
      <c r="BN86" s="1108"/>
      <c r="BO86" s="1108"/>
      <c r="BP86" s="1108"/>
      <c r="BQ86" s="1108"/>
      <c r="BR86" s="1108"/>
      <c r="BS86" s="1108"/>
      <c r="BT86" s="1108"/>
      <c r="BU86" s="1108"/>
      <c r="BV86" s="1108"/>
      <c r="BW86" s="1108"/>
      <c r="BX86" s="1108"/>
      <c r="BY86" s="1108"/>
    </row>
    <row r="87" spans="1:78" ht="6" customHeight="1">
      <c r="A87" s="185"/>
      <c r="B87" s="1104"/>
      <c r="C87" s="1104"/>
      <c r="D87" s="1104"/>
      <c r="E87" s="1104"/>
      <c r="F87" s="1104"/>
      <c r="G87" s="1104"/>
      <c r="H87" s="1104"/>
      <c r="I87" s="1104"/>
      <c r="J87" s="1104"/>
      <c r="K87" s="1104"/>
      <c r="L87" s="1104"/>
      <c r="M87" s="1104"/>
      <c r="N87" s="1104"/>
      <c r="O87" s="1104"/>
      <c r="P87" s="1104"/>
      <c r="Q87" s="1104"/>
      <c r="R87" s="1104"/>
      <c r="S87" s="1104"/>
      <c r="T87" s="1104"/>
      <c r="U87" s="1104"/>
      <c r="V87" s="1104"/>
      <c r="W87" s="1104"/>
      <c r="X87" s="1104"/>
      <c r="Y87" s="1104"/>
      <c r="Z87" s="1104"/>
      <c r="AA87" s="1104"/>
      <c r="AB87" s="1104"/>
      <c r="AC87" s="1104"/>
      <c r="AD87" s="1104"/>
      <c r="AE87" s="1104"/>
      <c r="AF87" s="1104"/>
      <c r="AG87" s="1104"/>
      <c r="AH87" s="1104"/>
      <c r="AI87" s="1104"/>
      <c r="AJ87" s="1104"/>
      <c r="AK87" s="1104"/>
      <c r="AL87" s="1104"/>
      <c r="AM87" s="185"/>
      <c r="AN87" s="185"/>
      <c r="AO87" s="185"/>
      <c r="AP87" s="185"/>
      <c r="AQ87" s="185"/>
      <c r="AR87" s="185"/>
      <c r="AS87" s="207"/>
      <c r="AT87" s="207"/>
      <c r="AU87" s="207"/>
      <c r="AV87" s="207"/>
      <c r="AW87" s="207"/>
      <c r="AX87" s="207"/>
      <c r="AY87" s="207"/>
      <c r="AZ87" s="207"/>
      <c r="BA87" s="185"/>
      <c r="BB87" s="1108"/>
      <c r="BC87" s="1108"/>
      <c r="BD87" s="1108"/>
      <c r="BE87" s="1108"/>
      <c r="BF87" s="1108"/>
      <c r="BG87" s="1108"/>
      <c r="BH87" s="1108"/>
      <c r="BI87" s="1108"/>
      <c r="BJ87" s="1108"/>
      <c r="BK87" s="1108"/>
      <c r="BL87" s="1108"/>
      <c r="BM87" s="1108"/>
      <c r="BN87" s="1108"/>
      <c r="BO87" s="1108"/>
      <c r="BP87" s="1108"/>
      <c r="BQ87" s="1108"/>
      <c r="BR87" s="1108"/>
      <c r="BS87" s="1108"/>
      <c r="BT87" s="1108"/>
      <c r="BU87" s="1108"/>
      <c r="BV87" s="1108"/>
      <c r="BW87" s="1108"/>
      <c r="BX87" s="1108"/>
      <c r="BY87" s="1108"/>
    </row>
    <row r="88" spans="1:78" ht="6" customHeight="1">
      <c r="A88" s="185"/>
      <c r="B88" s="1104"/>
      <c r="C88" s="1104"/>
      <c r="D88" s="1104"/>
      <c r="E88" s="1104"/>
      <c r="F88" s="1104"/>
      <c r="G88" s="1104"/>
      <c r="H88" s="1104"/>
      <c r="I88" s="1104"/>
      <c r="J88" s="1104"/>
      <c r="K88" s="1104"/>
      <c r="L88" s="1104"/>
      <c r="M88" s="1104"/>
      <c r="N88" s="1104"/>
      <c r="O88" s="1104"/>
      <c r="P88" s="1104"/>
      <c r="Q88" s="1104"/>
      <c r="R88" s="1104"/>
      <c r="S88" s="1104"/>
      <c r="T88" s="1104"/>
      <c r="U88" s="1104"/>
      <c r="V88" s="1104"/>
      <c r="W88" s="1104"/>
      <c r="X88" s="1104"/>
      <c r="Y88" s="1104"/>
      <c r="Z88" s="1104"/>
      <c r="AA88" s="1104"/>
      <c r="AB88" s="1104"/>
      <c r="AC88" s="1104"/>
      <c r="AD88" s="1104"/>
      <c r="AE88" s="1104"/>
      <c r="AF88" s="1104"/>
      <c r="AG88" s="1104"/>
      <c r="AH88" s="1104"/>
      <c r="AI88" s="1104"/>
      <c r="AJ88" s="1104"/>
      <c r="AK88" s="1104"/>
      <c r="AL88" s="1104"/>
      <c r="AM88" s="185"/>
      <c r="AN88" s="185"/>
      <c r="AO88" s="185"/>
      <c r="AP88" s="185"/>
      <c r="AQ88" s="185"/>
      <c r="AR88" s="185"/>
      <c r="AS88" s="185"/>
      <c r="AT88" s="185"/>
      <c r="AU88" s="185"/>
      <c r="AV88" s="185"/>
      <c r="AW88" s="185"/>
      <c r="AX88" s="185"/>
      <c r="AY88" s="185"/>
      <c r="AZ88" s="185"/>
      <c r="BA88" s="185"/>
      <c r="BB88" s="208"/>
      <c r="BC88" s="208"/>
      <c r="BD88" s="208"/>
      <c r="BE88" s="208"/>
      <c r="BF88" s="208"/>
      <c r="BG88" s="208"/>
      <c r="BH88" s="208"/>
      <c r="BI88" s="208"/>
      <c r="BJ88" s="208"/>
      <c r="BK88" s="208"/>
      <c r="BL88" s="208"/>
      <c r="BM88" s="208"/>
      <c r="BN88" s="208"/>
      <c r="BO88" s="208"/>
      <c r="BP88" s="208"/>
      <c r="BQ88" s="208"/>
      <c r="BR88" s="208"/>
      <c r="BS88" s="208"/>
      <c r="BT88" s="208"/>
      <c r="BU88" s="208"/>
      <c r="BV88" s="208"/>
      <c r="BW88" s="208"/>
      <c r="BX88" s="208"/>
      <c r="BY88" s="208"/>
    </row>
    <row r="89" spans="1:78" ht="6.75" customHeight="1">
      <c r="A89" s="185"/>
      <c r="B89" s="1109"/>
      <c r="C89" s="1109"/>
      <c r="D89" s="1109"/>
      <c r="E89" s="1109"/>
      <c r="F89" s="1109"/>
      <c r="G89" s="1109"/>
      <c r="H89" s="1109"/>
      <c r="I89" s="1109"/>
      <c r="J89" s="1109"/>
      <c r="K89" s="1109"/>
      <c r="L89" s="1109"/>
      <c r="M89" s="1109"/>
      <c r="N89" s="1109"/>
      <c r="O89" s="1109"/>
      <c r="P89" s="1109"/>
      <c r="Q89" s="1109"/>
      <c r="R89" s="1109"/>
      <c r="S89" s="1109"/>
      <c r="T89" s="1109"/>
      <c r="U89" s="1109"/>
      <c r="V89" s="1109"/>
      <c r="W89" s="185"/>
      <c r="X89" s="185"/>
      <c r="Y89" s="185"/>
      <c r="Z89" s="185"/>
      <c r="AA89" s="185"/>
      <c r="AB89" s="185"/>
      <c r="AC89" s="185"/>
      <c r="AD89" s="185"/>
      <c r="AE89" s="185"/>
      <c r="AF89" s="185"/>
      <c r="AG89" s="185"/>
      <c r="AH89" s="185"/>
      <c r="AI89" s="185"/>
      <c r="AJ89" s="185"/>
      <c r="AK89" s="185"/>
      <c r="AL89" s="185"/>
      <c r="AM89" s="185"/>
      <c r="AN89" s="185"/>
      <c r="AO89" s="185"/>
      <c r="AP89" s="185"/>
      <c r="AQ89" s="185"/>
      <c r="AR89" s="185"/>
      <c r="AS89" s="185"/>
      <c r="AT89" s="185"/>
      <c r="AU89" s="185"/>
      <c r="AV89" s="185"/>
      <c r="AW89" s="185"/>
      <c r="AX89" s="185"/>
      <c r="AY89" s="185"/>
      <c r="AZ89" s="185"/>
      <c r="BA89" s="185"/>
      <c r="BB89" s="208"/>
      <c r="BC89" s="208"/>
      <c r="BD89" s="208"/>
      <c r="BE89" s="208"/>
      <c r="BF89" s="208"/>
      <c r="BG89" s="208"/>
      <c r="BH89" s="208"/>
      <c r="BI89" s="208"/>
      <c r="BJ89" s="208"/>
      <c r="BK89" s="208"/>
      <c r="BL89" s="208"/>
      <c r="BM89" s="208"/>
      <c r="BN89" s="208"/>
      <c r="BO89" s="208"/>
      <c r="BP89" s="208"/>
      <c r="BQ89" s="208"/>
      <c r="BR89" s="208"/>
      <c r="BS89" s="208"/>
      <c r="BT89" s="208"/>
      <c r="BU89" s="208"/>
      <c r="BV89" s="208"/>
      <c r="BW89" s="208"/>
      <c r="BX89" s="208"/>
      <c r="BY89" s="208"/>
    </row>
    <row r="90" spans="1:78" ht="6.75" customHeight="1">
      <c r="A90" s="185"/>
      <c r="B90" s="1109"/>
      <c r="C90" s="1109"/>
      <c r="D90" s="1109"/>
      <c r="E90" s="1109"/>
      <c r="F90" s="1109"/>
      <c r="G90" s="1109"/>
      <c r="H90" s="1109"/>
      <c r="I90" s="1109"/>
      <c r="J90" s="1109"/>
      <c r="K90" s="1109"/>
      <c r="L90" s="1109"/>
      <c r="M90" s="1109"/>
      <c r="N90" s="1109"/>
      <c r="O90" s="1109"/>
      <c r="P90" s="1109"/>
      <c r="Q90" s="1109"/>
      <c r="R90" s="1109"/>
      <c r="S90" s="1109"/>
      <c r="T90" s="1109"/>
      <c r="U90" s="1109"/>
      <c r="V90" s="1109"/>
      <c r="W90" s="185"/>
      <c r="X90" s="185"/>
      <c r="Y90" s="185"/>
      <c r="Z90" s="185"/>
      <c r="AA90" s="185"/>
      <c r="AB90" s="185"/>
      <c r="AC90" s="185"/>
      <c r="AD90" s="185"/>
      <c r="AE90" s="185"/>
      <c r="AF90" s="185"/>
      <c r="AG90" s="185"/>
      <c r="AH90" s="185"/>
      <c r="AI90" s="185"/>
      <c r="AJ90" s="185"/>
      <c r="AK90" s="185"/>
      <c r="AL90" s="185"/>
      <c r="AM90" s="185"/>
      <c r="AN90" s="185"/>
      <c r="AO90" s="185"/>
      <c r="AP90" s="185"/>
      <c r="AQ90" s="185"/>
      <c r="AR90" s="185"/>
      <c r="AS90" s="185"/>
      <c r="AT90" s="185"/>
      <c r="AU90" s="185"/>
      <c r="AV90" s="185"/>
      <c r="AW90" s="185"/>
      <c r="AX90" s="185"/>
      <c r="AY90" s="185"/>
      <c r="AZ90" s="185"/>
      <c r="BA90" s="185"/>
      <c r="BB90" s="208"/>
      <c r="BC90" s="208"/>
      <c r="BD90" s="208"/>
      <c r="BE90" s="208"/>
      <c r="BF90" s="208"/>
      <c r="BG90" s="208"/>
      <c r="BH90" s="208"/>
      <c r="BI90" s="208"/>
      <c r="BJ90" s="208"/>
      <c r="BK90" s="208"/>
      <c r="BL90" s="208"/>
      <c r="BM90" s="208"/>
      <c r="BN90" s="208"/>
      <c r="BO90" s="208"/>
      <c r="BP90" s="208"/>
      <c r="BQ90" s="208"/>
      <c r="BR90" s="208"/>
      <c r="BS90" s="208"/>
      <c r="BT90" s="208"/>
      <c r="BU90" s="208"/>
      <c r="BV90" s="208"/>
      <c r="BW90" s="208"/>
      <c r="BX90" s="208"/>
      <c r="BY90" s="208"/>
    </row>
    <row r="91" spans="1:78" ht="6" customHeight="1">
      <c r="A91" s="185"/>
      <c r="B91" s="1104"/>
      <c r="C91" s="1104"/>
      <c r="D91" s="1104"/>
      <c r="E91" s="1104"/>
      <c r="F91" s="1104"/>
      <c r="G91" s="1104"/>
      <c r="H91" s="1104"/>
      <c r="I91" s="1104"/>
      <c r="J91" s="1104"/>
      <c r="K91" s="1104"/>
      <c r="L91" s="1104"/>
      <c r="M91" s="1104"/>
      <c r="N91" s="1104"/>
      <c r="O91" s="1104"/>
      <c r="P91" s="1104"/>
      <c r="Q91" s="1104"/>
      <c r="R91" s="1104"/>
      <c r="S91" s="1104"/>
      <c r="T91" s="1104"/>
      <c r="U91" s="1104"/>
      <c r="V91" s="1104"/>
      <c r="W91" s="185"/>
      <c r="X91" s="185"/>
      <c r="Y91" s="185"/>
      <c r="Z91" s="185"/>
      <c r="AA91" s="185"/>
      <c r="AB91" s="185"/>
      <c r="AC91" s="185"/>
      <c r="AD91" s="185"/>
      <c r="AE91" s="185"/>
      <c r="AF91" s="185"/>
      <c r="AG91" s="185"/>
      <c r="AH91" s="185"/>
      <c r="AI91" s="185"/>
      <c r="AJ91" s="185"/>
      <c r="AK91" s="185"/>
      <c r="AL91" s="185"/>
      <c r="AM91" s="185"/>
      <c r="AN91" s="185"/>
      <c r="AO91" s="185"/>
      <c r="AP91" s="185"/>
      <c r="AQ91" s="185"/>
      <c r="AR91" s="185"/>
      <c r="AS91" s="185"/>
      <c r="AT91" s="185"/>
      <c r="AU91" s="185"/>
      <c r="AV91" s="185"/>
      <c r="AW91" s="185"/>
      <c r="AX91" s="185"/>
      <c r="AY91" s="185"/>
      <c r="AZ91" s="185"/>
      <c r="BA91" s="185"/>
      <c r="BB91" s="208"/>
      <c r="BC91" s="208"/>
      <c r="BD91" s="208"/>
      <c r="BE91" s="208"/>
      <c r="BF91" s="208"/>
      <c r="BG91" s="208"/>
      <c r="BH91" s="208"/>
      <c r="BI91" s="208"/>
      <c r="BJ91" s="208"/>
      <c r="BK91" s="208"/>
      <c r="BL91" s="208"/>
      <c r="BM91" s="208"/>
      <c r="BN91" s="208"/>
      <c r="BO91" s="208"/>
      <c r="BP91" s="208"/>
      <c r="BQ91" s="208"/>
      <c r="BR91" s="208"/>
      <c r="BS91" s="208"/>
      <c r="BT91" s="208"/>
      <c r="BU91" s="208"/>
      <c r="BV91" s="208"/>
      <c r="BW91" s="208"/>
      <c r="BX91" s="208"/>
      <c r="BY91" s="208"/>
    </row>
    <row r="92" spans="1:78" ht="6" customHeight="1">
      <c r="A92" s="185"/>
      <c r="B92" s="1104"/>
      <c r="C92" s="1104"/>
      <c r="D92" s="1104"/>
      <c r="E92" s="1104"/>
      <c r="F92" s="1104"/>
      <c r="G92" s="1104"/>
      <c r="H92" s="1104"/>
      <c r="I92" s="1104"/>
      <c r="J92" s="1104"/>
      <c r="K92" s="1104"/>
      <c r="L92" s="1104"/>
      <c r="M92" s="1104"/>
      <c r="N92" s="1104"/>
      <c r="O92" s="1104"/>
      <c r="P92" s="1104"/>
      <c r="Q92" s="1104"/>
      <c r="R92" s="1104"/>
      <c r="S92" s="1104"/>
      <c r="T92" s="1104"/>
      <c r="U92" s="1104"/>
      <c r="V92" s="1104"/>
      <c r="W92" s="185"/>
      <c r="X92" s="185"/>
      <c r="Y92" s="185"/>
      <c r="Z92" s="185"/>
      <c r="AA92" s="185"/>
      <c r="AB92" s="185"/>
      <c r="AC92" s="185"/>
      <c r="AD92" s="185"/>
      <c r="AE92" s="185"/>
      <c r="AF92" s="185"/>
      <c r="AG92" s="185"/>
      <c r="AH92" s="185"/>
      <c r="AI92" s="185"/>
      <c r="AJ92" s="185"/>
      <c r="AK92" s="185"/>
      <c r="AL92" s="185"/>
      <c r="AM92" s="185"/>
      <c r="AN92" s="185"/>
      <c r="AO92" s="185"/>
      <c r="AP92" s="185"/>
      <c r="AQ92" s="185"/>
      <c r="AR92" s="185"/>
      <c r="AS92" s="185"/>
      <c r="AT92" s="185"/>
      <c r="AU92" s="185"/>
      <c r="AV92" s="185"/>
      <c r="AW92" s="185"/>
      <c r="AX92" s="185"/>
      <c r="AY92" s="185"/>
      <c r="AZ92" s="185"/>
      <c r="BA92" s="185"/>
      <c r="BB92" s="185"/>
      <c r="BC92" s="185"/>
      <c r="BD92" s="185"/>
      <c r="BE92" s="209"/>
      <c r="BF92" s="209"/>
      <c r="BG92" s="209"/>
      <c r="BH92" s="209"/>
      <c r="BI92" s="209"/>
      <c r="BJ92" s="209"/>
      <c r="BK92" s="209"/>
      <c r="BL92" s="209"/>
      <c r="BM92" s="209"/>
      <c r="BN92" s="209"/>
      <c r="BO92" s="209"/>
      <c r="BP92" s="209"/>
      <c r="BQ92" s="209"/>
      <c r="BR92" s="209"/>
      <c r="BS92" s="209"/>
      <c r="BT92" s="209"/>
      <c r="BU92" s="209"/>
      <c r="BV92" s="209"/>
      <c r="BW92" s="185"/>
      <c r="BX92" s="185"/>
      <c r="BY92" s="185"/>
    </row>
    <row r="93" spans="1:78" ht="6" customHeight="1">
      <c r="A93" s="185"/>
      <c r="B93" s="1104"/>
      <c r="C93" s="1104"/>
      <c r="D93" s="1104"/>
      <c r="E93" s="1104"/>
      <c r="F93" s="1104"/>
      <c r="G93" s="1104"/>
      <c r="H93" s="1104"/>
      <c r="I93" s="1104"/>
      <c r="J93" s="1104"/>
      <c r="K93" s="1104"/>
      <c r="L93" s="1104"/>
      <c r="M93" s="1104"/>
      <c r="N93" s="1104"/>
      <c r="O93" s="1104"/>
      <c r="P93" s="1104"/>
      <c r="Q93" s="1104"/>
      <c r="R93" s="1104"/>
      <c r="S93" s="1104"/>
      <c r="T93" s="1104"/>
      <c r="U93" s="1104"/>
      <c r="V93" s="1104"/>
      <c r="W93" s="185"/>
      <c r="X93" s="185"/>
      <c r="Y93" s="185"/>
      <c r="Z93" s="185"/>
      <c r="AA93" s="185"/>
      <c r="AB93" s="185"/>
      <c r="AC93" s="185"/>
      <c r="AD93" s="185"/>
      <c r="AE93" s="1105"/>
      <c r="AF93" s="1105"/>
      <c r="AG93" s="1105"/>
      <c r="AH93" s="1105"/>
      <c r="AI93" s="1105"/>
      <c r="AJ93" s="1105"/>
      <c r="AK93" s="1105"/>
      <c r="AL93" s="1105"/>
      <c r="AM93" s="1105"/>
      <c r="AN93" s="1105"/>
      <c r="AO93" s="1105"/>
      <c r="AP93" s="1105"/>
      <c r="AQ93" s="1105"/>
      <c r="AR93" s="1105"/>
      <c r="AS93" s="1105"/>
      <c r="AT93" s="1105"/>
      <c r="AU93" s="1105"/>
      <c r="AV93" s="185"/>
      <c r="AW93" s="185"/>
      <c r="AX93" s="185"/>
      <c r="AY93" s="185"/>
      <c r="AZ93" s="185"/>
      <c r="BA93" s="185"/>
      <c r="BB93" s="185"/>
      <c r="BC93" s="185"/>
      <c r="BD93" s="185"/>
      <c r="BE93" s="1106"/>
      <c r="BF93" s="1106"/>
      <c r="BG93" s="1106"/>
      <c r="BH93" s="1106"/>
      <c r="BI93" s="1106"/>
      <c r="BJ93" s="1106"/>
      <c r="BK93" s="1106"/>
      <c r="BL93" s="1106"/>
      <c r="BM93" s="1106"/>
      <c r="BN93" s="1106"/>
      <c r="BO93" s="1106"/>
      <c r="BP93" s="1106"/>
      <c r="BQ93" s="1106"/>
      <c r="BR93" s="1106"/>
      <c r="BS93" s="1106"/>
      <c r="BT93" s="1106"/>
      <c r="BU93" s="1106"/>
      <c r="BV93" s="1106"/>
      <c r="BW93" s="185"/>
      <c r="BX93" s="185"/>
      <c r="BY93" s="185"/>
    </row>
    <row r="94" spans="1:78" ht="9" customHeight="1">
      <c r="A94" s="185"/>
      <c r="B94" s="185"/>
      <c r="C94" s="185"/>
      <c r="D94" s="185"/>
      <c r="E94" s="185"/>
      <c r="F94" s="185"/>
      <c r="G94" s="185"/>
      <c r="H94" s="185"/>
      <c r="I94" s="1107"/>
      <c r="J94" s="1107"/>
      <c r="K94" s="1107"/>
      <c r="L94" s="1107"/>
      <c r="M94" s="1107"/>
      <c r="N94" s="1107"/>
      <c r="O94" s="1107"/>
      <c r="P94" s="1107"/>
      <c r="Q94" s="1107"/>
      <c r="R94" s="1107"/>
      <c r="S94" s="1107"/>
      <c r="T94" s="1107"/>
      <c r="U94" s="1107"/>
      <c r="V94" s="1107"/>
      <c r="W94" s="1107"/>
      <c r="X94" s="1107"/>
      <c r="Y94" s="1107"/>
      <c r="Z94" s="1107"/>
      <c r="AA94" s="1107"/>
      <c r="AB94" s="1107"/>
      <c r="AC94" s="1107"/>
      <c r="AD94" s="1107"/>
      <c r="AE94" s="1107"/>
      <c r="AF94" s="1107"/>
      <c r="AG94" s="1107"/>
      <c r="AH94" s="1107"/>
      <c r="AI94" s="1107"/>
      <c r="AJ94" s="1107"/>
      <c r="AK94" s="1107"/>
      <c r="AL94" s="1107"/>
      <c r="AM94" s="1107"/>
      <c r="AN94" s="1107"/>
      <c r="AO94" s="1107"/>
      <c r="AP94" s="1107"/>
      <c r="AQ94" s="1107"/>
      <c r="AR94" s="1107"/>
      <c r="AS94" s="1107"/>
      <c r="AT94" s="1107"/>
      <c r="AU94" s="1107"/>
      <c r="AV94" s="1107"/>
      <c r="AW94" s="1107"/>
      <c r="AX94" s="1107"/>
      <c r="AY94" s="1107"/>
      <c r="AZ94" s="1107"/>
      <c r="BA94" s="1107"/>
      <c r="BB94" s="1107"/>
      <c r="BC94" s="1107"/>
      <c r="BD94" s="1107"/>
      <c r="BE94" s="1107"/>
      <c r="BF94" s="1107"/>
      <c r="BG94" s="1107"/>
      <c r="BH94" s="1107"/>
      <c r="BI94" s="1107"/>
      <c r="BJ94" s="1107"/>
      <c r="BK94" s="1107"/>
      <c r="BL94" s="1107"/>
      <c r="BM94" s="1107"/>
      <c r="BN94" s="1107"/>
      <c r="BO94" s="1107"/>
      <c r="BP94" s="1107"/>
      <c r="BQ94" s="1107"/>
      <c r="BR94" s="1107"/>
      <c r="BS94" s="185"/>
      <c r="BT94" s="185"/>
      <c r="BU94" s="185"/>
      <c r="BV94" s="185"/>
      <c r="BW94" s="185"/>
      <c r="BX94" s="185"/>
      <c r="BY94" s="185"/>
    </row>
    <row r="95" spans="1:78" ht="6" customHeight="1">
      <c r="A95" s="185"/>
      <c r="B95" s="1103"/>
      <c r="C95" s="1103"/>
      <c r="D95" s="1103"/>
      <c r="E95" s="1103"/>
      <c r="F95" s="1103"/>
      <c r="G95" s="1103"/>
      <c r="H95" s="1103"/>
      <c r="I95" s="1103"/>
      <c r="J95" s="1103"/>
      <c r="K95" s="1103"/>
      <c r="L95" s="1103"/>
      <c r="M95" s="1103"/>
      <c r="N95" s="1103"/>
      <c r="O95" s="1103"/>
      <c r="P95" s="1103"/>
      <c r="Q95" s="1103"/>
      <c r="R95" s="1103"/>
      <c r="S95" s="1103"/>
      <c r="T95" s="1103"/>
      <c r="U95" s="1103"/>
      <c r="V95" s="1103"/>
      <c r="W95" s="1103"/>
      <c r="X95" s="1103"/>
      <c r="Y95" s="1103"/>
      <c r="Z95" s="1103"/>
      <c r="AA95" s="1103"/>
      <c r="AB95" s="1103"/>
      <c r="AC95" s="1103"/>
      <c r="AD95" s="1103"/>
      <c r="AE95" s="1103"/>
      <c r="AF95" s="1103"/>
      <c r="AG95" s="1103"/>
      <c r="AH95" s="1103"/>
      <c r="AI95" s="1103"/>
      <c r="AJ95" s="1103"/>
      <c r="AK95" s="1103"/>
      <c r="AL95" s="1103"/>
      <c r="AM95" s="1103"/>
      <c r="AN95" s="1103"/>
      <c r="AO95" s="1103"/>
      <c r="AP95" s="1103"/>
      <c r="AQ95" s="1103"/>
      <c r="AR95" s="1103"/>
      <c r="AS95" s="1103"/>
      <c r="AT95" s="1103"/>
      <c r="AU95" s="1103"/>
      <c r="AV95" s="1103"/>
      <c r="AW95" s="1103"/>
      <c r="AX95" s="1103"/>
      <c r="AY95" s="1103"/>
      <c r="AZ95" s="1103"/>
      <c r="BA95" s="1103"/>
      <c r="BB95" s="1103"/>
      <c r="BC95" s="1103"/>
      <c r="BD95" s="1103"/>
      <c r="BE95" s="1103"/>
      <c r="BF95" s="1103"/>
      <c r="BG95" s="1103"/>
      <c r="BH95" s="1103"/>
      <c r="BI95" s="1103"/>
      <c r="BJ95" s="1103"/>
      <c r="BK95" s="1103"/>
      <c r="BL95" s="1103"/>
      <c r="BM95" s="1103"/>
      <c r="BN95" s="1103"/>
      <c r="BO95" s="1103"/>
      <c r="BP95" s="1103"/>
      <c r="BQ95" s="1103"/>
      <c r="BR95" s="1103"/>
      <c r="BS95" s="1103"/>
      <c r="BT95" s="1103"/>
      <c r="BU95" s="1103"/>
      <c r="BV95" s="1103"/>
      <c r="BW95" s="1103"/>
      <c r="BX95" s="1103"/>
      <c r="BY95" s="1103"/>
    </row>
    <row r="96" spans="1:78" ht="6" customHeight="1">
      <c r="A96" s="185"/>
      <c r="B96" s="1103"/>
      <c r="C96" s="1103"/>
      <c r="D96" s="1103"/>
      <c r="E96" s="1103"/>
      <c r="F96" s="1103"/>
      <c r="G96" s="1103"/>
      <c r="H96" s="1103"/>
      <c r="I96" s="1103"/>
      <c r="J96" s="1103"/>
      <c r="K96" s="1103"/>
      <c r="L96" s="1103"/>
      <c r="M96" s="1103"/>
      <c r="N96" s="1103"/>
      <c r="O96" s="1103"/>
      <c r="P96" s="1103"/>
      <c r="Q96" s="1103"/>
      <c r="R96" s="1103"/>
      <c r="S96" s="1103"/>
      <c r="T96" s="1103"/>
      <c r="U96" s="1103"/>
      <c r="V96" s="1103"/>
      <c r="W96" s="1103"/>
      <c r="X96" s="1103"/>
      <c r="Y96" s="1103"/>
      <c r="Z96" s="1103"/>
      <c r="AA96" s="1103"/>
      <c r="AB96" s="1103"/>
      <c r="AC96" s="1103"/>
      <c r="AD96" s="1103"/>
      <c r="AE96" s="1103"/>
      <c r="AF96" s="1103"/>
      <c r="AG96" s="1103"/>
      <c r="AH96" s="1103"/>
      <c r="AI96" s="1103"/>
      <c r="AJ96" s="1103"/>
      <c r="AK96" s="1103"/>
      <c r="AL96" s="1103"/>
      <c r="AM96" s="1103"/>
      <c r="AN96" s="1103"/>
      <c r="AO96" s="1103"/>
      <c r="AP96" s="1103"/>
      <c r="AQ96" s="1103"/>
      <c r="AR96" s="1103"/>
      <c r="AS96" s="1103"/>
      <c r="AT96" s="1103"/>
      <c r="AU96" s="1103"/>
      <c r="AV96" s="1103"/>
      <c r="AW96" s="1103"/>
      <c r="AX96" s="1103"/>
      <c r="AY96" s="1103"/>
      <c r="AZ96" s="1103"/>
      <c r="BA96" s="1103"/>
      <c r="BB96" s="1103"/>
      <c r="BC96" s="1103"/>
      <c r="BD96" s="1103"/>
      <c r="BE96" s="1103"/>
      <c r="BF96" s="1103"/>
      <c r="BG96" s="1103"/>
      <c r="BH96" s="1103"/>
      <c r="BI96" s="1103"/>
      <c r="BJ96" s="1103"/>
      <c r="BK96" s="1103"/>
      <c r="BL96" s="1103"/>
      <c r="BM96" s="1103"/>
      <c r="BN96" s="1103"/>
      <c r="BO96" s="1103"/>
      <c r="BP96" s="1103"/>
      <c r="BQ96" s="1103"/>
      <c r="BR96" s="1103"/>
      <c r="BS96" s="1103"/>
      <c r="BT96" s="1103"/>
      <c r="BU96" s="1103"/>
      <c r="BV96" s="1103"/>
      <c r="BW96" s="1103"/>
      <c r="BX96" s="1103"/>
      <c r="BY96" s="1103"/>
    </row>
    <row r="97" spans="1:77" ht="6" customHeight="1">
      <c r="A97" s="185"/>
      <c r="B97" s="1103"/>
      <c r="C97" s="1103"/>
      <c r="D97" s="1103"/>
      <c r="E97" s="1103"/>
      <c r="F97" s="1103"/>
      <c r="G97" s="1103"/>
      <c r="H97" s="1103"/>
      <c r="I97" s="1103"/>
      <c r="J97" s="1103"/>
      <c r="K97" s="1103"/>
      <c r="L97" s="1103"/>
      <c r="M97" s="1103"/>
      <c r="N97" s="1103"/>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103"/>
      <c r="AK97" s="1103"/>
      <c r="AL97" s="1103"/>
      <c r="AM97" s="1103"/>
      <c r="AN97" s="1103"/>
      <c r="AO97" s="1103"/>
      <c r="AP97" s="1103"/>
      <c r="AQ97" s="1103"/>
      <c r="AR97" s="1103"/>
      <c r="AS97" s="1103"/>
      <c r="AT97" s="1103"/>
      <c r="AU97" s="1103"/>
      <c r="AV97" s="1103"/>
      <c r="AW97" s="1103"/>
      <c r="AX97" s="1103"/>
      <c r="AY97" s="1103"/>
      <c r="AZ97" s="1103"/>
      <c r="BA97" s="1103"/>
      <c r="BB97" s="1103"/>
      <c r="BC97" s="1103"/>
      <c r="BD97" s="1103"/>
      <c r="BE97" s="1103"/>
      <c r="BF97" s="1103"/>
      <c r="BG97" s="1103"/>
      <c r="BH97" s="1103"/>
      <c r="BI97" s="1103"/>
      <c r="BJ97" s="1103"/>
      <c r="BK97" s="1103"/>
      <c r="BL97" s="1103"/>
      <c r="BM97" s="1103"/>
      <c r="BN97" s="1103"/>
      <c r="BO97" s="1103"/>
      <c r="BP97" s="1103"/>
      <c r="BQ97" s="1103"/>
      <c r="BR97" s="1103"/>
      <c r="BS97" s="1103"/>
      <c r="BT97" s="1103"/>
      <c r="BU97" s="1103"/>
      <c r="BV97" s="1103"/>
      <c r="BW97" s="1103"/>
      <c r="BX97" s="1103"/>
      <c r="BY97" s="1103"/>
    </row>
    <row r="98" spans="1:77" ht="6.75" customHeight="1">
      <c r="A98" s="185"/>
      <c r="B98" s="1103"/>
      <c r="C98" s="1103"/>
      <c r="D98" s="1103"/>
      <c r="E98" s="1103"/>
      <c r="F98" s="1103"/>
      <c r="G98" s="1103"/>
      <c r="H98" s="1103"/>
      <c r="I98" s="1103"/>
      <c r="J98" s="1103"/>
      <c r="K98" s="1103"/>
      <c r="L98" s="1103"/>
      <c r="M98" s="1103"/>
      <c r="N98" s="1103"/>
      <c r="O98" s="1103"/>
      <c r="P98" s="1103"/>
      <c r="Q98" s="1103"/>
      <c r="R98" s="1103"/>
      <c r="S98" s="1103"/>
      <c r="T98" s="1103"/>
      <c r="U98" s="1103"/>
      <c r="V98" s="1103"/>
      <c r="W98" s="1103"/>
      <c r="X98" s="1103"/>
      <c r="Y98" s="1103"/>
      <c r="Z98" s="1103"/>
      <c r="AA98" s="1103"/>
      <c r="AB98" s="1103"/>
      <c r="AC98" s="1103"/>
      <c r="AD98" s="1103"/>
      <c r="AE98" s="1103"/>
      <c r="AF98" s="1103"/>
      <c r="AG98" s="1103"/>
      <c r="AH98" s="1103"/>
      <c r="AI98" s="1103"/>
      <c r="AJ98" s="1103"/>
      <c r="AK98" s="1103"/>
      <c r="AL98" s="1103"/>
      <c r="AM98" s="1103"/>
      <c r="AN98" s="1103"/>
      <c r="AO98" s="1103"/>
      <c r="AP98" s="1103"/>
      <c r="AQ98" s="1103"/>
      <c r="AR98" s="1103"/>
      <c r="AS98" s="1103"/>
      <c r="AT98" s="1103"/>
      <c r="AU98" s="1103"/>
      <c r="AV98" s="1103"/>
      <c r="AW98" s="1103"/>
      <c r="AX98" s="1103"/>
      <c r="AY98" s="1103"/>
      <c r="AZ98" s="1103"/>
      <c r="BA98" s="1103"/>
      <c r="BB98" s="1103"/>
      <c r="BC98" s="1103"/>
      <c r="BD98" s="1103"/>
      <c r="BE98" s="1103"/>
      <c r="BF98" s="1103"/>
      <c r="BG98" s="1103"/>
      <c r="BH98" s="1103"/>
      <c r="BI98" s="1103"/>
      <c r="BJ98" s="1103"/>
      <c r="BK98" s="1103"/>
      <c r="BL98" s="1103"/>
      <c r="BM98" s="1103"/>
      <c r="BN98" s="1103"/>
      <c r="BO98" s="1103"/>
      <c r="BP98" s="1103"/>
      <c r="BQ98" s="1103"/>
      <c r="BR98" s="1103"/>
      <c r="BS98" s="1103"/>
      <c r="BT98" s="1103"/>
      <c r="BU98" s="1103"/>
      <c r="BV98" s="1103"/>
      <c r="BW98" s="1103"/>
      <c r="BX98" s="1103"/>
      <c r="BY98" s="1103"/>
    </row>
    <row r="99" spans="1:77" ht="6.75" customHeight="1">
      <c r="A99" s="185"/>
      <c r="B99" s="1103"/>
      <c r="C99" s="1103"/>
      <c r="D99" s="1103"/>
      <c r="E99" s="1103"/>
      <c r="F99" s="1103"/>
      <c r="G99" s="1103"/>
      <c r="H99" s="1103"/>
      <c r="I99" s="1103"/>
      <c r="J99" s="1103"/>
      <c r="K99" s="1103"/>
      <c r="L99" s="1103"/>
      <c r="M99" s="1103"/>
      <c r="N99" s="1103"/>
      <c r="O99" s="1103"/>
      <c r="P99" s="1103"/>
      <c r="Q99" s="1103"/>
      <c r="R99" s="1103"/>
      <c r="S99" s="1103"/>
      <c r="T99" s="1103"/>
      <c r="U99" s="1103"/>
      <c r="V99" s="1103"/>
      <c r="W99" s="1103"/>
      <c r="X99" s="1103"/>
      <c r="Y99" s="1103"/>
      <c r="Z99" s="1103"/>
      <c r="AA99" s="1103"/>
      <c r="AB99" s="1103"/>
      <c r="AC99" s="1103"/>
      <c r="AD99" s="1103"/>
      <c r="AE99" s="1103"/>
      <c r="AF99" s="1103"/>
      <c r="AG99" s="1103"/>
      <c r="AH99" s="1103"/>
      <c r="AI99" s="1103"/>
      <c r="AJ99" s="1103"/>
      <c r="AK99" s="1103"/>
      <c r="AL99" s="1103"/>
      <c r="AM99" s="1103"/>
      <c r="AN99" s="1103"/>
      <c r="AO99" s="1103"/>
      <c r="AP99" s="1103"/>
      <c r="AQ99" s="1103"/>
      <c r="AR99" s="1103"/>
      <c r="AS99" s="1103"/>
      <c r="AT99" s="1103"/>
      <c r="AU99" s="1103"/>
      <c r="AV99" s="1103"/>
      <c r="AW99" s="1103"/>
      <c r="AX99" s="1103"/>
      <c r="AY99" s="1103"/>
      <c r="AZ99" s="1103"/>
      <c r="BA99" s="1103"/>
      <c r="BB99" s="1103"/>
      <c r="BC99" s="1103"/>
      <c r="BD99" s="1103"/>
      <c r="BE99" s="1103"/>
      <c r="BF99" s="1103"/>
      <c r="BG99" s="1103"/>
      <c r="BH99" s="1103"/>
      <c r="BI99" s="1103"/>
      <c r="BJ99" s="1103"/>
      <c r="BK99" s="1103"/>
      <c r="BL99" s="1103"/>
      <c r="BM99" s="1103"/>
      <c r="BN99" s="1103"/>
      <c r="BO99" s="1103"/>
      <c r="BP99" s="1103"/>
      <c r="BQ99" s="1103"/>
      <c r="BR99" s="1103"/>
      <c r="BS99" s="1103"/>
      <c r="BT99" s="1103"/>
      <c r="BU99" s="1103"/>
      <c r="BV99" s="1103"/>
      <c r="BW99" s="1103"/>
      <c r="BX99" s="1103"/>
      <c r="BY99" s="1103"/>
    </row>
    <row r="100" spans="1:77" ht="6.75" customHeight="1">
      <c r="A100" s="185"/>
      <c r="B100" s="1103"/>
      <c r="C100" s="1103"/>
      <c r="D100" s="1103"/>
      <c r="E100" s="1103"/>
      <c r="F100" s="1103"/>
      <c r="G100" s="1103"/>
      <c r="H100" s="1103"/>
      <c r="I100" s="1103"/>
      <c r="J100" s="1103"/>
      <c r="K100" s="1103"/>
      <c r="L100" s="1103"/>
      <c r="M100" s="1103"/>
      <c r="N100" s="1103"/>
      <c r="O100" s="1103"/>
      <c r="P100" s="1103"/>
      <c r="Q100" s="1103"/>
      <c r="R100" s="1103"/>
      <c r="S100" s="1103"/>
      <c r="T100" s="1103"/>
      <c r="U100" s="1103"/>
      <c r="V100" s="1103"/>
      <c r="W100" s="1103"/>
      <c r="X100" s="1103"/>
      <c r="Y100" s="1103"/>
      <c r="Z100" s="1103"/>
      <c r="AA100" s="1103"/>
      <c r="AB100" s="1103"/>
      <c r="AC100" s="1103"/>
      <c r="AD100" s="1103"/>
      <c r="AE100" s="1103"/>
      <c r="AF100" s="1103"/>
      <c r="AG100" s="1103"/>
      <c r="AH100" s="1103"/>
      <c r="AI100" s="1103"/>
      <c r="AJ100" s="1103"/>
      <c r="AK100" s="1103"/>
      <c r="AL100" s="1103"/>
      <c r="AM100" s="1103"/>
      <c r="AN100" s="1103"/>
      <c r="AO100" s="1103"/>
      <c r="AP100" s="1103"/>
      <c r="AQ100" s="1103"/>
      <c r="AR100" s="1103"/>
      <c r="AS100" s="1103"/>
      <c r="AT100" s="1103"/>
      <c r="AU100" s="1103"/>
      <c r="AV100" s="1103"/>
      <c r="AW100" s="1103"/>
      <c r="AX100" s="1103"/>
      <c r="AY100" s="1103"/>
      <c r="AZ100" s="1103"/>
      <c r="BA100" s="1103"/>
      <c r="BB100" s="1103"/>
      <c r="BC100" s="1103"/>
      <c r="BD100" s="1103"/>
      <c r="BE100" s="1103"/>
      <c r="BF100" s="1103"/>
      <c r="BG100" s="1103"/>
      <c r="BH100" s="1103"/>
      <c r="BI100" s="1103"/>
      <c r="BJ100" s="1103"/>
      <c r="BK100" s="1103"/>
      <c r="BL100" s="1103"/>
      <c r="BM100" s="1103"/>
      <c r="BN100" s="1103"/>
      <c r="BO100" s="1103"/>
      <c r="BP100" s="1103"/>
      <c r="BQ100" s="1103"/>
      <c r="BR100" s="1103"/>
      <c r="BS100" s="1103"/>
      <c r="BT100" s="1103"/>
      <c r="BU100" s="1103"/>
      <c r="BV100" s="1103"/>
      <c r="BW100" s="1103"/>
      <c r="BX100" s="1103"/>
      <c r="BY100" s="1103"/>
    </row>
    <row r="101" spans="1:77" ht="6.75" customHeight="1">
      <c r="A101" s="185"/>
      <c r="B101" s="1103"/>
      <c r="C101" s="1103"/>
      <c r="D101" s="1103"/>
      <c r="E101" s="1103"/>
      <c r="F101" s="1103"/>
      <c r="G101" s="1103"/>
      <c r="H101" s="1103"/>
      <c r="I101" s="1103"/>
      <c r="J101" s="1103"/>
      <c r="K101" s="1103"/>
      <c r="L101" s="1103"/>
      <c r="M101" s="1103"/>
      <c r="N101" s="1103"/>
      <c r="O101" s="1103"/>
      <c r="P101" s="1103"/>
      <c r="Q101" s="1103"/>
      <c r="R101" s="1103"/>
      <c r="S101" s="1103"/>
      <c r="T101" s="1103"/>
      <c r="U101" s="1103"/>
      <c r="V101" s="1103"/>
      <c r="W101" s="1103"/>
      <c r="X101" s="1103"/>
      <c r="Y101" s="1103"/>
      <c r="Z101" s="1103"/>
      <c r="AA101" s="1103"/>
      <c r="AB101" s="1103"/>
      <c r="AC101" s="1103"/>
      <c r="AD101" s="1103"/>
      <c r="AE101" s="1103"/>
      <c r="AF101" s="1103"/>
      <c r="AG101" s="1103"/>
      <c r="AH101" s="1103"/>
      <c r="AI101" s="1103"/>
      <c r="AJ101" s="1103"/>
      <c r="AK101" s="1103"/>
      <c r="AL101" s="1103"/>
      <c r="AM101" s="1103"/>
      <c r="AN101" s="1103"/>
      <c r="AO101" s="1103"/>
      <c r="AP101" s="1103"/>
      <c r="AQ101" s="1103"/>
      <c r="AR101" s="1103"/>
      <c r="AS101" s="1103"/>
      <c r="AT101" s="1103"/>
      <c r="AU101" s="1103"/>
      <c r="AV101" s="1103"/>
      <c r="AW101" s="1103"/>
      <c r="AX101" s="1103"/>
      <c r="AY101" s="1103"/>
      <c r="AZ101" s="1103"/>
      <c r="BA101" s="1103"/>
      <c r="BB101" s="1103"/>
      <c r="BC101" s="1103"/>
      <c r="BD101" s="1103"/>
      <c r="BE101" s="1103"/>
      <c r="BF101" s="1103"/>
      <c r="BG101" s="1103"/>
      <c r="BH101" s="1103"/>
      <c r="BI101" s="1103"/>
      <c r="BJ101" s="1103"/>
      <c r="BK101" s="1103"/>
      <c r="BL101" s="1103"/>
      <c r="BM101" s="1103"/>
      <c r="BN101" s="1103"/>
      <c r="BO101" s="1103"/>
      <c r="BP101" s="1103"/>
      <c r="BQ101" s="1103"/>
      <c r="BR101" s="1103"/>
      <c r="BS101" s="1103"/>
      <c r="BT101" s="1103"/>
      <c r="BU101" s="1103"/>
      <c r="BV101" s="1103"/>
      <c r="BW101" s="1103"/>
      <c r="BX101" s="1103"/>
      <c r="BY101" s="1103"/>
    </row>
    <row r="102" spans="1:77" ht="6.75" customHeight="1">
      <c r="A102" s="185"/>
      <c r="B102" s="1103"/>
      <c r="C102" s="1103"/>
      <c r="D102" s="1103"/>
      <c r="E102" s="1103"/>
      <c r="F102" s="1103"/>
      <c r="G102" s="1103"/>
      <c r="H102" s="1103"/>
      <c r="I102" s="1103"/>
      <c r="J102" s="1103"/>
      <c r="K102" s="1103"/>
      <c r="L102" s="1103"/>
      <c r="M102" s="1103"/>
      <c r="N102" s="1103"/>
      <c r="O102" s="1103"/>
      <c r="P102" s="1103"/>
      <c r="Q102" s="1103"/>
      <c r="R102" s="1103"/>
      <c r="S102" s="1103"/>
      <c r="T102" s="1103"/>
      <c r="U102" s="1103"/>
      <c r="V102" s="1103"/>
      <c r="W102" s="1103"/>
      <c r="X102" s="1103"/>
      <c r="Y102" s="1103"/>
      <c r="Z102" s="1103"/>
      <c r="AA102" s="1103"/>
      <c r="AB102" s="1103"/>
      <c r="AC102" s="1103"/>
      <c r="AD102" s="1103"/>
      <c r="AE102" s="1103"/>
      <c r="AF102" s="1103"/>
      <c r="AG102" s="1103"/>
      <c r="AH102" s="1103"/>
      <c r="AI102" s="1103"/>
      <c r="AJ102" s="1103"/>
      <c r="AK102" s="1103"/>
      <c r="AL102" s="1103"/>
      <c r="AM102" s="1103"/>
      <c r="AN102" s="1103"/>
      <c r="AO102" s="1103"/>
      <c r="AP102" s="1103"/>
      <c r="AQ102" s="1103"/>
      <c r="AR102" s="1103"/>
      <c r="AS102" s="1103"/>
      <c r="AT102" s="1103"/>
      <c r="AU102" s="1103"/>
      <c r="AV102" s="1103"/>
      <c r="AW102" s="1103"/>
      <c r="AX102" s="1103"/>
      <c r="AY102" s="1103"/>
      <c r="AZ102" s="1103"/>
      <c r="BA102" s="1103"/>
      <c r="BB102" s="1103"/>
      <c r="BC102" s="1103"/>
      <c r="BD102" s="1103"/>
      <c r="BE102" s="1103"/>
      <c r="BF102" s="1103"/>
      <c r="BG102" s="1103"/>
      <c r="BH102" s="1103"/>
      <c r="BI102" s="1103"/>
      <c r="BJ102" s="1103"/>
      <c r="BK102" s="1103"/>
      <c r="BL102" s="1103"/>
      <c r="BM102" s="1103"/>
      <c r="BN102" s="1103"/>
      <c r="BO102" s="1103"/>
      <c r="BP102" s="1103"/>
      <c r="BQ102" s="1103"/>
      <c r="BR102" s="1103"/>
      <c r="BS102" s="1103"/>
      <c r="BT102" s="1103"/>
      <c r="BU102" s="1103"/>
      <c r="BV102" s="1103"/>
      <c r="BW102" s="1103"/>
      <c r="BX102" s="1103"/>
      <c r="BY102" s="1103"/>
    </row>
    <row r="103" spans="1:77" ht="6.75" customHeight="1">
      <c r="A103" s="185"/>
      <c r="B103" s="1103"/>
      <c r="C103" s="1103"/>
      <c r="D103" s="1103"/>
      <c r="E103" s="1103"/>
      <c r="F103" s="1103"/>
      <c r="G103" s="1103"/>
      <c r="H103" s="1103"/>
      <c r="I103" s="1103"/>
      <c r="J103" s="1103"/>
      <c r="K103" s="1103"/>
      <c r="L103" s="1103"/>
      <c r="M103" s="1103"/>
      <c r="N103" s="1103"/>
      <c r="O103" s="1103"/>
      <c r="P103" s="1103"/>
      <c r="Q103" s="1103"/>
      <c r="R103" s="1103"/>
      <c r="S103" s="1103"/>
      <c r="T103" s="1103"/>
      <c r="U103" s="1103"/>
      <c r="V103" s="1103"/>
      <c r="W103" s="1103"/>
      <c r="X103" s="1103"/>
      <c r="Y103" s="1103"/>
      <c r="Z103" s="1103"/>
      <c r="AA103" s="1103"/>
      <c r="AB103" s="1103"/>
      <c r="AC103" s="1103"/>
      <c r="AD103" s="1103"/>
      <c r="AE103" s="1103"/>
      <c r="AF103" s="1103"/>
      <c r="AG103" s="1103"/>
      <c r="AH103" s="1103"/>
      <c r="AI103" s="1103"/>
      <c r="AJ103" s="1103"/>
      <c r="AK103" s="1103"/>
      <c r="AL103" s="1103"/>
      <c r="AM103" s="1103"/>
      <c r="AN103" s="1103"/>
      <c r="AO103" s="1103"/>
      <c r="AP103" s="1103"/>
      <c r="AQ103" s="1103"/>
      <c r="AR103" s="1103"/>
      <c r="AS103" s="1103"/>
      <c r="AT103" s="1103"/>
      <c r="AU103" s="1103"/>
      <c r="AV103" s="1103"/>
      <c r="AW103" s="1103"/>
      <c r="AX103" s="1103"/>
      <c r="AY103" s="1103"/>
      <c r="AZ103" s="1103"/>
      <c r="BA103" s="1103"/>
      <c r="BB103" s="1103"/>
      <c r="BC103" s="1103"/>
      <c r="BD103" s="1103"/>
      <c r="BE103" s="1103"/>
      <c r="BF103" s="1103"/>
      <c r="BG103" s="1103"/>
      <c r="BH103" s="1103"/>
      <c r="BI103" s="1103"/>
      <c r="BJ103" s="1103"/>
      <c r="BK103" s="1103"/>
      <c r="BL103" s="1103"/>
      <c r="BM103" s="1103"/>
      <c r="BN103" s="1103"/>
      <c r="BO103" s="1103"/>
      <c r="BP103" s="1103"/>
      <c r="BQ103" s="1103"/>
      <c r="BR103" s="1103"/>
      <c r="BS103" s="1103"/>
      <c r="BT103" s="1103"/>
      <c r="BU103" s="1103"/>
      <c r="BV103" s="1103"/>
      <c r="BW103" s="1103"/>
      <c r="BX103" s="1103"/>
      <c r="BY103" s="1103"/>
    </row>
    <row r="104" spans="1:77" ht="6.75" customHeight="1">
      <c r="A104" s="185"/>
      <c r="B104" s="1103"/>
      <c r="C104" s="1103"/>
      <c r="D104" s="1103"/>
      <c r="E104" s="1103"/>
      <c r="F104" s="1103"/>
      <c r="G104" s="1103"/>
      <c r="H104" s="1103"/>
      <c r="I104" s="1103"/>
      <c r="J104" s="1103"/>
      <c r="K104" s="1103"/>
      <c r="L104" s="1103"/>
      <c r="M104" s="1103"/>
      <c r="N104" s="1103"/>
      <c r="O104" s="1103"/>
      <c r="P104" s="1103"/>
      <c r="Q104" s="1103"/>
      <c r="R104" s="1103"/>
      <c r="S104" s="1103"/>
      <c r="T104" s="1103"/>
      <c r="U104" s="1103"/>
      <c r="V104" s="1103"/>
      <c r="W104" s="1103"/>
      <c r="X104" s="1103"/>
      <c r="Y104" s="1103"/>
      <c r="Z104" s="1103"/>
      <c r="AA104" s="1103"/>
      <c r="AB104" s="1103"/>
      <c r="AC104" s="1103"/>
      <c r="AD104" s="1103"/>
      <c r="AE104" s="1103"/>
      <c r="AF104" s="1103"/>
      <c r="AG104" s="1103"/>
      <c r="AH104" s="1103"/>
      <c r="AI104" s="1103"/>
      <c r="AJ104" s="1103"/>
      <c r="AK104" s="1103"/>
      <c r="AL104" s="1103"/>
      <c r="AM104" s="1103"/>
      <c r="AN104" s="1103"/>
      <c r="AO104" s="1103"/>
      <c r="AP104" s="1103"/>
      <c r="AQ104" s="1103"/>
      <c r="AR104" s="1103"/>
      <c r="AS104" s="1103"/>
      <c r="AT104" s="1103"/>
      <c r="AU104" s="1103"/>
      <c r="AV104" s="1103"/>
      <c r="AW104" s="1103"/>
      <c r="AX104" s="1103"/>
      <c r="AY104" s="1103"/>
      <c r="AZ104" s="1103"/>
      <c r="BA104" s="1103"/>
      <c r="BB104" s="1103"/>
      <c r="BC104" s="1103"/>
      <c r="BD104" s="1103"/>
      <c r="BE104" s="1103"/>
      <c r="BF104" s="1103"/>
      <c r="BG104" s="1103"/>
      <c r="BH104" s="1103"/>
      <c r="BI104" s="1103"/>
      <c r="BJ104" s="1103"/>
      <c r="BK104" s="1103"/>
      <c r="BL104" s="1103"/>
      <c r="BM104" s="1103"/>
      <c r="BN104" s="1103"/>
      <c r="BO104" s="1103"/>
      <c r="BP104" s="1103"/>
      <c r="BQ104" s="1103"/>
      <c r="BR104" s="1103"/>
      <c r="BS104" s="1103"/>
      <c r="BT104" s="1103"/>
      <c r="BU104" s="1103"/>
      <c r="BV104" s="1103"/>
      <c r="BW104" s="1103"/>
      <c r="BX104" s="1103"/>
      <c r="BY104" s="1103"/>
    </row>
    <row r="105" spans="1:77" ht="5.25" customHeight="1">
      <c r="A105" s="185"/>
      <c r="B105" s="185"/>
      <c r="C105" s="185"/>
      <c r="D105" s="185"/>
      <c r="E105" s="185"/>
      <c r="F105" s="185"/>
      <c r="G105" s="185"/>
      <c r="H105" s="185"/>
      <c r="I105" s="185"/>
      <c r="J105" s="185"/>
      <c r="K105" s="185"/>
      <c r="L105" s="185"/>
      <c r="M105" s="185"/>
      <c r="N105" s="185"/>
      <c r="O105" s="185"/>
      <c r="P105" s="185"/>
      <c r="Q105" s="185"/>
      <c r="R105" s="185"/>
      <c r="S105" s="185"/>
      <c r="T105" s="185"/>
      <c r="U105" s="185"/>
      <c r="V105" s="185"/>
      <c r="W105" s="185"/>
      <c r="X105" s="185"/>
      <c r="Y105" s="185"/>
      <c r="Z105" s="185"/>
      <c r="AA105" s="185"/>
      <c r="AB105" s="185"/>
      <c r="AC105" s="185"/>
      <c r="AD105" s="185"/>
      <c r="AE105" s="185"/>
      <c r="AF105" s="185"/>
      <c r="AG105" s="185"/>
      <c r="AH105" s="185"/>
      <c r="AI105" s="185"/>
      <c r="AJ105" s="185"/>
      <c r="AK105" s="185"/>
      <c r="AL105" s="185"/>
      <c r="AM105" s="185"/>
      <c r="AN105" s="185"/>
      <c r="AO105" s="185"/>
      <c r="AP105" s="185"/>
      <c r="AQ105" s="185"/>
      <c r="AR105" s="185"/>
      <c r="AS105" s="185"/>
      <c r="AT105" s="185"/>
      <c r="AU105" s="185"/>
      <c r="AV105" s="185"/>
      <c r="AW105" s="185"/>
      <c r="AX105" s="185"/>
      <c r="AY105" s="185"/>
      <c r="AZ105" s="185"/>
      <c r="BA105" s="185"/>
      <c r="BB105" s="185"/>
      <c r="BC105" s="185"/>
      <c r="BD105" s="185"/>
      <c r="BE105" s="185"/>
      <c r="BF105" s="185"/>
      <c r="BG105" s="185"/>
      <c r="BH105" s="185"/>
      <c r="BI105" s="185"/>
      <c r="BJ105" s="185"/>
      <c r="BK105" s="185"/>
      <c r="BL105" s="185"/>
      <c r="BM105" s="185"/>
      <c r="BN105" s="185"/>
      <c r="BO105" s="185"/>
      <c r="BP105" s="185"/>
      <c r="BQ105" s="185"/>
      <c r="BR105" s="185"/>
      <c r="BS105" s="185"/>
      <c r="BT105" s="185"/>
      <c r="BU105" s="185"/>
      <c r="BV105" s="185"/>
      <c r="BW105" s="185"/>
      <c r="BX105" s="185"/>
      <c r="BY105" s="185"/>
    </row>
    <row r="106" spans="1:77" ht="5.25" customHeight="1">
      <c r="A106" s="185"/>
      <c r="B106" s="185"/>
      <c r="C106" s="185"/>
      <c r="D106" s="185"/>
      <c r="E106" s="185"/>
      <c r="F106" s="185"/>
      <c r="G106" s="185"/>
      <c r="H106" s="185"/>
      <c r="I106" s="185"/>
      <c r="J106" s="185"/>
      <c r="K106" s="185"/>
      <c r="L106" s="185"/>
      <c r="M106" s="185"/>
      <c r="N106" s="185"/>
      <c r="O106" s="185"/>
      <c r="P106" s="185"/>
      <c r="Q106" s="185"/>
      <c r="R106" s="185"/>
      <c r="S106" s="185"/>
      <c r="T106" s="185"/>
      <c r="U106" s="185"/>
      <c r="V106" s="185"/>
      <c r="W106" s="185"/>
      <c r="X106" s="185"/>
      <c r="Y106" s="185"/>
      <c r="Z106" s="185"/>
      <c r="AA106" s="185"/>
      <c r="AB106" s="185"/>
      <c r="AC106" s="185"/>
      <c r="AD106" s="185"/>
      <c r="AE106" s="185"/>
      <c r="AF106" s="185"/>
      <c r="AG106" s="185"/>
      <c r="AH106" s="185"/>
      <c r="AI106" s="185"/>
      <c r="AJ106" s="185"/>
      <c r="AK106" s="185"/>
      <c r="AL106" s="185"/>
      <c r="AM106" s="185"/>
      <c r="AN106" s="185"/>
      <c r="AO106" s="185"/>
      <c r="AP106" s="185"/>
      <c r="AQ106" s="185"/>
      <c r="AR106" s="185"/>
      <c r="AS106" s="185"/>
      <c r="AT106" s="185"/>
      <c r="AU106" s="185"/>
      <c r="AV106" s="185"/>
      <c r="AW106" s="185"/>
      <c r="AX106" s="185"/>
      <c r="AY106" s="185"/>
      <c r="AZ106" s="185"/>
      <c r="BA106" s="185"/>
      <c r="BB106" s="185"/>
      <c r="BC106" s="185"/>
      <c r="BD106" s="185"/>
      <c r="BE106" s="185"/>
      <c r="BF106" s="185"/>
      <c r="BG106" s="185"/>
      <c r="BH106" s="185"/>
      <c r="BI106" s="185"/>
      <c r="BJ106" s="185"/>
      <c r="BK106" s="185"/>
      <c r="BL106" s="185"/>
      <c r="BM106" s="185"/>
      <c r="BN106" s="185"/>
      <c r="BO106" s="185"/>
      <c r="BP106" s="185"/>
      <c r="BQ106" s="185"/>
      <c r="BR106" s="185"/>
      <c r="BS106" s="185"/>
      <c r="BT106" s="185"/>
      <c r="BU106" s="185"/>
      <c r="BV106" s="185"/>
      <c r="BW106" s="185"/>
      <c r="BX106" s="185"/>
      <c r="BY106" s="18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57"/>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3913F-3C46-404D-95B7-9E668B21FB38}">
  <sheetPr>
    <tabColor rgb="FFFFC000"/>
    <outlinePr summaryRight="0"/>
    <pageSetUpPr fitToPage="1"/>
  </sheetPr>
  <dimension ref="A1:AF13"/>
  <sheetViews>
    <sheetView showGridLines="0" view="pageBreakPreview" zoomScale="145" zoomScaleNormal="130" zoomScaleSheetLayoutView="145" workbookViewId="0"/>
  </sheetViews>
  <sheetFormatPr defaultColWidth="9" defaultRowHeight="13.5"/>
  <cols>
    <col min="1" max="1" width="20.875" style="717" customWidth="1"/>
    <col min="2" max="2" width="12.875" style="717" customWidth="1"/>
    <col min="3" max="5" width="12.375" style="717" customWidth="1"/>
    <col min="6" max="6" width="11" style="717" customWidth="1"/>
    <col min="7" max="40" width="12.375" style="717" customWidth="1"/>
    <col min="41" max="41" width="16.375" style="717" customWidth="1"/>
    <col min="42" max="16384" width="9" style="717"/>
  </cols>
  <sheetData>
    <row r="1" spans="1:32" ht="17.25" customHeight="1">
      <c r="A1" s="714" t="s">
        <v>688</v>
      </c>
      <c r="B1" s="715"/>
      <c r="C1" s="716"/>
      <c r="D1" s="715"/>
      <c r="E1" s="715"/>
      <c r="F1" s="715"/>
      <c r="G1" s="715"/>
      <c r="H1" s="715"/>
      <c r="K1" s="718"/>
      <c r="L1" s="718"/>
      <c r="M1" s="718"/>
      <c r="N1" s="718"/>
      <c r="O1" s="718"/>
      <c r="P1" s="718"/>
      <c r="Q1" s="718"/>
      <c r="R1" s="718"/>
      <c r="S1" s="718"/>
      <c r="T1" s="718"/>
      <c r="U1" s="718"/>
      <c r="V1" s="718"/>
      <c r="W1" s="718"/>
      <c r="X1" s="718"/>
      <c r="Y1" s="718"/>
      <c r="Z1" s="718"/>
      <c r="AA1" s="718"/>
      <c r="AB1" s="718"/>
      <c r="AC1" s="718"/>
      <c r="AD1" s="718"/>
      <c r="AE1" s="718"/>
      <c r="AF1" s="718"/>
    </row>
    <row r="2" spans="1:32">
      <c r="A2" s="716" t="s">
        <v>32</v>
      </c>
      <c r="B2" s="716"/>
      <c r="C2" s="715"/>
      <c r="D2" s="715"/>
      <c r="E2" s="715"/>
      <c r="F2" s="715"/>
      <c r="G2" s="715"/>
      <c r="H2" s="300" t="s">
        <v>487</v>
      </c>
    </row>
    <row r="3" spans="1:32">
      <c r="A3" s="1314" t="s">
        <v>715</v>
      </c>
      <c r="B3" s="1314" t="s">
        <v>716</v>
      </c>
      <c r="C3" s="1315" t="s">
        <v>119</v>
      </c>
      <c r="D3" s="1315"/>
      <c r="E3" s="1315"/>
      <c r="F3" s="1316" t="s">
        <v>878</v>
      </c>
      <c r="G3" s="1323" t="s">
        <v>790</v>
      </c>
      <c r="H3" s="1316" t="s">
        <v>120</v>
      </c>
    </row>
    <row r="4" spans="1:32">
      <c r="A4" s="1314"/>
      <c r="B4" s="1314"/>
      <c r="C4" s="713" t="s">
        <v>121</v>
      </c>
      <c r="D4" s="713" t="s">
        <v>122</v>
      </c>
      <c r="E4" s="713" t="s">
        <v>123</v>
      </c>
      <c r="F4" s="1317"/>
      <c r="G4" s="1317"/>
      <c r="H4" s="1317"/>
    </row>
    <row r="5" spans="1:32">
      <c r="A5" s="1319"/>
      <c r="B5" s="1321" t="s">
        <v>717</v>
      </c>
      <c r="C5" s="1321" t="s">
        <v>124</v>
      </c>
      <c r="D5" s="1321" t="s">
        <v>125</v>
      </c>
      <c r="E5" s="1321" t="s">
        <v>96</v>
      </c>
      <c r="F5" s="1317"/>
      <c r="G5" s="1317"/>
      <c r="H5" s="1317"/>
    </row>
    <row r="6" spans="1:32">
      <c r="A6" s="1320"/>
      <c r="B6" s="1322"/>
      <c r="C6" s="1322"/>
      <c r="D6" s="1322"/>
      <c r="E6" s="1322"/>
      <c r="F6" s="1318"/>
      <c r="G6" s="1318"/>
      <c r="H6" s="1318"/>
    </row>
    <row r="7" spans="1:32" ht="27" customHeight="1">
      <c r="A7" s="719" t="s">
        <v>718</v>
      </c>
      <c r="B7" s="720"/>
      <c r="C7" s="134">
        <v>40000</v>
      </c>
      <c r="D7" s="211"/>
      <c r="E7" s="134">
        <f>C7*D7</f>
        <v>0</v>
      </c>
      <c r="F7" s="134"/>
      <c r="G7" s="134">
        <f>ROUNDDOWN(MIN(E7:F7),-3)</f>
        <v>0</v>
      </c>
      <c r="H7" s="135"/>
    </row>
    <row r="8" spans="1:32" ht="27" customHeight="1">
      <c r="A8" s="165" t="s">
        <v>719</v>
      </c>
      <c r="B8" s="139"/>
      <c r="C8" s="134">
        <v>40000</v>
      </c>
      <c r="D8" s="211"/>
      <c r="E8" s="134">
        <f>C8*D8</f>
        <v>0</v>
      </c>
      <c r="F8" s="134"/>
      <c r="G8" s="134">
        <f t="shared" ref="G8:G12" si="0">ROUNDDOWN(MIN(E8:F8),-3)</f>
        <v>0</v>
      </c>
      <c r="H8" s="135"/>
    </row>
    <row r="9" spans="1:32" ht="27" customHeight="1">
      <c r="A9" s="165" t="s">
        <v>720</v>
      </c>
      <c r="B9" s="210"/>
      <c r="C9" s="134">
        <v>180000</v>
      </c>
      <c r="D9" s="139"/>
      <c r="E9" s="136">
        <f>B9*C9</f>
        <v>0</v>
      </c>
      <c r="F9" s="136"/>
      <c r="G9" s="134">
        <f>ROUNDDOWN(MIN(E9:F9),-3)</f>
        <v>0</v>
      </c>
      <c r="H9" s="135"/>
    </row>
    <row r="10" spans="1:32" ht="27" customHeight="1">
      <c r="A10" s="719" t="s">
        <v>126</v>
      </c>
      <c r="B10" s="721"/>
      <c r="C10" s="136">
        <v>180000</v>
      </c>
      <c r="D10" s="139"/>
      <c r="E10" s="136">
        <f>B10*C10</f>
        <v>0</v>
      </c>
      <c r="F10" s="136"/>
      <c r="G10" s="134">
        <f t="shared" si="0"/>
        <v>0</v>
      </c>
      <c r="H10" s="135"/>
    </row>
    <row r="11" spans="1:32" ht="27" customHeight="1">
      <c r="A11" s="719" t="s">
        <v>127</v>
      </c>
      <c r="B11" s="210"/>
      <c r="C11" s="136">
        <v>180000</v>
      </c>
      <c r="D11" s="139"/>
      <c r="E11" s="136">
        <f>B11*C11</f>
        <v>0</v>
      </c>
      <c r="F11" s="136"/>
      <c r="G11" s="134">
        <f t="shared" si="0"/>
        <v>0</v>
      </c>
      <c r="H11" s="135"/>
    </row>
    <row r="12" spans="1:32" ht="27" customHeight="1">
      <c r="A12" s="165" t="s">
        <v>128</v>
      </c>
      <c r="B12" s="210"/>
      <c r="C12" s="136">
        <v>180000</v>
      </c>
      <c r="D12" s="139"/>
      <c r="E12" s="136">
        <f>B12*C12</f>
        <v>0</v>
      </c>
      <c r="F12" s="136"/>
      <c r="G12" s="134">
        <f t="shared" si="0"/>
        <v>0</v>
      </c>
      <c r="H12" s="135"/>
    </row>
    <row r="13" spans="1:32" ht="37.5" customHeight="1">
      <c r="A13" s="1311" t="s">
        <v>129</v>
      </c>
      <c r="B13" s="1312"/>
      <c r="C13" s="1312"/>
      <c r="D13" s="1313"/>
      <c r="E13" s="137">
        <f>SUM(E7:E12)</f>
        <v>0</v>
      </c>
      <c r="F13" s="137">
        <f>SUM(F7:F12)</f>
        <v>0</v>
      </c>
      <c r="G13" s="137">
        <f>SUM(G7:G12)</f>
        <v>0</v>
      </c>
      <c r="H13" s="138"/>
    </row>
  </sheetData>
  <sheetProtection selectLockedCells="1"/>
  <mergeCells count="12">
    <mergeCell ref="A13:D13"/>
    <mergeCell ref="A3:A4"/>
    <mergeCell ref="B3:B4"/>
    <mergeCell ref="C3:E3"/>
    <mergeCell ref="H3:H6"/>
    <mergeCell ref="A5:A6"/>
    <mergeCell ref="B5:B6"/>
    <mergeCell ref="C5:C6"/>
    <mergeCell ref="D5:D6"/>
    <mergeCell ref="E5:E6"/>
    <mergeCell ref="G3:G6"/>
    <mergeCell ref="F3:F6"/>
  </mergeCells>
  <phoneticPr fontId="57"/>
  <printOptions horizontalCentered="1"/>
  <pageMargins left="0.39370078740157483" right="0.39370078740157483" top="0.74803149606299213" bottom="0.74803149606299213" header="0.31496062992125984" footer="0.31496062992125984"/>
  <pageSetup paperSize="9" fitToHeight="0" orientation="landscape"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17A8D-ACFB-4943-9BFB-5FF141767A17}">
  <sheetPr>
    <tabColor rgb="FFFFC000"/>
    <outlinePr summaryRight="0"/>
    <pageSetUpPr fitToPage="1"/>
  </sheetPr>
  <dimension ref="A1:AL38"/>
  <sheetViews>
    <sheetView showGridLines="0" view="pageBreakPreview" zoomScale="115" zoomScaleNormal="130" zoomScaleSheetLayoutView="115" workbookViewId="0"/>
  </sheetViews>
  <sheetFormatPr defaultColWidth="9" defaultRowHeight="13.5"/>
  <cols>
    <col min="1" max="1" width="20.875" style="128" customWidth="1"/>
    <col min="2" max="4" width="12.375" style="128" customWidth="1"/>
    <col min="5" max="5" width="16.875" style="128" customWidth="1"/>
    <col min="6" max="6" width="19" style="128" customWidth="1"/>
    <col min="7" max="40" width="12.375" style="128" customWidth="1"/>
    <col min="41" max="41" width="16.375" style="128" customWidth="1"/>
    <col min="42" max="16384" width="9" style="128"/>
  </cols>
  <sheetData>
    <row r="1" spans="1:38" ht="17.25" customHeight="1">
      <c r="A1" s="709" t="s">
        <v>723</v>
      </c>
      <c r="B1" s="141"/>
      <c r="C1" s="143"/>
      <c r="D1" s="143"/>
      <c r="E1" s="143"/>
      <c r="F1" s="143"/>
      <c r="G1" s="143"/>
      <c r="H1" s="143"/>
      <c r="K1" s="140"/>
      <c r="L1" s="140"/>
      <c r="M1" s="140"/>
      <c r="N1" s="140"/>
      <c r="O1" s="140"/>
      <c r="P1" s="140"/>
      <c r="Q1" s="140"/>
      <c r="R1" s="140"/>
      <c r="S1" s="140"/>
      <c r="T1" s="140"/>
      <c r="U1" s="140"/>
      <c r="V1" s="140"/>
      <c r="W1" s="140"/>
      <c r="X1" s="140"/>
      <c r="Y1" s="140"/>
      <c r="Z1" s="140"/>
      <c r="AA1" s="140"/>
      <c r="AB1" s="140"/>
      <c r="AC1" s="140"/>
      <c r="AD1" s="140"/>
      <c r="AE1" s="140"/>
      <c r="AF1" s="140"/>
      <c r="AL1" s="418"/>
    </row>
    <row r="2" spans="1:38">
      <c r="A2" s="141" t="str">
        <f>'管理用（このシートは削除しないでください）'!$E$3</f>
        <v>生産性向上・職場環境整備等支援事業</v>
      </c>
      <c r="B2" s="143"/>
      <c r="C2" s="143"/>
      <c r="D2" s="143"/>
      <c r="E2" s="143"/>
      <c r="F2" s="143"/>
      <c r="G2" s="143"/>
      <c r="H2" s="300" t="str">
        <f>'第１号様式_交付申請書（都道府県→国）'!H10</f>
        <v>事業者名</v>
      </c>
    </row>
    <row r="3" spans="1:38">
      <c r="A3" s="1324" t="s">
        <v>702</v>
      </c>
      <c r="B3" s="1315" t="s">
        <v>119</v>
      </c>
      <c r="C3" s="1315"/>
      <c r="D3" s="1315"/>
      <c r="E3" s="1328" t="s">
        <v>710</v>
      </c>
      <c r="F3" s="1329"/>
      <c r="G3" s="1330"/>
      <c r="H3" s="1316" t="s">
        <v>120</v>
      </c>
    </row>
    <row r="4" spans="1:38">
      <c r="A4" s="1314"/>
      <c r="B4" s="710" t="s">
        <v>121</v>
      </c>
      <c r="C4" s="710" t="s">
        <v>122</v>
      </c>
      <c r="D4" s="710" t="s">
        <v>123</v>
      </c>
      <c r="E4" s="712" t="s">
        <v>711</v>
      </c>
      <c r="F4" s="712" t="s">
        <v>712</v>
      </c>
      <c r="G4" s="712" t="s">
        <v>713</v>
      </c>
      <c r="H4" s="1317"/>
    </row>
    <row r="5" spans="1:38">
      <c r="A5" s="1319"/>
      <c r="B5" s="1321" t="s">
        <v>124</v>
      </c>
      <c r="C5" s="1321" t="s">
        <v>125</v>
      </c>
      <c r="D5" s="1321" t="s">
        <v>96</v>
      </c>
      <c r="E5" s="1321" t="s">
        <v>124</v>
      </c>
      <c r="F5" s="1321" t="s">
        <v>96</v>
      </c>
      <c r="G5" s="1321" t="s">
        <v>96</v>
      </c>
      <c r="H5" s="1317"/>
    </row>
    <row r="6" spans="1:38">
      <c r="A6" s="1320"/>
      <c r="B6" s="1322"/>
      <c r="C6" s="1322"/>
      <c r="D6" s="1322"/>
      <c r="E6" s="1322"/>
      <c r="F6" s="1322"/>
      <c r="G6" s="1322"/>
      <c r="H6" s="1318"/>
    </row>
    <row r="7" spans="1:38" ht="22.5" customHeight="1">
      <c r="A7" s="165" t="s">
        <v>633</v>
      </c>
      <c r="B7" s="134">
        <v>40000</v>
      </c>
      <c r="C7" s="211"/>
      <c r="D7" s="134">
        <f>B7*C7</f>
        <v>0</v>
      </c>
      <c r="E7" s="134"/>
      <c r="F7" s="134"/>
      <c r="G7" s="134"/>
      <c r="H7" s="135"/>
    </row>
    <row r="8" spans="1:38" ht="21" customHeight="1">
      <c r="A8" s="165" t="s">
        <v>703</v>
      </c>
      <c r="B8" s="134">
        <v>40000</v>
      </c>
      <c r="C8" s="211"/>
      <c r="D8" s="134">
        <f>B8*C8</f>
        <v>0</v>
      </c>
      <c r="E8" s="134"/>
      <c r="F8" s="134"/>
      <c r="G8" s="134"/>
      <c r="H8" s="135"/>
    </row>
    <row r="9" spans="1:38" ht="19.5" customHeight="1">
      <c r="A9" s="1311" t="s">
        <v>129</v>
      </c>
      <c r="B9" s="1312"/>
      <c r="C9" s="1313"/>
      <c r="D9" s="137">
        <f>SUM(D7:D8)</f>
        <v>0</v>
      </c>
      <c r="E9" s="137">
        <f>SUM(E7:E8)</f>
        <v>0</v>
      </c>
      <c r="F9" s="137">
        <f t="shared" ref="F9:G9" si="0">SUM(F7:F8)</f>
        <v>0</v>
      </c>
      <c r="G9" s="137">
        <f t="shared" si="0"/>
        <v>0</v>
      </c>
      <c r="H9" s="138"/>
    </row>
    <row r="11" spans="1:38">
      <c r="A11" s="1324" t="s">
        <v>704</v>
      </c>
      <c r="B11" s="1315" t="s">
        <v>119</v>
      </c>
      <c r="C11" s="1315"/>
      <c r="D11" s="1315"/>
      <c r="E11" s="1325" t="s">
        <v>710</v>
      </c>
      <c r="F11" s="1326"/>
      <c r="G11" s="1327"/>
      <c r="H11" s="1316" t="s">
        <v>120</v>
      </c>
    </row>
    <row r="12" spans="1:38" ht="37.5" customHeight="1">
      <c r="A12" s="1314"/>
      <c r="B12" s="710" t="s">
        <v>121</v>
      </c>
      <c r="C12" s="710" t="s">
        <v>122</v>
      </c>
      <c r="D12" s="710" t="s">
        <v>123</v>
      </c>
      <c r="E12" s="712" t="s">
        <v>711</v>
      </c>
      <c r="F12" s="712" t="s">
        <v>712</v>
      </c>
      <c r="G12" s="712" t="s">
        <v>713</v>
      </c>
      <c r="H12" s="1317"/>
    </row>
    <row r="13" spans="1:38" ht="16.5" customHeight="1">
      <c r="A13" s="1319"/>
      <c r="B13" s="1321" t="s">
        <v>124</v>
      </c>
      <c r="C13" s="1321" t="s">
        <v>125</v>
      </c>
      <c r="D13" s="1321" t="s">
        <v>96</v>
      </c>
      <c r="E13" s="1321" t="s">
        <v>124</v>
      </c>
      <c r="F13" s="1321" t="s">
        <v>96</v>
      </c>
      <c r="G13" s="1321" t="s">
        <v>96</v>
      </c>
      <c r="H13" s="1317"/>
    </row>
    <row r="14" spans="1:38">
      <c r="A14" s="1320"/>
      <c r="B14" s="1322"/>
      <c r="C14" s="1322"/>
      <c r="D14" s="1322"/>
      <c r="E14" s="1322"/>
      <c r="F14" s="1322"/>
      <c r="G14" s="1322"/>
      <c r="H14" s="1318"/>
    </row>
    <row r="15" spans="1:38" ht="21" customHeight="1">
      <c r="A15" s="165" t="s">
        <v>705</v>
      </c>
      <c r="B15" s="134">
        <v>40000</v>
      </c>
      <c r="C15" s="211"/>
      <c r="D15" s="134">
        <f>B15*C15</f>
        <v>0</v>
      </c>
      <c r="E15" s="134"/>
      <c r="F15" s="134"/>
      <c r="G15" s="134"/>
      <c r="H15" s="135"/>
    </row>
    <row r="16" spans="1:38" ht="22.5" customHeight="1">
      <c r="A16" s="165" t="s">
        <v>706</v>
      </c>
      <c r="B16" s="134">
        <v>180000</v>
      </c>
      <c r="C16" s="139"/>
      <c r="D16" s="136">
        <f>B16</f>
        <v>180000</v>
      </c>
      <c r="E16" s="136"/>
      <c r="F16" s="136"/>
      <c r="G16" s="136"/>
      <c r="H16" s="135"/>
    </row>
    <row r="17" spans="1:8" ht="21" customHeight="1">
      <c r="A17" s="1311" t="s">
        <v>129</v>
      </c>
      <c r="B17" s="1312"/>
      <c r="C17" s="1313"/>
      <c r="D17" s="137">
        <f>SUM(D15:D16)</f>
        <v>180000</v>
      </c>
      <c r="E17" s="137">
        <f>SUM(E15:E16)</f>
        <v>0</v>
      </c>
      <c r="F17" s="137">
        <f t="shared" ref="F17:G17" si="1">SUM(F15:F16)</f>
        <v>0</v>
      </c>
      <c r="G17" s="137">
        <f t="shared" si="1"/>
        <v>0</v>
      </c>
      <c r="H17" s="138"/>
    </row>
    <row r="19" spans="1:8">
      <c r="A19" s="1324" t="s">
        <v>126</v>
      </c>
      <c r="B19" s="1315" t="s">
        <v>119</v>
      </c>
      <c r="C19" s="1315"/>
      <c r="D19" s="1315"/>
      <c r="E19" s="1325" t="s">
        <v>710</v>
      </c>
      <c r="F19" s="1326"/>
      <c r="G19" s="1327"/>
      <c r="H19" s="1316" t="s">
        <v>120</v>
      </c>
    </row>
    <row r="20" spans="1:8">
      <c r="A20" s="1314"/>
      <c r="B20" s="710" t="s">
        <v>121</v>
      </c>
      <c r="C20" s="710" t="s">
        <v>122</v>
      </c>
      <c r="D20" s="710" t="s">
        <v>123</v>
      </c>
      <c r="E20" s="712" t="s">
        <v>711</v>
      </c>
      <c r="F20" s="712" t="s">
        <v>712</v>
      </c>
      <c r="G20" s="712" t="s">
        <v>713</v>
      </c>
      <c r="H20" s="1317"/>
    </row>
    <row r="21" spans="1:8">
      <c r="A21" s="1319"/>
      <c r="B21" s="1321" t="s">
        <v>124</v>
      </c>
      <c r="C21" s="1321" t="s">
        <v>125</v>
      </c>
      <c r="D21" s="1321" t="s">
        <v>96</v>
      </c>
      <c r="E21" s="1321" t="s">
        <v>124</v>
      </c>
      <c r="F21" s="1321" t="s">
        <v>96</v>
      </c>
      <c r="G21" s="1321" t="s">
        <v>96</v>
      </c>
      <c r="H21" s="1317"/>
    </row>
    <row r="22" spans="1:8">
      <c r="A22" s="1320"/>
      <c r="B22" s="1322"/>
      <c r="C22" s="1322"/>
      <c r="D22" s="1322"/>
      <c r="E22" s="1322"/>
      <c r="F22" s="1322"/>
      <c r="G22" s="1322"/>
      <c r="H22" s="1318"/>
    </row>
    <row r="23" spans="1:8" ht="22.5" customHeight="1">
      <c r="A23" s="165" t="s">
        <v>707</v>
      </c>
      <c r="B23" s="136">
        <v>180000</v>
      </c>
      <c r="C23" s="139"/>
      <c r="D23" s="136">
        <f>B23</f>
        <v>180000</v>
      </c>
      <c r="E23" s="136"/>
      <c r="F23" s="136"/>
      <c r="G23" s="136"/>
      <c r="H23" s="135"/>
    </row>
    <row r="24" spans="1:8" ht="19.5" customHeight="1">
      <c r="A24" s="1311" t="s">
        <v>129</v>
      </c>
      <c r="B24" s="1312"/>
      <c r="C24" s="1313"/>
      <c r="D24" s="137">
        <f>SUM(D23:D23)</f>
        <v>180000</v>
      </c>
      <c r="E24" s="137">
        <f>SUM(E23)</f>
        <v>0</v>
      </c>
      <c r="F24" s="137">
        <f t="shared" ref="F24" si="2">SUM(F23)</f>
        <v>0</v>
      </c>
      <c r="G24" s="137">
        <f t="shared" ref="G24" si="3">SUM(G23)</f>
        <v>0</v>
      </c>
      <c r="H24" s="138"/>
    </row>
    <row r="26" spans="1:8">
      <c r="A26" s="1324" t="s">
        <v>127</v>
      </c>
      <c r="B26" s="1315" t="s">
        <v>119</v>
      </c>
      <c r="C26" s="1315"/>
      <c r="D26" s="1315"/>
      <c r="E26" s="1325" t="s">
        <v>710</v>
      </c>
      <c r="F26" s="1326"/>
      <c r="G26" s="1327"/>
      <c r="H26" s="1316" t="s">
        <v>120</v>
      </c>
    </row>
    <row r="27" spans="1:8">
      <c r="A27" s="1314"/>
      <c r="B27" s="710" t="s">
        <v>121</v>
      </c>
      <c r="C27" s="710" t="s">
        <v>122</v>
      </c>
      <c r="D27" s="710" t="s">
        <v>123</v>
      </c>
      <c r="E27" s="712" t="s">
        <v>711</v>
      </c>
      <c r="F27" s="712" t="s">
        <v>712</v>
      </c>
      <c r="G27" s="712" t="s">
        <v>713</v>
      </c>
      <c r="H27" s="1317"/>
    </row>
    <row r="28" spans="1:8">
      <c r="A28" s="1319"/>
      <c r="B28" s="1321" t="s">
        <v>124</v>
      </c>
      <c r="C28" s="1321" t="s">
        <v>125</v>
      </c>
      <c r="D28" s="1321" t="s">
        <v>96</v>
      </c>
      <c r="E28" s="1321" t="s">
        <v>124</v>
      </c>
      <c r="F28" s="1321" t="s">
        <v>96</v>
      </c>
      <c r="G28" s="1321" t="s">
        <v>96</v>
      </c>
      <c r="H28" s="1317"/>
    </row>
    <row r="29" spans="1:8">
      <c r="A29" s="1320"/>
      <c r="B29" s="1322"/>
      <c r="C29" s="1322"/>
      <c r="D29" s="1322"/>
      <c r="E29" s="1322"/>
      <c r="F29" s="1322"/>
      <c r="G29" s="1322"/>
      <c r="H29" s="1318"/>
    </row>
    <row r="30" spans="1:8" ht="21.75" customHeight="1">
      <c r="A30" s="165" t="s">
        <v>709</v>
      </c>
      <c r="B30" s="136">
        <v>180000</v>
      </c>
      <c r="C30" s="139"/>
      <c r="D30" s="136">
        <f>B30</f>
        <v>180000</v>
      </c>
      <c r="E30" s="136"/>
      <c r="F30" s="136"/>
      <c r="G30" s="136"/>
      <c r="H30" s="135"/>
    </row>
    <row r="31" spans="1:8" ht="22.5" customHeight="1">
      <c r="A31" s="1311" t="s">
        <v>129</v>
      </c>
      <c r="B31" s="1312"/>
      <c r="C31" s="1313"/>
      <c r="D31" s="137">
        <f>SUM(D30:D30)</f>
        <v>180000</v>
      </c>
      <c r="E31" s="137">
        <f>SUM(E30)</f>
        <v>0</v>
      </c>
      <c r="F31" s="137">
        <f t="shared" ref="F31:G31" si="4">SUM(F30)</f>
        <v>0</v>
      </c>
      <c r="G31" s="137">
        <f t="shared" si="4"/>
        <v>0</v>
      </c>
      <c r="H31" s="138"/>
    </row>
    <row r="33" spans="1:8">
      <c r="A33" s="1324" t="s">
        <v>128</v>
      </c>
      <c r="B33" s="1315" t="s">
        <v>119</v>
      </c>
      <c r="C33" s="1315"/>
      <c r="D33" s="1315"/>
      <c r="E33" s="1325" t="s">
        <v>710</v>
      </c>
      <c r="F33" s="1326"/>
      <c r="G33" s="1327"/>
      <c r="H33" s="1316" t="s">
        <v>120</v>
      </c>
    </row>
    <row r="34" spans="1:8">
      <c r="A34" s="1314"/>
      <c r="B34" s="710" t="s">
        <v>121</v>
      </c>
      <c r="C34" s="710" t="s">
        <v>122</v>
      </c>
      <c r="D34" s="710" t="s">
        <v>123</v>
      </c>
      <c r="E34" s="712" t="s">
        <v>711</v>
      </c>
      <c r="F34" s="712" t="s">
        <v>712</v>
      </c>
      <c r="G34" s="712" t="s">
        <v>713</v>
      </c>
      <c r="H34" s="1317"/>
    </row>
    <row r="35" spans="1:8">
      <c r="A35" s="1319"/>
      <c r="B35" s="1321" t="s">
        <v>124</v>
      </c>
      <c r="C35" s="1321" t="s">
        <v>125</v>
      </c>
      <c r="D35" s="1321" t="s">
        <v>96</v>
      </c>
      <c r="E35" s="1321" t="s">
        <v>124</v>
      </c>
      <c r="F35" s="1321" t="s">
        <v>96</v>
      </c>
      <c r="G35" s="1321" t="s">
        <v>96</v>
      </c>
      <c r="H35" s="1317"/>
    </row>
    <row r="36" spans="1:8">
      <c r="A36" s="1320"/>
      <c r="B36" s="1322"/>
      <c r="C36" s="1322"/>
      <c r="D36" s="1322"/>
      <c r="E36" s="1322"/>
      <c r="F36" s="1322"/>
      <c r="G36" s="1322"/>
      <c r="H36" s="1318"/>
    </row>
    <row r="37" spans="1:8" ht="21.75" customHeight="1">
      <c r="A37" s="165" t="s">
        <v>708</v>
      </c>
      <c r="B37" s="136">
        <v>180000</v>
      </c>
      <c r="C37" s="139"/>
      <c r="D37" s="136">
        <f>B37</f>
        <v>180000</v>
      </c>
      <c r="E37" s="136"/>
      <c r="F37" s="136"/>
      <c r="G37" s="136"/>
      <c r="H37" s="135"/>
    </row>
    <row r="38" spans="1:8" ht="20.25" customHeight="1">
      <c r="A38" s="1311" t="s">
        <v>129</v>
      </c>
      <c r="B38" s="1312"/>
      <c r="C38" s="1313"/>
      <c r="D38" s="137">
        <f>SUM(D37:D37)</f>
        <v>180000</v>
      </c>
      <c r="E38" s="137">
        <f>SUM(E37)</f>
        <v>0</v>
      </c>
      <c r="F38" s="137">
        <f t="shared" ref="F38:G38" si="5">SUM(F37)</f>
        <v>0</v>
      </c>
      <c r="G38" s="137">
        <f t="shared" si="5"/>
        <v>0</v>
      </c>
      <c r="H38" s="138"/>
    </row>
  </sheetData>
  <sheetProtection selectLockedCells="1"/>
  <mergeCells count="60">
    <mergeCell ref="A38:C38"/>
    <mergeCell ref="E3:G3"/>
    <mergeCell ref="E5:E6"/>
    <mergeCell ref="F5:F6"/>
    <mergeCell ref="G5:G6"/>
    <mergeCell ref="E11:G11"/>
    <mergeCell ref="E13:E14"/>
    <mergeCell ref="F13:F14"/>
    <mergeCell ref="G13:G14"/>
    <mergeCell ref="A31:C31"/>
    <mergeCell ref="A33:A34"/>
    <mergeCell ref="B33:D33"/>
    <mergeCell ref="A24:C24"/>
    <mergeCell ref="A26:A27"/>
    <mergeCell ref="B26:D26"/>
    <mergeCell ref="A17:C17"/>
    <mergeCell ref="H33:H36"/>
    <mergeCell ref="A35:A36"/>
    <mergeCell ref="B35:B36"/>
    <mergeCell ref="C35:C36"/>
    <mergeCell ref="D35:D36"/>
    <mergeCell ref="E33:G33"/>
    <mergeCell ref="E35:E36"/>
    <mergeCell ref="F35:F36"/>
    <mergeCell ref="G35:G36"/>
    <mergeCell ref="H26:H29"/>
    <mergeCell ref="A28:A29"/>
    <mergeCell ref="B28:B29"/>
    <mergeCell ref="C28:C29"/>
    <mergeCell ref="D28:D29"/>
    <mergeCell ref="E26:G26"/>
    <mergeCell ref="E28:E29"/>
    <mergeCell ref="F28:F29"/>
    <mergeCell ref="G28:G29"/>
    <mergeCell ref="A19:A20"/>
    <mergeCell ref="B19:D19"/>
    <mergeCell ref="H19:H22"/>
    <mergeCell ref="A21:A22"/>
    <mergeCell ref="B21:B22"/>
    <mergeCell ref="C21:C22"/>
    <mergeCell ref="D21:D22"/>
    <mergeCell ref="E19:G19"/>
    <mergeCell ref="E21:E22"/>
    <mergeCell ref="F21:F22"/>
    <mergeCell ref="G21:G22"/>
    <mergeCell ref="A3:A4"/>
    <mergeCell ref="B3:D3"/>
    <mergeCell ref="H3:H6"/>
    <mergeCell ref="A5:A6"/>
    <mergeCell ref="B5:B6"/>
    <mergeCell ref="C5:C6"/>
    <mergeCell ref="D5:D6"/>
    <mergeCell ref="A9:C9"/>
    <mergeCell ref="A11:A12"/>
    <mergeCell ref="B11:D11"/>
    <mergeCell ref="H11:H14"/>
    <mergeCell ref="A13:A14"/>
    <mergeCell ref="B13:B14"/>
    <mergeCell ref="C13:C14"/>
    <mergeCell ref="D13:D14"/>
  </mergeCells>
  <phoneticPr fontId="57"/>
  <printOptions horizontalCentered="1"/>
  <pageMargins left="0.39370078740157483" right="0.39370078740157483" top="0.74803149606299213" bottom="0.74803149606299213" header="0.31496062992125984" footer="0.31496062992125984"/>
  <pageSetup paperSize="9" scale="81"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5DC51-F78E-4083-97A8-4900EABBD02F}">
  <sheetPr>
    <tabColor rgb="FFFFC000"/>
    <pageSetUpPr fitToPage="1"/>
  </sheetPr>
  <dimension ref="A1:AG55"/>
  <sheetViews>
    <sheetView showGridLines="0" view="pageBreakPreview" zoomScale="60" zoomScaleNormal="100" workbookViewId="0">
      <pane xSplit="2" ySplit="8" topLeftCell="C27" activePane="bottomRight" state="frozen"/>
      <selection activeCell="A14" sqref="A14"/>
      <selection pane="topRight" activeCell="A14" sqref="A14"/>
      <selection pane="bottomLeft" activeCell="A14" sqref="A14"/>
      <selection pane="bottomRight" activeCell="B1" sqref="B1"/>
    </sheetView>
  </sheetViews>
  <sheetFormatPr defaultColWidth="9" defaultRowHeight="18.75" customHeight="1"/>
  <cols>
    <col min="1" max="1" width="18.875" style="339" hidden="1" customWidth="1"/>
    <col min="2" max="2" width="5.375" style="339" customWidth="1"/>
    <col min="3" max="3" width="6.875" style="339" bestFit="1" customWidth="1"/>
    <col min="4" max="4" width="10.375" style="339" customWidth="1"/>
    <col min="5" max="5" width="20.125" style="339" customWidth="1"/>
    <col min="6" max="6" width="16" style="339" customWidth="1"/>
    <col min="7" max="7" width="14.125" style="339" customWidth="1"/>
    <col min="8" max="8" width="10.25" style="339" customWidth="1"/>
    <col min="9" max="9" width="15" style="339" customWidth="1"/>
    <col min="10" max="10" width="9" style="339" customWidth="1"/>
    <col min="11" max="11" width="10.125" style="339" customWidth="1"/>
    <col min="12" max="12" width="15.375" style="339" customWidth="1"/>
    <col min="13" max="28" width="8.375" style="339" customWidth="1"/>
    <col min="29" max="29" width="9" style="339" hidden="1" customWidth="1"/>
    <col min="30" max="31" width="10.375" style="339" customWidth="1"/>
    <col min="32" max="32" width="13.625" style="339" customWidth="1"/>
    <col min="33" max="33" width="10.375" style="339" customWidth="1"/>
    <col min="34" max="16384" width="9" style="339"/>
  </cols>
  <sheetData>
    <row r="1" spans="1:33" ht="19.5" customHeight="1">
      <c r="A1" s="417"/>
      <c r="B1" s="420" t="s">
        <v>689</v>
      </c>
      <c r="C1" s="414"/>
      <c r="D1" s="414"/>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1332"/>
      <c r="AG1" s="1332"/>
    </row>
    <row r="2" spans="1:33" ht="18.75" customHeight="1">
      <c r="A2" s="338"/>
      <c r="B2" s="416" t="s">
        <v>130</v>
      </c>
      <c r="C2" s="415"/>
      <c r="D2" s="414"/>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row>
    <row r="3" spans="1:33" ht="25.5" thickBot="1">
      <c r="B3" s="1331"/>
      <c r="C3" s="1331"/>
      <c r="D3" s="1331"/>
      <c r="E3" s="341"/>
      <c r="F3" s="341"/>
      <c r="G3" s="341"/>
      <c r="H3" s="341"/>
      <c r="I3" s="341"/>
      <c r="J3" s="340"/>
      <c r="K3" s="342"/>
      <c r="L3" s="343"/>
      <c r="AG3" s="344"/>
    </row>
    <row r="4" spans="1:33" ht="36.75" customHeight="1">
      <c r="A4" s="1333" t="s">
        <v>131</v>
      </c>
      <c r="B4" s="345" t="s">
        <v>132</v>
      </c>
      <c r="C4" s="1336" t="s">
        <v>133</v>
      </c>
      <c r="D4" s="1338" t="s">
        <v>134</v>
      </c>
      <c r="E4" s="1341" t="s">
        <v>135</v>
      </c>
      <c r="F4" s="1344" t="s">
        <v>136</v>
      </c>
      <c r="G4" s="1344" t="s">
        <v>137</v>
      </c>
      <c r="H4" s="1347" t="s">
        <v>138</v>
      </c>
      <c r="I4" s="1347" t="s">
        <v>139</v>
      </c>
      <c r="J4" s="1347" t="s">
        <v>140</v>
      </c>
      <c r="K4" s="1336" t="s">
        <v>141</v>
      </c>
      <c r="L4" s="1341" t="s">
        <v>142</v>
      </c>
      <c r="M4" s="1352" t="s">
        <v>143</v>
      </c>
      <c r="N4" s="1353"/>
      <c r="O4" s="1353"/>
      <c r="P4" s="1353"/>
      <c r="Q4" s="1354" t="s">
        <v>144</v>
      </c>
      <c r="R4" s="1355"/>
      <c r="S4" s="1355"/>
      <c r="T4" s="1356"/>
      <c r="U4" s="1354" t="s">
        <v>145</v>
      </c>
      <c r="V4" s="1353"/>
      <c r="W4" s="1353"/>
      <c r="X4" s="1353"/>
      <c r="Y4" s="1354" t="s">
        <v>146</v>
      </c>
      <c r="Z4" s="1353"/>
      <c r="AA4" s="1353"/>
      <c r="AB4" s="1361"/>
      <c r="AC4" s="1362" t="s">
        <v>147</v>
      </c>
      <c r="AD4" s="1364" t="s">
        <v>148</v>
      </c>
      <c r="AE4" s="1367" t="s">
        <v>149</v>
      </c>
      <c r="AF4" s="1370" t="s">
        <v>150</v>
      </c>
      <c r="AG4" s="1350" t="s">
        <v>789</v>
      </c>
    </row>
    <row r="5" spans="1:33" ht="9" customHeight="1">
      <c r="A5" s="1334"/>
      <c r="B5" s="346"/>
      <c r="C5" s="1337"/>
      <c r="D5" s="1339"/>
      <c r="E5" s="1342"/>
      <c r="F5" s="1345"/>
      <c r="G5" s="1345"/>
      <c r="H5" s="1342"/>
      <c r="I5" s="1348"/>
      <c r="J5" s="1348"/>
      <c r="K5" s="1337"/>
      <c r="L5" s="1342"/>
      <c r="M5" s="347"/>
      <c r="Q5" s="348"/>
      <c r="U5" s="347"/>
      <c r="Y5" s="347"/>
      <c r="AC5" s="1363"/>
      <c r="AD5" s="1365"/>
      <c r="AE5" s="1368"/>
      <c r="AF5" s="1371"/>
      <c r="AG5" s="1351"/>
    </row>
    <row r="6" spans="1:33" ht="58.5" customHeight="1">
      <c r="A6" s="1334"/>
      <c r="B6" s="346"/>
      <c r="C6" s="1337"/>
      <c r="D6" s="1339"/>
      <c r="E6" s="1342"/>
      <c r="F6" s="1345"/>
      <c r="G6" s="1345"/>
      <c r="H6" s="1342"/>
      <c r="I6" s="1348"/>
      <c r="J6" s="1348"/>
      <c r="K6" s="1337"/>
      <c r="L6" s="1342"/>
      <c r="M6" s="1357" t="s">
        <v>152</v>
      </c>
      <c r="N6" s="1359" t="s">
        <v>153</v>
      </c>
      <c r="O6" s="1359" t="s">
        <v>154</v>
      </c>
      <c r="P6" s="1360" t="s">
        <v>70</v>
      </c>
      <c r="Q6" s="1357" t="s">
        <v>155</v>
      </c>
      <c r="R6" s="1359" t="s">
        <v>156</v>
      </c>
      <c r="S6" s="1359" t="s">
        <v>157</v>
      </c>
      <c r="T6" s="1360" t="s">
        <v>70</v>
      </c>
      <c r="U6" s="1357" t="s">
        <v>155</v>
      </c>
      <c r="V6" s="1359" t="s">
        <v>156</v>
      </c>
      <c r="W6" s="1359" t="s">
        <v>157</v>
      </c>
      <c r="X6" s="1360" t="s">
        <v>70</v>
      </c>
      <c r="Y6" s="1357" t="s">
        <v>155</v>
      </c>
      <c r="Z6" s="1359" t="s">
        <v>156</v>
      </c>
      <c r="AA6" s="1359" t="s">
        <v>157</v>
      </c>
      <c r="AB6" s="1360" t="s">
        <v>70</v>
      </c>
      <c r="AC6" s="1363"/>
      <c r="AD6" s="1365"/>
      <c r="AE6" s="1368"/>
      <c r="AF6" s="1371"/>
      <c r="AG6" s="1351"/>
    </row>
    <row r="7" spans="1:33" ht="42" customHeight="1" thickBot="1">
      <c r="A7" s="1335"/>
      <c r="B7" s="346"/>
      <c r="C7" s="1337"/>
      <c r="D7" s="1340"/>
      <c r="E7" s="1343"/>
      <c r="F7" s="1346"/>
      <c r="G7" s="1346"/>
      <c r="H7" s="1343"/>
      <c r="I7" s="1349"/>
      <c r="J7" s="1348"/>
      <c r="K7" s="1337"/>
      <c r="L7" s="1342"/>
      <c r="M7" s="1358"/>
      <c r="N7" s="1337"/>
      <c r="O7" s="1337"/>
      <c r="P7" s="1360"/>
      <c r="Q7" s="1358"/>
      <c r="R7" s="1337"/>
      <c r="S7" s="1337"/>
      <c r="T7" s="1360"/>
      <c r="U7" s="1358"/>
      <c r="V7" s="1337"/>
      <c r="W7" s="1337"/>
      <c r="X7" s="1360"/>
      <c r="Y7" s="1358"/>
      <c r="Z7" s="1337"/>
      <c r="AA7" s="1337"/>
      <c r="AB7" s="1360"/>
      <c r="AC7" s="1363"/>
      <c r="AD7" s="1366"/>
      <c r="AE7" s="1369"/>
      <c r="AF7" s="1371"/>
      <c r="AG7" s="1351"/>
    </row>
    <row r="8" spans="1:33" ht="21" customHeight="1" thickBot="1">
      <c r="A8" s="349">
        <v>0</v>
      </c>
      <c r="B8" s="350">
        <v>1</v>
      </c>
      <c r="C8" s="351">
        <v>3</v>
      </c>
      <c r="D8" s="352">
        <v>4</v>
      </c>
      <c r="E8" s="353">
        <v>5</v>
      </c>
      <c r="F8" s="353"/>
      <c r="G8" s="353"/>
      <c r="H8" s="351"/>
      <c r="I8" s="351"/>
      <c r="J8" s="354"/>
      <c r="K8" s="351">
        <v>2</v>
      </c>
      <c r="L8" s="355"/>
      <c r="M8" s="350">
        <v>4</v>
      </c>
      <c r="N8" s="351">
        <v>5</v>
      </c>
      <c r="O8" s="351">
        <v>6</v>
      </c>
      <c r="P8" s="354">
        <v>9</v>
      </c>
      <c r="Q8" s="350">
        <v>11</v>
      </c>
      <c r="R8" s="351">
        <v>12</v>
      </c>
      <c r="S8" s="351">
        <v>13</v>
      </c>
      <c r="T8" s="354">
        <v>15</v>
      </c>
      <c r="U8" s="350">
        <v>17</v>
      </c>
      <c r="V8" s="351">
        <v>18</v>
      </c>
      <c r="W8" s="351">
        <v>19</v>
      </c>
      <c r="X8" s="354">
        <v>22</v>
      </c>
      <c r="Y8" s="350">
        <v>17</v>
      </c>
      <c r="Z8" s="351">
        <v>18</v>
      </c>
      <c r="AA8" s="351">
        <v>19</v>
      </c>
      <c r="AB8" s="354">
        <v>22</v>
      </c>
      <c r="AC8" s="434"/>
      <c r="AD8" s="662">
        <v>32</v>
      </c>
      <c r="AE8" s="358">
        <v>33</v>
      </c>
      <c r="AF8" s="359">
        <v>34</v>
      </c>
      <c r="AG8" s="356">
        <v>37</v>
      </c>
    </row>
    <row r="9" spans="1:33" ht="39.950000000000003" customHeight="1">
      <c r="A9" s="360"/>
      <c r="B9" s="361">
        <v>1</v>
      </c>
      <c r="C9" s="362"/>
      <c r="D9" s="363"/>
      <c r="E9" s="364"/>
      <c r="F9" s="364"/>
      <c r="G9" s="364"/>
      <c r="H9" s="365"/>
      <c r="I9" s="366"/>
      <c r="J9" s="367"/>
      <c r="K9" s="368"/>
      <c r="L9" s="369"/>
      <c r="M9" s="370"/>
      <c r="N9" s="371"/>
      <c r="O9" s="371"/>
      <c r="P9" s="372">
        <f t="shared" ref="P9:P28" si="0">SUM(M9:O9)</f>
        <v>0</v>
      </c>
      <c r="Q9" s="370"/>
      <c r="R9" s="371"/>
      <c r="S9" s="371"/>
      <c r="T9" s="372">
        <f t="shared" ref="T9:T28" si="1">SUM(Q9:S9)</f>
        <v>0</v>
      </c>
      <c r="U9" s="370"/>
      <c r="V9" s="371"/>
      <c r="W9" s="371"/>
      <c r="X9" s="372">
        <f t="shared" ref="X9:X28" si="2">SUM(U9:W9)</f>
        <v>0</v>
      </c>
      <c r="Y9" s="375"/>
      <c r="Z9" s="376"/>
      <c r="AA9" s="376"/>
      <c r="AB9" s="372">
        <f t="shared" ref="AB9:AB28" si="3">SUM(Y9:AA9)</f>
        <v>0</v>
      </c>
      <c r="AC9" s="435"/>
      <c r="AD9" s="663">
        <v>4104</v>
      </c>
      <c r="AE9" s="379">
        <f t="shared" ref="AE9:AE28" si="4">X9*AD9</f>
        <v>0</v>
      </c>
      <c r="AF9" s="380"/>
      <c r="AG9" s="381">
        <f>AE9-AF9</f>
        <v>0</v>
      </c>
    </row>
    <row r="10" spans="1:33" ht="39.950000000000003" customHeight="1">
      <c r="A10" s="382"/>
      <c r="B10" s="382">
        <v>2</v>
      </c>
      <c r="C10" s="383"/>
      <c r="D10" s="363"/>
      <c r="E10" s="364"/>
      <c r="F10" s="364"/>
      <c r="G10" s="364"/>
      <c r="H10" s="384"/>
      <c r="I10" s="385"/>
      <c r="J10" s="367"/>
      <c r="K10" s="385"/>
      <c r="L10" s="386"/>
      <c r="M10" s="387"/>
      <c r="N10" s="364"/>
      <c r="O10" s="364"/>
      <c r="P10" s="388">
        <f t="shared" si="0"/>
        <v>0</v>
      </c>
      <c r="Q10" s="387"/>
      <c r="R10" s="364"/>
      <c r="S10" s="364"/>
      <c r="T10" s="388">
        <f t="shared" si="1"/>
        <v>0</v>
      </c>
      <c r="U10" s="387"/>
      <c r="V10" s="364"/>
      <c r="W10" s="364"/>
      <c r="X10" s="388">
        <f t="shared" si="2"/>
        <v>0</v>
      </c>
      <c r="Y10" s="389"/>
      <c r="Z10" s="364"/>
      <c r="AA10" s="364"/>
      <c r="AB10" s="388">
        <f t="shared" si="3"/>
        <v>0</v>
      </c>
      <c r="AC10" s="436"/>
      <c r="AD10" s="664">
        <v>4104</v>
      </c>
      <c r="AE10" s="390">
        <f t="shared" si="4"/>
        <v>0</v>
      </c>
      <c r="AF10" s="387"/>
      <c r="AG10" s="391">
        <f>AE10-AF10</f>
        <v>0</v>
      </c>
    </row>
    <row r="11" spans="1:33" ht="39.950000000000003" customHeight="1">
      <c r="A11" s="382"/>
      <c r="B11" s="382">
        <v>3</v>
      </c>
      <c r="C11" s="383"/>
      <c r="D11" s="363"/>
      <c r="E11" s="364"/>
      <c r="F11" s="364"/>
      <c r="G11" s="364"/>
      <c r="H11" s="384"/>
      <c r="I11" s="385"/>
      <c r="J11" s="367"/>
      <c r="K11" s="385"/>
      <c r="L11" s="386"/>
      <c r="M11" s="387"/>
      <c r="N11" s="364"/>
      <c r="O11" s="364"/>
      <c r="P11" s="388">
        <f t="shared" si="0"/>
        <v>0</v>
      </c>
      <c r="Q11" s="387"/>
      <c r="R11" s="364"/>
      <c r="S11" s="364"/>
      <c r="T11" s="388">
        <f t="shared" si="1"/>
        <v>0</v>
      </c>
      <c r="U11" s="387"/>
      <c r="V11" s="364"/>
      <c r="W11" s="364"/>
      <c r="X11" s="388">
        <f t="shared" si="2"/>
        <v>0</v>
      </c>
      <c r="Y11" s="389"/>
      <c r="Z11" s="364"/>
      <c r="AA11" s="364"/>
      <c r="AB11" s="388">
        <f t="shared" si="3"/>
        <v>0</v>
      </c>
      <c r="AC11" s="436"/>
      <c r="AD11" s="664">
        <v>4104</v>
      </c>
      <c r="AE11" s="390">
        <f t="shared" si="4"/>
        <v>0</v>
      </c>
      <c r="AF11" s="387"/>
      <c r="AG11" s="391">
        <f>AE11-AF11</f>
        <v>0</v>
      </c>
    </row>
    <row r="12" spans="1:33" ht="39.950000000000003" customHeight="1">
      <c r="A12" s="382"/>
      <c r="B12" s="382">
        <v>4</v>
      </c>
      <c r="C12" s="383"/>
      <c r="D12" s="363"/>
      <c r="E12" s="364"/>
      <c r="F12" s="364"/>
      <c r="G12" s="364"/>
      <c r="H12" s="384"/>
      <c r="I12" s="385"/>
      <c r="J12" s="367"/>
      <c r="K12" s="385"/>
      <c r="L12" s="386"/>
      <c r="M12" s="387"/>
      <c r="N12" s="364"/>
      <c r="O12" s="364"/>
      <c r="P12" s="388">
        <f t="shared" si="0"/>
        <v>0</v>
      </c>
      <c r="Q12" s="387"/>
      <c r="R12" s="364"/>
      <c r="S12" s="364"/>
      <c r="T12" s="388">
        <f t="shared" si="1"/>
        <v>0</v>
      </c>
      <c r="U12" s="387"/>
      <c r="V12" s="364"/>
      <c r="W12" s="364"/>
      <c r="X12" s="388">
        <f t="shared" si="2"/>
        <v>0</v>
      </c>
      <c r="Y12" s="389"/>
      <c r="Z12" s="364"/>
      <c r="AA12" s="364"/>
      <c r="AB12" s="388">
        <f t="shared" si="3"/>
        <v>0</v>
      </c>
      <c r="AC12" s="436"/>
      <c r="AD12" s="664">
        <v>4104</v>
      </c>
      <c r="AE12" s="390">
        <f t="shared" si="4"/>
        <v>0</v>
      </c>
      <c r="AF12" s="387"/>
      <c r="AG12" s="391">
        <f>AE12-AF12</f>
        <v>0</v>
      </c>
    </row>
    <row r="13" spans="1:33" ht="39.950000000000003" customHeight="1">
      <c r="A13" s="382"/>
      <c r="B13" s="382">
        <v>5</v>
      </c>
      <c r="C13" s="383"/>
      <c r="D13" s="363"/>
      <c r="E13" s="364"/>
      <c r="F13" s="364"/>
      <c r="G13" s="364"/>
      <c r="H13" s="384"/>
      <c r="I13" s="385"/>
      <c r="J13" s="367"/>
      <c r="K13" s="385"/>
      <c r="L13" s="386"/>
      <c r="M13" s="387"/>
      <c r="N13" s="364"/>
      <c r="O13" s="364"/>
      <c r="P13" s="388">
        <f t="shared" si="0"/>
        <v>0</v>
      </c>
      <c r="Q13" s="387"/>
      <c r="R13" s="364"/>
      <c r="S13" s="364"/>
      <c r="T13" s="388">
        <f t="shared" si="1"/>
        <v>0</v>
      </c>
      <c r="U13" s="387"/>
      <c r="V13" s="364"/>
      <c r="W13" s="364"/>
      <c r="X13" s="388">
        <f t="shared" si="2"/>
        <v>0</v>
      </c>
      <c r="Y13" s="389"/>
      <c r="Z13" s="364"/>
      <c r="AA13" s="364"/>
      <c r="AB13" s="388">
        <f t="shared" si="3"/>
        <v>0</v>
      </c>
      <c r="AC13" s="436"/>
      <c r="AD13" s="664">
        <v>4104</v>
      </c>
      <c r="AE13" s="390">
        <f t="shared" si="4"/>
        <v>0</v>
      </c>
      <c r="AF13" s="387"/>
      <c r="AG13" s="391">
        <f t="shared" ref="AG13:AG28" si="5">AE13-AF13</f>
        <v>0</v>
      </c>
    </row>
    <row r="14" spans="1:33" ht="39.950000000000003" customHeight="1">
      <c r="A14" s="382"/>
      <c r="B14" s="382">
        <v>6</v>
      </c>
      <c r="C14" s="383"/>
      <c r="D14" s="363"/>
      <c r="E14" s="364"/>
      <c r="F14" s="364"/>
      <c r="G14" s="364"/>
      <c r="H14" s="384"/>
      <c r="I14" s="385"/>
      <c r="J14" s="367"/>
      <c r="K14" s="385"/>
      <c r="L14" s="386"/>
      <c r="M14" s="387"/>
      <c r="N14" s="364"/>
      <c r="O14" s="364"/>
      <c r="P14" s="388">
        <f t="shared" si="0"/>
        <v>0</v>
      </c>
      <c r="Q14" s="387"/>
      <c r="R14" s="364"/>
      <c r="S14" s="364"/>
      <c r="T14" s="388">
        <f t="shared" si="1"/>
        <v>0</v>
      </c>
      <c r="U14" s="387"/>
      <c r="V14" s="364"/>
      <c r="W14" s="364"/>
      <c r="X14" s="388">
        <f t="shared" si="2"/>
        <v>0</v>
      </c>
      <c r="Y14" s="389"/>
      <c r="Z14" s="364"/>
      <c r="AA14" s="364"/>
      <c r="AB14" s="388">
        <f t="shared" si="3"/>
        <v>0</v>
      </c>
      <c r="AC14" s="436"/>
      <c r="AD14" s="664">
        <v>4104</v>
      </c>
      <c r="AE14" s="390">
        <f t="shared" si="4"/>
        <v>0</v>
      </c>
      <c r="AF14" s="387"/>
      <c r="AG14" s="391">
        <f t="shared" si="5"/>
        <v>0</v>
      </c>
    </row>
    <row r="15" spans="1:33" ht="39.950000000000003" customHeight="1">
      <c r="A15" s="382"/>
      <c r="B15" s="382">
        <v>7</v>
      </c>
      <c r="C15" s="383"/>
      <c r="D15" s="363"/>
      <c r="E15" s="364"/>
      <c r="F15" s="364"/>
      <c r="G15" s="364"/>
      <c r="H15" s="384"/>
      <c r="I15" s="385"/>
      <c r="J15" s="367"/>
      <c r="K15" s="385"/>
      <c r="L15" s="386"/>
      <c r="M15" s="387"/>
      <c r="N15" s="364"/>
      <c r="O15" s="364"/>
      <c r="P15" s="388">
        <f t="shared" si="0"/>
        <v>0</v>
      </c>
      <c r="Q15" s="387"/>
      <c r="R15" s="364"/>
      <c r="S15" s="364"/>
      <c r="T15" s="388">
        <f t="shared" si="1"/>
        <v>0</v>
      </c>
      <c r="U15" s="387"/>
      <c r="V15" s="364"/>
      <c r="W15" s="364"/>
      <c r="X15" s="388">
        <f t="shared" si="2"/>
        <v>0</v>
      </c>
      <c r="Y15" s="389"/>
      <c r="Z15" s="364"/>
      <c r="AA15" s="364"/>
      <c r="AB15" s="388">
        <f t="shared" si="3"/>
        <v>0</v>
      </c>
      <c r="AC15" s="436"/>
      <c r="AD15" s="664">
        <v>4104</v>
      </c>
      <c r="AE15" s="390">
        <f t="shared" si="4"/>
        <v>0</v>
      </c>
      <c r="AF15" s="387"/>
      <c r="AG15" s="391">
        <f t="shared" si="5"/>
        <v>0</v>
      </c>
    </row>
    <row r="16" spans="1:33" ht="39.950000000000003" customHeight="1">
      <c r="A16" s="382"/>
      <c r="B16" s="382">
        <v>8</v>
      </c>
      <c r="C16" s="383"/>
      <c r="D16" s="363"/>
      <c r="E16" s="364"/>
      <c r="F16" s="364"/>
      <c r="G16" s="364"/>
      <c r="H16" s="384"/>
      <c r="I16" s="385"/>
      <c r="J16" s="367"/>
      <c r="K16" s="385"/>
      <c r="L16" s="386"/>
      <c r="M16" s="387"/>
      <c r="N16" s="364"/>
      <c r="O16" s="364"/>
      <c r="P16" s="388">
        <f t="shared" si="0"/>
        <v>0</v>
      </c>
      <c r="Q16" s="387"/>
      <c r="R16" s="364"/>
      <c r="S16" s="364"/>
      <c r="T16" s="388">
        <f t="shared" si="1"/>
        <v>0</v>
      </c>
      <c r="U16" s="387"/>
      <c r="V16" s="364"/>
      <c r="W16" s="364"/>
      <c r="X16" s="388">
        <f t="shared" si="2"/>
        <v>0</v>
      </c>
      <c r="Y16" s="389"/>
      <c r="Z16" s="364"/>
      <c r="AA16" s="364"/>
      <c r="AB16" s="388">
        <f t="shared" si="3"/>
        <v>0</v>
      </c>
      <c r="AC16" s="436"/>
      <c r="AD16" s="664">
        <v>4104</v>
      </c>
      <c r="AE16" s="390">
        <f t="shared" si="4"/>
        <v>0</v>
      </c>
      <c r="AF16" s="387"/>
      <c r="AG16" s="391">
        <f t="shared" si="5"/>
        <v>0</v>
      </c>
    </row>
    <row r="17" spans="1:33" ht="39.950000000000003" customHeight="1">
      <c r="A17" s="382"/>
      <c r="B17" s="382">
        <v>9</v>
      </c>
      <c r="C17" s="383"/>
      <c r="D17" s="363"/>
      <c r="E17" s="364"/>
      <c r="F17" s="364"/>
      <c r="G17" s="364"/>
      <c r="H17" s="384"/>
      <c r="I17" s="385"/>
      <c r="J17" s="367"/>
      <c r="K17" s="385"/>
      <c r="L17" s="386"/>
      <c r="M17" s="387"/>
      <c r="N17" s="364"/>
      <c r="O17" s="364"/>
      <c r="P17" s="388">
        <f t="shared" si="0"/>
        <v>0</v>
      </c>
      <c r="Q17" s="387"/>
      <c r="R17" s="364"/>
      <c r="S17" s="364"/>
      <c r="T17" s="388">
        <f t="shared" si="1"/>
        <v>0</v>
      </c>
      <c r="U17" s="387"/>
      <c r="V17" s="364"/>
      <c r="W17" s="364"/>
      <c r="X17" s="388">
        <f t="shared" si="2"/>
        <v>0</v>
      </c>
      <c r="Y17" s="389"/>
      <c r="Z17" s="364"/>
      <c r="AA17" s="364"/>
      <c r="AB17" s="388">
        <f t="shared" si="3"/>
        <v>0</v>
      </c>
      <c r="AC17" s="436"/>
      <c r="AD17" s="664">
        <v>4104</v>
      </c>
      <c r="AE17" s="390">
        <f t="shared" si="4"/>
        <v>0</v>
      </c>
      <c r="AF17" s="387"/>
      <c r="AG17" s="391">
        <f t="shared" si="5"/>
        <v>0</v>
      </c>
    </row>
    <row r="18" spans="1:33" ht="39.950000000000003" customHeight="1">
      <c r="A18" s="382"/>
      <c r="B18" s="382">
        <v>10</v>
      </c>
      <c r="C18" s="383"/>
      <c r="D18" s="363"/>
      <c r="E18" s="364"/>
      <c r="F18" s="364"/>
      <c r="G18" s="364"/>
      <c r="H18" s="384"/>
      <c r="I18" s="385"/>
      <c r="J18" s="367"/>
      <c r="K18" s="385"/>
      <c r="L18" s="386"/>
      <c r="M18" s="387"/>
      <c r="N18" s="364"/>
      <c r="O18" s="364"/>
      <c r="P18" s="388">
        <f t="shared" si="0"/>
        <v>0</v>
      </c>
      <c r="Q18" s="387"/>
      <c r="R18" s="364"/>
      <c r="S18" s="364"/>
      <c r="T18" s="388">
        <f t="shared" si="1"/>
        <v>0</v>
      </c>
      <c r="U18" s="387"/>
      <c r="V18" s="364"/>
      <c r="W18" s="364"/>
      <c r="X18" s="388">
        <f t="shared" si="2"/>
        <v>0</v>
      </c>
      <c r="Y18" s="389"/>
      <c r="Z18" s="364"/>
      <c r="AA18" s="364"/>
      <c r="AB18" s="388">
        <f t="shared" si="3"/>
        <v>0</v>
      </c>
      <c r="AC18" s="436"/>
      <c r="AD18" s="664">
        <v>4104</v>
      </c>
      <c r="AE18" s="390">
        <f t="shared" si="4"/>
        <v>0</v>
      </c>
      <c r="AF18" s="387"/>
      <c r="AG18" s="391">
        <f t="shared" si="5"/>
        <v>0</v>
      </c>
    </row>
    <row r="19" spans="1:33" ht="39.950000000000003" customHeight="1">
      <c r="A19" s="382"/>
      <c r="B19" s="382">
        <v>11</v>
      </c>
      <c r="C19" s="383"/>
      <c r="D19" s="363"/>
      <c r="E19" s="364"/>
      <c r="F19" s="364"/>
      <c r="G19" s="364"/>
      <c r="H19" s="384"/>
      <c r="I19" s="385"/>
      <c r="J19" s="367"/>
      <c r="K19" s="385"/>
      <c r="L19" s="386"/>
      <c r="M19" s="387"/>
      <c r="N19" s="364"/>
      <c r="O19" s="364"/>
      <c r="P19" s="388">
        <f t="shared" si="0"/>
        <v>0</v>
      </c>
      <c r="Q19" s="387"/>
      <c r="R19" s="364"/>
      <c r="S19" s="364"/>
      <c r="T19" s="388">
        <f t="shared" si="1"/>
        <v>0</v>
      </c>
      <c r="U19" s="387"/>
      <c r="V19" s="364"/>
      <c r="W19" s="364"/>
      <c r="X19" s="388">
        <f t="shared" si="2"/>
        <v>0</v>
      </c>
      <c r="Y19" s="389"/>
      <c r="Z19" s="364"/>
      <c r="AA19" s="364"/>
      <c r="AB19" s="388">
        <f t="shared" si="3"/>
        <v>0</v>
      </c>
      <c r="AC19" s="436"/>
      <c r="AD19" s="664">
        <v>4104</v>
      </c>
      <c r="AE19" s="390">
        <f t="shared" si="4"/>
        <v>0</v>
      </c>
      <c r="AF19" s="387"/>
      <c r="AG19" s="391">
        <f t="shared" si="5"/>
        <v>0</v>
      </c>
    </row>
    <row r="20" spans="1:33" ht="39.950000000000003" customHeight="1">
      <c r="A20" s="382"/>
      <c r="B20" s="382">
        <v>12</v>
      </c>
      <c r="C20" s="383"/>
      <c r="D20" s="363"/>
      <c r="E20" s="364"/>
      <c r="F20" s="364"/>
      <c r="G20" s="364"/>
      <c r="H20" s="384"/>
      <c r="I20" s="385"/>
      <c r="J20" s="367"/>
      <c r="K20" s="385"/>
      <c r="L20" s="386"/>
      <c r="M20" s="387"/>
      <c r="N20" s="364"/>
      <c r="O20" s="364"/>
      <c r="P20" s="388">
        <f t="shared" si="0"/>
        <v>0</v>
      </c>
      <c r="Q20" s="387"/>
      <c r="R20" s="364"/>
      <c r="S20" s="364"/>
      <c r="T20" s="388">
        <f t="shared" si="1"/>
        <v>0</v>
      </c>
      <c r="U20" s="387"/>
      <c r="V20" s="364"/>
      <c r="W20" s="364"/>
      <c r="X20" s="388">
        <f t="shared" si="2"/>
        <v>0</v>
      </c>
      <c r="Y20" s="389"/>
      <c r="Z20" s="364"/>
      <c r="AA20" s="364"/>
      <c r="AB20" s="388">
        <f t="shared" si="3"/>
        <v>0</v>
      </c>
      <c r="AC20" s="436"/>
      <c r="AD20" s="664">
        <v>4104</v>
      </c>
      <c r="AE20" s="390">
        <f t="shared" si="4"/>
        <v>0</v>
      </c>
      <c r="AF20" s="387"/>
      <c r="AG20" s="391">
        <f t="shared" si="5"/>
        <v>0</v>
      </c>
    </row>
    <row r="21" spans="1:33" ht="39.950000000000003" customHeight="1">
      <c r="A21" s="382"/>
      <c r="B21" s="382">
        <v>13</v>
      </c>
      <c r="C21" s="383"/>
      <c r="D21" s="363"/>
      <c r="E21" s="364"/>
      <c r="F21" s="364"/>
      <c r="G21" s="364"/>
      <c r="H21" s="384"/>
      <c r="I21" s="385"/>
      <c r="J21" s="367"/>
      <c r="K21" s="385"/>
      <c r="L21" s="386"/>
      <c r="M21" s="387"/>
      <c r="N21" s="364"/>
      <c r="O21" s="364"/>
      <c r="P21" s="388">
        <f t="shared" si="0"/>
        <v>0</v>
      </c>
      <c r="Q21" s="387"/>
      <c r="R21" s="364"/>
      <c r="S21" s="364"/>
      <c r="T21" s="388">
        <f t="shared" si="1"/>
        <v>0</v>
      </c>
      <c r="U21" s="387"/>
      <c r="V21" s="364"/>
      <c r="W21" s="364"/>
      <c r="X21" s="388">
        <f t="shared" si="2"/>
        <v>0</v>
      </c>
      <c r="Y21" s="389"/>
      <c r="Z21" s="364"/>
      <c r="AA21" s="364"/>
      <c r="AB21" s="388">
        <f t="shared" si="3"/>
        <v>0</v>
      </c>
      <c r="AC21" s="436"/>
      <c r="AD21" s="664">
        <v>4104</v>
      </c>
      <c r="AE21" s="390">
        <f t="shared" si="4"/>
        <v>0</v>
      </c>
      <c r="AF21" s="387"/>
      <c r="AG21" s="391">
        <f t="shared" si="5"/>
        <v>0</v>
      </c>
    </row>
    <row r="22" spans="1:33" ht="39.950000000000003" customHeight="1">
      <c r="A22" s="382"/>
      <c r="B22" s="382">
        <v>14</v>
      </c>
      <c r="C22" s="383"/>
      <c r="D22" s="363"/>
      <c r="E22" s="364"/>
      <c r="F22" s="364"/>
      <c r="G22" s="364"/>
      <c r="H22" s="384"/>
      <c r="I22" s="385"/>
      <c r="J22" s="367"/>
      <c r="K22" s="385"/>
      <c r="L22" s="386"/>
      <c r="M22" s="387"/>
      <c r="N22" s="364"/>
      <c r="O22" s="364"/>
      <c r="P22" s="388">
        <f t="shared" si="0"/>
        <v>0</v>
      </c>
      <c r="Q22" s="387"/>
      <c r="R22" s="364"/>
      <c r="S22" s="364"/>
      <c r="T22" s="388">
        <f t="shared" si="1"/>
        <v>0</v>
      </c>
      <c r="U22" s="387"/>
      <c r="V22" s="364"/>
      <c r="W22" s="364"/>
      <c r="X22" s="388">
        <f t="shared" si="2"/>
        <v>0</v>
      </c>
      <c r="Y22" s="389"/>
      <c r="Z22" s="364"/>
      <c r="AA22" s="364"/>
      <c r="AB22" s="388">
        <f t="shared" si="3"/>
        <v>0</v>
      </c>
      <c r="AC22" s="436"/>
      <c r="AD22" s="664">
        <v>4104</v>
      </c>
      <c r="AE22" s="390">
        <f t="shared" si="4"/>
        <v>0</v>
      </c>
      <c r="AF22" s="387"/>
      <c r="AG22" s="391">
        <f t="shared" si="5"/>
        <v>0</v>
      </c>
    </row>
    <row r="23" spans="1:33" ht="39.950000000000003" customHeight="1">
      <c r="A23" s="382"/>
      <c r="B23" s="382">
        <v>15</v>
      </c>
      <c r="C23" s="383"/>
      <c r="D23" s="363"/>
      <c r="E23" s="364"/>
      <c r="F23" s="364"/>
      <c r="G23" s="364"/>
      <c r="H23" s="384"/>
      <c r="I23" s="385"/>
      <c r="J23" s="367"/>
      <c r="K23" s="385"/>
      <c r="L23" s="386"/>
      <c r="M23" s="387"/>
      <c r="N23" s="364"/>
      <c r="O23" s="364"/>
      <c r="P23" s="388">
        <f t="shared" si="0"/>
        <v>0</v>
      </c>
      <c r="Q23" s="387"/>
      <c r="R23" s="364"/>
      <c r="S23" s="364"/>
      <c r="T23" s="388">
        <f t="shared" si="1"/>
        <v>0</v>
      </c>
      <c r="U23" s="387"/>
      <c r="V23" s="364"/>
      <c r="W23" s="364"/>
      <c r="X23" s="388">
        <f t="shared" si="2"/>
        <v>0</v>
      </c>
      <c r="Y23" s="389"/>
      <c r="Z23" s="364"/>
      <c r="AA23" s="364"/>
      <c r="AB23" s="388">
        <f t="shared" si="3"/>
        <v>0</v>
      </c>
      <c r="AC23" s="436"/>
      <c r="AD23" s="664">
        <v>4104</v>
      </c>
      <c r="AE23" s="390">
        <f t="shared" si="4"/>
        <v>0</v>
      </c>
      <c r="AF23" s="387"/>
      <c r="AG23" s="391">
        <f t="shared" si="5"/>
        <v>0</v>
      </c>
    </row>
    <row r="24" spans="1:33" ht="39.950000000000003" customHeight="1">
      <c r="A24" s="382"/>
      <c r="B24" s="382">
        <v>16</v>
      </c>
      <c r="C24" s="383"/>
      <c r="D24" s="363"/>
      <c r="E24" s="364"/>
      <c r="F24" s="364"/>
      <c r="G24" s="364"/>
      <c r="H24" s="384"/>
      <c r="I24" s="385"/>
      <c r="J24" s="367"/>
      <c r="K24" s="385"/>
      <c r="L24" s="386"/>
      <c r="M24" s="387"/>
      <c r="N24" s="364"/>
      <c r="O24" s="364"/>
      <c r="P24" s="388">
        <f t="shared" si="0"/>
        <v>0</v>
      </c>
      <c r="Q24" s="387"/>
      <c r="R24" s="364"/>
      <c r="S24" s="364"/>
      <c r="T24" s="388">
        <f t="shared" si="1"/>
        <v>0</v>
      </c>
      <c r="U24" s="387"/>
      <c r="V24" s="364"/>
      <c r="W24" s="364"/>
      <c r="X24" s="388">
        <f t="shared" si="2"/>
        <v>0</v>
      </c>
      <c r="Y24" s="389"/>
      <c r="Z24" s="364"/>
      <c r="AA24" s="364"/>
      <c r="AB24" s="388">
        <f t="shared" si="3"/>
        <v>0</v>
      </c>
      <c r="AC24" s="436"/>
      <c r="AD24" s="664">
        <v>4104</v>
      </c>
      <c r="AE24" s="390">
        <f t="shared" si="4"/>
        <v>0</v>
      </c>
      <c r="AF24" s="387"/>
      <c r="AG24" s="391">
        <f t="shared" si="5"/>
        <v>0</v>
      </c>
    </row>
    <row r="25" spans="1:33" ht="39.950000000000003" customHeight="1">
      <c r="A25" s="382"/>
      <c r="B25" s="382">
        <v>17</v>
      </c>
      <c r="C25" s="383"/>
      <c r="D25" s="363"/>
      <c r="E25" s="364"/>
      <c r="F25" s="364"/>
      <c r="G25" s="364"/>
      <c r="H25" s="384"/>
      <c r="I25" s="385"/>
      <c r="J25" s="367"/>
      <c r="K25" s="385"/>
      <c r="L25" s="386"/>
      <c r="M25" s="387"/>
      <c r="N25" s="364"/>
      <c r="O25" s="364"/>
      <c r="P25" s="388">
        <f t="shared" si="0"/>
        <v>0</v>
      </c>
      <c r="Q25" s="387"/>
      <c r="R25" s="364"/>
      <c r="S25" s="364"/>
      <c r="T25" s="388">
        <f t="shared" si="1"/>
        <v>0</v>
      </c>
      <c r="U25" s="387"/>
      <c r="V25" s="364"/>
      <c r="W25" s="364"/>
      <c r="X25" s="388">
        <f t="shared" si="2"/>
        <v>0</v>
      </c>
      <c r="Y25" s="389"/>
      <c r="Z25" s="364"/>
      <c r="AA25" s="364"/>
      <c r="AB25" s="388">
        <f t="shared" si="3"/>
        <v>0</v>
      </c>
      <c r="AC25" s="436"/>
      <c r="AD25" s="664">
        <v>4104</v>
      </c>
      <c r="AE25" s="390">
        <f t="shared" si="4"/>
        <v>0</v>
      </c>
      <c r="AF25" s="387"/>
      <c r="AG25" s="391">
        <f t="shared" si="5"/>
        <v>0</v>
      </c>
    </row>
    <row r="26" spans="1:33" ht="39.950000000000003" customHeight="1">
      <c r="A26" s="382"/>
      <c r="B26" s="382">
        <v>18</v>
      </c>
      <c r="C26" s="383"/>
      <c r="D26" s="363"/>
      <c r="E26" s="364"/>
      <c r="F26" s="364"/>
      <c r="G26" s="364"/>
      <c r="H26" s="384"/>
      <c r="I26" s="385"/>
      <c r="J26" s="367"/>
      <c r="K26" s="385"/>
      <c r="L26" s="386"/>
      <c r="M26" s="387"/>
      <c r="N26" s="364"/>
      <c r="O26" s="364"/>
      <c r="P26" s="388">
        <f t="shared" si="0"/>
        <v>0</v>
      </c>
      <c r="Q26" s="387"/>
      <c r="R26" s="364"/>
      <c r="S26" s="364"/>
      <c r="T26" s="388">
        <f t="shared" si="1"/>
        <v>0</v>
      </c>
      <c r="U26" s="387"/>
      <c r="V26" s="364"/>
      <c r="W26" s="364"/>
      <c r="X26" s="388">
        <f t="shared" si="2"/>
        <v>0</v>
      </c>
      <c r="Y26" s="389"/>
      <c r="Z26" s="364"/>
      <c r="AA26" s="364"/>
      <c r="AB26" s="388">
        <f t="shared" si="3"/>
        <v>0</v>
      </c>
      <c r="AC26" s="436"/>
      <c r="AD26" s="664">
        <v>4104</v>
      </c>
      <c r="AE26" s="390">
        <f t="shared" si="4"/>
        <v>0</v>
      </c>
      <c r="AF26" s="387"/>
      <c r="AG26" s="391">
        <f t="shared" si="5"/>
        <v>0</v>
      </c>
    </row>
    <row r="27" spans="1:33" ht="39.950000000000003" customHeight="1">
      <c r="A27" s="382"/>
      <c r="B27" s="382">
        <v>19</v>
      </c>
      <c r="C27" s="383"/>
      <c r="D27" s="363"/>
      <c r="E27" s="364"/>
      <c r="F27" s="364"/>
      <c r="G27" s="364"/>
      <c r="H27" s="384"/>
      <c r="I27" s="385"/>
      <c r="J27" s="367"/>
      <c r="K27" s="385"/>
      <c r="L27" s="386"/>
      <c r="M27" s="387"/>
      <c r="N27" s="364"/>
      <c r="O27" s="364"/>
      <c r="P27" s="388">
        <f t="shared" si="0"/>
        <v>0</v>
      </c>
      <c r="Q27" s="387"/>
      <c r="R27" s="364"/>
      <c r="S27" s="364"/>
      <c r="T27" s="388">
        <f t="shared" si="1"/>
        <v>0</v>
      </c>
      <c r="U27" s="387"/>
      <c r="V27" s="364"/>
      <c r="W27" s="364"/>
      <c r="X27" s="388">
        <f t="shared" si="2"/>
        <v>0</v>
      </c>
      <c r="Y27" s="389"/>
      <c r="Z27" s="364"/>
      <c r="AA27" s="364"/>
      <c r="AB27" s="388">
        <f t="shared" si="3"/>
        <v>0</v>
      </c>
      <c r="AC27" s="436"/>
      <c r="AD27" s="664">
        <v>4104</v>
      </c>
      <c r="AE27" s="390">
        <f t="shared" si="4"/>
        <v>0</v>
      </c>
      <c r="AF27" s="387"/>
      <c r="AG27" s="391">
        <f t="shared" si="5"/>
        <v>0</v>
      </c>
    </row>
    <row r="28" spans="1:33" ht="39.950000000000003" customHeight="1" thickBot="1">
      <c r="A28" s="382"/>
      <c r="B28" s="382">
        <v>20</v>
      </c>
      <c r="C28" s="383"/>
      <c r="D28" s="392"/>
      <c r="E28" s="393"/>
      <c r="F28" s="393"/>
      <c r="G28" s="393"/>
      <c r="H28" s="384"/>
      <c r="I28" s="385"/>
      <c r="J28" s="367"/>
      <c r="K28" s="385"/>
      <c r="L28" s="386"/>
      <c r="M28" s="387"/>
      <c r="N28" s="364"/>
      <c r="O28" s="364"/>
      <c r="P28" s="388">
        <f t="shared" si="0"/>
        <v>0</v>
      </c>
      <c r="Q28" s="387"/>
      <c r="R28" s="364"/>
      <c r="S28" s="364"/>
      <c r="T28" s="388">
        <f t="shared" si="1"/>
        <v>0</v>
      </c>
      <c r="U28" s="387"/>
      <c r="V28" s="364"/>
      <c r="W28" s="364"/>
      <c r="X28" s="388">
        <f t="shared" si="2"/>
        <v>0</v>
      </c>
      <c r="Y28" s="389"/>
      <c r="Z28" s="364"/>
      <c r="AA28" s="364"/>
      <c r="AB28" s="388">
        <f t="shared" si="3"/>
        <v>0</v>
      </c>
      <c r="AC28" s="436"/>
      <c r="AD28" s="664">
        <v>4104</v>
      </c>
      <c r="AE28" s="390">
        <f t="shared" si="4"/>
        <v>0</v>
      </c>
      <c r="AF28" s="387"/>
      <c r="AG28" s="391">
        <f t="shared" si="5"/>
        <v>0</v>
      </c>
    </row>
    <row r="29" spans="1:33" ht="39.950000000000003" customHeight="1" thickTop="1" thickBot="1">
      <c r="A29" s="394"/>
      <c r="B29" s="395" t="s">
        <v>70</v>
      </c>
      <c r="C29" s="396"/>
      <c r="D29" s="397"/>
      <c r="E29" s="396"/>
      <c r="F29" s="396"/>
      <c r="G29" s="396"/>
      <c r="H29" s="396"/>
      <c r="I29" s="396"/>
      <c r="J29" s="398"/>
      <c r="K29" s="397"/>
      <c r="L29" s="399"/>
      <c r="M29" s="400">
        <f t="shared" ref="M29:AB29" si="6">SUBTOTAL(9,M9:M28)</f>
        <v>0</v>
      </c>
      <c r="N29" s="401">
        <f t="shared" si="6"/>
        <v>0</v>
      </c>
      <c r="O29" s="401">
        <f t="shared" si="6"/>
        <v>0</v>
      </c>
      <c r="P29" s="402">
        <f t="shared" si="6"/>
        <v>0</v>
      </c>
      <c r="Q29" s="400">
        <f t="shared" si="6"/>
        <v>0</v>
      </c>
      <c r="R29" s="401">
        <f t="shared" si="6"/>
        <v>0</v>
      </c>
      <c r="S29" s="401">
        <f t="shared" si="6"/>
        <v>0</v>
      </c>
      <c r="T29" s="402">
        <f t="shared" si="6"/>
        <v>0</v>
      </c>
      <c r="U29" s="400">
        <f t="shared" si="6"/>
        <v>0</v>
      </c>
      <c r="V29" s="401">
        <f t="shared" si="6"/>
        <v>0</v>
      </c>
      <c r="W29" s="401">
        <f t="shared" si="6"/>
        <v>0</v>
      </c>
      <c r="X29" s="403">
        <f t="shared" si="6"/>
        <v>0</v>
      </c>
      <c r="Y29" s="400">
        <f t="shared" si="6"/>
        <v>0</v>
      </c>
      <c r="Z29" s="401">
        <f t="shared" si="6"/>
        <v>0</v>
      </c>
      <c r="AA29" s="401">
        <f t="shared" si="6"/>
        <v>0</v>
      </c>
      <c r="AB29" s="403">
        <f t="shared" si="6"/>
        <v>0</v>
      </c>
      <c r="AC29" s="437"/>
      <c r="AD29" s="665"/>
      <c r="AE29" s="406">
        <f>SUBTOTAL(9,AE9:AE28)</f>
        <v>0</v>
      </c>
      <c r="AF29" s="407">
        <f>SUBTOTAL(9,AF9:AF28)</f>
        <v>0</v>
      </c>
      <c r="AG29" s="408">
        <f>SUBTOTAL(9,AG9:AG28)</f>
        <v>0</v>
      </c>
    </row>
    <row r="30" spans="1:33" ht="36" customHeight="1">
      <c r="D30" s="1372" t="s">
        <v>158</v>
      </c>
      <c r="E30" s="1372"/>
      <c r="F30" s="1372"/>
      <c r="G30" s="1372"/>
      <c r="H30" s="1372"/>
      <c r="I30" s="1372"/>
      <c r="J30" s="339">
        <v>1</v>
      </c>
      <c r="K30" s="409" t="s">
        <v>159</v>
      </c>
      <c r="N30" s="410"/>
      <c r="AC30" s="339" t="s">
        <v>160</v>
      </c>
    </row>
    <row r="31" spans="1:33" ht="35.25" customHeight="1">
      <c r="D31" s="1373" t="s">
        <v>161</v>
      </c>
      <c r="E31" s="1373"/>
      <c r="F31" s="1373"/>
      <c r="G31" s="1373"/>
      <c r="H31" s="1373"/>
      <c r="I31" s="1373"/>
      <c r="J31" s="339">
        <v>2</v>
      </c>
      <c r="K31" s="409" t="s">
        <v>162</v>
      </c>
    </row>
    <row r="32" spans="1:33">
      <c r="D32" s="339" t="s">
        <v>163</v>
      </c>
      <c r="J32" s="339">
        <v>3</v>
      </c>
      <c r="K32" s="409" t="s">
        <v>164</v>
      </c>
      <c r="N32" s="410"/>
    </row>
    <row r="33" spans="4:14">
      <c r="D33" s="339" t="s">
        <v>165</v>
      </c>
      <c r="J33" s="339">
        <v>4</v>
      </c>
      <c r="K33" s="409" t="s">
        <v>166</v>
      </c>
      <c r="N33" s="410"/>
    </row>
    <row r="34" spans="4:14" ht="18.75" customHeight="1">
      <c r="J34" s="339">
        <v>5</v>
      </c>
      <c r="K34" s="409" t="s">
        <v>167</v>
      </c>
      <c r="N34" s="410"/>
    </row>
    <row r="35" spans="4:14" ht="18.75" customHeight="1">
      <c r="J35" s="339">
        <v>6</v>
      </c>
      <c r="K35" s="409" t="s">
        <v>168</v>
      </c>
      <c r="N35" s="410"/>
    </row>
    <row r="36" spans="4:14" ht="18.75" customHeight="1">
      <c r="J36" s="339">
        <v>7</v>
      </c>
      <c r="K36" s="409" t="s">
        <v>169</v>
      </c>
      <c r="N36" s="410"/>
    </row>
    <row r="37" spans="4:14" ht="18.75" customHeight="1">
      <c r="J37" s="339">
        <v>8</v>
      </c>
      <c r="K37" s="409" t="s">
        <v>131</v>
      </c>
      <c r="N37" s="410"/>
    </row>
    <row r="38" spans="4:14" ht="18.75" customHeight="1">
      <c r="J38" s="339">
        <v>9</v>
      </c>
      <c r="K38" s="409" t="s">
        <v>170</v>
      </c>
      <c r="N38" s="410"/>
    </row>
    <row r="39" spans="4:14" ht="18.75" customHeight="1">
      <c r="J39" s="339">
        <v>10</v>
      </c>
      <c r="K39" s="409" t="s">
        <v>171</v>
      </c>
      <c r="N39" s="410"/>
    </row>
    <row r="40" spans="4:14" ht="18.75" customHeight="1">
      <c r="J40" s="339">
        <v>11</v>
      </c>
      <c r="K40" s="409" t="s">
        <v>172</v>
      </c>
      <c r="N40" s="410"/>
    </row>
    <row r="41" spans="4:14" ht="18.75" customHeight="1">
      <c r="J41" s="339">
        <v>12</v>
      </c>
      <c r="K41" s="409" t="s">
        <v>173</v>
      </c>
      <c r="N41" s="410"/>
    </row>
    <row r="42" spans="4:14" ht="18.75" customHeight="1">
      <c r="J42" s="339">
        <v>13</v>
      </c>
      <c r="K42" s="409" t="s">
        <v>174</v>
      </c>
      <c r="N42" s="410"/>
    </row>
    <row r="43" spans="4:14" ht="18.75" customHeight="1">
      <c r="J43" s="339">
        <v>14</v>
      </c>
      <c r="K43" s="409" t="s">
        <v>175</v>
      </c>
      <c r="N43" s="410"/>
    </row>
    <row r="44" spans="4:14" ht="18.75" customHeight="1">
      <c r="J44" s="339">
        <v>15</v>
      </c>
      <c r="K44" s="409" t="s">
        <v>176</v>
      </c>
      <c r="N44" s="410"/>
    </row>
    <row r="45" spans="4:14" ht="18.75" customHeight="1">
      <c r="J45" s="339">
        <v>16</v>
      </c>
      <c r="K45" s="409" t="s">
        <v>177</v>
      </c>
      <c r="N45" s="410"/>
    </row>
    <row r="46" spans="4:14" ht="18.75" customHeight="1">
      <c r="J46" s="339">
        <v>17</v>
      </c>
      <c r="K46" s="409" t="s">
        <v>178</v>
      </c>
      <c r="N46" s="410"/>
    </row>
    <row r="47" spans="4:14" ht="18.75" customHeight="1">
      <c r="J47" s="339">
        <v>18</v>
      </c>
      <c r="K47" s="409" t="s">
        <v>179</v>
      </c>
      <c r="N47" s="410"/>
    </row>
    <row r="48" spans="4:14" ht="18.75" customHeight="1">
      <c r="J48" s="339">
        <v>19</v>
      </c>
      <c r="K48" s="409" t="s">
        <v>180</v>
      </c>
      <c r="N48" s="410"/>
    </row>
    <row r="49" spans="10:14" ht="18.75" customHeight="1">
      <c r="J49" s="339">
        <v>20</v>
      </c>
      <c r="K49" s="409" t="s">
        <v>181</v>
      </c>
      <c r="N49" s="410"/>
    </row>
    <row r="50" spans="10:14" ht="18.75" customHeight="1">
      <c r="J50" s="339">
        <v>21</v>
      </c>
      <c r="K50" s="409" t="s">
        <v>182</v>
      </c>
      <c r="N50" s="410"/>
    </row>
    <row r="51" spans="10:14" ht="18.75" customHeight="1">
      <c r="J51" s="339">
        <v>22</v>
      </c>
      <c r="K51" s="409" t="s">
        <v>183</v>
      </c>
      <c r="N51" s="410"/>
    </row>
    <row r="52" spans="10:14" ht="18.75" customHeight="1">
      <c r="J52" s="339">
        <v>23</v>
      </c>
      <c r="K52" s="409" t="s">
        <v>184</v>
      </c>
      <c r="N52" s="410"/>
    </row>
    <row r="53" spans="10:14" ht="18.75" customHeight="1">
      <c r="J53" s="339">
        <v>24</v>
      </c>
      <c r="K53" s="409" t="s">
        <v>185</v>
      </c>
      <c r="N53" s="410"/>
    </row>
    <row r="54" spans="10:14" ht="18.75" customHeight="1">
      <c r="J54" s="339">
        <v>25</v>
      </c>
      <c r="K54" s="409" t="s">
        <v>186</v>
      </c>
      <c r="N54" s="410"/>
    </row>
    <row r="55" spans="10:14" ht="18.75" customHeight="1">
      <c r="J55" s="339">
        <v>26</v>
      </c>
      <c r="K55" s="409" t="s">
        <v>187</v>
      </c>
      <c r="N55" s="410"/>
    </row>
  </sheetData>
  <autoFilter ref="A8:AG8" xr:uid="{00000000-0009-0000-0000-000000000000}"/>
  <mergeCells count="40">
    <mergeCell ref="D30:I30"/>
    <mergeCell ref="D31:I31"/>
    <mergeCell ref="W6:W7"/>
    <mergeCell ref="X6:X7"/>
    <mergeCell ref="Y6:Y7"/>
    <mergeCell ref="Y4:AB4"/>
    <mergeCell ref="AC4:AC7"/>
    <mergeCell ref="AD4:AD7"/>
    <mergeCell ref="AE4:AE7"/>
    <mergeCell ref="AF4:AF7"/>
    <mergeCell ref="Z6:Z7"/>
    <mergeCell ref="AA6:AA7"/>
    <mergeCell ref="AB6:AB7"/>
    <mergeCell ref="U4:X4"/>
    <mergeCell ref="M6:M7"/>
    <mergeCell ref="N6:N7"/>
    <mergeCell ref="O6:O7"/>
    <mergeCell ref="P6:P7"/>
    <mergeCell ref="Q6:Q7"/>
    <mergeCell ref="R6:R7"/>
    <mergeCell ref="S6:S7"/>
    <mergeCell ref="T6:T7"/>
    <mergeCell ref="U6:U7"/>
    <mergeCell ref="V6:V7"/>
    <mergeCell ref="B3:D3"/>
    <mergeCell ref="AF1:AG1"/>
    <mergeCell ref="A4:A7"/>
    <mergeCell ref="C4:C7"/>
    <mergeCell ref="D4:D7"/>
    <mergeCell ref="E4:E7"/>
    <mergeCell ref="F4:F7"/>
    <mergeCell ref="G4:G7"/>
    <mergeCell ref="H4:H7"/>
    <mergeCell ref="I4:I7"/>
    <mergeCell ref="AG4:AG7"/>
    <mergeCell ref="J4:J7"/>
    <mergeCell ref="K4:K7"/>
    <mergeCell ref="L4:L7"/>
    <mergeCell ref="M4:P4"/>
    <mergeCell ref="Q4:T4"/>
  </mergeCells>
  <phoneticPr fontId="57"/>
  <dataValidations count="4">
    <dataValidation type="date" imeMode="disabled" allowBlank="1" showInputMessage="1" showErrorMessage="1" sqref="I9:J9" xr:uid="{8367FCCE-3FE9-40F5-B3AB-84C493F1429A}">
      <formula1>45643</formula1>
      <formula2>45930</formula2>
    </dataValidation>
    <dataValidation type="list" allowBlank="1" showInputMessage="1" showErrorMessage="1" sqref="J9:J28" xr:uid="{18A3E670-5AAB-4126-BA75-C58390744044}">
      <formula1>$J$30:$J$55</formula1>
    </dataValidation>
    <dataValidation imeMode="disabled" allowBlank="1" showInputMessage="1" showErrorMessage="1" sqref="D9:G28 M9:AG28" xr:uid="{835AAEF7-D36A-4F6E-892F-243B444D5F3C}"/>
    <dataValidation type="list" imeMode="disabled" allowBlank="1" showInputMessage="1" showErrorMessage="1" sqref="H9:H28" xr:uid="{0842B37A-1460-4977-80EA-3C0D282991E6}">
      <formula1>"○,×"</formula1>
    </dataValidation>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8D3E7-8BBB-4253-96AE-3D720CCC96E6}">
  <sheetPr>
    <tabColor rgb="FFFFC000"/>
    <pageSetUpPr fitToPage="1"/>
  </sheetPr>
  <dimension ref="A1:J46"/>
  <sheetViews>
    <sheetView view="pageBreakPreview" zoomScale="60" zoomScaleNormal="100" workbookViewId="0"/>
  </sheetViews>
  <sheetFormatPr defaultColWidth="8.625" defaultRowHeight="18.75"/>
  <cols>
    <col min="1" max="1" width="3.375" style="222" customWidth="1"/>
    <col min="2" max="2" width="18.625" style="222" customWidth="1"/>
    <col min="3" max="3" width="14.875" style="222" customWidth="1"/>
    <col min="4" max="7" width="17.375" style="222" customWidth="1"/>
    <col min="8" max="8" width="5.375" style="222" customWidth="1"/>
    <col min="9" max="10" width="21.375" style="222" customWidth="1"/>
    <col min="11" max="16384" width="8.625" style="222"/>
  </cols>
  <sheetData>
    <row r="1" spans="1:10">
      <c r="A1" s="420" t="s">
        <v>689</v>
      </c>
    </row>
    <row r="2" spans="1:10">
      <c r="A2" s="416" t="s">
        <v>130</v>
      </c>
    </row>
    <row r="3" spans="1:10" ht="10.5" customHeight="1">
      <c r="A3" s="416"/>
    </row>
    <row r="4" spans="1:10" ht="7.9" customHeight="1"/>
    <row r="5" spans="1:10" ht="18.600000000000001" customHeight="1">
      <c r="B5" s="222" t="s">
        <v>188</v>
      </c>
      <c r="I5" s="223"/>
      <c r="J5" s="223"/>
    </row>
    <row r="6" spans="1:10" ht="24" customHeight="1">
      <c r="B6" s="222" t="s">
        <v>189</v>
      </c>
      <c r="I6" s="223"/>
      <c r="J6" s="223"/>
    </row>
    <row r="7" spans="1:10" ht="30.6" customHeight="1">
      <c r="B7" s="1374"/>
      <c r="C7" s="1374" t="s">
        <v>190</v>
      </c>
      <c r="D7" s="1376" t="s">
        <v>191</v>
      </c>
      <c r="E7" s="1377"/>
      <c r="F7" s="1376" t="s">
        <v>192</v>
      </c>
      <c r="G7" s="1377"/>
      <c r="H7" s="224"/>
      <c r="I7" s="1378" t="s">
        <v>193</v>
      </c>
      <c r="J7" s="1378" t="s">
        <v>194</v>
      </c>
    </row>
    <row r="8" spans="1:10" ht="30.6" customHeight="1">
      <c r="B8" s="1375"/>
      <c r="C8" s="1375"/>
      <c r="D8" s="225" t="s">
        <v>155</v>
      </c>
      <c r="E8" s="225" t="s">
        <v>156</v>
      </c>
      <c r="F8" s="225" t="s">
        <v>155</v>
      </c>
      <c r="G8" s="225" t="s">
        <v>156</v>
      </c>
      <c r="H8" s="224"/>
      <c r="I8" s="1379"/>
      <c r="J8" s="1379"/>
    </row>
    <row r="9" spans="1:10" ht="25.15" customHeight="1">
      <c r="B9" s="226" t="s">
        <v>195</v>
      </c>
      <c r="C9" s="226"/>
      <c r="D9" s="226"/>
      <c r="E9" s="226"/>
      <c r="F9" s="226"/>
      <c r="G9" s="226"/>
      <c r="H9" s="224"/>
      <c r="I9" s="226">
        <f t="shared" ref="I9:I15" si="0">((D9+E9)-C27)</f>
        <v>0</v>
      </c>
      <c r="J9" s="226">
        <f t="shared" ref="J9:J15" si="1">((F9+G9)-C27)</f>
        <v>0</v>
      </c>
    </row>
    <row r="10" spans="1:10" ht="25.15" customHeight="1">
      <c r="B10" s="226" t="s">
        <v>195</v>
      </c>
      <c r="C10" s="226"/>
      <c r="D10" s="226"/>
      <c r="E10" s="226"/>
      <c r="F10" s="226"/>
      <c r="G10" s="226"/>
      <c r="H10" s="224"/>
      <c r="I10" s="226">
        <f t="shared" si="0"/>
        <v>0</v>
      </c>
      <c r="J10" s="226">
        <f t="shared" si="1"/>
        <v>0</v>
      </c>
    </row>
    <row r="11" spans="1:10" ht="25.15" customHeight="1">
      <c r="B11" s="226" t="s">
        <v>195</v>
      </c>
      <c r="C11" s="226"/>
      <c r="D11" s="226"/>
      <c r="E11" s="226"/>
      <c r="F11" s="226"/>
      <c r="G11" s="226"/>
      <c r="H11" s="224"/>
      <c r="I11" s="226">
        <f t="shared" si="0"/>
        <v>0</v>
      </c>
      <c r="J11" s="226">
        <f t="shared" si="1"/>
        <v>0</v>
      </c>
    </row>
    <row r="12" spans="1:10" ht="25.15" customHeight="1">
      <c r="B12" s="226" t="s">
        <v>195</v>
      </c>
      <c r="C12" s="226"/>
      <c r="D12" s="226"/>
      <c r="E12" s="226"/>
      <c r="F12" s="226"/>
      <c r="G12" s="226"/>
      <c r="H12" s="224"/>
      <c r="I12" s="226">
        <f t="shared" si="0"/>
        <v>0</v>
      </c>
      <c r="J12" s="226">
        <f t="shared" si="1"/>
        <v>0</v>
      </c>
    </row>
    <row r="13" spans="1:10" ht="25.15" customHeight="1">
      <c r="B13" s="226" t="s">
        <v>195</v>
      </c>
      <c r="C13" s="226"/>
      <c r="D13" s="226"/>
      <c r="E13" s="226"/>
      <c r="F13" s="226"/>
      <c r="G13" s="226"/>
      <c r="H13" s="224"/>
      <c r="I13" s="226">
        <f t="shared" si="0"/>
        <v>0</v>
      </c>
      <c r="J13" s="226">
        <f t="shared" si="1"/>
        <v>0</v>
      </c>
    </row>
    <row r="14" spans="1:10" ht="25.15" customHeight="1">
      <c r="B14" s="226" t="s">
        <v>195</v>
      </c>
      <c r="C14" s="226"/>
      <c r="D14" s="226"/>
      <c r="E14" s="226"/>
      <c r="F14" s="226"/>
      <c r="G14" s="226"/>
      <c r="H14" s="224"/>
      <c r="I14" s="226">
        <f t="shared" si="0"/>
        <v>0</v>
      </c>
      <c r="J14" s="226">
        <f t="shared" si="1"/>
        <v>0</v>
      </c>
    </row>
    <row r="15" spans="1:10" ht="25.15" customHeight="1">
      <c r="B15" s="226" t="s">
        <v>195</v>
      </c>
      <c r="C15" s="226"/>
      <c r="D15" s="226"/>
      <c r="E15" s="226"/>
      <c r="F15" s="226"/>
      <c r="G15" s="226"/>
      <c r="H15" s="224"/>
      <c r="I15" s="226">
        <f t="shared" si="0"/>
        <v>0</v>
      </c>
      <c r="J15" s="226">
        <f t="shared" si="1"/>
        <v>0</v>
      </c>
    </row>
    <row r="16" spans="1:10" ht="25.15" hidden="1" customHeight="1">
      <c r="B16" s="226" t="s">
        <v>195</v>
      </c>
      <c r="C16" s="226"/>
      <c r="D16" s="226"/>
      <c r="E16" s="226"/>
      <c r="F16" s="226"/>
      <c r="G16" s="226"/>
      <c r="H16" s="224"/>
      <c r="I16" s="226"/>
      <c r="J16" s="226"/>
    </row>
    <row r="17" spans="2:10" ht="25.15" hidden="1" customHeight="1">
      <c r="B17" s="226" t="s">
        <v>195</v>
      </c>
      <c r="C17" s="226"/>
      <c r="D17" s="226"/>
      <c r="E17" s="226"/>
      <c r="F17" s="226"/>
      <c r="G17" s="226"/>
      <c r="H17" s="224"/>
      <c r="I17" s="226"/>
      <c r="J17" s="226"/>
    </row>
    <row r="18" spans="2:10" ht="25.15" hidden="1" customHeight="1">
      <c r="B18" s="226" t="s">
        <v>195</v>
      </c>
      <c r="C18" s="226"/>
      <c r="D18" s="226"/>
      <c r="E18" s="226"/>
      <c r="F18" s="226"/>
      <c r="G18" s="226"/>
      <c r="H18" s="224"/>
      <c r="I18" s="226"/>
      <c r="J18" s="226"/>
    </row>
    <row r="19" spans="2:10" ht="25.15" hidden="1" customHeight="1">
      <c r="B19" s="226" t="s">
        <v>195</v>
      </c>
      <c r="C19" s="226"/>
      <c r="D19" s="226"/>
      <c r="E19" s="226"/>
      <c r="F19" s="226"/>
      <c r="G19" s="226"/>
      <c r="H19" s="224"/>
      <c r="I19" s="226"/>
      <c r="J19" s="226"/>
    </row>
    <row r="20" spans="2:10" ht="25.15" hidden="1" customHeight="1">
      <c r="B20" s="226" t="s">
        <v>195</v>
      </c>
      <c r="C20" s="226"/>
      <c r="D20" s="226"/>
      <c r="E20" s="226"/>
      <c r="F20" s="226"/>
      <c r="G20" s="226"/>
      <c r="H20" s="224"/>
      <c r="I20" s="226"/>
      <c r="J20" s="226"/>
    </row>
    <row r="21" spans="2:10" ht="25.15" hidden="1" customHeight="1">
      <c r="B21" s="226" t="s">
        <v>195</v>
      </c>
      <c r="C21" s="226"/>
      <c r="D21" s="226"/>
      <c r="E21" s="226"/>
      <c r="F21" s="226"/>
      <c r="G21" s="226"/>
      <c r="H21" s="224"/>
      <c r="I21" s="226"/>
      <c r="J21" s="226"/>
    </row>
    <row r="22" spans="2:10" ht="25.15" hidden="1" customHeight="1">
      <c r="B22" s="226" t="s">
        <v>195</v>
      </c>
      <c r="C22" s="226"/>
      <c r="D22" s="226"/>
      <c r="E22" s="226"/>
      <c r="F22" s="226"/>
      <c r="G22" s="226"/>
      <c r="H22" s="224"/>
      <c r="I22" s="226"/>
      <c r="J22" s="226"/>
    </row>
    <row r="23" spans="2:10" ht="25.15" hidden="1" customHeight="1">
      <c r="B23" s="226" t="s">
        <v>195</v>
      </c>
      <c r="C23" s="226"/>
      <c r="D23" s="226"/>
      <c r="E23" s="226"/>
      <c r="F23" s="226"/>
      <c r="G23" s="226"/>
      <c r="H23" s="224"/>
      <c r="I23" s="226"/>
      <c r="J23" s="226"/>
    </row>
    <row r="24" spans="2:10" ht="17.45" customHeight="1">
      <c r="H24" s="224"/>
    </row>
    <row r="25" spans="2:10" ht="17.45" customHeight="1">
      <c r="B25" s="222" t="s">
        <v>196</v>
      </c>
      <c r="H25" s="224"/>
    </row>
    <row r="26" spans="2:10" ht="25.15" customHeight="1">
      <c r="B26" s="227"/>
      <c r="C26" s="228" t="s">
        <v>197</v>
      </c>
    </row>
    <row r="27" spans="2:10" ht="25.15" customHeight="1">
      <c r="B27" s="229" t="s">
        <v>198</v>
      </c>
      <c r="C27" s="229"/>
    </row>
    <row r="28" spans="2:10" ht="25.15" customHeight="1">
      <c r="B28" s="229" t="s">
        <v>198</v>
      </c>
      <c r="C28" s="229"/>
    </row>
    <row r="29" spans="2:10" ht="25.15" customHeight="1">
      <c r="B29" s="229" t="s">
        <v>198</v>
      </c>
      <c r="C29" s="229"/>
    </row>
    <row r="30" spans="2:10" ht="25.15" customHeight="1">
      <c r="B30" s="229" t="s">
        <v>198</v>
      </c>
      <c r="C30" s="229"/>
    </row>
    <row r="31" spans="2:10" ht="25.15" customHeight="1">
      <c r="B31" s="229" t="s">
        <v>198</v>
      </c>
      <c r="C31" s="229"/>
    </row>
    <row r="32" spans="2:10" ht="25.15" customHeight="1">
      <c r="B32" s="229" t="s">
        <v>198</v>
      </c>
      <c r="C32" s="229"/>
    </row>
    <row r="33" spans="2:6" ht="25.15" customHeight="1">
      <c r="B33" s="229" t="s">
        <v>198</v>
      </c>
      <c r="C33" s="229"/>
    </row>
    <row r="34" spans="2:6" ht="25.15" customHeight="1">
      <c r="B34" s="229" t="s">
        <v>198</v>
      </c>
      <c r="C34" s="229"/>
    </row>
    <row r="35" spans="2:6" ht="25.15" hidden="1" customHeight="1">
      <c r="B35" s="229" t="s">
        <v>198</v>
      </c>
      <c r="C35" s="229"/>
    </row>
    <row r="36" spans="2:6" ht="25.15" hidden="1" customHeight="1">
      <c r="B36" s="229" t="s">
        <v>198</v>
      </c>
      <c r="C36" s="229"/>
    </row>
    <row r="37" spans="2:6" ht="25.15" hidden="1" customHeight="1">
      <c r="B37" s="229" t="s">
        <v>198</v>
      </c>
      <c r="C37" s="229"/>
    </row>
    <row r="38" spans="2:6" ht="25.15" hidden="1" customHeight="1">
      <c r="B38" s="229" t="s">
        <v>198</v>
      </c>
      <c r="C38" s="229"/>
    </row>
    <row r="39" spans="2:6" ht="25.15" hidden="1" customHeight="1">
      <c r="B39" s="229" t="s">
        <v>198</v>
      </c>
      <c r="C39" s="229"/>
    </row>
    <row r="40" spans="2:6" ht="25.15" hidden="1" customHeight="1">
      <c r="B40" s="229" t="s">
        <v>198</v>
      </c>
      <c r="C40" s="229"/>
    </row>
    <row r="41" spans="2:6" ht="25.15" hidden="1" customHeight="1">
      <c r="B41" s="229" t="s">
        <v>198</v>
      </c>
      <c r="C41" s="229"/>
    </row>
    <row r="42" spans="2:6" ht="12.6" customHeight="1">
      <c r="B42" s="224"/>
      <c r="C42" s="224"/>
    </row>
    <row r="43" spans="2:6" ht="19.899999999999999" hidden="1" customHeight="1">
      <c r="B43" s="224"/>
    </row>
    <row r="44" spans="2:6">
      <c r="B44" s="224" t="s">
        <v>199</v>
      </c>
    </row>
    <row r="45" spans="2:6" ht="22.15" customHeight="1">
      <c r="B45" s="230" t="s">
        <v>190</v>
      </c>
      <c r="C45" s="1376" t="s">
        <v>191</v>
      </c>
      <c r="D45" s="1377"/>
      <c r="E45" s="1376" t="s">
        <v>192</v>
      </c>
      <c r="F45" s="1377"/>
    </row>
    <row r="46" spans="2:6" ht="31.15" customHeight="1">
      <c r="B46" s="226"/>
      <c r="C46" s="1380"/>
      <c r="D46" s="1381"/>
      <c r="E46" s="1380"/>
      <c r="F46" s="1381"/>
    </row>
  </sheetData>
  <mergeCells count="10">
    <mergeCell ref="J7:J8"/>
    <mergeCell ref="C45:D45"/>
    <mergeCell ref="E45:F45"/>
    <mergeCell ref="C46:D46"/>
    <mergeCell ref="E46:F46"/>
    <mergeCell ref="B7:B8"/>
    <mergeCell ref="C7:C8"/>
    <mergeCell ref="D7:E7"/>
    <mergeCell ref="F7:G7"/>
    <mergeCell ref="I7:I8"/>
  </mergeCells>
  <phoneticPr fontId="57"/>
  <printOptions horizontalCentered="1"/>
  <pageMargins left="0.39370078740157483" right="0.39370078740157483" top="0.74803149606299213" bottom="0.74803149606299213" header="0.31496062992125984" footer="0.31496062992125984"/>
  <pageSetup paperSize="9" scale="63"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231"/>
  </cols>
  <sheetData>
    <row r="1" spans="1:2">
      <c r="A1" s="231" t="s">
        <v>200</v>
      </c>
    </row>
    <row r="2" spans="1:2">
      <c r="A2" s="231" t="s">
        <v>201</v>
      </c>
      <c r="B2" s="231">
        <v>1</v>
      </c>
    </row>
    <row r="3" spans="1:2">
      <c r="A3" s="231" t="s">
        <v>202</v>
      </c>
      <c r="B3" s="231">
        <v>2</v>
      </c>
    </row>
    <row r="4" spans="1:2">
      <c r="A4" s="231" t="s">
        <v>203</v>
      </c>
      <c r="B4" s="231">
        <v>3</v>
      </c>
    </row>
    <row r="5" spans="1:2">
      <c r="A5" s="231" t="s">
        <v>204</v>
      </c>
      <c r="B5" s="231">
        <v>4</v>
      </c>
    </row>
    <row r="6" spans="1:2">
      <c r="A6" s="231" t="s">
        <v>205</v>
      </c>
      <c r="B6" s="231">
        <v>5</v>
      </c>
    </row>
    <row r="7" spans="1:2">
      <c r="A7" s="231" t="s">
        <v>206</v>
      </c>
      <c r="B7" s="231">
        <v>6</v>
      </c>
    </row>
    <row r="8" spans="1:2">
      <c r="A8" s="231" t="s">
        <v>207</v>
      </c>
      <c r="B8" s="231">
        <v>7</v>
      </c>
    </row>
    <row r="9" spans="1:2">
      <c r="A9" s="231" t="s">
        <v>208</v>
      </c>
      <c r="B9" s="231">
        <v>8</v>
      </c>
    </row>
    <row r="10" spans="1:2">
      <c r="A10" s="231" t="s">
        <v>209</v>
      </c>
      <c r="B10" s="231">
        <v>9</v>
      </c>
    </row>
    <row r="11" spans="1:2">
      <c r="A11" s="231" t="s">
        <v>210</v>
      </c>
      <c r="B11" s="231">
        <v>10</v>
      </c>
    </row>
    <row r="12" spans="1:2">
      <c r="A12" s="231" t="s">
        <v>211</v>
      </c>
      <c r="B12" s="231">
        <v>11</v>
      </c>
    </row>
    <row r="13" spans="1:2">
      <c r="A13" s="231" t="s">
        <v>212</v>
      </c>
      <c r="B13" s="231">
        <v>12</v>
      </c>
    </row>
    <row r="14" spans="1:2">
      <c r="A14" s="231" t="s">
        <v>213</v>
      </c>
      <c r="B14" s="231">
        <v>13</v>
      </c>
    </row>
    <row r="15" spans="1:2">
      <c r="A15" s="231" t="s">
        <v>214</v>
      </c>
      <c r="B15" s="231">
        <v>14</v>
      </c>
    </row>
    <row r="16" spans="1:2">
      <c r="A16" s="231" t="s">
        <v>215</v>
      </c>
      <c r="B16" s="231">
        <v>15</v>
      </c>
    </row>
    <row r="17" spans="1:2">
      <c r="A17" s="231" t="s">
        <v>216</v>
      </c>
      <c r="B17" s="231">
        <v>16</v>
      </c>
    </row>
    <row r="18" spans="1:2">
      <c r="A18" s="231" t="s">
        <v>217</v>
      </c>
      <c r="B18" s="231">
        <v>17</v>
      </c>
    </row>
    <row r="19" spans="1:2">
      <c r="A19" s="231" t="s">
        <v>218</v>
      </c>
      <c r="B19" s="231">
        <v>18</v>
      </c>
    </row>
    <row r="20" spans="1:2">
      <c r="A20" s="231" t="s">
        <v>219</v>
      </c>
      <c r="B20" s="231">
        <v>19</v>
      </c>
    </row>
    <row r="21" spans="1:2">
      <c r="A21" s="231" t="s">
        <v>220</v>
      </c>
      <c r="B21" s="231">
        <v>20</v>
      </c>
    </row>
    <row r="22" spans="1:2">
      <c r="A22" s="231" t="s">
        <v>221</v>
      </c>
      <c r="B22" s="231">
        <v>21</v>
      </c>
    </row>
    <row r="23" spans="1:2">
      <c r="A23" s="231" t="s">
        <v>222</v>
      </c>
      <c r="B23" s="231">
        <v>22</v>
      </c>
    </row>
    <row r="24" spans="1:2">
      <c r="A24" s="231" t="s">
        <v>223</v>
      </c>
      <c r="B24" s="231">
        <v>23</v>
      </c>
    </row>
    <row r="25" spans="1:2">
      <c r="A25" s="231" t="s">
        <v>224</v>
      </c>
      <c r="B25" s="231">
        <v>24</v>
      </c>
    </row>
    <row r="26" spans="1:2">
      <c r="A26" s="231" t="s">
        <v>225</v>
      </c>
      <c r="B26" s="231">
        <v>25</v>
      </c>
    </row>
    <row r="27" spans="1:2">
      <c r="A27" s="231" t="s">
        <v>226</v>
      </c>
      <c r="B27" s="231">
        <v>26</v>
      </c>
    </row>
    <row r="28" spans="1:2">
      <c r="A28" s="231" t="s">
        <v>227</v>
      </c>
      <c r="B28" s="231">
        <v>27</v>
      </c>
    </row>
    <row r="29" spans="1:2">
      <c r="A29" s="231" t="s">
        <v>228</v>
      </c>
      <c r="B29" s="231">
        <v>28</v>
      </c>
    </row>
    <row r="30" spans="1:2">
      <c r="A30" s="231" t="s">
        <v>229</v>
      </c>
      <c r="B30" s="231">
        <v>29</v>
      </c>
    </row>
    <row r="31" spans="1:2">
      <c r="A31" s="231" t="s">
        <v>230</v>
      </c>
      <c r="B31" s="231">
        <v>30</v>
      </c>
    </row>
    <row r="32" spans="1:2">
      <c r="A32" s="231" t="s">
        <v>231</v>
      </c>
      <c r="B32" s="231">
        <v>31</v>
      </c>
    </row>
    <row r="33" spans="1:2">
      <c r="A33" s="231" t="s">
        <v>232</v>
      </c>
      <c r="B33" s="231">
        <v>32</v>
      </c>
    </row>
    <row r="34" spans="1:2">
      <c r="A34" s="231" t="s">
        <v>233</v>
      </c>
      <c r="B34" s="231">
        <v>33</v>
      </c>
    </row>
    <row r="35" spans="1:2">
      <c r="A35" s="231" t="s">
        <v>234</v>
      </c>
      <c r="B35" s="231">
        <v>34</v>
      </c>
    </row>
    <row r="36" spans="1:2">
      <c r="A36" s="231" t="s">
        <v>235</v>
      </c>
      <c r="B36" s="231">
        <v>35</v>
      </c>
    </row>
    <row r="37" spans="1:2">
      <c r="A37" s="231" t="s">
        <v>236</v>
      </c>
      <c r="B37" s="231">
        <v>36</v>
      </c>
    </row>
    <row r="38" spans="1:2">
      <c r="A38" s="231" t="s">
        <v>237</v>
      </c>
      <c r="B38" s="231">
        <v>37</v>
      </c>
    </row>
    <row r="39" spans="1:2">
      <c r="A39" s="231" t="s">
        <v>238</v>
      </c>
      <c r="B39" s="231">
        <v>38</v>
      </c>
    </row>
    <row r="40" spans="1:2">
      <c r="A40" s="231" t="s">
        <v>239</v>
      </c>
      <c r="B40" s="231">
        <v>39</v>
      </c>
    </row>
    <row r="41" spans="1:2">
      <c r="A41" s="231" t="s">
        <v>240</v>
      </c>
      <c r="B41" s="231">
        <v>40</v>
      </c>
    </row>
    <row r="42" spans="1:2">
      <c r="A42" s="231" t="s">
        <v>241</v>
      </c>
      <c r="B42" s="231">
        <v>41</v>
      </c>
    </row>
    <row r="43" spans="1:2">
      <c r="A43" s="231" t="s">
        <v>242</v>
      </c>
      <c r="B43" s="231">
        <v>42</v>
      </c>
    </row>
    <row r="44" spans="1:2">
      <c r="A44" s="231" t="s">
        <v>243</v>
      </c>
      <c r="B44" s="231">
        <v>43</v>
      </c>
    </row>
    <row r="45" spans="1:2">
      <c r="A45" s="231" t="s">
        <v>244</v>
      </c>
      <c r="B45" s="231">
        <v>44</v>
      </c>
    </row>
    <row r="46" spans="1:2">
      <c r="A46" s="231" t="s">
        <v>245</v>
      </c>
      <c r="B46" s="231">
        <v>45</v>
      </c>
    </row>
    <row r="47" spans="1:2">
      <c r="A47" s="231" t="s">
        <v>246</v>
      </c>
      <c r="B47" s="231">
        <v>46</v>
      </c>
    </row>
    <row r="48" spans="1:2">
      <c r="A48" s="231" t="s">
        <v>247</v>
      </c>
      <c r="B48" s="231">
        <v>47</v>
      </c>
    </row>
  </sheetData>
  <phoneticPr fontId="57"/>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339" hidden="1" customWidth="1"/>
    <col min="2" max="2" width="5.375" style="339" customWidth="1"/>
    <col min="3" max="3" width="25.375" style="339" customWidth="1"/>
    <col min="4" max="8" width="10.375" style="339" customWidth="1"/>
    <col min="9" max="9" width="15" style="339" customWidth="1"/>
    <col min="10" max="10" width="9" style="339" customWidth="1"/>
    <col min="11" max="12" width="15.375" style="339" customWidth="1"/>
    <col min="13" max="28" width="8.375" style="339" customWidth="1"/>
    <col min="29" max="29" width="9" style="339" customWidth="1"/>
    <col min="30" max="31" width="10.375" style="339" customWidth="1"/>
    <col min="32" max="32" width="10.875" style="339" bestFit="1" customWidth="1"/>
    <col min="33" max="33" width="10.375" style="339" customWidth="1"/>
    <col min="34" max="16384" width="9" style="339"/>
  </cols>
  <sheetData>
    <row r="1" spans="1:33" ht="41.25">
      <c r="B1" s="1332" t="s">
        <v>296</v>
      </c>
      <c r="C1" s="1332"/>
      <c r="D1" s="1332"/>
      <c r="E1" s="1332"/>
      <c r="F1" s="1332"/>
      <c r="G1" s="1332"/>
      <c r="H1" s="1332"/>
      <c r="I1" s="1332"/>
      <c r="J1" s="1332"/>
      <c r="K1" s="1332"/>
      <c r="L1" s="1332"/>
      <c r="M1" s="1332"/>
      <c r="N1" s="1332"/>
      <c r="O1" s="1332"/>
      <c r="P1" s="1332"/>
      <c r="Q1" s="1332"/>
      <c r="R1" s="1332"/>
      <c r="S1" s="1332"/>
      <c r="T1" s="1332"/>
      <c r="U1" s="1332"/>
      <c r="V1" s="1332"/>
      <c r="W1" s="1332"/>
      <c r="X1" s="1332"/>
      <c r="Y1" s="1332"/>
      <c r="Z1" s="1332"/>
      <c r="AA1" s="1332"/>
      <c r="AB1" s="1332"/>
      <c r="AC1" s="1332"/>
      <c r="AD1" s="1332"/>
      <c r="AE1" s="1332"/>
      <c r="AF1" s="1332"/>
      <c r="AG1" s="1332"/>
    </row>
    <row r="2" spans="1:33" ht="41.25">
      <c r="B2" s="338"/>
      <c r="C2" s="338"/>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411"/>
    </row>
    <row r="3" spans="1:33" ht="41.25" customHeight="1">
      <c r="B3" s="340"/>
      <c r="Z3" s="1382" t="s">
        <v>297</v>
      </c>
      <c r="AA3" s="1383"/>
      <c r="AB3" s="1384"/>
      <c r="AC3" s="1385"/>
      <c r="AD3" s="1385"/>
      <c r="AE3" s="1385"/>
      <c r="AF3" s="1385"/>
      <c r="AG3" s="1385"/>
    </row>
    <row r="4" spans="1:33" ht="41.45" customHeight="1">
      <c r="B4" s="340"/>
      <c r="Z4" s="1382" t="s">
        <v>298</v>
      </c>
      <c r="AA4" s="1383"/>
      <c r="AB4" s="1384"/>
      <c r="AC4" s="1385"/>
      <c r="AD4" s="1385"/>
      <c r="AE4" s="1385"/>
      <c r="AF4" s="1385"/>
      <c r="AG4" s="1385"/>
    </row>
    <row r="5" spans="1:33" ht="41.45" customHeight="1">
      <c r="B5" s="340"/>
      <c r="Z5" s="1382" t="s">
        <v>299</v>
      </c>
      <c r="AA5" s="1383"/>
      <c r="AB5" s="1384"/>
      <c r="AC5" s="1385"/>
      <c r="AD5" s="1385"/>
      <c r="AE5" s="1385"/>
      <c r="AF5" s="1385"/>
      <c r="AG5" s="1385"/>
    </row>
    <row r="6" spans="1:33" ht="41.45" customHeight="1">
      <c r="B6" s="340"/>
      <c r="Y6" s="1386" t="s">
        <v>300</v>
      </c>
      <c r="Z6" s="1386"/>
      <c r="AA6" s="1386"/>
      <c r="AB6" s="1387"/>
      <c r="AC6" s="1385"/>
      <c r="AD6" s="1385"/>
      <c r="AE6" s="1385"/>
      <c r="AF6" s="1385"/>
      <c r="AG6" s="1385"/>
    </row>
    <row r="7" spans="1:33" ht="25.5" thickBot="1">
      <c r="B7" s="1388"/>
      <c r="C7" s="1388"/>
      <c r="D7" s="341"/>
      <c r="E7" s="341"/>
      <c r="F7" s="341"/>
      <c r="G7" s="341"/>
      <c r="H7" s="342"/>
      <c r="I7" s="343"/>
      <c r="J7" s="340"/>
      <c r="K7" s="340"/>
      <c r="AF7" s="344"/>
      <c r="AG7" s="344"/>
    </row>
    <row r="8" spans="1:33" ht="36.75" customHeight="1">
      <c r="A8" s="1333" t="s">
        <v>131</v>
      </c>
      <c r="B8" s="345" t="s">
        <v>132</v>
      </c>
      <c r="C8" s="1336" t="s">
        <v>133</v>
      </c>
      <c r="D8" s="1338" t="s">
        <v>301</v>
      </c>
      <c r="E8" s="1347" t="s">
        <v>302</v>
      </c>
      <c r="F8" s="1344" t="s">
        <v>303</v>
      </c>
      <c r="G8" s="1344" t="s">
        <v>304</v>
      </c>
      <c r="H8" s="1347" t="s">
        <v>138</v>
      </c>
      <c r="I8" s="1347" t="s">
        <v>139</v>
      </c>
      <c r="J8" s="1347" t="s">
        <v>140</v>
      </c>
      <c r="K8" s="1336" t="s">
        <v>141</v>
      </c>
      <c r="L8" s="1341" t="s">
        <v>142</v>
      </c>
      <c r="M8" s="1352" t="s">
        <v>143</v>
      </c>
      <c r="N8" s="1353"/>
      <c r="O8" s="1353"/>
      <c r="P8" s="1353"/>
      <c r="Q8" s="1354" t="s">
        <v>144</v>
      </c>
      <c r="R8" s="1355"/>
      <c r="S8" s="1355"/>
      <c r="T8" s="1356"/>
      <c r="U8" s="1352" t="s">
        <v>305</v>
      </c>
      <c r="V8" s="1353"/>
      <c r="W8" s="1353"/>
      <c r="X8" s="1353"/>
      <c r="Y8" s="1352" t="s">
        <v>306</v>
      </c>
      <c r="Z8" s="1353"/>
      <c r="AA8" s="1353"/>
      <c r="AB8" s="1353"/>
      <c r="AC8" s="1389" t="s">
        <v>147</v>
      </c>
      <c r="AD8" s="1390" t="s">
        <v>148</v>
      </c>
      <c r="AE8" s="1367" t="s">
        <v>149</v>
      </c>
      <c r="AF8" s="1370" t="s">
        <v>307</v>
      </c>
      <c r="AG8" s="1350" t="s">
        <v>151</v>
      </c>
    </row>
    <row r="9" spans="1:33" ht="9" customHeight="1">
      <c r="A9" s="1334"/>
      <c r="B9" s="346"/>
      <c r="C9" s="1337"/>
      <c r="D9" s="1339"/>
      <c r="E9" s="1348"/>
      <c r="F9" s="1345"/>
      <c r="G9" s="1345"/>
      <c r="H9" s="1342"/>
      <c r="I9" s="1348"/>
      <c r="J9" s="1348"/>
      <c r="K9" s="1337"/>
      <c r="L9" s="1342"/>
      <c r="M9" s="347"/>
      <c r="Q9" s="348"/>
      <c r="U9" s="347"/>
      <c r="Y9" s="347"/>
      <c r="AC9" s="1334"/>
      <c r="AD9" s="1391"/>
      <c r="AE9" s="1368"/>
      <c r="AF9" s="1371"/>
      <c r="AG9" s="1351"/>
    </row>
    <row r="10" spans="1:33" ht="58.5" customHeight="1">
      <c r="A10" s="1334"/>
      <c r="B10" s="346"/>
      <c r="C10" s="1337"/>
      <c r="D10" s="1339"/>
      <c r="E10" s="1348"/>
      <c r="F10" s="1345"/>
      <c r="G10" s="1345"/>
      <c r="H10" s="1342"/>
      <c r="I10" s="1348"/>
      <c r="J10" s="1348"/>
      <c r="K10" s="1337"/>
      <c r="L10" s="1342"/>
      <c r="M10" s="1357" t="s">
        <v>152</v>
      </c>
      <c r="N10" s="1359" t="s">
        <v>153</v>
      </c>
      <c r="O10" s="1359" t="s">
        <v>154</v>
      </c>
      <c r="P10" s="1360" t="s">
        <v>70</v>
      </c>
      <c r="Q10" s="1357" t="s">
        <v>155</v>
      </c>
      <c r="R10" s="1359" t="s">
        <v>156</v>
      </c>
      <c r="S10" s="1359" t="s">
        <v>157</v>
      </c>
      <c r="T10" s="1360" t="s">
        <v>70</v>
      </c>
      <c r="U10" s="1357" t="s">
        <v>155</v>
      </c>
      <c r="V10" s="1359" t="s">
        <v>156</v>
      </c>
      <c r="W10" s="1359" t="s">
        <v>157</v>
      </c>
      <c r="X10" s="1360" t="s">
        <v>70</v>
      </c>
      <c r="Y10" s="1357" t="s">
        <v>155</v>
      </c>
      <c r="Z10" s="1359" t="s">
        <v>156</v>
      </c>
      <c r="AA10" s="1359" t="s">
        <v>157</v>
      </c>
      <c r="AB10" s="1360" t="s">
        <v>70</v>
      </c>
      <c r="AC10" s="1334"/>
      <c r="AD10" s="1391"/>
      <c r="AE10" s="1368"/>
      <c r="AF10" s="1371"/>
      <c r="AG10" s="1351"/>
    </row>
    <row r="11" spans="1:33" ht="86.25" customHeight="1" thickBot="1">
      <c r="A11" s="1335"/>
      <c r="B11" s="346"/>
      <c r="C11" s="1337"/>
      <c r="D11" s="1340"/>
      <c r="E11" s="1349"/>
      <c r="F11" s="1346"/>
      <c r="G11" s="1346"/>
      <c r="H11" s="1343"/>
      <c r="I11" s="1349"/>
      <c r="J11" s="1348"/>
      <c r="K11" s="1337"/>
      <c r="L11" s="1342"/>
      <c r="M11" s="1358"/>
      <c r="N11" s="1337"/>
      <c r="O11" s="1337"/>
      <c r="P11" s="1360"/>
      <c r="Q11" s="1358"/>
      <c r="R11" s="1337"/>
      <c r="S11" s="1337"/>
      <c r="T11" s="1360"/>
      <c r="U11" s="1358"/>
      <c r="V11" s="1337"/>
      <c r="W11" s="1337"/>
      <c r="X11" s="1360"/>
      <c r="Y11" s="1358"/>
      <c r="Z11" s="1337"/>
      <c r="AA11" s="1337"/>
      <c r="AB11" s="1360"/>
      <c r="AC11" s="1334"/>
      <c r="AD11" s="1392"/>
      <c r="AE11" s="1369"/>
      <c r="AF11" s="1371"/>
      <c r="AG11" s="1351"/>
    </row>
    <row r="12" spans="1:33" ht="21" customHeight="1" thickBot="1">
      <c r="A12" s="349">
        <v>0</v>
      </c>
      <c r="B12" s="350">
        <v>1</v>
      </c>
      <c r="C12" s="351">
        <v>3</v>
      </c>
      <c r="D12" s="352">
        <v>4</v>
      </c>
      <c r="E12" s="353">
        <v>5</v>
      </c>
      <c r="F12" s="353"/>
      <c r="G12" s="353"/>
      <c r="H12" s="351"/>
      <c r="I12" s="351"/>
      <c r="J12" s="354"/>
      <c r="K12" s="351">
        <v>2</v>
      </c>
      <c r="L12" s="355"/>
      <c r="M12" s="350">
        <v>4</v>
      </c>
      <c r="N12" s="351">
        <v>5</v>
      </c>
      <c r="O12" s="351">
        <v>6</v>
      </c>
      <c r="P12" s="354">
        <v>9</v>
      </c>
      <c r="Q12" s="350">
        <v>11</v>
      </c>
      <c r="R12" s="351">
        <v>12</v>
      </c>
      <c r="S12" s="351">
        <v>13</v>
      </c>
      <c r="T12" s="354">
        <v>15</v>
      </c>
      <c r="U12" s="350">
        <v>17</v>
      </c>
      <c r="V12" s="351">
        <v>18</v>
      </c>
      <c r="W12" s="351">
        <v>19</v>
      </c>
      <c r="X12" s="354">
        <v>22</v>
      </c>
      <c r="Y12" s="350">
        <v>17</v>
      </c>
      <c r="Z12" s="351">
        <v>18</v>
      </c>
      <c r="AA12" s="351">
        <v>19</v>
      </c>
      <c r="AB12" s="354">
        <v>22</v>
      </c>
      <c r="AC12" s="356"/>
      <c r="AD12" s="357">
        <v>32</v>
      </c>
      <c r="AE12" s="358">
        <v>33</v>
      </c>
      <c r="AF12" s="359">
        <v>34</v>
      </c>
      <c r="AG12" s="356">
        <v>37</v>
      </c>
    </row>
    <row r="13" spans="1:33" ht="39.950000000000003" customHeight="1" thickBot="1">
      <c r="A13" s="360"/>
      <c r="B13" s="361">
        <v>1</v>
      </c>
      <c r="C13" s="362"/>
      <c r="D13" s="412"/>
      <c r="E13" s="413"/>
      <c r="F13" s="413"/>
      <c r="G13" s="413"/>
      <c r="H13" s="365"/>
      <c r="I13" s="366"/>
      <c r="J13" s="367"/>
      <c r="K13" s="368"/>
      <c r="L13" s="369"/>
      <c r="M13" s="370"/>
      <c r="N13" s="371"/>
      <c r="O13" s="371"/>
      <c r="P13" s="372">
        <f t="shared" ref="P13" si="0">SUM(M13:O13)</f>
        <v>0</v>
      </c>
      <c r="Q13" s="370"/>
      <c r="R13" s="371"/>
      <c r="S13" s="371"/>
      <c r="T13" s="372">
        <f t="shared" ref="T13" si="1">SUM(Q13:S13)</f>
        <v>0</v>
      </c>
      <c r="U13" s="373">
        <f>M13-Q13</f>
        <v>0</v>
      </c>
      <c r="V13" s="374">
        <f t="shared" ref="V13:W13" si="2">N13-R13</f>
        <v>0</v>
      </c>
      <c r="W13" s="374">
        <f t="shared" si="2"/>
        <v>0</v>
      </c>
      <c r="X13" s="372">
        <f t="shared" ref="X13" si="3">SUM(U13:W13)</f>
        <v>0</v>
      </c>
      <c r="Y13" s="375"/>
      <c r="Z13" s="376"/>
      <c r="AA13" s="376"/>
      <c r="AB13" s="372">
        <f t="shared" ref="AB13" si="4">SUM(Y13:AA13)</f>
        <v>0</v>
      </c>
      <c r="AC13" s="377"/>
      <c r="AD13" s="378">
        <v>4104</v>
      </c>
      <c r="AE13" s="379">
        <f t="shared" ref="AE13" si="5">X13*AD13</f>
        <v>0</v>
      </c>
      <c r="AF13" s="380"/>
      <c r="AG13" s="381">
        <f>AE13-AF13</f>
        <v>0</v>
      </c>
    </row>
    <row r="14" spans="1:33" ht="39.950000000000003" customHeight="1" thickTop="1" thickBot="1">
      <c r="A14" s="394"/>
      <c r="B14" s="395" t="s">
        <v>70</v>
      </c>
      <c r="C14" s="396"/>
      <c r="D14" s="397"/>
      <c r="E14" s="396"/>
      <c r="F14" s="396"/>
      <c r="G14" s="396"/>
      <c r="H14" s="396"/>
      <c r="I14" s="396"/>
      <c r="J14" s="398"/>
      <c r="K14" s="397"/>
      <c r="L14" s="399"/>
      <c r="M14" s="400">
        <f t="shared" ref="M14:AB14" si="6">SUBTOTAL(9,M13:M13)</f>
        <v>0</v>
      </c>
      <c r="N14" s="401">
        <f t="shared" si="6"/>
        <v>0</v>
      </c>
      <c r="O14" s="401">
        <f t="shared" si="6"/>
        <v>0</v>
      </c>
      <c r="P14" s="402">
        <f t="shared" si="6"/>
        <v>0</v>
      </c>
      <c r="Q14" s="400">
        <f t="shared" si="6"/>
        <v>0</v>
      </c>
      <c r="R14" s="401">
        <f t="shared" si="6"/>
        <v>0</v>
      </c>
      <c r="S14" s="401">
        <f t="shared" si="6"/>
        <v>0</v>
      </c>
      <c r="T14" s="402">
        <f t="shared" si="6"/>
        <v>0</v>
      </c>
      <c r="U14" s="400">
        <f t="shared" si="6"/>
        <v>0</v>
      </c>
      <c r="V14" s="401">
        <f t="shared" si="6"/>
        <v>0</v>
      </c>
      <c r="W14" s="401">
        <f t="shared" si="6"/>
        <v>0</v>
      </c>
      <c r="X14" s="403">
        <f t="shared" si="6"/>
        <v>0</v>
      </c>
      <c r="Y14" s="400">
        <f t="shared" si="6"/>
        <v>0</v>
      </c>
      <c r="Z14" s="401">
        <f t="shared" si="6"/>
        <v>0</v>
      </c>
      <c r="AA14" s="401">
        <f t="shared" si="6"/>
        <v>0</v>
      </c>
      <c r="AB14" s="403">
        <f t="shared" si="6"/>
        <v>0</v>
      </c>
      <c r="AC14" s="404"/>
      <c r="AD14" s="405"/>
      <c r="AE14" s="406">
        <f>SUBTOTAL(9,AE13:AE13)</f>
        <v>0</v>
      </c>
      <c r="AF14" s="407">
        <f>SUBTOTAL(9,AF13:AF13)</f>
        <v>0</v>
      </c>
      <c r="AG14" s="408">
        <f>SUBTOTAL(9,AG13:AG13)</f>
        <v>0</v>
      </c>
    </row>
    <row r="15" spans="1:33" ht="51.75" customHeight="1">
      <c r="D15" s="1372" t="s">
        <v>158</v>
      </c>
      <c r="E15" s="1372"/>
      <c r="F15" s="1372"/>
      <c r="G15" s="1372"/>
      <c r="H15" s="1372"/>
      <c r="I15" s="1372"/>
      <c r="J15" s="339">
        <v>1</v>
      </c>
      <c r="K15" s="409" t="s">
        <v>159</v>
      </c>
      <c r="N15" s="410"/>
      <c r="AC15" s="339" t="s">
        <v>160</v>
      </c>
    </row>
    <row r="16" spans="1:33" ht="32.25" customHeight="1">
      <c r="D16" s="1373" t="s">
        <v>161</v>
      </c>
      <c r="E16" s="1373"/>
      <c r="F16" s="1373"/>
      <c r="G16" s="1373"/>
      <c r="H16" s="1373"/>
      <c r="I16" s="1373"/>
      <c r="J16" s="339">
        <v>2</v>
      </c>
      <c r="K16" s="409" t="s">
        <v>162</v>
      </c>
    </row>
    <row r="17" spans="4:14" ht="30.75" customHeight="1">
      <c r="D17" s="339" t="s">
        <v>308</v>
      </c>
      <c r="J17" s="339">
        <v>3</v>
      </c>
      <c r="K17" s="409" t="s">
        <v>164</v>
      </c>
      <c r="N17" s="410"/>
    </row>
    <row r="18" spans="4:14">
      <c r="D18" s="339" t="s">
        <v>165</v>
      </c>
      <c r="J18" s="339">
        <v>4</v>
      </c>
      <c r="K18" s="409" t="s">
        <v>166</v>
      </c>
      <c r="N18" s="410"/>
    </row>
    <row r="19" spans="4:14" ht="18.75" customHeight="1">
      <c r="J19" s="339">
        <v>5</v>
      </c>
      <c r="K19" s="409" t="s">
        <v>167</v>
      </c>
      <c r="N19" s="410"/>
    </row>
    <row r="20" spans="4:14" ht="18.75" customHeight="1">
      <c r="J20" s="339">
        <v>6</v>
      </c>
      <c r="K20" s="409" t="s">
        <v>168</v>
      </c>
      <c r="N20" s="410"/>
    </row>
    <row r="21" spans="4:14" ht="18.75" customHeight="1">
      <c r="J21" s="339">
        <v>7</v>
      </c>
      <c r="K21" s="409" t="s">
        <v>169</v>
      </c>
      <c r="N21" s="410"/>
    </row>
    <row r="22" spans="4:14" ht="18.75" customHeight="1">
      <c r="J22" s="339">
        <v>8</v>
      </c>
      <c r="K22" s="409" t="s">
        <v>131</v>
      </c>
      <c r="N22" s="410"/>
    </row>
    <row r="23" spans="4:14" ht="18.75" customHeight="1">
      <c r="J23" s="339">
        <v>9</v>
      </c>
      <c r="K23" s="409" t="s">
        <v>170</v>
      </c>
      <c r="N23" s="410"/>
    </row>
    <row r="24" spans="4:14" ht="18.75" customHeight="1">
      <c r="J24" s="339">
        <v>10</v>
      </c>
      <c r="K24" s="409" t="s">
        <v>171</v>
      </c>
      <c r="N24" s="410"/>
    </row>
    <row r="25" spans="4:14" ht="18.75" customHeight="1">
      <c r="J25" s="339">
        <v>11</v>
      </c>
      <c r="K25" s="409" t="s">
        <v>172</v>
      </c>
      <c r="N25" s="410"/>
    </row>
    <row r="26" spans="4:14" ht="18.75" customHeight="1">
      <c r="J26" s="339">
        <v>12</v>
      </c>
      <c r="K26" s="409" t="s">
        <v>173</v>
      </c>
      <c r="N26" s="410"/>
    </row>
    <row r="27" spans="4:14" ht="18.75" customHeight="1">
      <c r="J27" s="339">
        <v>13</v>
      </c>
      <c r="K27" s="409" t="s">
        <v>174</v>
      </c>
      <c r="N27" s="410"/>
    </row>
    <row r="28" spans="4:14" ht="18.75" customHeight="1">
      <c r="J28" s="339">
        <v>14</v>
      </c>
      <c r="K28" s="409" t="s">
        <v>175</v>
      </c>
      <c r="N28" s="410"/>
    </row>
    <row r="29" spans="4:14" ht="18.75" customHeight="1">
      <c r="J29" s="339">
        <v>15</v>
      </c>
      <c r="K29" s="409" t="s">
        <v>176</v>
      </c>
      <c r="N29" s="410"/>
    </row>
    <row r="30" spans="4:14" ht="18.75" customHeight="1">
      <c r="J30" s="339">
        <v>16</v>
      </c>
      <c r="K30" s="409" t="s">
        <v>177</v>
      </c>
      <c r="N30" s="410"/>
    </row>
    <row r="31" spans="4:14" ht="18.75" customHeight="1">
      <c r="J31" s="339">
        <v>17</v>
      </c>
      <c r="K31" s="409" t="s">
        <v>178</v>
      </c>
      <c r="N31" s="410"/>
    </row>
    <row r="32" spans="4:14" ht="18.75" customHeight="1">
      <c r="J32" s="339">
        <v>18</v>
      </c>
      <c r="K32" s="409" t="s">
        <v>179</v>
      </c>
      <c r="N32" s="410"/>
    </row>
    <row r="33" spans="10:14" ht="18.75" customHeight="1">
      <c r="J33" s="339">
        <v>19</v>
      </c>
      <c r="K33" s="409" t="s">
        <v>180</v>
      </c>
      <c r="N33" s="410"/>
    </row>
    <row r="34" spans="10:14" ht="18.75" customHeight="1">
      <c r="J34" s="339">
        <v>20</v>
      </c>
      <c r="K34" s="409" t="s">
        <v>181</v>
      </c>
      <c r="N34" s="410"/>
    </row>
    <row r="35" spans="10:14" ht="18.75" customHeight="1">
      <c r="J35" s="339">
        <v>21</v>
      </c>
      <c r="K35" s="409" t="s">
        <v>182</v>
      </c>
      <c r="N35" s="410"/>
    </row>
    <row r="36" spans="10:14" ht="18.75" customHeight="1">
      <c r="J36" s="339">
        <v>22</v>
      </c>
      <c r="K36" s="409" t="s">
        <v>183</v>
      </c>
      <c r="N36" s="410"/>
    </row>
    <row r="37" spans="10:14" ht="18.75" customHeight="1">
      <c r="J37" s="339">
        <v>23</v>
      </c>
      <c r="K37" s="409" t="s">
        <v>184</v>
      </c>
      <c r="N37" s="410"/>
    </row>
    <row r="38" spans="10:14" ht="18.75" customHeight="1">
      <c r="J38" s="339">
        <v>24</v>
      </c>
      <c r="K38" s="409" t="s">
        <v>185</v>
      </c>
      <c r="N38" s="410"/>
    </row>
    <row r="39" spans="10:14" ht="18.75" customHeight="1">
      <c r="J39" s="339">
        <v>25</v>
      </c>
      <c r="K39" s="409" t="s">
        <v>186</v>
      </c>
      <c r="N39" s="410"/>
    </row>
    <row r="40" spans="10:14" ht="18.75" customHeight="1">
      <c r="J40" s="339">
        <v>26</v>
      </c>
      <c r="K40" s="409" t="s">
        <v>187</v>
      </c>
      <c r="N40" s="410"/>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57"/>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U33"/>
  <sheetViews>
    <sheetView showGridLines="0" view="pageBreakPreview" topLeftCell="A18" zoomScale="85" zoomScaleNormal="70" zoomScaleSheetLayoutView="85" workbookViewId="0"/>
  </sheetViews>
  <sheetFormatPr defaultColWidth="9" defaultRowHeight="12"/>
  <cols>
    <col min="1" max="1" width="22.375" style="131" customWidth="1"/>
    <col min="2" max="2" width="5.375" style="131" bestFit="1" customWidth="1"/>
    <col min="3" max="12" width="27.375" style="131" customWidth="1"/>
    <col min="13" max="13" width="13.75" style="131" customWidth="1"/>
    <col min="14" max="14" width="27.375" style="131" customWidth="1"/>
    <col min="15" max="17" width="9" style="131"/>
    <col min="18" max="18" width="9" style="131" customWidth="1"/>
    <col min="19" max="16384" width="9" style="131"/>
  </cols>
  <sheetData>
    <row r="1" spans="1:21" ht="18.75">
      <c r="A1" s="161" t="s">
        <v>690</v>
      </c>
      <c r="C1" s="127"/>
      <c r="D1" s="127"/>
      <c r="E1" s="127"/>
      <c r="F1" s="127"/>
      <c r="G1" s="127"/>
      <c r="H1" s="127"/>
      <c r="I1" s="127"/>
      <c r="J1" s="127"/>
      <c r="K1" s="127"/>
      <c r="L1" s="127"/>
      <c r="M1" s="127"/>
      <c r="N1" s="127"/>
    </row>
    <row r="2" spans="1:21" ht="15" thickBot="1">
      <c r="A2" s="142" t="str">
        <f>'管理用（このシートは削除しないでください）'!$E$5</f>
        <v>施設整備促進支援事業</v>
      </c>
      <c r="B2" s="130"/>
      <c r="N2" s="143"/>
      <c r="P2" s="254" t="str">
        <f>'第１号様式_交付申請書（都道府県→国）'!H10</f>
        <v>事業者名</v>
      </c>
    </row>
    <row r="3" spans="1:21" s="144" customFormat="1" ht="36.75" customHeight="1">
      <c r="A3" s="1407" t="s">
        <v>297</v>
      </c>
      <c r="B3" s="1410" t="s">
        <v>132</v>
      </c>
      <c r="C3" s="1393" t="s">
        <v>309</v>
      </c>
      <c r="D3" s="1393" t="s">
        <v>310</v>
      </c>
      <c r="E3" s="1393" t="s">
        <v>311</v>
      </c>
      <c r="F3" s="1393" t="s">
        <v>312</v>
      </c>
      <c r="G3" s="1393" t="s">
        <v>313</v>
      </c>
      <c r="H3" s="1393" t="s">
        <v>314</v>
      </c>
      <c r="I3" s="1393" t="s">
        <v>315</v>
      </c>
      <c r="J3" s="1393" t="s">
        <v>316</v>
      </c>
      <c r="K3" s="1393" t="s">
        <v>317</v>
      </c>
      <c r="L3" s="1393" t="s">
        <v>318</v>
      </c>
      <c r="M3" s="1393" t="s">
        <v>319</v>
      </c>
      <c r="N3" s="1404" t="s">
        <v>788</v>
      </c>
      <c r="O3" s="1398" t="s">
        <v>320</v>
      </c>
      <c r="P3" s="1401" t="s">
        <v>321</v>
      </c>
    </row>
    <row r="4" spans="1:21" s="144" customFormat="1" ht="18.75" customHeight="1">
      <c r="A4" s="1408"/>
      <c r="B4" s="1411"/>
      <c r="C4" s="1396"/>
      <c r="D4" s="1396"/>
      <c r="E4" s="1396"/>
      <c r="F4" s="1396"/>
      <c r="G4" s="1396"/>
      <c r="H4" s="1396"/>
      <c r="I4" s="1394"/>
      <c r="J4" s="1394"/>
      <c r="K4" s="1394"/>
      <c r="L4" s="1396"/>
      <c r="M4" s="1396"/>
      <c r="N4" s="1405"/>
      <c r="O4" s="1399"/>
      <c r="P4" s="1402"/>
    </row>
    <row r="5" spans="1:21" s="144" customFormat="1" ht="18.75" customHeight="1">
      <c r="A5" s="1408"/>
      <c r="B5" s="1411"/>
      <c r="C5" s="1396"/>
      <c r="D5" s="1396"/>
      <c r="E5" s="1396"/>
      <c r="F5" s="1396"/>
      <c r="G5" s="1396"/>
      <c r="H5" s="1396"/>
      <c r="I5" s="1394"/>
      <c r="J5" s="1394"/>
      <c r="K5" s="1394"/>
      <c r="L5" s="1396"/>
      <c r="M5" s="1396"/>
      <c r="N5" s="1405"/>
      <c r="O5" s="1399"/>
      <c r="P5" s="1402"/>
    </row>
    <row r="6" spans="1:21" s="144" customFormat="1" ht="155.25" customHeight="1" thickBot="1">
      <c r="A6" s="1409"/>
      <c r="B6" s="1412"/>
      <c r="C6" s="1397"/>
      <c r="D6" s="1397"/>
      <c r="E6" s="1397"/>
      <c r="F6" s="1397"/>
      <c r="G6" s="1397"/>
      <c r="H6" s="1397"/>
      <c r="I6" s="1395"/>
      <c r="J6" s="1395"/>
      <c r="K6" s="1395"/>
      <c r="L6" s="1397"/>
      <c r="M6" s="1397"/>
      <c r="N6" s="1406"/>
      <c r="O6" s="1400"/>
      <c r="P6" s="1403"/>
    </row>
    <row r="7" spans="1:21" s="144" customFormat="1" ht="12.75" customHeight="1" thickBot="1">
      <c r="A7" s="145">
        <v>0</v>
      </c>
      <c r="B7" s="145">
        <v>1</v>
      </c>
      <c r="C7" s="146">
        <v>2</v>
      </c>
      <c r="D7" s="146">
        <v>2</v>
      </c>
      <c r="E7" s="157"/>
      <c r="F7" s="157"/>
      <c r="G7" s="157"/>
      <c r="H7" s="157"/>
      <c r="I7" s="157"/>
      <c r="J7" s="157"/>
      <c r="K7" s="157"/>
      <c r="L7" s="157"/>
      <c r="M7" s="157"/>
      <c r="N7" s="157"/>
      <c r="O7" s="157"/>
      <c r="P7" s="157"/>
    </row>
    <row r="8" spans="1:21" s="144" customFormat="1" ht="39.950000000000003" customHeight="1">
      <c r="A8" s="166" t="s">
        <v>322</v>
      </c>
      <c r="B8" s="166" t="s">
        <v>323</v>
      </c>
      <c r="C8" s="311" t="s">
        <v>324</v>
      </c>
      <c r="D8" s="312" t="s">
        <v>325</v>
      </c>
      <c r="E8" s="313" t="s">
        <v>326</v>
      </c>
      <c r="F8" s="318">
        <v>484000</v>
      </c>
      <c r="G8" s="314">
        <v>500000</v>
      </c>
      <c r="H8" s="314">
        <f t="shared" ref="H8" si="0">MIN(F8:G8)</f>
        <v>484000</v>
      </c>
      <c r="I8" s="314">
        <v>295100</v>
      </c>
      <c r="J8" s="315">
        <v>2500</v>
      </c>
      <c r="K8" s="315">
        <v>2300</v>
      </c>
      <c r="L8" s="315">
        <f t="shared" ref="L8" si="1">MIN(J8:K8)</f>
        <v>2300</v>
      </c>
      <c r="M8" s="328">
        <v>0.33</v>
      </c>
      <c r="N8" s="314">
        <f>ROUNDDOWN(((H8-I8)*L8*M8)/1000,0)*1000</f>
        <v>143375000</v>
      </c>
      <c r="O8" s="316">
        <v>45748</v>
      </c>
      <c r="P8" s="317" t="s">
        <v>327</v>
      </c>
      <c r="U8" s="149"/>
    </row>
    <row r="9" spans="1:21" s="144" customFormat="1" ht="39.950000000000003" customHeight="1" thickBot="1">
      <c r="A9" s="319" t="s">
        <v>328</v>
      </c>
      <c r="B9" s="319" t="s">
        <v>329</v>
      </c>
      <c r="C9" s="320" t="s">
        <v>330</v>
      </c>
      <c r="D9" s="321" t="s">
        <v>331</v>
      </c>
      <c r="E9" s="320" t="s">
        <v>332</v>
      </c>
      <c r="F9" s="322">
        <v>484000</v>
      </c>
      <c r="G9" s="323">
        <v>500000</v>
      </c>
      <c r="H9" s="323">
        <f t="shared" ref="H9" si="2">MIN(F9:G9)</f>
        <v>484000</v>
      </c>
      <c r="I9" s="323">
        <v>360000</v>
      </c>
      <c r="J9" s="324">
        <v>1000</v>
      </c>
      <c r="K9" s="324">
        <v>1250</v>
      </c>
      <c r="L9" s="324">
        <f t="shared" ref="L9" si="3">MIN(J9:K9)</f>
        <v>1000</v>
      </c>
      <c r="M9" s="325">
        <v>0.66666666666666663</v>
      </c>
      <c r="N9" s="322">
        <f>ROUNDDOWN(((H9-I9)*L9*M9)/1000,0)*1000</f>
        <v>82666000</v>
      </c>
      <c r="O9" s="326">
        <v>45748</v>
      </c>
      <c r="P9" s="327" t="s">
        <v>327</v>
      </c>
      <c r="U9" s="149"/>
    </row>
    <row r="10" spans="1:21" s="144" customFormat="1" ht="39.950000000000003" customHeight="1">
      <c r="A10" s="147"/>
      <c r="B10" s="147">
        <v>1</v>
      </c>
      <c r="C10" s="148"/>
      <c r="D10" s="255"/>
      <c r="E10" s="148"/>
      <c r="F10" s="212"/>
      <c r="G10" s="212"/>
      <c r="H10" s="243"/>
      <c r="I10" s="212"/>
      <c r="J10" s="245"/>
      <c r="K10" s="244"/>
      <c r="L10" s="244"/>
      <c r="M10" s="246"/>
      <c r="N10" s="212"/>
      <c r="O10" s="247"/>
      <c r="P10" s="248"/>
      <c r="U10" s="149"/>
    </row>
    <row r="11" spans="1:21" s="144" customFormat="1" ht="39.950000000000003" customHeight="1">
      <c r="A11" s="150"/>
      <c r="B11" s="150">
        <v>2</v>
      </c>
      <c r="C11" s="151"/>
      <c r="D11" s="256"/>
      <c r="E11" s="158"/>
      <c r="F11" s="159"/>
      <c r="G11" s="159"/>
      <c r="H11" s="159"/>
      <c r="I11" s="159"/>
      <c r="J11" s="249"/>
      <c r="K11" s="250"/>
      <c r="L11" s="250"/>
      <c r="M11" s="251"/>
      <c r="N11" s="159"/>
      <c r="O11" s="252"/>
      <c r="P11" s="253"/>
    </row>
    <row r="12" spans="1:21" s="144" customFormat="1" ht="39.950000000000003" customHeight="1">
      <c r="A12" s="150"/>
      <c r="B12" s="150">
        <v>3</v>
      </c>
      <c r="C12" s="151"/>
      <c r="D12" s="256"/>
      <c r="E12" s="158"/>
      <c r="F12" s="159"/>
      <c r="G12" s="159"/>
      <c r="H12" s="159"/>
      <c r="I12" s="159"/>
      <c r="J12" s="249"/>
      <c r="K12" s="250"/>
      <c r="L12" s="250"/>
      <c r="M12" s="251"/>
      <c r="N12" s="159"/>
      <c r="O12" s="252"/>
      <c r="P12" s="253"/>
    </row>
    <row r="13" spans="1:21" s="144" customFormat="1" ht="39.950000000000003" customHeight="1">
      <c r="A13" s="150"/>
      <c r="B13" s="150">
        <v>4</v>
      </c>
      <c r="C13" s="151"/>
      <c r="D13" s="256"/>
      <c r="E13" s="158"/>
      <c r="F13" s="159"/>
      <c r="G13" s="159"/>
      <c r="H13" s="159"/>
      <c r="I13" s="159"/>
      <c r="J13" s="249"/>
      <c r="K13" s="250"/>
      <c r="L13" s="250"/>
      <c r="M13" s="251"/>
      <c r="N13" s="159"/>
      <c r="O13" s="252"/>
      <c r="P13" s="253"/>
    </row>
    <row r="14" spans="1:21" s="144" customFormat="1" ht="39.950000000000003" customHeight="1">
      <c r="A14" s="150"/>
      <c r="B14" s="150">
        <v>5</v>
      </c>
      <c r="C14" s="151"/>
      <c r="D14" s="256"/>
      <c r="E14" s="158"/>
      <c r="F14" s="159"/>
      <c r="G14" s="159"/>
      <c r="H14" s="159"/>
      <c r="I14" s="159"/>
      <c r="J14" s="249"/>
      <c r="K14" s="250"/>
      <c r="L14" s="250"/>
      <c r="M14" s="251"/>
      <c r="N14" s="159"/>
      <c r="O14" s="252"/>
      <c r="P14" s="253"/>
    </row>
    <row r="15" spans="1:21" s="144" customFormat="1" ht="39.950000000000003" customHeight="1">
      <c r="A15" s="150"/>
      <c r="B15" s="150">
        <v>6</v>
      </c>
      <c r="C15" s="151"/>
      <c r="D15" s="151"/>
      <c r="E15" s="158"/>
      <c r="F15" s="159"/>
      <c r="G15" s="159"/>
      <c r="H15" s="159"/>
      <c r="I15" s="159"/>
      <c r="J15" s="159"/>
      <c r="K15" s="159"/>
      <c r="L15" s="159"/>
      <c r="M15" s="164"/>
      <c r="N15" s="159"/>
      <c r="O15" s="232"/>
      <c r="P15" s="233"/>
    </row>
    <row r="16" spans="1:21" s="144" customFormat="1" ht="39.950000000000003" customHeight="1">
      <c r="A16" s="150"/>
      <c r="B16" s="150">
        <v>7</v>
      </c>
      <c r="C16" s="151"/>
      <c r="D16" s="151"/>
      <c r="E16" s="158"/>
      <c r="F16" s="159"/>
      <c r="G16" s="159"/>
      <c r="H16" s="159"/>
      <c r="I16" s="159"/>
      <c r="J16" s="159"/>
      <c r="K16" s="159"/>
      <c r="L16" s="159"/>
      <c r="M16" s="164"/>
      <c r="N16" s="159"/>
      <c r="O16" s="232"/>
      <c r="P16" s="233"/>
    </row>
    <row r="17" spans="1:16" s="144" customFormat="1" ht="39.950000000000003" customHeight="1">
      <c r="A17" s="150"/>
      <c r="B17" s="150">
        <v>8</v>
      </c>
      <c r="C17" s="151"/>
      <c r="D17" s="151"/>
      <c r="E17" s="158"/>
      <c r="F17" s="159"/>
      <c r="G17" s="159"/>
      <c r="H17" s="159"/>
      <c r="I17" s="159"/>
      <c r="J17" s="159"/>
      <c r="K17" s="159"/>
      <c r="L17" s="159"/>
      <c r="M17" s="164"/>
      <c r="N17" s="159"/>
      <c r="O17" s="232"/>
      <c r="P17" s="233"/>
    </row>
    <row r="18" spans="1:16" s="144" customFormat="1" ht="39.950000000000003" customHeight="1">
      <c r="A18" s="150"/>
      <c r="B18" s="150">
        <v>9</v>
      </c>
      <c r="C18" s="151"/>
      <c r="D18" s="151"/>
      <c r="E18" s="158"/>
      <c r="F18" s="159"/>
      <c r="G18" s="159"/>
      <c r="H18" s="159"/>
      <c r="I18" s="159"/>
      <c r="J18" s="159"/>
      <c r="K18" s="159"/>
      <c r="L18" s="159"/>
      <c r="M18" s="164"/>
      <c r="N18" s="159"/>
      <c r="O18" s="232"/>
      <c r="P18" s="233"/>
    </row>
    <row r="19" spans="1:16" s="144" customFormat="1" ht="39.950000000000003" customHeight="1">
      <c r="A19" s="150"/>
      <c r="B19" s="150">
        <v>10</v>
      </c>
      <c r="C19" s="151"/>
      <c r="D19" s="151"/>
      <c r="E19" s="158"/>
      <c r="F19" s="159"/>
      <c r="G19" s="159"/>
      <c r="H19" s="159"/>
      <c r="I19" s="159"/>
      <c r="J19" s="159"/>
      <c r="K19" s="159"/>
      <c r="L19" s="159"/>
      <c r="M19" s="164"/>
      <c r="N19" s="159"/>
      <c r="O19" s="232"/>
      <c r="P19" s="233"/>
    </row>
    <row r="20" spans="1:16" s="144" customFormat="1" ht="39.950000000000003" customHeight="1">
      <c r="A20" s="150"/>
      <c r="B20" s="150">
        <v>11</v>
      </c>
      <c r="C20" s="151"/>
      <c r="D20" s="151"/>
      <c r="E20" s="158"/>
      <c r="F20" s="159"/>
      <c r="G20" s="159"/>
      <c r="H20" s="159"/>
      <c r="I20" s="159"/>
      <c r="J20" s="159"/>
      <c r="K20" s="159"/>
      <c r="L20" s="159"/>
      <c r="M20" s="164"/>
      <c r="N20" s="159"/>
      <c r="O20" s="232"/>
      <c r="P20" s="233"/>
    </row>
    <row r="21" spans="1:16" s="144" customFormat="1" ht="39.950000000000003" customHeight="1">
      <c r="A21" s="150"/>
      <c r="B21" s="150">
        <v>12</v>
      </c>
      <c r="C21" s="151"/>
      <c r="D21" s="151"/>
      <c r="E21" s="158"/>
      <c r="F21" s="159"/>
      <c r="G21" s="159"/>
      <c r="H21" s="159"/>
      <c r="I21" s="159"/>
      <c r="J21" s="159"/>
      <c r="K21" s="159"/>
      <c r="L21" s="159"/>
      <c r="M21" s="164"/>
      <c r="N21" s="159"/>
      <c r="O21" s="232"/>
      <c r="P21" s="233"/>
    </row>
    <row r="22" spans="1:16" s="144" customFormat="1" ht="39.950000000000003" customHeight="1">
      <c r="A22" s="150"/>
      <c r="B22" s="150">
        <v>13</v>
      </c>
      <c r="C22" s="151"/>
      <c r="D22" s="151"/>
      <c r="E22" s="158"/>
      <c r="F22" s="159"/>
      <c r="G22" s="159"/>
      <c r="H22" s="159"/>
      <c r="I22" s="159"/>
      <c r="J22" s="159"/>
      <c r="K22" s="159"/>
      <c r="L22" s="159"/>
      <c r="M22" s="164"/>
      <c r="N22" s="159"/>
      <c r="O22" s="232"/>
      <c r="P22" s="233"/>
    </row>
    <row r="23" spans="1:16" s="144" customFormat="1" ht="39.950000000000003" customHeight="1">
      <c r="A23" s="150"/>
      <c r="B23" s="150">
        <v>14</v>
      </c>
      <c r="C23" s="151"/>
      <c r="D23" s="151"/>
      <c r="E23" s="158"/>
      <c r="F23" s="159"/>
      <c r="G23" s="159"/>
      <c r="H23" s="159"/>
      <c r="I23" s="159"/>
      <c r="J23" s="159"/>
      <c r="K23" s="159"/>
      <c r="L23" s="159"/>
      <c r="M23" s="164"/>
      <c r="N23" s="159"/>
      <c r="O23" s="232"/>
      <c r="P23" s="233"/>
    </row>
    <row r="24" spans="1:16" s="144" customFormat="1" ht="39.950000000000003" customHeight="1">
      <c r="A24" s="150"/>
      <c r="B24" s="150">
        <v>15</v>
      </c>
      <c r="C24" s="151"/>
      <c r="D24" s="151"/>
      <c r="E24" s="158"/>
      <c r="F24" s="159"/>
      <c r="G24" s="159"/>
      <c r="H24" s="159"/>
      <c r="I24" s="159"/>
      <c r="J24" s="159"/>
      <c r="K24" s="159"/>
      <c r="L24" s="159"/>
      <c r="M24" s="164"/>
      <c r="N24" s="159"/>
      <c r="O24" s="232"/>
      <c r="P24" s="233"/>
    </row>
    <row r="25" spans="1:16" s="144" customFormat="1" ht="39.950000000000003" customHeight="1">
      <c r="A25" s="150"/>
      <c r="B25" s="150">
        <v>16</v>
      </c>
      <c r="C25" s="151"/>
      <c r="D25" s="151"/>
      <c r="E25" s="158"/>
      <c r="F25" s="159"/>
      <c r="G25" s="159"/>
      <c r="H25" s="159"/>
      <c r="I25" s="159"/>
      <c r="J25" s="159"/>
      <c r="K25" s="159"/>
      <c r="L25" s="159"/>
      <c r="M25" s="164"/>
      <c r="N25" s="159"/>
      <c r="O25" s="232"/>
      <c r="P25" s="233"/>
    </row>
    <row r="26" spans="1:16" s="144" customFormat="1" ht="39.950000000000003" customHeight="1">
      <c r="A26" s="150"/>
      <c r="B26" s="150">
        <v>17</v>
      </c>
      <c r="C26" s="151"/>
      <c r="D26" s="151"/>
      <c r="E26" s="158"/>
      <c r="F26" s="159"/>
      <c r="G26" s="159"/>
      <c r="H26" s="159"/>
      <c r="I26" s="159"/>
      <c r="J26" s="159"/>
      <c r="K26" s="159"/>
      <c r="L26" s="159"/>
      <c r="M26" s="164"/>
      <c r="N26" s="159"/>
      <c r="O26" s="232"/>
      <c r="P26" s="233"/>
    </row>
    <row r="27" spans="1:16" s="144" customFormat="1" ht="39.950000000000003" customHeight="1">
      <c r="A27" s="150"/>
      <c r="B27" s="150">
        <v>18</v>
      </c>
      <c r="C27" s="151"/>
      <c r="D27" s="151"/>
      <c r="E27" s="158"/>
      <c r="F27" s="159"/>
      <c r="G27" s="159"/>
      <c r="H27" s="159"/>
      <c r="I27" s="159"/>
      <c r="J27" s="159"/>
      <c r="K27" s="159"/>
      <c r="L27" s="159"/>
      <c r="M27" s="164"/>
      <c r="N27" s="159"/>
      <c r="O27" s="232"/>
      <c r="P27" s="233"/>
    </row>
    <row r="28" spans="1:16" s="144" customFormat="1" ht="39.950000000000003" customHeight="1">
      <c r="A28" s="150"/>
      <c r="B28" s="150">
        <v>19</v>
      </c>
      <c r="C28" s="151"/>
      <c r="D28" s="151"/>
      <c r="E28" s="158"/>
      <c r="F28" s="159"/>
      <c r="G28" s="159"/>
      <c r="H28" s="159"/>
      <c r="I28" s="159"/>
      <c r="J28" s="159"/>
      <c r="K28" s="159"/>
      <c r="L28" s="159"/>
      <c r="M28" s="164"/>
      <c r="N28" s="159"/>
      <c r="O28" s="232"/>
      <c r="P28" s="233"/>
    </row>
    <row r="29" spans="1:16" s="144" customFormat="1" ht="39.950000000000003" customHeight="1">
      <c r="A29" s="150"/>
      <c r="B29" s="150">
        <v>20</v>
      </c>
      <c r="C29" s="151"/>
      <c r="D29" s="151"/>
      <c r="E29" s="158"/>
      <c r="F29" s="159"/>
      <c r="G29" s="159"/>
      <c r="H29" s="159"/>
      <c r="I29" s="159"/>
      <c r="J29" s="159"/>
      <c r="K29" s="159"/>
      <c r="L29" s="159"/>
      <c r="M29" s="164"/>
      <c r="N29" s="159"/>
      <c r="O29" s="232"/>
      <c r="P29" s="233"/>
    </row>
    <row r="30" spans="1:16" s="144" customFormat="1" ht="39.950000000000003" customHeight="1">
      <c r="A30" s="150"/>
      <c r="B30" s="150">
        <v>21</v>
      </c>
      <c r="C30" s="151"/>
      <c r="D30" s="151"/>
      <c r="E30" s="158"/>
      <c r="F30" s="159"/>
      <c r="G30" s="159"/>
      <c r="H30" s="159"/>
      <c r="I30" s="159"/>
      <c r="J30" s="159"/>
      <c r="K30" s="159"/>
      <c r="L30" s="159"/>
      <c r="M30" s="164"/>
      <c r="N30" s="159"/>
      <c r="O30" s="232"/>
      <c r="P30" s="233"/>
    </row>
    <row r="31" spans="1:16" s="144" customFormat="1" ht="39.950000000000003" customHeight="1">
      <c r="A31" s="150"/>
      <c r="B31" s="150">
        <v>22</v>
      </c>
      <c r="C31" s="151"/>
      <c r="D31" s="151"/>
      <c r="E31" s="158"/>
      <c r="F31" s="159"/>
      <c r="G31" s="159"/>
      <c r="H31" s="159"/>
      <c r="I31" s="159"/>
      <c r="J31" s="159"/>
      <c r="K31" s="159"/>
      <c r="L31" s="159"/>
      <c r="M31" s="164"/>
      <c r="N31" s="159"/>
      <c r="O31" s="232"/>
      <c r="P31" s="233"/>
    </row>
    <row r="32" spans="1:16" s="144" customFormat="1" ht="39.950000000000003" customHeight="1" thickBot="1">
      <c r="A32" s="152"/>
      <c r="B32" s="150">
        <v>23</v>
      </c>
      <c r="C32" s="331"/>
      <c r="D32" s="331"/>
      <c r="E32" s="332"/>
      <c r="F32" s="333"/>
      <c r="G32" s="333"/>
      <c r="H32" s="333"/>
      <c r="I32" s="333"/>
      <c r="J32" s="333"/>
      <c r="K32" s="333"/>
      <c r="L32" s="333"/>
      <c r="M32" s="334"/>
      <c r="N32" s="159"/>
      <c r="O32" s="234"/>
      <c r="P32" s="336"/>
    </row>
    <row r="33" spans="1:16" s="144" customFormat="1" ht="39.950000000000003" customHeight="1" thickTop="1" thickBot="1">
      <c r="A33" s="153"/>
      <c r="B33" s="329" t="s">
        <v>70</v>
      </c>
      <c r="C33" s="235"/>
      <c r="D33" s="235"/>
      <c r="E33" s="236"/>
      <c r="F33" s="236"/>
      <c r="G33" s="236"/>
      <c r="H33" s="236"/>
      <c r="I33" s="236"/>
      <c r="J33" s="236"/>
      <c r="K33" s="236"/>
      <c r="L33" s="236"/>
      <c r="M33" s="236"/>
      <c r="N33" s="330" cm="1">
        <f t="array" ref="N33">SUM(IFERROR(N10:N32,0))</f>
        <v>0</v>
      </c>
      <c r="O33" s="335"/>
      <c r="P33" s="337"/>
    </row>
  </sheetData>
  <sheetProtection selectLockedCells="1"/>
  <mergeCells count="16">
    <mergeCell ref="J3:J6"/>
    <mergeCell ref="G3:G6"/>
    <mergeCell ref="H3:H6"/>
    <mergeCell ref="I3:I6"/>
    <mergeCell ref="A3:A6"/>
    <mergeCell ref="B3:B6"/>
    <mergeCell ref="D3:D6"/>
    <mergeCell ref="F3:F6"/>
    <mergeCell ref="C3:C6"/>
    <mergeCell ref="E3:E6"/>
    <mergeCell ref="K3:K6"/>
    <mergeCell ref="L3:L6"/>
    <mergeCell ref="M3:M6"/>
    <mergeCell ref="O3:O6"/>
    <mergeCell ref="P3:P6"/>
    <mergeCell ref="N3:N6"/>
  </mergeCells>
  <phoneticPr fontId="13"/>
  <dataValidations count="3">
    <dataValidation type="list" allowBlank="1" showInputMessage="1" showErrorMessage="1" sqref="E10 D10:D32" xr:uid="{98FEC149-31D6-43F5-B8A9-B386DD2AB5AA}">
      <formula1>INDIRECT(C10)</formula1>
    </dataValidation>
    <dataValidation type="list" allowBlank="1" showInputMessage="1" showErrorMessage="1" sqref="F8:F9" xr:uid="{2630247D-DC01-40CD-B325-65928F72D2AD}">
      <formula1>INDIRECT(E10)</formula1>
    </dataValidation>
    <dataValidation type="list" allowBlank="1" showInputMessage="1" showErrorMessage="1" sqref="F10:F32" xr:uid="{F3326DC0-51EE-4C20-8ED8-8C9757412780}">
      <formula1>INDIRECT(E11)</formula1>
    </dataValidation>
  </dataValidations>
  <printOptions horizontalCentered="1"/>
  <pageMargins left="0.39370078740157483" right="0.39370078740157483" top="0.74803149606299213" bottom="0.74803149606299213" header="0.31496062992125984" footer="0.31496062992125984"/>
  <pageSetup paperSize="9" scale="3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7">
        <x14:dataValidation type="list" allowBlank="1" showInputMessage="1" showErrorMessage="1" xr:uid="{D4D61E7F-2EA1-47FD-A8F7-F770EF2025E2}">
          <x14:formula1>
            <xm:f>'管理用（このシートは削除しないでください）'!$G$2:$I$2</xm:f>
          </x14:formula1>
          <xm:sqref>C8:C9 C15:C32</xm:sqref>
        </x14:dataValidation>
        <x14:dataValidation type="list" allowBlank="1" showInputMessage="1" showErrorMessage="1" xr:uid="{EFB84B8B-1219-46A6-9BD0-B3A47C62A6E7}">
          <x14:formula1>
            <xm:f>'管理用（このシートは削除しないでください）'!$G$3</xm:f>
          </x14:formula1>
          <xm:sqref>D9</xm:sqref>
        </x14:dataValidation>
        <x14:dataValidation type="list" allowBlank="1" showInputMessage="1" showErrorMessage="1" xr:uid="{33A0B874-72D9-4007-BAAE-D4178D2A8F7F}">
          <x14:formula1>
            <xm:f>'管理用（このシートは削除しないでください）'!$O$3:$O$5</xm:f>
          </x14:formula1>
          <xm:sqref>M9</xm:sqref>
        </x14:dataValidation>
        <x14:dataValidation type="list" allowBlank="1" showInputMessage="1" showErrorMessage="1" xr:uid="{61C1285B-25DE-4158-8180-45A6F0120655}">
          <x14:formula1>
            <xm:f>'管理用（このシートは削除しないでください）'!$O$3:$O$7</xm:f>
          </x14:formula1>
          <xm:sqref>M8</xm:sqref>
        </x14:dataValidation>
        <x14:dataValidation type="list" allowBlank="1" showInputMessage="1" showErrorMessage="1" xr:uid="{06703EB3-D429-4360-AB9E-13349F2B791E}">
          <x14:formula1>
            <xm:f>'管理用（このシートは削除しないでください）'!$H$3:$H$30</xm:f>
          </x14:formula1>
          <xm:sqref>D8</xm:sqref>
        </x14:dataValidation>
        <x14:dataValidation type="list" allowBlank="1" showInputMessage="1" showErrorMessage="1" xr:uid="{05BFBA85-7C54-4DCD-ADFD-4E8284D4055B}">
          <x14:formula1>
            <xm:f>'管理用（このシートは削除しないでください）'!$K$2:$K$5</xm:f>
          </x14:formula1>
          <xm:sqref>E8:E9</xm:sqref>
        </x14:dataValidation>
        <x14:dataValidation type="list" allowBlank="1" showInputMessage="1" showErrorMessage="1" xr:uid="{1E7016B7-3190-439F-8A72-D6E96552EFFA}">
          <x14:formula1>
            <xm:f>'管理用（このシートは削除しないでください）'!#REF!</xm:f>
          </x14:formula1>
          <xm:sqref>E15:E32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O51"/>
  <sheetViews>
    <sheetView showGridLines="0" view="pageBreakPreview" zoomScaleNormal="100" zoomScaleSheetLayoutView="100" workbookViewId="0"/>
  </sheetViews>
  <sheetFormatPr defaultRowHeight="13.5"/>
  <cols>
    <col min="1" max="1" width="4.375" customWidth="1"/>
    <col min="2" max="2" width="9.375" bestFit="1" customWidth="1"/>
    <col min="3" max="3" width="21.625" bestFit="1" customWidth="1"/>
    <col min="4" max="4" width="13.25" bestFit="1" customWidth="1"/>
    <col min="5" max="6" width="7.25" bestFit="1" customWidth="1"/>
    <col min="7" max="7" width="6.75" bestFit="1" customWidth="1"/>
    <col min="8" max="8" width="9.625" bestFit="1" customWidth="1"/>
    <col min="9" max="9" width="6.75" bestFit="1" customWidth="1"/>
    <col min="10" max="10" width="18.375" bestFit="1" customWidth="1"/>
    <col min="11" max="11" width="19.625" customWidth="1"/>
    <col min="12" max="12" width="10.375" bestFit="1" customWidth="1"/>
    <col min="13" max="13" width="17.875" customWidth="1"/>
    <col min="14" max="14" width="14.375" customWidth="1"/>
  </cols>
  <sheetData>
    <row r="1" spans="1:15" ht="14.25">
      <c r="A1" s="161" t="s">
        <v>691</v>
      </c>
    </row>
    <row r="2" spans="1:15" ht="24.75" customHeight="1"/>
    <row r="3" spans="1:15" ht="47.25" customHeight="1">
      <c r="B3" s="1413" t="s">
        <v>333</v>
      </c>
      <c r="C3" s="1414"/>
      <c r="D3" s="1414"/>
      <c r="E3" s="1414"/>
      <c r="F3" s="1414"/>
      <c r="G3" s="1414"/>
      <c r="H3" s="1414"/>
      <c r="I3" s="1414"/>
      <c r="J3" s="1414"/>
      <c r="K3" s="1414"/>
      <c r="L3" s="1414"/>
      <c r="M3" s="1414"/>
      <c r="N3" s="1414"/>
      <c r="O3" s="1415"/>
    </row>
    <row r="4" spans="1:15" ht="30" customHeight="1">
      <c r="B4" s="1416"/>
      <c r="C4" s="1417"/>
      <c r="D4" s="1417"/>
      <c r="E4" s="1417"/>
      <c r="F4" s="1417"/>
      <c r="G4" s="1417"/>
      <c r="H4" s="1417"/>
      <c r="I4" s="1417"/>
      <c r="J4" s="1417"/>
      <c r="K4" s="1417"/>
      <c r="L4" s="1417"/>
      <c r="M4" s="1417"/>
      <c r="N4" s="1417"/>
      <c r="O4" s="1418"/>
    </row>
    <row r="5" spans="1:15" ht="30" customHeight="1">
      <c r="B5" s="1438"/>
      <c r="C5" s="1438"/>
      <c r="D5" s="450"/>
      <c r="E5" s="450"/>
      <c r="F5" s="450"/>
      <c r="G5" s="450"/>
      <c r="H5" s="450"/>
      <c r="I5" s="450"/>
      <c r="J5" s="450"/>
      <c r="K5" s="450"/>
      <c r="L5" s="450"/>
      <c r="M5" s="450"/>
      <c r="N5" s="450"/>
      <c r="O5" s="450"/>
    </row>
    <row r="6" spans="1:15" ht="30" customHeight="1">
      <c r="B6" s="1438"/>
      <c r="C6" s="1438"/>
      <c r="D6" s="450"/>
      <c r="E6" s="450"/>
      <c r="F6" s="450"/>
      <c r="G6" s="450"/>
      <c r="H6" s="450"/>
      <c r="I6" s="450"/>
      <c r="J6" s="450"/>
      <c r="K6" s="450"/>
      <c r="L6" s="450"/>
      <c r="M6" s="450"/>
      <c r="N6" s="450"/>
      <c r="O6" s="450"/>
    </row>
    <row r="7" spans="1:15" ht="30" customHeight="1">
      <c r="B7" s="1438"/>
      <c r="C7" s="1438"/>
      <c r="D7" s="450"/>
      <c r="E7" s="450"/>
      <c r="F7" s="450"/>
      <c r="G7" s="450"/>
      <c r="H7" s="450"/>
      <c r="I7" s="450"/>
      <c r="J7" s="450"/>
      <c r="K7" s="450"/>
      <c r="L7" s="450"/>
      <c r="M7" s="450"/>
      <c r="N7" s="450"/>
      <c r="O7" s="450"/>
    </row>
    <row r="8" spans="1:15" ht="30" customHeight="1">
      <c r="B8" s="451"/>
      <c r="C8" s="451"/>
      <c r="D8" s="451"/>
      <c r="E8" s="451"/>
      <c r="F8" s="451"/>
      <c r="G8" s="451"/>
      <c r="H8" s="451"/>
      <c r="I8" s="451"/>
    </row>
    <row r="9" spans="1:15" ht="30" customHeight="1">
      <c r="B9" s="1439"/>
      <c r="C9" s="1440"/>
      <c r="D9" s="451" t="s">
        <v>334</v>
      </c>
      <c r="E9" s="451"/>
      <c r="F9" s="451"/>
      <c r="G9" s="452"/>
      <c r="H9" s="1441" t="s">
        <v>335</v>
      </c>
      <c r="I9" s="1442"/>
      <c r="J9" s="451"/>
      <c r="K9" s="1419" t="s">
        <v>336</v>
      </c>
      <c r="L9" s="1420"/>
      <c r="M9" s="1421"/>
      <c r="N9" s="451"/>
      <c r="O9" s="451"/>
    </row>
    <row r="10" spans="1:15" ht="15" customHeight="1">
      <c r="B10" s="453"/>
      <c r="C10" s="454"/>
      <c r="D10" s="455"/>
      <c r="E10" s="1422" t="s">
        <v>337</v>
      </c>
      <c r="F10" s="1423"/>
      <c r="G10" s="1423"/>
      <c r="H10" s="1424"/>
      <c r="I10" s="1425"/>
      <c r="J10" s="1426" t="s">
        <v>338</v>
      </c>
      <c r="K10" s="1427"/>
      <c r="L10" s="1427"/>
      <c r="M10" s="1428"/>
      <c r="N10" s="456"/>
      <c r="O10" s="457"/>
    </row>
    <row r="11" spans="1:15" ht="37.5">
      <c r="B11" s="458" t="s">
        <v>339</v>
      </c>
      <c r="C11" s="459" t="s">
        <v>782</v>
      </c>
      <c r="D11" s="460" t="s">
        <v>341</v>
      </c>
      <c r="E11" s="461" t="s">
        <v>342</v>
      </c>
      <c r="F11" s="461" t="s">
        <v>343</v>
      </c>
      <c r="G11" s="461" t="s">
        <v>344</v>
      </c>
      <c r="H11" s="462" t="s">
        <v>345</v>
      </c>
      <c r="I11" s="463" t="s">
        <v>346</v>
      </c>
      <c r="J11" s="464" t="s">
        <v>347</v>
      </c>
      <c r="K11" s="464" t="s">
        <v>348</v>
      </c>
      <c r="L11" s="465" t="s">
        <v>349</v>
      </c>
      <c r="M11" s="465" t="s">
        <v>350</v>
      </c>
      <c r="N11" s="466" t="s">
        <v>351</v>
      </c>
      <c r="O11" s="467" t="s">
        <v>352</v>
      </c>
    </row>
    <row r="12" spans="1:15" ht="18.75">
      <c r="B12" s="468" t="s">
        <v>353</v>
      </c>
      <c r="C12" s="469" t="s">
        <v>354</v>
      </c>
      <c r="D12" s="470" t="s">
        <v>355</v>
      </c>
      <c r="E12" s="471">
        <v>250</v>
      </c>
      <c r="F12" s="471">
        <v>240</v>
      </c>
      <c r="G12" s="471">
        <v>237</v>
      </c>
      <c r="H12" s="472">
        <f>AVERAGE(E12:G12)</f>
        <v>242.33333333333334</v>
      </c>
      <c r="I12" s="471">
        <v>210</v>
      </c>
      <c r="J12" s="471"/>
      <c r="K12" s="471"/>
      <c r="L12" s="471"/>
      <c r="M12" s="471"/>
      <c r="N12" s="473">
        <f t="shared" ref="N12:N33" si="0">IF(D12="助産所",1000000,IF(D12="病院",2500000,IF(D12="診療所",2500000,0)))</f>
        <v>2500000</v>
      </c>
      <c r="O12" s="474"/>
    </row>
    <row r="13" spans="1:15" ht="75.75" thickBot="1">
      <c r="B13" s="784" t="s">
        <v>356</v>
      </c>
      <c r="C13" s="785" t="s">
        <v>357</v>
      </c>
      <c r="D13" s="786" t="s">
        <v>358</v>
      </c>
      <c r="E13" s="787"/>
      <c r="F13" s="787"/>
      <c r="G13" s="787"/>
      <c r="H13" s="788" t="e">
        <f>AVERAGE(E13:G13)</f>
        <v>#DIV/0!</v>
      </c>
      <c r="I13" s="787"/>
      <c r="J13" s="787" t="s">
        <v>359</v>
      </c>
      <c r="K13" s="787">
        <v>50</v>
      </c>
      <c r="L13" s="787" t="s">
        <v>360</v>
      </c>
      <c r="M13" s="787">
        <v>30</v>
      </c>
      <c r="N13" s="789">
        <f t="shared" si="0"/>
        <v>1000000</v>
      </c>
      <c r="O13" s="792"/>
    </row>
    <row r="14" spans="1:15" ht="18.75">
      <c r="B14" s="475">
        <v>1</v>
      </c>
      <c r="C14" s="476"/>
      <c r="D14" s="477"/>
      <c r="E14" s="308"/>
      <c r="F14" s="308"/>
      <c r="G14" s="308"/>
      <c r="H14" s="478" t="e">
        <f>AVERAGE(E14:G14)</f>
        <v>#DIV/0!</v>
      </c>
      <c r="I14" s="308"/>
      <c r="J14" s="308"/>
      <c r="K14" s="308"/>
      <c r="L14" s="308"/>
      <c r="M14" s="308"/>
      <c r="N14" s="479">
        <f t="shared" si="0"/>
        <v>0</v>
      </c>
      <c r="O14" s="309" t="s">
        <v>361</v>
      </c>
    </row>
    <row r="15" spans="1:15" ht="18.75">
      <c r="B15" s="480">
        <v>2</v>
      </c>
      <c r="C15" s="481"/>
      <c r="D15" s="477"/>
      <c r="E15" s="307"/>
      <c r="F15" s="307"/>
      <c r="G15" s="307"/>
      <c r="H15" s="482" t="e">
        <f t="shared" ref="H15:H33" si="1">AVERAGE(E15:G15)</f>
        <v>#DIV/0!</v>
      </c>
      <c r="I15" s="307"/>
      <c r="J15" s="308"/>
      <c r="K15" s="308"/>
      <c r="L15" s="308"/>
      <c r="M15" s="308"/>
      <c r="N15" s="479">
        <f t="shared" si="0"/>
        <v>0</v>
      </c>
      <c r="O15" s="309" t="s">
        <v>361</v>
      </c>
    </row>
    <row r="16" spans="1:15" ht="18.75">
      <c r="B16" s="480">
        <v>3</v>
      </c>
      <c r="C16" s="481"/>
      <c r="D16" s="477"/>
      <c r="E16" s="307"/>
      <c r="F16" s="307"/>
      <c r="G16" s="307"/>
      <c r="H16" s="482" t="e">
        <f t="shared" si="1"/>
        <v>#DIV/0!</v>
      </c>
      <c r="I16" s="307"/>
      <c r="J16" s="308"/>
      <c r="K16" s="308"/>
      <c r="L16" s="308"/>
      <c r="M16" s="308"/>
      <c r="N16" s="479">
        <f t="shared" si="0"/>
        <v>0</v>
      </c>
      <c r="O16" s="309" t="s">
        <v>361</v>
      </c>
    </row>
    <row r="17" spans="2:15" ht="18.75">
      <c r="B17" s="480">
        <v>4</v>
      </c>
      <c r="C17" s="481"/>
      <c r="D17" s="477"/>
      <c r="E17" s="307"/>
      <c r="F17" s="307"/>
      <c r="G17" s="307"/>
      <c r="H17" s="482" t="e">
        <f t="shared" si="1"/>
        <v>#DIV/0!</v>
      </c>
      <c r="I17" s="307"/>
      <c r="J17" s="308"/>
      <c r="K17" s="308"/>
      <c r="L17" s="308"/>
      <c r="M17" s="308"/>
      <c r="N17" s="479">
        <f t="shared" si="0"/>
        <v>0</v>
      </c>
      <c r="O17" s="309" t="s">
        <v>361</v>
      </c>
    </row>
    <row r="18" spans="2:15" ht="18.75">
      <c r="B18" s="480">
        <v>5</v>
      </c>
      <c r="C18" s="481"/>
      <c r="D18" s="477"/>
      <c r="E18" s="307"/>
      <c r="F18" s="307"/>
      <c r="G18" s="307"/>
      <c r="H18" s="482" t="e">
        <f t="shared" si="1"/>
        <v>#DIV/0!</v>
      </c>
      <c r="I18" s="307"/>
      <c r="J18" s="308"/>
      <c r="K18" s="308"/>
      <c r="L18" s="308"/>
      <c r="M18" s="308"/>
      <c r="N18" s="479">
        <f t="shared" si="0"/>
        <v>0</v>
      </c>
      <c r="O18" s="309" t="s">
        <v>361</v>
      </c>
    </row>
    <row r="19" spans="2:15" ht="18.75">
      <c r="B19" s="480">
        <v>6</v>
      </c>
      <c r="C19" s="481"/>
      <c r="D19" s="477"/>
      <c r="E19" s="307"/>
      <c r="F19" s="307"/>
      <c r="G19" s="307"/>
      <c r="H19" s="482" t="e">
        <f t="shared" si="1"/>
        <v>#DIV/0!</v>
      </c>
      <c r="I19" s="307"/>
      <c r="J19" s="308"/>
      <c r="K19" s="308"/>
      <c r="L19" s="308"/>
      <c r="M19" s="308"/>
      <c r="N19" s="479">
        <f t="shared" si="0"/>
        <v>0</v>
      </c>
      <c r="O19" s="309" t="s">
        <v>361</v>
      </c>
    </row>
    <row r="20" spans="2:15" ht="18.75">
      <c r="B20" s="480">
        <v>7</v>
      </c>
      <c r="C20" s="481"/>
      <c r="D20" s="477"/>
      <c r="E20" s="307"/>
      <c r="F20" s="307"/>
      <c r="G20" s="307"/>
      <c r="H20" s="482" t="e">
        <f t="shared" si="1"/>
        <v>#DIV/0!</v>
      </c>
      <c r="I20" s="307"/>
      <c r="J20" s="308"/>
      <c r="K20" s="308"/>
      <c r="L20" s="308"/>
      <c r="M20" s="308"/>
      <c r="N20" s="479">
        <f t="shared" si="0"/>
        <v>0</v>
      </c>
      <c r="O20" s="309" t="s">
        <v>361</v>
      </c>
    </row>
    <row r="21" spans="2:15" ht="18.75">
      <c r="B21" s="480">
        <v>8</v>
      </c>
      <c r="C21" s="481"/>
      <c r="D21" s="477"/>
      <c r="E21" s="307"/>
      <c r="F21" s="307"/>
      <c r="G21" s="307"/>
      <c r="H21" s="482" t="e">
        <f t="shared" si="1"/>
        <v>#DIV/0!</v>
      </c>
      <c r="I21" s="307"/>
      <c r="J21" s="308"/>
      <c r="K21" s="308"/>
      <c r="L21" s="308"/>
      <c r="M21" s="308"/>
      <c r="N21" s="479">
        <f t="shared" si="0"/>
        <v>0</v>
      </c>
      <c r="O21" s="309" t="s">
        <v>361</v>
      </c>
    </row>
    <row r="22" spans="2:15" ht="18.75">
      <c r="B22" s="480">
        <v>9</v>
      </c>
      <c r="C22" s="481"/>
      <c r="D22" s="477"/>
      <c r="E22" s="307"/>
      <c r="F22" s="307"/>
      <c r="G22" s="307"/>
      <c r="H22" s="482" t="e">
        <f t="shared" si="1"/>
        <v>#DIV/0!</v>
      </c>
      <c r="I22" s="307"/>
      <c r="J22" s="308"/>
      <c r="K22" s="308"/>
      <c r="L22" s="308"/>
      <c r="M22" s="308"/>
      <c r="N22" s="479">
        <f t="shared" si="0"/>
        <v>0</v>
      </c>
      <c r="O22" s="309" t="s">
        <v>361</v>
      </c>
    </row>
    <row r="23" spans="2:15" ht="18.75">
      <c r="B23" s="480">
        <v>10</v>
      </c>
      <c r="C23" s="481"/>
      <c r="D23" s="477"/>
      <c r="E23" s="307"/>
      <c r="F23" s="307"/>
      <c r="G23" s="307"/>
      <c r="H23" s="482" t="e">
        <f t="shared" si="1"/>
        <v>#DIV/0!</v>
      </c>
      <c r="I23" s="307"/>
      <c r="J23" s="308"/>
      <c r="K23" s="308"/>
      <c r="L23" s="308"/>
      <c r="M23" s="308"/>
      <c r="N23" s="479">
        <f t="shared" si="0"/>
        <v>0</v>
      </c>
      <c r="O23" s="309" t="s">
        <v>361</v>
      </c>
    </row>
    <row r="24" spans="2:15" ht="18.75">
      <c r="B24" s="480">
        <v>11</v>
      </c>
      <c r="C24" s="481"/>
      <c r="D24" s="477"/>
      <c r="E24" s="307"/>
      <c r="F24" s="307"/>
      <c r="G24" s="307"/>
      <c r="H24" s="482" t="e">
        <f t="shared" si="1"/>
        <v>#DIV/0!</v>
      </c>
      <c r="I24" s="307"/>
      <c r="J24" s="308"/>
      <c r="K24" s="308"/>
      <c r="L24" s="308"/>
      <c r="M24" s="308"/>
      <c r="N24" s="479">
        <f t="shared" si="0"/>
        <v>0</v>
      </c>
      <c r="O24" s="309" t="s">
        <v>361</v>
      </c>
    </row>
    <row r="25" spans="2:15" ht="18.75">
      <c r="B25" s="480">
        <v>12</v>
      </c>
      <c r="C25" s="481"/>
      <c r="D25" s="477"/>
      <c r="E25" s="307"/>
      <c r="F25" s="307"/>
      <c r="G25" s="307"/>
      <c r="H25" s="482" t="e">
        <f t="shared" si="1"/>
        <v>#DIV/0!</v>
      </c>
      <c r="I25" s="307"/>
      <c r="J25" s="308"/>
      <c r="K25" s="308"/>
      <c r="L25" s="308"/>
      <c r="M25" s="308"/>
      <c r="N25" s="479">
        <f t="shared" si="0"/>
        <v>0</v>
      </c>
      <c r="O25" s="309" t="s">
        <v>361</v>
      </c>
    </row>
    <row r="26" spans="2:15" ht="18.75">
      <c r="B26" s="480">
        <v>13</v>
      </c>
      <c r="C26" s="481"/>
      <c r="D26" s="477"/>
      <c r="E26" s="307"/>
      <c r="F26" s="307"/>
      <c r="G26" s="307"/>
      <c r="H26" s="482" t="e">
        <f t="shared" si="1"/>
        <v>#DIV/0!</v>
      </c>
      <c r="I26" s="307"/>
      <c r="J26" s="308"/>
      <c r="K26" s="308"/>
      <c r="L26" s="308"/>
      <c r="M26" s="308"/>
      <c r="N26" s="479">
        <f t="shared" si="0"/>
        <v>0</v>
      </c>
      <c r="O26" s="309" t="s">
        <v>361</v>
      </c>
    </row>
    <row r="27" spans="2:15" ht="18.75">
      <c r="B27" s="480">
        <v>14</v>
      </c>
      <c r="C27" s="481"/>
      <c r="D27" s="477"/>
      <c r="E27" s="307"/>
      <c r="F27" s="307"/>
      <c r="G27" s="307"/>
      <c r="H27" s="482" t="e">
        <f t="shared" si="1"/>
        <v>#DIV/0!</v>
      </c>
      <c r="I27" s="307"/>
      <c r="J27" s="308"/>
      <c r="K27" s="308"/>
      <c r="L27" s="308"/>
      <c r="M27" s="308"/>
      <c r="N27" s="479">
        <f t="shared" si="0"/>
        <v>0</v>
      </c>
      <c r="O27" s="309" t="s">
        <v>361</v>
      </c>
    </row>
    <row r="28" spans="2:15" ht="18.75">
      <c r="B28" s="480">
        <v>15</v>
      </c>
      <c r="C28" s="481"/>
      <c r="D28" s="477"/>
      <c r="E28" s="307"/>
      <c r="F28" s="307"/>
      <c r="G28" s="307"/>
      <c r="H28" s="482" t="e">
        <f t="shared" si="1"/>
        <v>#DIV/0!</v>
      </c>
      <c r="I28" s="307"/>
      <c r="J28" s="308"/>
      <c r="K28" s="308"/>
      <c r="L28" s="308"/>
      <c r="M28" s="308"/>
      <c r="N28" s="479">
        <f t="shared" si="0"/>
        <v>0</v>
      </c>
      <c r="O28" s="309" t="s">
        <v>361</v>
      </c>
    </row>
    <row r="29" spans="2:15" ht="18.75">
      <c r="B29" s="480">
        <v>16</v>
      </c>
      <c r="C29" s="481"/>
      <c r="D29" s="477"/>
      <c r="E29" s="307"/>
      <c r="F29" s="307"/>
      <c r="G29" s="307"/>
      <c r="H29" s="482" t="e">
        <f t="shared" si="1"/>
        <v>#DIV/0!</v>
      </c>
      <c r="I29" s="307"/>
      <c r="J29" s="308"/>
      <c r="K29" s="308"/>
      <c r="L29" s="308"/>
      <c r="M29" s="308"/>
      <c r="N29" s="479">
        <f t="shared" si="0"/>
        <v>0</v>
      </c>
      <c r="O29" s="309" t="s">
        <v>361</v>
      </c>
    </row>
    <row r="30" spans="2:15" ht="18.75">
      <c r="B30" s="480">
        <v>17</v>
      </c>
      <c r="C30" s="481"/>
      <c r="D30" s="477"/>
      <c r="E30" s="307"/>
      <c r="F30" s="307"/>
      <c r="G30" s="307"/>
      <c r="H30" s="482" t="e">
        <f t="shared" si="1"/>
        <v>#DIV/0!</v>
      </c>
      <c r="I30" s="307"/>
      <c r="J30" s="308"/>
      <c r="K30" s="308"/>
      <c r="L30" s="308"/>
      <c r="M30" s="308"/>
      <c r="N30" s="479">
        <f t="shared" si="0"/>
        <v>0</v>
      </c>
      <c r="O30" s="309" t="s">
        <v>361</v>
      </c>
    </row>
    <row r="31" spans="2:15" ht="18.75">
      <c r="B31" s="480">
        <v>18</v>
      </c>
      <c r="C31" s="481"/>
      <c r="D31" s="477"/>
      <c r="E31" s="307"/>
      <c r="F31" s="307"/>
      <c r="G31" s="307"/>
      <c r="H31" s="482" t="e">
        <f t="shared" si="1"/>
        <v>#DIV/0!</v>
      </c>
      <c r="I31" s="307"/>
      <c r="J31" s="308"/>
      <c r="K31" s="308"/>
      <c r="L31" s="308"/>
      <c r="M31" s="308"/>
      <c r="N31" s="479">
        <f t="shared" si="0"/>
        <v>0</v>
      </c>
      <c r="O31" s="309" t="s">
        <v>361</v>
      </c>
    </row>
    <row r="32" spans="2:15" ht="18.75">
      <c r="B32" s="480">
        <v>19</v>
      </c>
      <c r="C32" s="481"/>
      <c r="D32" s="477"/>
      <c r="E32" s="307"/>
      <c r="F32" s="307"/>
      <c r="G32" s="307"/>
      <c r="H32" s="482" t="e">
        <f t="shared" si="1"/>
        <v>#DIV/0!</v>
      </c>
      <c r="I32" s="307"/>
      <c r="J32" s="308"/>
      <c r="K32" s="308"/>
      <c r="L32" s="308"/>
      <c r="M32" s="308"/>
      <c r="N32" s="479">
        <f t="shared" si="0"/>
        <v>0</v>
      </c>
      <c r="O32" s="309" t="s">
        <v>361</v>
      </c>
    </row>
    <row r="33" spans="2:15" ht="18.75">
      <c r="B33" s="483">
        <v>20</v>
      </c>
      <c r="C33" s="484"/>
      <c r="D33" s="485"/>
      <c r="E33" s="486"/>
      <c r="F33" s="486"/>
      <c r="G33" s="486"/>
      <c r="H33" s="487" t="e">
        <f t="shared" si="1"/>
        <v>#DIV/0!</v>
      </c>
      <c r="I33" s="486"/>
      <c r="J33" s="306"/>
      <c r="K33" s="306"/>
      <c r="L33" s="306"/>
      <c r="M33" s="306"/>
      <c r="N33" s="479">
        <f t="shared" si="0"/>
        <v>0</v>
      </c>
      <c r="O33" s="310" t="s">
        <v>361</v>
      </c>
    </row>
    <row r="34" spans="2:15" ht="18.75">
      <c r="B34" s="488" t="s">
        <v>362</v>
      </c>
      <c r="C34" s="489"/>
      <c r="D34" s="489"/>
      <c r="E34" s="489"/>
      <c r="F34" s="489"/>
      <c r="G34" s="489"/>
      <c r="H34" s="489"/>
      <c r="I34" s="489"/>
      <c r="J34" s="489"/>
      <c r="K34" s="489"/>
      <c r="L34" s="489"/>
      <c r="M34" s="489"/>
      <c r="N34" s="490">
        <f>SUM(N14:N33)</f>
        <v>0</v>
      </c>
      <c r="O34" s="491"/>
    </row>
    <row r="36" spans="2:15" ht="18.75">
      <c r="D36" s="492" t="s">
        <v>363</v>
      </c>
    </row>
    <row r="37" spans="2:15" ht="18.75" customHeight="1">
      <c r="D37" s="493" t="s">
        <v>355</v>
      </c>
      <c r="J37" s="1429" t="s">
        <v>879</v>
      </c>
      <c r="K37" s="1430"/>
      <c r="L37" s="1430"/>
      <c r="M37" s="1430"/>
      <c r="N37" s="1430"/>
      <c r="O37" s="1431"/>
    </row>
    <row r="38" spans="2:15" ht="18.75" customHeight="1">
      <c r="D38" s="493" t="s">
        <v>364</v>
      </c>
      <c r="J38" s="1432"/>
      <c r="K38" s="1433"/>
      <c r="L38" s="1433"/>
      <c r="M38" s="1433"/>
      <c r="N38" s="1433"/>
      <c r="O38" s="1434"/>
    </row>
    <row r="39" spans="2:15" ht="18.75" customHeight="1">
      <c r="D39" s="494" t="s">
        <v>358</v>
      </c>
      <c r="J39" s="1432"/>
      <c r="K39" s="1433"/>
      <c r="L39" s="1433"/>
      <c r="M39" s="1433"/>
      <c r="N39" s="1433"/>
      <c r="O39" s="1434"/>
    </row>
    <row r="40" spans="2:15" ht="18.75" customHeight="1">
      <c r="J40" s="1432"/>
      <c r="K40" s="1433"/>
      <c r="L40" s="1433"/>
      <c r="M40" s="1433"/>
      <c r="N40" s="1433"/>
      <c r="O40" s="1434"/>
    </row>
    <row r="41" spans="2:15" ht="18.75" customHeight="1">
      <c r="J41" s="1432"/>
      <c r="K41" s="1433"/>
      <c r="L41" s="1433"/>
      <c r="M41" s="1433"/>
      <c r="N41" s="1433"/>
      <c r="O41" s="1434"/>
    </row>
    <row r="42" spans="2:15" ht="18.75" customHeight="1">
      <c r="J42" s="1432"/>
      <c r="K42" s="1433"/>
      <c r="L42" s="1433"/>
      <c r="M42" s="1433"/>
      <c r="N42" s="1433"/>
      <c r="O42" s="1434"/>
    </row>
    <row r="43" spans="2:15" ht="18.75" customHeight="1">
      <c r="J43" s="1432"/>
      <c r="K43" s="1433"/>
      <c r="L43" s="1433"/>
      <c r="M43" s="1433"/>
      <c r="N43" s="1433"/>
      <c r="O43" s="1434"/>
    </row>
    <row r="44" spans="2:15" ht="18.75" customHeight="1">
      <c r="J44" s="1432"/>
      <c r="K44" s="1433"/>
      <c r="L44" s="1433"/>
      <c r="M44" s="1433"/>
      <c r="N44" s="1433"/>
      <c r="O44" s="1434"/>
    </row>
    <row r="45" spans="2:15" ht="18.75" customHeight="1">
      <c r="J45" s="1432"/>
      <c r="K45" s="1433"/>
      <c r="L45" s="1433"/>
      <c r="M45" s="1433"/>
      <c r="N45" s="1433"/>
      <c r="O45" s="1434"/>
    </row>
    <row r="46" spans="2:15" ht="18.75" customHeight="1">
      <c r="J46" s="1432"/>
      <c r="K46" s="1433"/>
      <c r="L46" s="1433"/>
      <c r="M46" s="1433"/>
      <c r="N46" s="1433"/>
      <c r="O46" s="1434"/>
    </row>
    <row r="47" spans="2:15" ht="18.75" customHeight="1">
      <c r="J47" s="1432"/>
      <c r="K47" s="1433"/>
      <c r="L47" s="1433"/>
      <c r="M47" s="1433"/>
      <c r="N47" s="1433"/>
      <c r="O47" s="1434"/>
    </row>
    <row r="48" spans="2:15" ht="18.75" customHeight="1">
      <c r="J48" s="1432"/>
      <c r="K48" s="1433"/>
      <c r="L48" s="1433"/>
      <c r="M48" s="1433"/>
      <c r="N48" s="1433"/>
      <c r="O48" s="1434"/>
    </row>
    <row r="49" spans="10:15" ht="18.75" customHeight="1">
      <c r="J49" s="1432"/>
      <c r="K49" s="1433"/>
      <c r="L49" s="1433"/>
      <c r="M49" s="1433"/>
      <c r="N49" s="1433"/>
      <c r="O49" s="1434"/>
    </row>
    <row r="50" spans="10:15" ht="18.75" customHeight="1">
      <c r="J50" s="1432"/>
      <c r="K50" s="1433"/>
      <c r="L50" s="1433"/>
      <c r="M50" s="1433"/>
      <c r="N50" s="1433"/>
      <c r="O50" s="1434"/>
    </row>
    <row r="51" spans="10:15" ht="18.75" customHeight="1">
      <c r="J51" s="1435"/>
      <c r="K51" s="1436"/>
      <c r="L51" s="1436"/>
      <c r="M51" s="1436"/>
      <c r="N51" s="1436"/>
      <c r="O51" s="1437"/>
    </row>
  </sheetData>
  <sheetProtection selectLockedCells="1"/>
  <mergeCells count="10">
    <mergeCell ref="B3:O4"/>
    <mergeCell ref="K9:M9"/>
    <mergeCell ref="E10:I10"/>
    <mergeCell ref="J10:M10"/>
    <mergeCell ref="J37:O51"/>
    <mergeCell ref="B5:C5"/>
    <mergeCell ref="B6:C6"/>
    <mergeCell ref="B7:C7"/>
    <mergeCell ref="B9:C9"/>
    <mergeCell ref="H9:I9"/>
  </mergeCells>
  <phoneticPr fontId="57"/>
  <dataValidations count="2">
    <dataValidation allowBlank="1" showInputMessage="1" showErrorMessage="1" sqref="N12:N33" xr:uid="{8A23D129-E9E7-4CC0-B69F-77256CF693B1}"/>
    <dataValidation type="list" allowBlank="1" showInputMessage="1" showErrorMessage="1" sqref="D12:D33" xr:uid="{EEF0D628-4169-470E-9625-829D9876BA82}">
      <formula1>"病院,診療所,助産所"</formula1>
    </dataValidation>
  </dataValidations>
  <printOptions horizontalCentered="1"/>
  <pageMargins left="0.39370078740157483" right="0.39370078740157483" top="0.74803149606299213" bottom="0.74803149606299213" header="0.31496062992125984" footer="0.31496062992125984"/>
  <pageSetup paperSize="9" scale="55" fitToHeight="0" orientation="portrait" r:id="rId1"/>
  <headerFooter>
    <oddFooter>&amp;C&amp;P／&amp;N</oddFooter>
  </headerFooter>
  <rowBreaks count="1" manualBreakCount="1">
    <brk id="51" min="1"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37"/>
  <sheetViews>
    <sheetView showGridLines="0" view="pageBreakPreview" zoomScale="115" zoomScaleNormal="75" zoomScaleSheetLayoutView="115" workbookViewId="0"/>
  </sheetViews>
  <sheetFormatPr defaultRowHeight="13.5"/>
  <cols>
    <col min="1" max="1" width="4.375" customWidth="1"/>
    <col min="2" max="2" width="8.25" bestFit="1" customWidth="1"/>
    <col min="3" max="3" width="22.625" customWidth="1"/>
    <col min="4" max="4" width="32.375" bestFit="1" customWidth="1"/>
    <col min="5" max="6" width="12.75" bestFit="1" customWidth="1"/>
    <col min="7" max="9" width="12.375" bestFit="1" customWidth="1"/>
    <col min="10" max="10" width="16.25" bestFit="1" customWidth="1"/>
    <col min="11" max="11" width="26.875" bestFit="1" customWidth="1"/>
    <col min="12" max="12" width="14.375" bestFit="1" customWidth="1"/>
    <col min="13" max="13" width="26.875" bestFit="1" customWidth="1"/>
    <col min="14" max="14" width="22.625" bestFit="1" customWidth="1"/>
    <col min="15" max="15" width="42.375" bestFit="1" customWidth="1"/>
    <col min="17" max="17" width="10.875" bestFit="1" customWidth="1"/>
    <col min="18" max="18" width="46.375" customWidth="1"/>
    <col min="19" max="19" width="27.25" bestFit="1" customWidth="1"/>
  </cols>
  <sheetData>
    <row r="1" spans="1:20" ht="45" customHeight="1" thickBot="1">
      <c r="A1" s="495" t="s">
        <v>692</v>
      </c>
      <c r="F1" s="161" t="s">
        <v>365</v>
      </c>
    </row>
    <row r="2" spans="1:20" ht="21.75" customHeight="1">
      <c r="B2" s="1413" t="s">
        <v>366</v>
      </c>
      <c r="C2" s="1414"/>
      <c r="D2" s="1414"/>
      <c r="E2" s="1414"/>
      <c r="F2" s="1414"/>
      <c r="G2" s="1414"/>
      <c r="H2" s="1414"/>
      <c r="I2" s="1414"/>
      <c r="J2" s="1414"/>
      <c r="K2" s="1414"/>
      <c r="L2" s="1414"/>
      <c r="M2" s="1414"/>
      <c r="N2" s="1414"/>
      <c r="O2" s="1414"/>
      <c r="P2" s="1414"/>
      <c r="Q2" s="1414"/>
      <c r="R2" s="1414"/>
      <c r="S2" s="1414"/>
      <c r="T2" s="1415"/>
    </row>
    <row r="3" spans="1:20" ht="47.25" customHeight="1" thickBot="1">
      <c r="B3" s="1416"/>
      <c r="C3" s="1417"/>
      <c r="D3" s="1417"/>
      <c r="E3" s="1417"/>
      <c r="F3" s="1417"/>
      <c r="G3" s="1417"/>
      <c r="H3" s="1417"/>
      <c r="I3" s="1417"/>
      <c r="J3" s="1417"/>
      <c r="K3" s="1417"/>
      <c r="L3" s="1417"/>
      <c r="M3" s="1417"/>
      <c r="N3" s="1417"/>
      <c r="O3" s="1417"/>
      <c r="P3" s="1417"/>
      <c r="Q3" s="1417"/>
      <c r="R3" s="1417"/>
      <c r="S3" s="1417"/>
      <c r="T3" s="1418"/>
    </row>
    <row r="4" spans="1:20" ht="30" customHeight="1">
      <c r="B4" s="1438"/>
      <c r="C4" s="1438"/>
      <c r="D4" s="450"/>
      <c r="E4" s="450"/>
      <c r="F4" s="450"/>
      <c r="G4" s="450"/>
      <c r="H4" s="450"/>
      <c r="I4" s="450"/>
      <c r="J4" s="450"/>
      <c r="K4" s="450"/>
      <c r="L4" s="450"/>
      <c r="M4" s="450"/>
      <c r="N4" s="450"/>
      <c r="O4" s="450"/>
      <c r="P4" s="450"/>
      <c r="Q4" s="450"/>
      <c r="R4" s="450"/>
      <c r="S4" s="450"/>
      <c r="T4" s="450"/>
    </row>
    <row r="5" spans="1:20" ht="30" customHeight="1">
      <c r="B5" s="1438"/>
      <c r="C5" s="1438"/>
      <c r="D5" s="450"/>
      <c r="E5" s="450"/>
      <c r="F5" s="450"/>
      <c r="G5" s="450"/>
      <c r="H5" s="450"/>
      <c r="I5" s="450"/>
      <c r="J5" s="450"/>
      <c r="K5" s="450"/>
      <c r="L5" s="450"/>
      <c r="M5" s="450"/>
      <c r="N5" s="450"/>
      <c r="O5" s="450"/>
      <c r="P5" s="450"/>
      <c r="Q5" s="450"/>
      <c r="R5" s="450"/>
      <c r="S5" s="450"/>
      <c r="T5" s="450"/>
    </row>
    <row r="6" spans="1:20" ht="30" customHeight="1">
      <c r="B6" s="1438"/>
      <c r="C6" s="1438"/>
      <c r="D6" s="450"/>
      <c r="E6" s="450"/>
      <c r="F6" s="450"/>
      <c r="G6" s="450"/>
      <c r="H6" s="450"/>
      <c r="I6" s="450"/>
      <c r="J6" s="450"/>
      <c r="K6" s="450"/>
      <c r="L6" s="450"/>
      <c r="M6" s="450"/>
      <c r="N6" s="450"/>
      <c r="O6" s="450"/>
      <c r="P6" s="450"/>
      <c r="Q6" s="450"/>
      <c r="R6" s="450"/>
      <c r="S6" s="450"/>
      <c r="T6" s="450"/>
    </row>
    <row r="7" spans="1:20" ht="30" customHeight="1" thickBot="1">
      <c r="B7" s="450"/>
      <c r="C7" s="450"/>
      <c r="D7" s="450"/>
      <c r="E7" s="450"/>
      <c r="F7" s="450"/>
      <c r="G7" s="450"/>
      <c r="H7" s="450"/>
      <c r="I7" s="450"/>
      <c r="J7" s="450"/>
      <c r="K7" s="450"/>
      <c r="L7" s="450"/>
      <c r="M7" s="450"/>
      <c r="N7" s="450"/>
      <c r="O7" s="450"/>
      <c r="P7" s="450"/>
      <c r="Q7" s="450"/>
      <c r="R7" s="450"/>
      <c r="S7" s="450"/>
      <c r="T7" s="450"/>
    </row>
    <row r="8" spans="1:20" ht="24" customHeight="1" thickTop="1">
      <c r="B8" s="1439"/>
      <c r="C8" s="1440"/>
      <c r="D8" s="451" t="s">
        <v>334</v>
      </c>
      <c r="E8" s="890"/>
      <c r="F8" s="451"/>
      <c r="G8" s="452"/>
      <c r="H8" s="1457" t="s">
        <v>367</v>
      </c>
      <c r="I8" s="1458"/>
      <c r="J8" s="452"/>
      <c r="K8" s="1457" t="s">
        <v>336</v>
      </c>
      <c r="L8" s="1459"/>
      <c r="M8" s="1458"/>
      <c r="N8" s="451"/>
      <c r="O8" s="451"/>
      <c r="P8" s="451"/>
      <c r="Q8" s="451"/>
      <c r="R8" s="451"/>
      <c r="S8" s="451"/>
      <c r="T8" s="451"/>
    </row>
    <row r="9" spans="1:20" ht="37.5">
      <c r="B9" s="453"/>
      <c r="C9" s="496"/>
      <c r="D9" s="305"/>
      <c r="E9" s="1460" t="s">
        <v>368</v>
      </c>
      <c r="F9" s="1461"/>
      <c r="G9" s="1461"/>
      <c r="H9" s="1461"/>
      <c r="I9" s="1462"/>
      <c r="J9" s="1463" t="s">
        <v>369</v>
      </c>
      <c r="K9" s="1464"/>
      <c r="L9" s="1464"/>
      <c r="M9" s="1465"/>
      <c r="N9" s="891"/>
      <c r="O9" s="497"/>
      <c r="P9" s="1443" t="s">
        <v>370</v>
      </c>
      <c r="Q9" s="1444"/>
      <c r="R9" s="498" t="s">
        <v>371</v>
      </c>
      <c r="S9" s="499" t="s">
        <v>372</v>
      </c>
      <c r="T9" s="500"/>
    </row>
    <row r="10" spans="1:20" ht="37.5">
      <c r="B10" s="458" t="s">
        <v>339</v>
      </c>
      <c r="C10" s="501" t="s">
        <v>782</v>
      </c>
      <c r="D10" s="502" t="s">
        <v>341</v>
      </c>
      <c r="E10" s="461" t="s">
        <v>342</v>
      </c>
      <c r="F10" s="461" t="s">
        <v>343</v>
      </c>
      <c r="G10" s="461" t="s">
        <v>344</v>
      </c>
      <c r="H10" s="462" t="s">
        <v>373</v>
      </c>
      <c r="I10" s="463" t="s">
        <v>346</v>
      </c>
      <c r="J10" s="464" t="s">
        <v>347</v>
      </c>
      <c r="K10" s="464" t="s">
        <v>374</v>
      </c>
      <c r="L10" s="465" t="s">
        <v>349</v>
      </c>
      <c r="M10" s="465" t="s">
        <v>375</v>
      </c>
      <c r="N10" s="503" t="s">
        <v>376</v>
      </c>
      <c r="O10" s="892" t="s">
        <v>377</v>
      </c>
      <c r="P10" s="462" t="s">
        <v>378</v>
      </c>
      <c r="Q10" s="462" t="s">
        <v>379</v>
      </c>
      <c r="R10" s="505" t="s">
        <v>379</v>
      </c>
      <c r="S10" s="506" t="s">
        <v>379</v>
      </c>
      <c r="T10" s="458" t="s">
        <v>352</v>
      </c>
    </row>
    <row r="11" spans="1:20" ht="37.5">
      <c r="B11" s="468" t="s">
        <v>380</v>
      </c>
      <c r="C11" s="507" t="s">
        <v>354</v>
      </c>
      <c r="D11" s="508" t="s">
        <v>381</v>
      </c>
      <c r="E11" s="509">
        <v>1218</v>
      </c>
      <c r="F11" s="509">
        <v>1146</v>
      </c>
      <c r="G11" s="509">
        <v>1389</v>
      </c>
      <c r="H11" s="472">
        <f>AVERAGE(E11:G11)</f>
        <v>1251</v>
      </c>
      <c r="I11" s="509">
        <v>1247</v>
      </c>
      <c r="J11" s="509"/>
      <c r="K11" s="509"/>
      <c r="L11" s="509"/>
      <c r="M11" s="509"/>
      <c r="N11" s="509">
        <v>35</v>
      </c>
      <c r="O11" s="510" t="s">
        <v>382</v>
      </c>
      <c r="P11" s="511">
        <v>250000</v>
      </c>
      <c r="Q11" s="511">
        <f>N11*P11</f>
        <v>8750000</v>
      </c>
      <c r="R11" s="512">
        <v>12340000</v>
      </c>
      <c r="S11" s="511">
        <f>MIN(Q11:R11)</f>
        <v>8750000</v>
      </c>
      <c r="T11" s="513"/>
    </row>
    <row r="12" spans="1:20" ht="57" thickBot="1">
      <c r="B12" s="784" t="s">
        <v>380</v>
      </c>
      <c r="C12" s="803" t="s">
        <v>383</v>
      </c>
      <c r="D12" s="804" t="s">
        <v>384</v>
      </c>
      <c r="E12" s="805"/>
      <c r="F12" s="805"/>
      <c r="G12" s="805"/>
      <c r="H12" s="806" t="e">
        <f>AVERAGE(E12:G12)</f>
        <v>#DIV/0!</v>
      </c>
      <c r="I12" s="805"/>
      <c r="J12" s="805" t="s">
        <v>385</v>
      </c>
      <c r="K12" s="805">
        <v>533</v>
      </c>
      <c r="L12" s="805" t="s">
        <v>360</v>
      </c>
      <c r="M12" s="805">
        <v>481</v>
      </c>
      <c r="N12" s="805">
        <v>21</v>
      </c>
      <c r="O12" s="807" t="s">
        <v>386</v>
      </c>
      <c r="P12" s="808">
        <v>250000</v>
      </c>
      <c r="Q12" s="808">
        <f>N12*P12</f>
        <v>5250000</v>
      </c>
      <c r="R12" s="809">
        <v>3200000</v>
      </c>
      <c r="S12" s="808">
        <f>MIN(Q12:R12)</f>
        <v>3200000</v>
      </c>
      <c r="T12" s="893"/>
    </row>
    <row r="13" spans="1:20" ht="18.75">
      <c r="B13" s="475">
        <v>1</v>
      </c>
      <c r="C13" s="476"/>
      <c r="D13" s="514"/>
      <c r="E13" s="308"/>
      <c r="F13" s="308"/>
      <c r="G13" s="308"/>
      <c r="H13" s="478" t="e">
        <f>AVERAGE(E13:G13)</f>
        <v>#DIV/0!</v>
      </c>
      <c r="I13" s="308"/>
      <c r="J13" s="308"/>
      <c r="K13" s="308"/>
      <c r="L13" s="308"/>
      <c r="M13" s="308"/>
      <c r="N13" s="308"/>
      <c r="O13" s="515" t="s">
        <v>361</v>
      </c>
      <c r="P13" s="516">
        <v>250000</v>
      </c>
      <c r="Q13" s="517">
        <f>N13*P13</f>
        <v>0</v>
      </c>
      <c r="R13" s="518"/>
      <c r="S13" s="517">
        <f>MIN(Q13:R13)</f>
        <v>0</v>
      </c>
      <c r="T13" s="519"/>
    </row>
    <row r="14" spans="1:20" ht="18.75">
      <c r="B14" s="480">
        <v>2</v>
      </c>
      <c r="C14" s="481"/>
      <c r="D14" s="514"/>
      <c r="E14" s="307"/>
      <c r="F14" s="307"/>
      <c r="G14" s="307"/>
      <c r="H14" s="482" t="e">
        <f t="shared" ref="H14:H21" si="0">AVERAGE(E14:G14)</f>
        <v>#DIV/0!</v>
      </c>
      <c r="I14" s="307"/>
      <c r="J14" s="308"/>
      <c r="K14" s="308"/>
      <c r="L14" s="308"/>
      <c r="M14" s="308"/>
      <c r="N14" s="308"/>
      <c r="O14" s="515" t="s">
        <v>361</v>
      </c>
      <c r="P14" s="520">
        <v>250000</v>
      </c>
      <c r="Q14" s="521">
        <f t="shared" ref="Q14:Q21" si="1">N14*P14</f>
        <v>0</v>
      </c>
      <c r="R14" s="522"/>
      <c r="S14" s="521">
        <f t="shared" ref="S14:S22" si="2">MIN(Q14:R14)</f>
        <v>0</v>
      </c>
      <c r="T14" s="523"/>
    </row>
    <row r="15" spans="1:20" ht="18.75">
      <c r="B15" s="480">
        <v>3</v>
      </c>
      <c r="C15" s="481"/>
      <c r="D15" s="514"/>
      <c r="E15" s="307"/>
      <c r="F15" s="307"/>
      <c r="G15" s="307"/>
      <c r="H15" s="482" t="e">
        <f t="shared" si="0"/>
        <v>#DIV/0!</v>
      </c>
      <c r="I15" s="307"/>
      <c r="J15" s="308"/>
      <c r="K15" s="308"/>
      <c r="L15" s="308"/>
      <c r="M15" s="308"/>
      <c r="N15" s="308"/>
      <c r="O15" s="515" t="s">
        <v>361</v>
      </c>
      <c r="P15" s="520">
        <v>250000</v>
      </c>
      <c r="Q15" s="521">
        <f t="shared" si="1"/>
        <v>0</v>
      </c>
      <c r="R15" s="522"/>
      <c r="S15" s="521">
        <f t="shared" si="2"/>
        <v>0</v>
      </c>
      <c r="T15" s="523"/>
    </row>
    <row r="16" spans="1:20" ht="18.75">
      <c r="B16" s="480">
        <v>4</v>
      </c>
      <c r="C16" s="481"/>
      <c r="D16" s="514"/>
      <c r="E16" s="307"/>
      <c r="F16" s="307"/>
      <c r="G16" s="307"/>
      <c r="H16" s="482" t="e">
        <f t="shared" si="0"/>
        <v>#DIV/0!</v>
      </c>
      <c r="I16" s="307"/>
      <c r="J16" s="308"/>
      <c r="K16" s="308"/>
      <c r="L16" s="308"/>
      <c r="M16" s="308"/>
      <c r="N16" s="308"/>
      <c r="O16" s="515" t="s">
        <v>361</v>
      </c>
      <c r="P16" s="520">
        <v>250000</v>
      </c>
      <c r="Q16" s="521">
        <f t="shared" si="1"/>
        <v>0</v>
      </c>
      <c r="R16" s="522"/>
      <c r="S16" s="521">
        <f t="shared" si="2"/>
        <v>0</v>
      </c>
      <c r="T16" s="523"/>
    </row>
    <row r="17" spans="2:20" ht="18.75">
      <c r="B17" s="480">
        <v>5</v>
      </c>
      <c r="C17" s="481"/>
      <c r="D17" s="514"/>
      <c r="E17" s="307"/>
      <c r="F17" s="307"/>
      <c r="G17" s="307"/>
      <c r="H17" s="482" t="e">
        <f t="shared" si="0"/>
        <v>#DIV/0!</v>
      </c>
      <c r="I17" s="307"/>
      <c r="J17" s="308"/>
      <c r="K17" s="308"/>
      <c r="L17" s="308"/>
      <c r="M17" s="308"/>
      <c r="N17" s="308"/>
      <c r="O17" s="515" t="s">
        <v>361</v>
      </c>
      <c r="P17" s="520">
        <v>250000</v>
      </c>
      <c r="Q17" s="521">
        <f t="shared" si="1"/>
        <v>0</v>
      </c>
      <c r="R17" s="522"/>
      <c r="S17" s="521">
        <f t="shared" si="2"/>
        <v>0</v>
      </c>
      <c r="T17" s="523"/>
    </row>
    <row r="18" spans="2:20" ht="18.75">
      <c r="B18" s="480">
        <v>6</v>
      </c>
      <c r="C18" s="481"/>
      <c r="D18" s="514"/>
      <c r="E18" s="307"/>
      <c r="F18" s="307"/>
      <c r="G18" s="307"/>
      <c r="H18" s="482" t="e">
        <f t="shared" si="0"/>
        <v>#DIV/0!</v>
      </c>
      <c r="I18" s="307"/>
      <c r="J18" s="308"/>
      <c r="K18" s="308"/>
      <c r="L18" s="308"/>
      <c r="M18" s="308"/>
      <c r="N18" s="308"/>
      <c r="O18" s="515" t="s">
        <v>361</v>
      </c>
      <c r="P18" s="520">
        <v>250000</v>
      </c>
      <c r="Q18" s="521">
        <f t="shared" si="1"/>
        <v>0</v>
      </c>
      <c r="R18" s="522"/>
      <c r="S18" s="521">
        <f t="shared" si="2"/>
        <v>0</v>
      </c>
      <c r="T18" s="523"/>
    </row>
    <row r="19" spans="2:20" ht="18.75">
      <c r="B19" s="480">
        <v>7</v>
      </c>
      <c r="C19" s="481"/>
      <c r="D19" s="514"/>
      <c r="E19" s="307"/>
      <c r="F19" s="307"/>
      <c r="G19" s="307"/>
      <c r="H19" s="482" t="e">
        <f t="shared" si="0"/>
        <v>#DIV/0!</v>
      </c>
      <c r="I19" s="307"/>
      <c r="J19" s="308"/>
      <c r="K19" s="308"/>
      <c r="L19" s="308"/>
      <c r="M19" s="308"/>
      <c r="N19" s="308"/>
      <c r="O19" s="515" t="s">
        <v>361</v>
      </c>
      <c r="P19" s="520">
        <v>250000</v>
      </c>
      <c r="Q19" s="521">
        <f t="shared" si="1"/>
        <v>0</v>
      </c>
      <c r="R19" s="522"/>
      <c r="S19" s="521">
        <f t="shared" si="2"/>
        <v>0</v>
      </c>
      <c r="T19" s="523"/>
    </row>
    <row r="20" spans="2:20" ht="18.75">
      <c r="B20" s="480">
        <v>8</v>
      </c>
      <c r="C20" s="481"/>
      <c r="D20" s="514"/>
      <c r="E20" s="307"/>
      <c r="F20" s="307"/>
      <c r="G20" s="307"/>
      <c r="H20" s="482" t="e">
        <f t="shared" si="0"/>
        <v>#DIV/0!</v>
      </c>
      <c r="I20" s="307"/>
      <c r="J20" s="308"/>
      <c r="K20" s="308"/>
      <c r="L20" s="308"/>
      <c r="M20" s="308"/>
      <c r="N20" s="308"/>
      <c r="O20" s="515" t="s">
        <v>361</v>
      </c>
      <c r="P20" s="520">
        <v>250000</v>
      </c>
      <c r="Q20" s="521">
        <f t="shared" si="1"/>
        <v>0</v>
      </c>
      <c r="R20" s="522"/>
      <c r="S20" s="521">
        <f t="shared" si="2"/>
        <v>0</v>
      </c>
      <c r="T20" s="523"/>
    </row>
    <row r="21" spans="2:20" ht="18.75">
      <c r="B21" s="480">
        <v>9</v>
      </c>
      <c r="C21" s="481"/>
      <c r="D21" s="514"/>
      <c r="E21" s="307"/>
      <c r="F21" s="307"/>
      <c r="G21" s="307"/>
      <c r="H21" s="482" t="e">
        <f t="shared" si="0"/>
        <v>#DIV/0!</v>
      </c>
      <c r="I21" s="307"/>
      <c r="J21" s="308"/>
      <c r="K21" s="308"/>
      <c r="L21" s="308"/>
      <c r="M21" s="308"/>
      <c r="N21" s="308"/>
      <c r="O21" s="515" t="s">
        <v>361</v>
      </c>
      <c r="P21" s="520">
        <v>250000</v>
      </c>
      <c r="Q21" s="521">
        <f t="shared" si="1"/>
        <v>0</v>
      </c>
      <c r="R21" s="522"/>
      <c r="S21" s="521">
        <f t="shared" si="2"/>
        <v>0</v>
      </c>
      <c r="T21" s="523"/>
    </row>
    <row r="22" spans="2:20" ht="19.5" thickBot="1">
      <c r="B22" s="483">
        <v>10</v>
      </c>
      <c r="C22" s="484"/>
      <c r="D22" s="514"/>
      <c r="E22" s="486"/>
      <c r="F22" s="486"/>
      <c r="G22" s="486"/>
      <c r="H22" s="487" t="e">
        <f>AVERAGE(E22:G22)</f>
        <v>#DIV/0!</v>
      </c>
      <c r="I22" s="486"/>
      <c r="J22" s="306"/>
      <c r="K22" s="306"/>
      <c r="L22" s="306"/>
      <c r="M22" s="306"/>
      <c r="N22" s="306"/>
      <c r="O22" s="524" t="s">
        <v>361</v>
      </c>
      <c r="P22" s="525">
        <v>250000</v>
      </c>
      <c r="Q22" s="526">
        <f>N22*P22</f>
        <v>0</v>
      </c>
      <c r="R22" s="527"/>
      <c r="S22" s="526">
        <f t="shared" si="2"/>
        <v>0</v>
      </c>
      <c r="T22" s="500"/>
    </row>
    <row r="23" spans="2:20" ht="19.5" thickTop="1">
      <c r="B23" s="488" t="s">
        <v>362</v>
      </c>
      <c r="C23" s="528"/>
      <c r="D23" s="528"/>
      <c r="E23" s="528"/>
      <c r="F23" s="528"/>
      <c r="G23" s="528"/>
      <c r="H23" s="528"/>
      <c r="I23" s="528"/>
      <c r="J23" s="528"/>
      <c r="K23" s="528"/>
      <c r="L23" s="528"/>
      <c r="M23" s="528"/>
      <c r="N23" s="528"/>
      <c r="O23" s="528"/>
      <c r="P23" s="528"/>
      <c r="Q23" s="528"/>
      <c r="R23" s="528"/>
      <c r="S23" s="490">
        <f>SUM(S13:S22)</f>
        <v>0</v>
      </c>
      <c r="T23" s="529"/>
    </row>
    <row r="24" spans="2:20" ht="14.25" thickBot="1"/>
    <row r="25" spans="2:20" ht="56.25">
      <c r="D25" s="530" t="s">
        <v>363</v>
      </c>
      <c r="J25" s="1445" t="s">
        <v>880</v>
      </c>
      <c r="K25" s="1446"/>
      <c r="L25" s="1446"/>
      <c r="M25" s="1446"/>
      <c r="N25" s="1447"/>
      <c r="O25" s="531" t="s">
        <v>387</v>
      </c>
      <c r="R25" s="532" t="s">
        <v>388</v>
      </c>
    </row>
    <row r="26" spans="2:20" ht="20.25" thickTop="1" thickBot="1">
      <c r="D26" s="533" t="s">
        <v>381</v>
      </c>
      <c r="J26" s="1448"/>
      <c r="K26" s="1449"/>
      <c r="L26" s="1449"/>
      <c r="M26" s="1449"/>
      <c r="N26" s="1450"/>
      <c r="O26" s="534"/>
    </row>
    <row r="27" spans="2:20" ht="19.5" thickTop="1">
      <c r="D27" s="533" t="s">
        <v>389</v>
      </c>
      <c r="J27" s="1448"/>
      <c r="K27" s="1449"/>
      <c r="L27" s="1449"/>
      <c r="M27" s="1449"/>
      <c r="N27" s="1450"/>
      <c r="R27" s="1454" t="s">
        <v>390</v>
      </c>
    </row>
    <row r="28" spans="2:20" ht="18.75">
      <c r="D28" s="533" t="s">
        <v>384</v>
      </c>
      <c r="J28" s="1448"/>
      <c r="K28" s="1449"/>
      <c r="L28" s="1449"/>
      <c r="M28" s="1449"/>
      <c r="N28" s="1450"/>
      <c r="R28" s="1455"/>
    </row>
    <row r="29" spans="2:20" ht="19.5" thickBot="1">
      <c r="D29" s="535" t="s">
        <v>391</v>
      </c>
      <c r="J29" s="1448"/>
      <c r="K29" s="1449"/>
      <c r="L29" s="1449"/>
      <c r="M29" s="1449"/>
      <c r="N29" s="1450"/>
      <c r="R29" s="1455"/>
    </row>
    <row r="30" spans="2:20" ht="14.25" thickTop="1">
      <c r="J30" s="1448"/>
      <c r="K30" s="1449"/>
      <c r="L30" s="1449"/>
      <c r="M30" s="1449"/>
      <c r="N30" s="1450"/>
      <c r="R30" s="1455"/>
    </row>
    <row r="31" spans="2:20">
      <c r="J31" s="1448"/>
      <c r="K31" s="1449"/>
      <c r="L31" s="1449"/>
      <c r="M31" s="1449"/>
      <c r="N31" s="1450"/>
      <c r="R31" s="1455"/>
    </row>
    <row r="32" spans="2:20" ht="14.25" thickBot="1">
      <c r="J32" s="1448"/>
      <c r="K32" s="1449"/>
      <c r="L32" s="1449"/>
      <c r="M32" s="1449"/>
      <c r="N32" s="1450"/>
      <c r="R32" s="1456"/>
    </row>
    <row r="33" spans="10:14" ht="14.25" thickTop="1">
      <c r="J33" s="1448"/>
      <c r="K33" s="1449"/>
      <c r="L33" s="1449"/>
      <c r="M33" s="1449"/>
      <c r="N33" s="1450"/>
    </row>
    <row r="34" spans="10:14">
      <c r="J34" s="1448"/>
      <c r="K34" s="1449"/>
      <c r="L34" s="1449"/>
      <c r="M34" s="1449"/>
      <c r="N34" s="1450"/>
    </row>
    <row r="35" spans="10:14">
      <c r="J35" s="1448"/>
      <c r="K35" s="1449"/>
      <c r="L35" s="1449"/>
      <c r="M35" s="1449"/>
      <c r="N35" s="1450"/>
    </row>
    <row r="36" spans="10:14" ht="14.25" thickBot="1">
      <c r="J36" s="1451"/>
      <c r="K36" s="1452"/>
      <c r="L36" s="1452"/>
      <c r="M36" s="1452"/>
      <c r="N36" s="1453"/>
    </row>
    <row r="37" spans="10:14" ht="14.25" thickTop="1"/>
  </sheetData>
  <sheetProtection selectLockedCells="1"/>
  <mergeCells count="12">
    <mergeCell ref="J25:N36"/>
    <mergeCell ref="R27:R32"/>
    <mergeCell ref="B8:C8"/>
    <mergeCell ref="H8:I8"/>
    <mergeCell ref="K8:M8"/>
    <mergeCell ref="E9:I9"/>
    <mergeCell ref="J9:M9"/>
    <mergeCell ref="B2:T3"/>
    <mergeCell ref="B4:C4"/>
    <mergeCell ref="B5:C5"/>
    <mergeCell ref="B6:C6"/>
    <mergeCell ref="P9:Q9"/>
  </mergeCells>
  <phoneticPr fontId="57"/>
  <dataValidations count="1">
    <dataValidation type="list" allowBlank="1" showInputMessage="1" showErrorMessage="1" sqref="D11:D22" xr:uid="{B85C19BA-61DB-4FED-98FC-866D0FE32BD6}">
      <formula1>$D$26:$D$29</formula1>
    </dataValidation>
  </dataValidations>
  <printOptions horizontalCentered="1"/>
  <pageMargins left="0.39370078740157483" right="0.39370078740157483" top="0.74803149606299213" bottom="0.74803149606299213" header="0.31496062992125984" footer="0.31496062992125984"/>
  <pageSetup paperSize="9" scale="37" fitToHeight="0" orientation="landscape" r:id="rId1"/>
  <headerFooter>
    <oddFooter>&amp;C&amp;P／&amp;N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view="pageBreakPreview" zoomScaleNormal="115" zoomScaleSheetLayoutView="100" workbookViewId="0"/>
  </sheetViews>
  <sheetFormatPr defaultColWidth="9" defaultRowHeight="13.5" outlineLevelCol="1"/>
  <cols>
    <col min="1" max="1" width="7.375" style="538" bestFit="1" customWidth="1"/>
    <col min="2" max="2" width="29" style="536" customWidth="1"/>
    <col min="3" max="3" width="36.375" style="537" bestFit="1" customWidth="1" outlineLevel="1"/>
    <col min="4" max="4" width="14" style="537" bestFit="1" customWidth="1"/>
    <col min="5" max="5" width="18.25" style="537" customWidth="1"/>
    <col min="6" max="6" width="13.625" style="537" customWidth="1"/>
    <col min="7" max="7" width="14" style="537" bestFit="1" customWidth="1"/>
    <col min="8" max="8" width="20.625" style="537" customWidth="1"/>
    <col min="9" max="9" width="12.125" style="537" customWidth="1"/>
    <col min="10" max="10" width="17.375" style="537" bestFit="1" customWidth="1"/>
    <col min="11" max="11" width="14.25" style="537" customWidth="1"/>
    <col min="12" max="12" width="20.5" style="537" customWidth="1"/>
    <col min="13" max="15" width="14.625" style="537" customWidth="1"/>
    <col min="16" max="16" width="12.625" style="537" customWidth="1"/>
    <col min="17" max="16384" width="9" style="537"/>
  </cols>
  <sheetData>
    <row r="1" spans="1:17" ht="29.25" customHeight="1" thickBot="1">
      <c r="A1" s="495" t="s">
        <v>693</v>
      </c>
      <c r="C1" s="161" t="s">
        <v>392</v>
      </c>
    </row>
    <row r="2" spans="1:17" ht="24" customHeight="1" thickBot="1">
      <c r="B2" s="1466" t="s">
        <v>840</v>
      </c>
      <c r="C2" s="1467"/>
      <c r="D2" s="1467"/>
      <c r="E2" s="1467"/>
      <c r="F2" s="1467"/>
      <c r="G2" s="1467"/>
      <c r="H2" s="1467"/>
      <c r="I2" s="1467"/>
      <c r="J2" s="1467"/>
      <c r="K2" s="1467"/>
      <c r="L2" s="1467"/>
      <c r="M2" s="1467"/>
      <c r="N2" s="1467"/>
      <c r="O2" s="1468"/>
    </row>
    <row r="3" spans="1:17" ht="18.75" customHeight="1">
      <c r="B3" s="539"/>
      <c r="C3" s="540"/>
    </row>
    <row r="4" spans="1:17" ht="18.75" customHeight="1">
      <c r="B4" s="539"/>
      <c r="C4" s="540"/>
    </row>
    <row r="5" spans="1:17" ht="18.75" customHeight="1">
      <c r="B5" s="539"/>
      <c r="C5" s="540"/>
    </row>
    <row r="6" spans="1:17" ht="18.75" customHeight="1">
      <c r="B6" s="539"/>
      <c r="C6" s="540"/>
    </row>
    <row r="7" spans="1:17" ht="18.75" customHeight="1" thickBot="1">
      <c r="B7" s="1479"/>
      <c r="C7" s="1480"/>
      <c r="D7" s="541" t="s">
        <v>334</v>
      </c>
      <c r="N7" s="1019"/>
      <c r="O7" s="1019"/>
    </row>
    <row r="8" spans="1:17" ht="15.75" customHeight="1">
      <c r="B8" s="1481" t="s">
        <v>393</v>
      </c>
      <c r="C8" s="1483" t="s">
        <v>394</v>
      </c>
      <c r="D8" s="1473" t="s">
        <v>395</v>
      </c>
      <c r="E8" s="1473" t="s">
        <v>735</v>
      </c>
      <c r="F8" s="1471" t="s">
        <v>801</v>
      </c>
      <c r="G8" s="1473" t="s">
        <v>397</v>
      </c>
      <c r="H8" s="1473" t="s">
        <v>398</v>
      </c>
      <c r="I8" s="1471" t="s">
        <v>399</v>
      </c>
      <c r="J8" s="1471" t="s">
        <v>400</v>
      </c>
      <c r="K8" s="1495" t="s">
        <v>726</v>
      </c>
      <c r="L8" s="1496" t="s">
        <v>401</v>
      </c>
      <c r="M8" s="1496" t="s">
        <v>727</v>
      </c>
      <c r="N8" s="1477" t="s">
        <v>842</v>
      </c>
      <c r="O8" s="1475" t="s">
        <v>843</v>
      </c>
    </row>
    <row r="9" spans="1:17" ht="15.75" customHeight="1">
      <c r="B9" s="1482"/>
      <c r="C9" s="1484"/>
      <c r="D9" s="1474"/>
      <c r="E9" s="1474"/>
      <c r="F9" s="1472"/>
      <c r="G9" s="1474"/>
      <c r="H9" s="1474"/>
      <c r="I9" s="1472"/>
      <c r="J9" s="1472"/>
      <c r="K9" s="1484"/>
      <c r="L9" s="1497"/>
      <c r="M9" s="1499"/>
      <c r="N9" s="1478"/>
      <c r="O9" s="1476"/>
      <c r="P9" s="1019"/>
    </row>
    <row r="10" spans="1:17" ht="15.75" customHeight="1">
      <c r="B10" s="1482"/>
      <c r="C10" s="1484"/>
      <c r="D10" s="1474"/>
      <c r="E10" s="1474"/>
      <c r="F10" s="1472"/>
      <c r="G10" s="1474"/>
      <c r="H10" s="1474"/>
      <c r="I10" s="1472"/>
      <c r="J10" s="1472"/>
      <c r="K10" s="1484"/>
      <c r="L10" s="1497"/>
      <c r="M10" s="1499"/>
      <c r="N10" s="1478"/>
      <c r="O10" s="1476"/>
      <c r="P10" s="1469"/>
      <c r="Q10" s="1469"/>
    </row>
    <row r="11" spans="1:17" ht="15.75" customHeight="1">
      <c r="B11" s="1482"/>
      <c r="C11" s="1484"/>
      <c r="D11" s="1474"/>
      <c r="E11" s="1474"/>
      <c r="F11" s="1472"/>
      <c r="G11" s="1474"/>
      <c r="H11" s="1474"/>
      <c r="I11" s="1472"/>
      <c r="J11" s="1472"/>
      <c r="K11" s="1484"/>
      <c r="L11" s="1498"/>
      <c r="M11" s="1500"/>
      <c r="N11" s="1478"/>
      <c r="O11" s="1476"/>
      <c r="P11" s="1469"/>
      <c r="Q11" s="1469"/>
    </row>
    <row r="12" spans="1:17">
      <c r="B12" s="542"/>
      <c r="C12" s="543"/>
      <c r="D12" s="544" t="s">
        <v>402</v>
      </c>
      <c r="E12" s="544" t="s">
        <v>403</v>
      </c>
      <c r="F12" s="545" t="s">
        <v>404</v>
      </c>
      <c r="G12" s="544" t="s">
        <v>405</v>
      </c>
      <c r="H12" s="544"/>
      <c r="I12" s="544" t="s">
        <v>406</v>
      </c>
      <c r="J12" s="544" t="s">
        <v>407</v>
      </c>
      <c r="K12" s="544" t="s">
        <v>765</v>
      </c>
      <c r="L12" s="933" t="s">
        <v>860</v>
      </c>
      <c r="M12" s="544" t="s">
        <v>861</v>
      </c>
      <c r="N12" s="544" t="s">
        <v>862</v>
      </c>
      <c r="O12" s="1014" t="s">
        <v>766</v>
      </c>
      <c r="P12" s="1020"/>
    </row>
    <row r="13" spans="1:17">
      <c r="A13" s="548"/>
      <c r="B13" s="549"/>
      <c r="C13" s="550" t="s">
        <v>409</v>
      </c>
      <c r="D13" s="550" t="s">
        <v>96</v>
      </c>
      <c r="E13" s="550" t="s">
        <v>96</v>
      </c>
      <c r="F13" s="550" t="s">
        <v>96</v>
      </c>
      <c r="G13" s="550" t="s">
        <v>96</v>
      </c>
      <c r="H13" s="550" t="s">
        <v>409</v>
      </c>
      <c r="I13" s="550" t="s">
        <v>96</v>
      </c>
      <c r="J13" s="550" t="s">
        <v>96</v>
      </c>
      <c r="K13" s="550" t="s">
        <v>96</v>
      </c>
      <c r="L13" s="551" t="s">
        <v>410</v>
      </c>
      <c r="M13" s="551" t="s">
        <v>410</v>
      </c>
      <c r="N13" s="819" t="s">
        <v>759</v>
      </c>
      <c r="O13" s="1024" t="s">
        <v>759</v>
      </c>
      <c r="P13" s="1021"/>
      <c r="Q13" s="554"/>
    </row>
    <row r="14" spans="1:17">
      <c r="A14" s="555" t="s">
        <v>380</v>
      </c>
      <c r="B14" s="556" t="s">
        <v>354</v>
      </c>
      <c r="C14" s="557" t="s">
        <v>737</v>
      </c>
      <c r="D14" s="558">
        <v>100000000</v>
      </c>
      <c r="E14" s="558">
        <v>75000000</v>
      </c>
      <c r="F14" s="559">
        <f>D14-E14</f>
        <v>25000000</v>
      </c>
      <c r="G14" s="558">
        <v>32000000</v>
      </c>
      <c r="H14" s="560" t="s">
        <v>411</v>
      </c>
      <c r="I14" s="561">
        <f t="shared" ref="I14:I33" si="0">IF(H14="年間９月以上",11400000,IF(H14="年間６月以上９月未満",7600000,IF(H14="年間６月未満",3800000,0)))</f>
        <v>7600000</v>
      </c>
      <c r="J14" s="561">
        <f>MIN(F14,G14,I14)</f>
        <v>7600000</v>
      </c>
      <c r="K14" s="562">
        <v>8000000</v>
      </c>
      <c r="L14" s="563">
        <f>MIN(J14,K14)</f>
        <v>7600000</v>
      </c>
      <c r="M14" s="820">
        <f>ROUNDDOWN(L14*1/2,-3)</f>
        <v>3800000</v>
      </c>
      <c r="N14" s="1026"/>
      <c r="O14" s="1025"/>
      <c r="P14" s="565"/>
      <c r="Q14" s="566"/>
    </row>
    <row r="15" spans="1:17" ht="14.25" thickBot="1">
      <c r="A15" s="555" t="s">
        <v>380</v>
      </c>
      <c r="B15" s="894" t="s">
        <v>412</v>
      </c>
      <c r="C15" s="895" t="s">
        <v>736</v>
      </c>
      <c r="D15" s="896">
        <v>95000000</v>
      </c>
      <c r="E15" s="896">
        <v>60000000</v>
      </c>
      <c r="F15" s="897">
        <f>D15-E15</f>
        <v>35000000</v>
      </c>
      <c r="G15" s="896">
        <v>20000000</v>
      </c>
      <c r="H15" s="898" t="s">
        <v>413</v>
      </c>
      <c r="I15" s="899">
        <f t="shared" si="0"/>
        <v>11400000</v>
      </c>
      <c r="J15" s="899">
        <f t="shared" ref="J15:J33" si="1">MIN(F15,G15,I15)</f>
        <v>11400000</v>
      </c>
      <c r="K15" s="900"/>
      <c r="L15" s="901">
        <f t="shared" ref="L15:L33" si="2">MIN(J15,K15)</f>
        <v>11400000</v>
      </c>
      <c r="M15" s="1015">
        <f>ROUNDDOWN(L15*1/2,-3)</f>
        <v>5700000</v>
      </c>
      <c r="N15" s="1017"/>
      <c r="O15" s="1027"/>
      <c r="P15" s="565"/>
      <c r="Q15" s="566"/>
    </row>
    <row r="16" spans="1:17">
      <c r="B16" s="567"/>
      <c r="C16" s="568"/>
      <c r="D16" s="569"/>
      <c r="E16" s="569"/>
      <c r="F16" s="570">
        <f t="shared" ref="F16:F33" si="3">D16-E16</f>
        <v>0</v>
      </c>
      <c r="G16" s="569"/>
      <c r="H16" s="571"/>
      <c r="I16" s="572">
        <f t="shared" si="0"/>
        <v>0</v>
      </c>
      <c r="J16" s="572">
        <f t="shared" si="1"/>
        <v>0</v>
      </c>
      <c r="K16" s="573"/>
      <c r="L16" s="574">
        <f t="shared" si="2"/>
        <v>0</v>
      </c>
      <c r="M16" s="825">
        <f t="shared" ref="M16:M32" si="4">L16*1/2</f>
        <v>0</v>
      </c>
      <c r="N16" s="1023"/>
      <c r="O16" s="1018"/>
      <c r="P16" s="565"/>
      <c r="Q16" s="566"/>
    </row>
    <row r="17" spans="2:17">
      <c r="B17" s="576"/>
      <c r="C17" s="568"/>
      <c r="D17" s="577"/>
      <c r="E17" s="577"/>
      <c r="F17" s="578">
        <f t="shared" si="3"/>
        <v>0</v>
      </c>
      <c r="G17" s="577"/>
      <c r="H17" s="571"/>
      <c r="I17" s="572">
        <f t="shared" si="0"/>
        <v>0</v>
      </c>
      <c r="J17" s="572">
        <f t="shared" si="1"/>
        <v>0</v>
      </c>
      <c r="K17" s="573"/>
      <c r="L17" s="574">
        <f t="shared" si="2"/>
        <v>0</v>
      </c>
      <c r="M17" s="825">
        <f t="shared" si="4"/>
        <v>0</v>
      </c>
      <c r="N17" s="1028"/>
      <c r="O17" s="1031"/>
      <c r="P17" s="566"/>
      <c r="Q17" s="566"/>
    </row>
    <row r="18" spans="2:17">
      <c r="B18" s="576"/>
      <c r="C18" s="568"/>
      <c r="D18" s="577"/>
      <c r="E18" s="577"/>
      <c r="F18" s="578">
        <f t="shared" si="3"/>
        <v>0</v>
      </c>
      <c r="G18" s="577"/>
      <c r="H18" s="571"/>
      <c r="I18" s="572">
        <f t="shared" si="0"/>
        <v>0</v>
      </c>
      <c r="J18" s="572">
        <f t="shared" si="1"/>
        <v>0</v>
      </c>
      <c r="K18" s="573"/>
      <c r="L18" s="574"/>
      <c r="M18" s="825">
        <f t="shared" si="4"/>
        <v>0</v>
      </c>
      <c r="N18" s="1029"/>
      <c r="O18" s="1018"/>
      <c r="P18" s="566"/>
      <c r="Q18" s="566"/>
    </row>
    <row r="19" spans="2:17">
      <c r="B19" s="576"/>
      <c r="C19" s="568"/>
      <c r="D19" s="577"/>
      <c r="E19" s="577"/>
      <c r="F19" s="578">
        <f t="shared" si="3"/>
        <v>0</v>
      </c>
      <c r="G19" s="577"/>
      <c r="H19" s="571"/>
      <c r="I19" s="572">
        <f t="shared" si="0"/>
        <v>0</v>
      </c>
      <c r="J19" s="572">
        <f t="shared" si="1"/>
        <v>0</v>
      </c>
      <c r="K19" s="573"/>
      <c r="L19" s="574">
        <f t="shared" si="2"/>
        <v>0</v>
      </c>
      <c r="M19" s="825">
        <f t="shared" si="4"/>
        <v>0</v>
      </c>
      <c r="N19" s="1017"/>
      <c r="O19" s="1031"/>
      <c r="P19" s="566"/>
      <c r="Q19" s="566"/>
    </row>
    <row r="20" spans="2:17">
      <c r="B20" s="576"/>
      <c r="C20" s="568"/>
      <c r="D20" s="577"/>
      <c r="E20" s="577"/>
      <c r="F20" s="578">
        <f t="shared" si="3"/>
        <v>0</v>
      </c>
      <c r="G20" s="577"/>
      <c r="H20" s="571"/>
      <c r="I20" s="572">
        <f t="shared" si="0"/>
        <v>0</v>
      </c>
      <c r="J20" s="572">
        <f t="shared" si="1"/>
        <v>0</v>
      </c>
      <c r="K20" s="573"/>
      <c r="L20" s="574">
        <f t="shared" si="2"/>
        <v>0</v>
      </c>
      <c r="M20" s="825">
        <f t="shared" si="4"/>
        <v>0</v>
      </c>
      <c r="N20" s="1029"/>
      <c r="O20" s="1031"/>
      <c r="P20" s="566"/>
      <c r="Q20" s="566"/>
    </row>
    <row r="21" spans="2:17">
      <c r="B21" s="576"/>
      <c r="C21" s="568"/>
      <c r="D21" s="577"/>
      <c r="E21" s="577"/>
      <c r="F21" s="578">
        <f t="shared" si="3"/>
        <v>0</v>
      </c>
      <c r="G21" s="577"/>
      <c r="H21" s="571"/>
      <c r="I21" s="572">
        <f t="shared" si="0"/>
        <v>0</v>
      </c>
      <c r="J21" s="572">
        <f t="shared" si="1"/>
        <v>0</v>
      </c>
      <c r="K21" s="573"/>
      <c r="L21" s="574">
        <f t="shared" si="2"/>
        <v>0</v>
      </c>
      <c r="M21" s="825">
        <f t="shared" si="4"/>
        <v>0</v>
      </c>
      <c r="N21" s="1017"/>
      <c r="O21" s="1031"/>
    </row>
    <row r="22" spans="2:17">
      <c r="B22" s="576"/>
      <c r="C22" s="568"/>
      <c r="D22" s="577"/>
      <c r="E22" s="577"/>
      <c r="F22" s="578">
        <f t="shared" si="3"/>
        <v>0</v>
      </c>
      <c r="G22" s="577"/>
      <c r="H22" s="571"/>
      <c r="I22" s="572">
        <f t="shared" si="0"/>
        <v>0</v>
      </c>
      <c r="J22" s="572">
        <f t="shared" si="1"/>
        <v>0</v>
      </c>
      <c r="K22" s="573"/>
      <c r="L22" s="574">
        <f t="shared" si="2"/>
        <v>0</v>
      </c>
      <c r="M22" s="1016">
        <f t="shared" si="4"/>
        <v>0</v>
      </c>
      <c r="N22" s="1028"/>
      <c r="O22" s="1031"/>
    </row>
    <row r="23" spans="2:17">
      <c r="B23" s="576"/>
      <c r="C23" s="568"/>
      <c r="D23" s="577"/>
      <c r="E23" s="577"/>
      <c r="F23" s="578">
        <f t="shared" si="3"/>
        <v>0</v>
      </c>
      <c r="G23" s="577"/>
      <c r="H23" s="571"/>
      <c r="I23" s="572">
        <f t="shared" si="0"/>
        <v>0</v>
      </c>
      <c r="J23" s="572">
        <f t="shared" si="1"/>
        <v>0</v>
      </c>
      <c r="K23" s="573"/>
      <c r="L23" s="574">
        <f t="shared" si="2"/>
        <v>0</v>
      </c>
      <c r="M23" s="825">
        <f t="shared" si="4"/>
        <v>0</v>
      </c>
      <c r="N23" s="1028"/>
      <c r="O23" s="1031"/>
    </row>
    <row r="24" spans="2:17">
      <c r="B24" s="576"/>
      <c r="C24" s="568"/>
      <c r="D24" s="577"/>
      <c r="E24" s="577"/>
      <c r="F24" s="578">
        <f t="shared" si="3"/>
        <v>0</v>
      </c>
      <c r="G24" s="577"/>
      <c r="H24" s="571"/>
      <c r="I24" s="572">
        <f t="shared" si="0"/>
        <v>0</v>
      </c>
      <c r="J24" s="572">
        <f t="shared" si="1"/>
        <v>0</v>
      </c>
      <c r="K24" s="573"/>
      <c r="L24" s="574">
        <f t="shared" si="2"/>
        <v>0</v>
      </c>
      <c r="M24" s="825">
        <f t="shared" si="4"/>
        <v>0</v>
      </c>
      <c r="N24" s="1029"/>
      <c r="O24" s="1032"/>
    </row>
    <row r="25" spans="2:17">
      <c r="B25" s="576"/>
      <c r="C25" s="568"/>
      <c r="D25" s="577"/>
      <c r="E25" s="577"/>
      <c r="F25" s="578">
        <f t="shared" si="3"/>
        <v>0</v>
      </c>
      <c r="G25" s="577"/>
      <c r="H25" s="571"/>
      <c r="I25" s="572">
        <f t="shared" si="0"/>
        <v>0</v>
      </c>
      <c r="J25" s="572">
        <f t="shared" si="1"/>
        <v>0</v>
      </c>
      <c r="K25" s="573"/>
      <c r="L25" s="574">
        <f t="shared" si="2"/>
        <v>0</v>
      </c>
      <c r="M25" s="825">
        <f t="shared" si="4"/>
        <v>0</v>
      </c>
      <c r="N25" s="1029"/>
      <c r="O25" s="1032"/>
    </row>
    <row r="26" spans="2:17">
      <c r="B26" s="576"/>
      <c r="C26" s="568"/>
      <c r="D26" s="577"/>
      <c r="E26" s="577"/>
      <c r="F26" s="578">
        <f t="shared" si="3"/>
        <v>0</v>
      </c>
      <c r="G26" s="577"/>
      <c r="H26" s="571"/>
      <c r="I26" s="572">
        <f t="shared" si="0"/>
        <v>0</v>
      </c>
      <c r="J26" s="572">
        <f t="shared" si="1"/>
        <v>0</v>
      </c>
      <c r="K26" s="573"/>
      <c r="L26" s="574">
        <f t="shared" si="2"/>
        <v>0</v>
      </c>
      <c r="M26" s="825">
        <f t="shared" si="4"/>
        <v>0</v>
      </c>
      <c r="N26" s="1029"/>
      <c r="O26" s="1018"/>
    </row>
    <row r="27" spans="2:17">
      <c r="B27" s="576"/>
      <c r="C27" s="568"/>
      <c r="D27" s="577"/>
      <c r="E27" s="577"/>
      <c r="F27" s="578">
        <f t="shared" si="3"/>
        <v>0</v>
      </c>
      <c r="G27" s="577"/>
      <c r="H27" s="571"/>
      <c r="I27" s="572">
        <f t="shared" si="0"/>
        <v>0</v>
      </c>
      <c r="J27" s="572">
        <f t="shared" si="1"/>
        <v>0</v>
      </c>
      <c r="K27" s="573"/>
      <c r="L27" s="574">
        <f t="shared" si="2"/>
        <v>0</v>
      </c>
      <c r="M27" s="825">
        <f t="shared" si="4"/>
        <v>0</v>
      </c>
      <c r="N27" s="1029"/>
      <c r="O27" s="1031"/>
    </row>
    <row r="28" spans="2:17">
      <c r="B28" s="576"/>
      <c r="C28" s="568"/>
      <c r="D28" s="577"/>
      <c r="E28" s="577"/>
      <c r="F28" s="578">
        <f t="shared" si="3"/>
        <v>0</v>
      </c>
      <c r="G28" s="577"/>
      <c r="H28" s="571"/>
      <c r="I28" s="572">
        <f t="shared" si="0"/>
        <v>0</v>
      </c>
      <c r="J28" s="572">
        <f t="shared" si="1"/>
        <v>0</v>
      </c>
      <c r="K28" s="573"/>
      <c r="L28" s="574">
        <f t="shared" si="2"/>
        <v>0</v>
      </c>
      <c r="M28" s="825">
        <f t="shared" si="4"/>
        <v>0</v>
      </c>
      <c r="N28" s="1017"/>
      <c r="O28" s="1031"/>
    </row>
    <row r="29" spans="2:17">
      <c r="B29" s="576"/>
      <c r="C29" s="568"/>
      <c r="D29" s="577"/>
      <c r="E29" s="577"/>
      <c r="F29" s="578">
        <f t="shared" si="3"/>
        <v>0</v>
      </c>
      <c r="G29" s="577"/>
      <c r="H29" s="571"/>
      <c r="I29" s="572">
        <f t="shared" si="0"/>
        <v>0</v>
      </c>
      <c r="J29" s="572">
        <f t="shared" si="1"/>
        <v>0</v>
      </c>
      <c r="K29" s="573"/>
      <c r="L29" s="574">
        <f t="shared" si="2"/>
        <v>0</v>
      </c>
      <c r="M29" s="825">
        <f t="shared" si="4"/>
        <v>0</v>
      </c>
      <c r="N29" s="1029"/>
      <c r="O29" s="1031"/>
    </row>
    <row r="30" spans="2:17">
      <c r="B30" s="576"/>
      <c r="C30" s="568"/>
      <c r="D30" s="577"/>
      <c r="E30" s="577"/>
      <c r="F30" s="578">
        <f t="shared" si="3"/>
        <v>0</v>
      </c>
      <c r="G30" s="577"/>
      <c r="H30" s="571"/>
      <c r="I30" s="572">
        <f t="shared" si="0"/>
        <v>0</v>
      </c>
      <c r="J30" s="572">
        <f t="shared" si="1"/>
        <v>0</v>
      </c>
      <c r="K30" s="573"/>
      <c r="L30" s="574">
        <f t="shared" si="2"/>
        <v>0</v>
      </c>
      <c r="M30" s="825">
        <f t="shared" si="4"/>
        <v>0</v>
      </c>
      <c r="N30" s="1017"/>
      <c r="O30" s="1018"/>
    </row>
    <row r="31" spans="2:17">
      <c r="B31" s="576"/>
      <c r="C31" s="568"/>
      <c r="D31" s="577"/>
      <c r="E31" s="577"/>
      <c r="F31" s="578">
        <f t="shared" si="3"/>
        <v>0</v>
      </c>
      <c r="G31" s="577"/>
      <c r="H31" s="571"/>
      <c r="I31" s="572">
        <f t="shared" si="0"/>
        <v>0</v>
      </c>
      <c r="J31" s="572">
        <f t="shared" si="1"/>
        <v>0</v>
      </c>
      <c r="K31" s="573"/>
      <c r="L31" s="574">
        <f t="shared" si="2"/>
        <v>0</v>
      </c>
      <c r="M31" s="825">
        <f t="shared" si="4"/>
        <v>0</v>
      </c>
      <c r="N31" s="1029"/>
      <c r="O31" s="1031"/>
    </row>
    <row r="32" spans="2:17">
      <c r="B32" s="576"/>
      <c r="C32" s="568"/>
      <c r="D32" s="577"/>
      <c r="E32" s="577"/>
      <c r="F32" s="578">
        <f t="shared" si="3"/>
        <v>0</v>
      </c>
      <c r="G32" s="577"/>
      <c r="H32" s="571"/>
      <c r="I32" s="572">
        <f t="shared" si="0"/>
        <v>0</v>
      </c>
      <c r="J32" s="572">
        <f t="shared" si="1"/>
        <v>0</v>
      </c>
      <c r="K32" s="573"/>
      <c r="L32" s="574">
        <f t="shared" si="2"/>
        <v>0</v>
      </c>
      <c r="M32" s="825">
        <f t="shared" si="4"/>
        <v>0</v>
      </c>
      <c r="N32" s="1017"/>
      <c r="O32" s="1031"/>
    </row>
    <row r="33" spans="1:16" ht="14.25" thickBot="1">
      <c r="B33" s="579"/>
      <c r="C33" s="580"/>
      <c r="D33" s="581"/>
      <c r="E33" s="581"/>
      <c r="F33" s="582">
        <f t="shared" si="3"/>
        <v>0</v>
      </c>
      <c r="G33" s="581"/>
      <c r="H33" s="583"/>
      <c r="I33" s="572">
        <f t="shared" si="0"/>
        <v>0</v>
      </c>
      <c r="J33" s="572">
        <f t="shared" si="1"/>
        <v>0</v>
      </c>
      <c r="K33" s="573"/>
      <c r="L33" s="574">
        <f t="shared" si="2"/>
        <v>0</v>
      </c>
      <c r="M33" s="826">
        <f>L33*1/2</f>
        <v>0</v>
      </c>
      <c r="N33" s="1028"/>
      <c r="O33" s="1030"/>
    </row>
    <row r="34" spans="1:16" ht="15" thickTop="1" thickBot="1">
      <c r="B34" s="585" t="s">
        <v>70</v>
      </c>
      <c r="C34" s="586"/>
      <c r="D34" s="587"/>
      <c r="E34" s="587"/>
      <c r="F34" s="587"/>
      <c r="G34" s="587"/>
      <c r="H34" s="587"/>
      <c r="I34" s="588"/>
      <c r="J34" s="588"/>
      <c r="K34" s="588"/>
      <c r="L34" s="588"/>
      <c r="M34" s="827">
        <f>SUM(M16:M33)</f>
        <v>0</v>
      </c>
      <c r="N34" s="821"/>
      <c r="O34" s="589"/>
    </row>
    <row r="35" spans="1:16">
      <c r="N35" s="1022"/>
      <c r="O35" s="1022"/>
      <c r="P35" s="1019"/>
    </row>
    <row r="36" spans="1:16">
      <c r="C36" s="590" t="s">
        <v>736</v>
      </c>
      <c r="D36" s="1470"/>
      <c r="E36" s="1470"/>
      <c r="F36" s="1470"/>
      <c r="G36" s="1470"/>
      <c r="H36" s="591" t="s">
        <v>413</v>
      </c>
    </row>
    <row r="37" spans="1:16">
      <c r="A37" s="592"/>
      <c r="B37" s="592"/>
      <c r="C37" s="593" t="s">
        <v>737</v>
      </c>
      <c r="D37" s="1470"/>
      <c r="E37" s="1470"/>
      <c r="F37" s="1470"/>
      <c r="G37" s="1470"/>
      <c r="H37" s="594" t="s">
        <v>411</v>
      </c>
    </row>
    <row r="38" spans="1:16" ht="15.75" customHeight="1">
      <c r="A38" s="1485"/>
      <c r="B38" s="595"/>
      <c r="D38" s="1470"/>
      <c r="E38" s="1470"/>
      <c r="F38" s="1470"/>
      <c r="G38" s="1470"/>
      <c r="H38" s="593" t="s">
        <v>414</v>
      </c>
    </row>
    <row r="39" spans="1:16" ht="15.75" customHeight="1" thickBot="1">
      <c r="A39" s="1485"/>
      <c r="B39" s="595"/>
      <c r="D39" s="596"/>
      <c r="E39" s="596"/>
      <c r="F39" s="596"/>
      <c r="G39" s="596"/>
    </row>
    <row r="40" spans="1:16" ht="15.75" customHeight="1" thickTop="1">
      <c r="A40" s="1485"/>
      <c r="B40" s="597"/>
      <c r="C40" s="1486" t="s">
        <v>863</v>
      </c>
      <c r="D40" s="1487"/>
      <c r="E40" s="1487"/>
      <c r="F40" s="1487"/>
      <c r="G40" s="1487"/>
      <c r="H40" s="1487"/>
      <c r="I40" s="1487"/>
      <c r="J40" s="1487"/>
      <c r="K40" s="1487"/>
      <c r="L40" s="1487"/>
      <c r="M40" s="1488"/>
      <c r="N40" s="818"/>
      <c r="O40" s="818"/>
    </row>
    <row r="41" spans="1:16" ht="15.75" customHeight="1">
      <c r="A41" s="1485"/>
      <c r="B41" s="597"/>
      <c r="C41" s="1489"/>
      <c r="D41" s="1490"/>
      <c r="E41" s="1490"/>
      <c r="F41" s="1490"/>
      <c r="G41" s="1490"/>
      <c r="H41" s="1490"/>
      <c r="I41" s="1490"/>
      <c r="J41" s="1490"/>
      <c r="K41" s="1490"/>
      <c r="L41" s="1490"/>
      <c r="M41" s="1491"/>
      <c r="N41" s="818"/>
      <c r="O41" s="818"/>
    </row>
    <row r="42" spans="1:16" ht="15.75" customHeight="1">
      <c r="A42" s="1485"/>
      <c r="B42" s="597"/>
      <c r="C42" s="1489"/>
      <c r="D42" s="1490"/>
      <c r="E42" s="1490"/>
      <c r="F42" s="1490"/>
      <c r="G42" s="1490"/>
      <c r="H42" s="1490"/>
      <c r="I42" s="1490"/>
      <c r="J42" s="1490"/>
      <c r="K42" s="1490"/>
      <c r="L42" s="1490"/>
      <c r="M42" s="1491"/>
      <c r="N42" s="818"/>
      <c r="O42" s="818"/>
    </row>
    <row r="43" spans="1:16" ht="15.75" customHeight="1">
      <c r="A43" s="1485"/>
      <c r="B43" s="598"/>
      <c r="C43" s="1489"/>
      <c r="D43" s="1490"/>
      <c r="E43" s="1490"/>
      <c r="F43" s="1490"/>
      <c r="G43" s="1490"/>
      <c r="H43" s="1490"/>
      <c r="I43" s="1490"/>
      <c r="J43" s="1490"/>
      <c r="K43" s="1490"/>
      <c r="L43" s="1490"/>
      <c r="M43" s="1491"/>
      <c r="N43" s="818"/>
      <c r="O43" s="818"/>
    </row>
    <row r="44" spans="1:16" ht="15.75" customHeight="1">
      <c r="A44" s="1485"/>
      <c r="B44" s="598"/>
      <c r="C44" s="1489"/>
      <c r="D44" s="1490"/>
      <c r="E44" s="1490"/>
      <c r="F44" s="1490"/>
      <c r="G44" s="1490"/>
      <c r="H44" s="1490"/>
      <c r="I44" s="1490"/>
      <c r="J44" s="1490"/>
      <c r="K44" s="1490"/>
      <c r="L44" s="1490"/>
      <c r="M44" s="1491"/>
      <c r="N44" s="818"/>
      <c r="O44" s="818"/>
    </row>
    <row r="45" spans="1:16" ht="15.75" customHeight="1">
      <c r="A45" s="1485"/>
      <c r="B45" s="597"/>
      <c r="C45" s="1489"/>
      <c r="D45" s="1490"/>
      <c r="E45" s="1490"/>
      <c r="F45" s="1490"/>
      <c r="G45" s="1490"/>
      <c r="H45" s="1490"/>
      <c r="I45" s="1490"/>
      <c r="J45" s="1490"/>
      <c r="K45" s="1490"/>
      <c r="L45" s="1490"/>
      <c r="M45" s="1491"/>
      <c r="N45" s="818"/>
      <c r="O45" s="818"/>
    </row>
    <row r="46" spans="1:16" ht="15.75" customHeight="1">
      <c r="A46" s="1485"/>
      <c r="B46" s="597"/>
      <c r="C46" s="1489"/>
      <c r="D46" s="1490"/>
      <c r="E46" s="1490"/>
      <c r="F46" s="1490"/>
      <c r="G46" s="1490"/>
      <c r="H46" s="1490"/>
      <c r="I46" s="1490"/>
      <c r="J46" s="1490"/>
      <c r="K46" s="1490"/>
      <c r="L46" s="1490"/>
      <c r="M46" s="1491"/>
      <c r="N46" s="818"/>
      <c r="O46" s="818"/>
    </row>
    <row r="47" spans="1:16" ht="15.75" customHeight="1">
      <c r="A47" s="1485"/>
      <c r="B47" s="599"/>
      <c r="C47" s="1489"/>
      <c r="D47" s="1490"/>
      <c r="E47" s="1490"/>
      <c r="F47" s="1490"/>
      <c r="G47" s="1490"/>
      <c r="H47" s="1490"/>
      <c r="I47" s="1490"/>
      <c r="J47" s="1490"/>
      <c r="K47" s="1490"/>
      <c r="L47" s="1490"/>
      <c r="M47" s="1491"/>
      <c r="N47" s="818"/>
      <c r="O47" s="818"/>
    </row>
    <row r="48" spans="1:16" ht="15.75" customHeight="1">
      <c r="A48" s="1485"/>
      <c r="B48" s="599"/>
      <c r="C48" s="1489"/>
      <c r="D48" s="1490"/>
      <c r="E48" s="1490"/>
      <c r="F48" s="1490"/>
      <c r="G48" s="1490"/>
      <c r="H48" s="1490"/>
      <c r="I48" s="1490"/>
      <c r="J48" s="1490"/>
      <c r="K48" s="1490"/>
      <c r="L48" s="1490"/>
      <c r="M48" s="1491"/>
      <c r="N48" s="818"/>
      <c r="O48" s="818"/>
    </row>
    <row r="49" spans="1:15" ht="15.75" customHeight="1">
      <c r="A49" s="1485"/>
      <c r="B49" s="600"/>
      <c r="C49" s="1489"/>
      <c r="D49" s="1490"/>
      <c r="E49" s="1490"/>
      <c r="F49" s="1490"/>
      <c r="G49" s="1490"/>
      <c r="H49" s="1490"/>
      <c r="I49" s="1490"/>
      <c r="J49" s="1490"/>
      <c r="K49" s="1490"/>
      <c r="L49" s="1490"/>
      <c r="M49" s="1491"/>
      <c r="N49" s="818"/>
      <c r="O49" s="818"/>
    </row>
    <row r="50" spans="1:15" ht="15.75" customHeight="1">
      <c r="A50" s="1485"/>
      <c r="B50" s="595"/>
      <c r="C50" s="1489"/>
      <c r="D50" s="1490"/>
      <c r="E50" s="1490"/>
      <c r="F50" s="1490"/>
      <c r="G50" s="1490"/>
      <c r="H50" s="1490"/>
      <c r="I50" s="1490"/>
      <c r="J50" s="1490"/>
      <c r="K50" s="1490"/>
      <c r="L50" s="1490"/>
      <c r="M50" s="1491"/>
      <c r="N50" s="818"/>
      <c r="O50" s="818"/>
    </row>
    <row r="51" spans="1:15" ht="15.75" customHeight="1" thickBot="1">
      <c r="A51" s="1485"/>
      <c r="B51" s="598"/>
      <c r="C51" s="1492"/>
      <c r="D51" s="1493"/>
      <c r="E51" s="1493"/>
      <c r="F51" s="1493"/>
      <c r="G51" s="1493"/>
      <c r="H51" s="1493"/>
      <c r="I51" s="1493"/>
      <c r="J51" s="1493"/>
      <c r="K51" s="1493"/>
      <c r="L51" s="1493"/>
      <c r="M51" s="1494"/>
      <c r="N51" s="818"/>
      <c r="O51" s="818"/>
    </row>
    <row r="52" spans="1:15" ht="15.75" customHeight="1" thickTop="1">
      <c r="A52" s="1485"/>
      <c r="B52" s="598"/>
      <c r="D52" s="601"/>
    </row>
    <row r="53" spans="1:15" ht="15.75" customHeight="1">
      <c r="A53" s="1485"/>
      <c r="B53" s="600"/>
      <c r="D53" s="601"/>
    </row>
    <row r="54" spans="1:15" ht="15.75" customHeight="1">
      <c r="A54" s="1485"/>
      <c r="B54" s="595"/>
      <c r="D54" s="601"/>
    </row>
    <row r="55" spans="1:15" ht="15.75" customHeight="1">
      <c r="A55" s="1485"/>
      <c r="B55" s="597"/>
      <c r="D55" s="601"/>
    </row>
    <row r="56" spans="1:15" ht="15.75" customHeight="1">
      <c r="A56" s="1485"/>
      <c r="B56" s="597"/>
      <c r="D56" s="601"/>
    </row>
    <row r="57" spans="1:15" ht="15.75" customHeight="1">
      <c r="A57" s="1485"/>
      <c r="B57" s="597"/>
      <c r="D57" s="601"/>
    </row>
    <row r="58" spans="1:15" ht="15.75" customHeight="1">
      <c r="A58" s="1485"/>
      <c r="B58" s="597"/>
      <c r="D58" s="601"/>
    </row>
    <row r="59" spans="1:15" ht="15.75" customHeight="1">
      <c r="A59" s="1485"/>
      <c r="B59" s="597"/>
      <c r="D59" s="601"/>
    </row>
    <row r="60" spans="1:15" ht="15.75" customHeight="1">
      <c r="A60" s="1485"/>
      <c r="B60" s="600"/>
      <c r="D60" s="601"/>
    </row>
    <row r="61" spans="1:15" ht="15.75" customHeight="1">
      <c r="A61" s="1485"/>
      <c r="B61" s="595"/>
      <c r="D61" s="601"/>
    </row>
    <row r="62" spans="1:15" ht="15.75" customHeight="1">
      <c r="A62" s="1485"/>
      <c r="B62" s="597"/>
      <c r="D62" s="601"/>
    </row>
    <row r="63" spans="1:15" ht="15.75" customHeight="1">
      <c r="A63" s="1485"/>
      <c r="B63" s="597"/>
      <c r="D63" s="601"/>
    </row>
    <row r="64" spans="1:15" ht="15.75" customHeight="1">
      <c r="A64" s="1485"/>
      <c r="B64" s="600"/>
      <c r="D64" s="601"/>
    </row>
    <row r="65" spans="1:4" ht="15.75" customHeight="1">
      <c r="A65" s="1485"/>
      <c r="B65" s="595"/>
      <c r="D65" s="601"/>
    </row>
    <row r="66" spans="1:4" ht="15.75" customHeight="1">
      <c r="A66" s="1485"/>
      <c r="B66" s="595"/>
      <c r="D66" s="601"/>
    </row>
    <row r="67" spans="1:4" ht="15.75" customHeight="1">
      <c r="A67" s="1485"/>
      <c r="B67" s="597"/>
      <c r="D67" s="601"/>
    </row>
    <row r="68" spans="1:4" ht="15.75" customHeight="1">
      <c r="A68" s="1485"/>
      <c r="B68" s="597"/>
      <c r="D68" s="601"/>
    </row>
    <row r="69" spans="1:4" ht="15.75" customHeight="1">
      <c r="A69" s="1485"/>
      <c r="B69" s="598"/>
      <c r="D69" s="601"/>
    </row>
    <row r="70" spans="1:4" ht="15.75" customHeight="1">
      <c r="A70" s="1485"/>
      <c r="B70" s="598"/>
      <c r="D70" s="601"/>
    </row>
    <row r="71" spans="1:4" ht="15.75" customHeight="1">
      <c r="A71" s="1485"/>
      <c r="B71" s="598"/>
      <c r="D71" s="601"/>
    </row>
    <row r="72" spans="1:4" ht="15.75" customHeight="1">
      <c r="A72" s="1485"/>
      <c r="B72" s="597"/>
      <c r="D72" s="601"/>
    </row>
    <row r="73" spans="1:4" ht="15.75" customHeight="1">
      <c r="A73" s="1485"/>
      <c r="B73" s="602"/>
      <c r="D73" s="601"/>
    </row>
    <row r="74" spans="1:4" ht="15.75" customHeight="1">
      <c r="A74" s="1485"/>
      <c r="B74" s="600"/>
      <c r="D74" s="601"/>
    </row>
    <row r="75" spans="1:4" ht="15.75" customHeight="1">
      <c r="A75" s="1485"/>
      <c r="B75" s="597"/>
      <c r="D75" s="601"/>
    </row>
    <row r="76" spans="1:4" ht="15.75" customHeight="1">
      <c r="A76" s="1485"/>
      <c r="B76" s="597"/>
      <c r="D76" s="601"/>
    </row>
    <row r="77" spans="1:4" ht="15.75" customHeight="1">
      <c r="A77" s="1485"/>
      <c r="B77" s="597"/>
      <c r="D77" s="601"/>
    </row>
    <row r="78" spans="1:4" ht="15.75" customHeight="1">
      <c r="A78" s="1485"/>
      <c r="B78" s="603"/>
      <c r="D78" s="601"/>
    </row>
    <row r="79" spans="1:4" ht="15.75" customHeight="1">
      <c r="A79" s="1485"/>
      <c r="B79" s="604"/>
      <c r="D79" s="605"/>
    </row>
    <row r="80" spans="1:4" ht="15.75" customHeight="1">
      <c r="A80" s="1485"/>
      <c r="B80" s="595"/>
      <c r="D80" s="601"/>
    </row>
    <row r="81" spans="1:4" ht="15.75" customHeight="1">
      <c r="A81" s="1485"/>
      <c r="B81" s="597"/>
      <c r="D81" s="601"/>
    </row>
    <row r="82" spans="1:4" ht="15.75" customHeight="1">
      <c r="A82" s="1485"/>
      <c r="B82" s="597"/>
      <c r="D82" s="601"/>
    </row>
    <row r="83" spans="1:4" ht="15.75" customHeight="1">
      <c r="A83" s="1485"/>
      <c r="B83" s="598"/>
      <c r="D83" s="601"/>
    </row>
    <row r="84" spans="1:4" ht="15.75" customHeight="1">
      <c r="A84" s="1485"/>
      <c r="B84" s="598"/>
      <c r="D84" s="601"/>
    </row>
    <row r="85" spans="1:4" ht="15.75" customHeight="1">
      <c r="A85" s="1485"/>
      <c r="B85" s="597"/>
      <c r="D85" s="605"/>
    </row>
    <row r="86" spans="1:4" ht="15.75" customHeight="1">
      <c r="A86" s="1485"/>
      <c r="B86" s="599"/>
      <c r="D86" s="605"/>
    </row>
    <row r="87" spans="1:4" ht="15.75" customHeight="1">
      <c r="A87" s="1485"/>
      <c r="B87" s="600"/>
      <c r="D87" s="601"/>
    </row>
    <row r="88" spans="1:4" ht="15.75" customHeight="1">
      <c r="A88" s="1485"/>
      <c r="B88" s="595"/>
      <c r="D88" s="601"/>
    </row>
    <row r="89" spans="1:4" ht="15.75" customHeight="1">
      <c r="A89" s="1485"/>
      <c r="B89" s="598"/>
      <c r="D89" s="601"/>
    </row>
    <row r="90" spans="1:4" ht="15.75" customHeight="1">
      <c r="A90" s="1485"/>
      <c r="B90" s="600"/>
      <c r="D90" s="601"/>
    </row>
    <row r="91" spans="1:4" ht="15.75" customHeight="1">
      <c r="A91" s="1485"/>
      <c r="B91" s="595"/>
      <c r="D91" s="601"/>
    </row>
    <row r="92" spans="1:4" ht="15.75" customHeight="1">
      <c r="A92" s="1485"/>
      <c r="B92" s="595"/>
      <c r="D92" s="601"/>
    </row>
    <row r="93" spans="1:4" ht="15.75" customHeight="1">
      <c r="A93" s="1485"/>
      <c r="B93" s="597"/>
      <c r="D93" s="601"/>
    </row>
    <row r="94" spans="1:4" ht="15.75" customHeight="1">
      <c r="A94" s="1485"/>
      <c r="B94" s="597"/>
      <c r="D94" s="601"/>
    </row>
    <row r="95" spans="1:4" ht="15.75" customHeight="1">
      <c r="A95" s="1485"/>
      <c r="B95" s="597"/>
      <c r="D95" s="601"/>
    </row>
    <row r="96" spans="1:4" ht="15.75" customHeight="1">
      <c r="A96" s="1485"/>
      <c r="B96" s="600"/>
      <c r="D96" s="601"/>
    </row>
    <row r="97" spans="1:4" ht="15.75" customHeight="1">
      <c r="A97" s="1485"/>
      <c r="B97" s="595"/>
      <c r="D97" s="601"/>
    </row>
    <row r="98" spans="1:4" ht="15.75" customHeight="1">
      <c r="A98" s="1485"/>
      <c r="B98" s="597"/>
      <c r="D98" s="601"/>
    </row>
    <row r="99" spans="1:4" ht="15.75" customHeight="1">
      <c r="A99" s="1485"/>
      <c r="B99" s="597"/>
      <c r="D99" s="601"/>
    </row>
    <row r="100" spans="1:4" ht="15.75" customHeight="1">
      <c r="A100" s="1485"/>
      <c r="B100" s="603"/>
      <c r="D100" s="601"/>
    </row>
    <row r="101" spans="1:4" ht="15.75" customHeight="1">
      <c r="A101" s="1485"/>
      <c r="B101" s="597"/>
      <c r="D101" s="601"/>
    </row>
    <row r="102" spans="1:4" ht="15.75" customHeight="1">
      <c r="A102" s="1485"/>
      <c r="B102" s="604"/>
      <c r="D102" s="605"/>
    </row>
    <row r="103" spans="1:4">
      <c r="A103" s="604"/>
      <c r="B103" s="604"/>
      <c r="D103" s="605"/>
    </row>
  </sheetData>
  <sheetProtection selectLockedCells="1"/>
  <mergeCells count="21">
    <mergeCell ref="A38:A79"/>
    <mergeCell ref="C40:M51"/>
    <mergeCell ref="A80:A102"/>
    <mergeCell ref="K8:K11"/>
    <mergeCell ref="L8:L11"/>
    <mergeCell ref="M8:M11"/>
    <mergeCell ref="B2:O2"/>
    <mergeCell ref="P10:Q11"/>
    <mergeCell ref="D36:G38"/>
    <mergeCell ref="F8:F11"/>
    <mergeCell ref="G8:G11"/>
    <mergeCell ref="H8:H11"/>
    <mergeCell ref="I8:I11"/>
    <mergeCell ref="J8:J11"/>
    <mergeCell ref="O8:O11"/>
    <mergeCell ref="N8:N11"/>
    <mergeCell ref="B7:C7"/>
    <mergeCell ref="B8:B11"/>
    <mergeCell ref="C8:C11"/>
    <mergeCell ref="D8:D11"/>
    <mergeCell ref="E8:E11"/>
  </mergeCells>
  <phoneticPr fontId="57"/>
  <conditionalFormatting sqref="K14:K33">
    <cfRule type="expression" dxfId="7"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269" bestFit="1" customWidth="1"/>
    <col min="2" max="6" width="14.375" style="269" customWidth="1"/>
    <col min="7" max="7" width="16.375" style="269" bestFit="1" customWidth="1"/>
    <col min="8" max="8" width="9.375" style="269" bestFit="1" customWidth="1"/>
    <col min="9" max="9" width="8.375" style="269" bestFit="1" customWidth="1"/>
    <col min="10" max="10" width="8.375" style="269" customWidth="1"/>
    <col min="11" max="14" width="12.375" style="269" customWidth="1"/>
    <col min="15" max="15" width="11.375" style="269" bestFit="1" customWidth="1"/>
    <col min="16" max="16" width="15.375" style="269" bestFit="1" customWidth="1"/>
    <col min="17" max="17" width="15.875" style="269" bestFit="1" customWidth="1"/>
    <col min="18" max="16384" width="9" style="269"/>
  </cols>
  <sheetData>
    <row r="1" spans="1:33">
      <c r="A1" s="261" t="s">
        <v>53</v>
      </c>
      <c r="B1" s="262" t="s">
        <v>54</v>
      </c>
      <c r="C1" s="263"/>
      <c r="D1" s="264" t="s">
        <v>55</v>
      </c>
      <c r="E1" s="265"/>
      <c r="F1" s="265"/>
      <c r="G1" s="265"/>
      <c r="H1" s="265" t="s">
        <v>56</v>
      </c>
      <c r="I1" s="265"/>
      <c r="J1" s="265"/>
      <c r="K1" s="265" t="s">
        <v>19</v>
      </c>
      <c r="L1" s="265"/>
      <c r="M1" s="265"/>
      <c r="N1" s="265"/>
      <c r="O1" s="265" t="s">
        <v>57</v>
      </c>
      <c r="P1" s="265"/>
      <c r="Q1" s="265"/>
      <c r="R1" s="266" t="s">
        <v>58</v>
      </c>
      <c r="S1" s="266"/>
      <c r="T1" s="266"/>
      <c r="U1" s="266"/>
      <c r="V1" s="266"/>
      <c r="W1" s="266"/>
      <c r="X1" s="266"/>
      <c r="Y1" s="267" t="s">
        <v>59</v>
      </c>
      <c r="Z1" s="267"/>
      <c r="AA1" s="267"/>
      <c r="AB1" s="267"/>
      <c r="AC1" s="267"/>
      <c r="AD1" s="267"/>
      <c r="AE1" s="267"/>
      <c r="AF1" s="267"/>
      <c r="AG1" s="268"/>
    </row>
    <row r="2" spans="1:33">
      <c r="A2" s="270"/>
      <c r="B2" s="271"/>
      <c r="C2" s="272" t="s">
        <v>60</v>
      </c>
      <c r="D2" s="273"/>
      <c r="E2" s="274" t="s">
        <v>28</v>
      </c>
      <c r="F2" s="274" t="s">
        <v>61</v>
      </c>
      <c r="G2" s="274" t="s">
        <v>60</v>
      </c>
      <c r="H2" s="274" t="s">
        <v>62</v>
      </c>
      <c r="I2" s="274" t="s">
        <v>63</v>
      </c>
      <c r="J2" s="274" t="s">
        <v>64</v>
      </c>
      <c r="K2" s="274" t="s">
        <v>20</v>
      </c>
      <c r="L2" s="274" t="s">
        <v>24</v>
      </c>
      <c r="M2" s="274" t="s">
        <v>65</v>
      </c>
      <c r="N2" s="274" t="s">
        <v>29</v>
      </c>
      <c r="O2" s="274" t="s">
        <v>62</v>
      </c>
      <c r="P2" s="274" t="s">
        <v>66</v>
      </c>
      <c r="Q2" s="274" t="s">
        <v>67</v>
      </c>
      <c r="R2" s="275" t="s">
        <v>32</v>
      </c>
      <c r="S2" s="275" t="s">
        <v>34</v>
      </c>
      <c r="T2" s="275" t="s">
        <v>68</v>
      </c>
      <c r="U2" s="275" t="s">
        <v>36</v>
      </c>
      <c r="V2" s="275" t="s">
        <v>37</v>
      </c>
      <c r="W2" s="275" t="s">
        <v>69</v>
      </c>
      <c r="X2" s="275" t="s">
        <v>70</v>
      </c>
      <c r="Y2" s="276" t="s">
        <v>71</v>
      </c>
      <c r="Z2" s="276" t="s">
        <v>45</v>
      </c>
      <c r="AA2" s="276" t="s">
        <v>48</v>
      </c>
      <c r="AB2" s="276" t="s">
        <v>72</v>
      </c>
      <c r="AC2" s="276" t="s">
        <v>73</v>
      </c>
      <c r="AD2" s="276" t="s">
        <v>48</v>
      </c>
      <c r="AE2" s="276" t="s">
        <v>74</v>
      </c>
      <c r="AF2" s="276" t="s">
        <v>75</v>
      </c>
      <c r="AG2" s="277"/>
    </row>
    <row r="3" spans="1:33">
      <c r="A3" s="278">
        <f>'【参考】申請書（医療機関等→都道府県）'!Z25</f>
        <v>1234567890</v>
      </c>
      <c r="B3" s="279" t="str">
        <f>'【参考】申請書（医療機関等→都道府県）'!N21</f>
        <v>●●病院</v>
      </c>
      <c r="C3" s="280" t="str">
        <f>'【参考】申請書（医療機関等→都道府県）'!N19</f>
        <v>ビョウイン</v>
      </c>
      <c r="D3" s="281" t="str">
        <f>'【参考】申請書（医療機関等→都道府県）'!N29</f>
        <v>法人名（個人の場合は記載不要）</v>
      </c>
      <c r="E3" s="279" t="str">
        <f>'【参考】申請書（医療機関等→都道府県）'!N32</f>
        <v>代表者職</v>
      </c>
      <c r="F3" s="279" t="str">
        <f>'【参考】申請書（医療機関等→都道府県）'!Z32</f>
        <v>氏名</v>
      </c>
      <c r="G3" s="279" t="str">
        <f>'【参考】申請書（医療機関等→都道府県）'!N27</f>
        <v>マルマルホウジン</v>
      </c>
      <c r="H3" s="279" t="str">
        <f>'【参考】申請書（医療機関等→都道府県）'!BB19&amp;"-"&amp;'【参考】申請書（医療機関等→都道府県）'!BI19</f>
        <v>123-4567</v>
      </c>
      <c r="I3" s="279">
        <f>VALUE('【参考】申請書（医療機関等→都道府県）'!BB19&amp;'【参考】申請書（医療機関等→都道府県）'!BI19)</f>
        <v>1234567</v>
      </c>
      <c r="J3" s="279" t="str">
        <f>'【参考】申請書（医療機関等→都道府県）'!AZ21</f>
        <v>a</v>
      </c>
      <c r="K3" s="279" t="str">
        <f>'【参考】申請書（医療機関等→都道府県）'!BF27</f>
        <v>i</v>
      </c>
      <c r="L3" s="279" t="str">
        <f>'【参考】申請書（医療機関等→都道府県）'!BF29</f>
        <v>u</v>
      </c>
      <c r="M3" s="279" t="str">
        <f>'【参考】申請書（医療機関等→都道府県）'!BF31</f>
        <v>e</v>
      </c>
      <c r="N3" s="279" t="str">
        <f>'【参考】申請書（医療機関等→都道府県）'!BF33</f>
        <v>o</v>
      </c>
      <c r="O3" s="282" t="str">
        <f>'【参考】申請書（医療機関等→都道府県）'!AZ16&amp;"/"&amp;'【参考】申請書（医療機関等→都道府県）'!BJ16&amp;"/"&amp;'【参考】申請書（医療機関等→都道府県）'!BR16</f>
        <v>2026/12/31</v>
      </c>
      <c r="P3" s="283">
        <f>VALUE(O3)</f>
        <v>46387</v>
      </c>
      <c r="Q3" s="284">
        <f>VALUE(O3)</f>
        <v>46387</v>
      </c>
      <c r="R3" s="285">
        <f>'【参考】申請書（医療機関等→都道府県）'!N40</f>
        <v>0</v>
      </c>
      <c r="S3" s="285">
        <f>'【参考】申請書（医療機関等→都道府県）'!N41</f>
        <v>0</v>
      </c>
      <c r="T3" s="285">
        <f>'【参考】申請書（医療機関等→都道府県）'!N42</f>
        <v>0</v>
      </c>
      <c r="U3" s="285">
        <f>'【参考】申請書（医療機関等→都道府県）'!N43</f>
        <v>0</v>
      </c>
      <c r="V3" s="285">
        <f>'【参考】申請書（医療機関等→都道府県）'!N44</f>
        <v>0</v>
      </c>
      <c r="W3" s="285">
        <f>'【参考】申請書（医療機関等→都道府県）'!N45</f>
        <v>0</v>
      </c>
      <c r="X3" s="285">
        <f>'【参考】申請書（医療機関等→都道府県）'!N48</f>
        <v>0</v>
      </c>
      <c r="Y3" s="279">
        <f>'【参考】申請書（医療機関等→都道府県）'!N53</f>
        <v>0</v>
      </c>
      <c r="Z3" s="279">
        <f>'【参考】申請書（医療機関等→都道府県）'!BB53</f>
        <v>0</v>
      </c>
      <c r="AA3" s="279">
        <f>'【参考】申請書（医療機関等→都道府県）'!AI56</f>
        <v>0</v>
      </c>
      <c r="AB3" s="279" t="str">
        <f>'【参考】申請書（医療機関等→都道府県）'!AI53&amp;'【参考】申請書（医療機関等→都道府県）'!AK53&amp;'【参考】申請書（医療機関等→都道府県）'!AM53&amp;'【参考】申請書（医療機関等→都道府県）'!AO53</f>
        <v/>
      </c>
      <c r="AC3" s="279" t="str">
        <f>'【参考】申請書（医療機関等→都道府県）'!BT53&amp;'【参考】申請書（医療機関等→都道府県）'!BV53&amp;'【参考】申請書（医療機関等→都道府県）'!BX53</f>
        <v/>
      </c>
      <c r="AD3" s="279" t="str">
        <f>IF(AA3="普通",1,IF(AA3="当座",2,"未入力"))</f>
        <v>未入力</v>
      </c>
      <c r="AE3" s="27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279">
        <f>'【参考】申請書（医療機関等→都道府県）'!BB56</f>
        <v>0</v>
      </c>
      <c r="AG3" s="280">
        <f>'【参考】申請書（医療機関等→都道府県）'!BB57</f>
        <v>0</v>
      </c>
    </row>
    <row r="4" spans="1:33">
      <c r="O4" s="286"/>
    </row>
    <row r="5" spans="1:33">
      <c r="O5" s="286"/>
    </row>
  </sheetData>
  <phoneticPr fontId="57"/>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538" bestFit="1" customWidth="1"/>
    <col min="2" max="2" width="29" style="536" customWidth="1"/>
    <col min="3" max="3" width="36.375" style="537" bestFit="1" customWidth="1" outlineLevel="1"/>
    <col min="4" max="4" width="14" style="537" bestFit="1" customWidth="1"/>
    <col min="5" max="5" width="18.25" style="537" customWidth="1"/>
    <col min="6" max="6" width="13.625" style="537" customWidth="1"/>
    <col min="7" max="7" width="14" style="537" bestFit="1" customWidth="1"/>
    <col min="8" max="8" width="20.625" style="537" customWidth="1"/>
    <col min="9" max="9" width="12.125" style="537" customWidth="1"/>
    <col min="10" max="10" width="17.375" style="537" bestFit="1" customWidth="1"/>
    <col min="11" max="11" width="12.125" style="537" customWidth="1"/>
    <col min="12" max="12" width="18.375" style="537" bestFit="1" customWidth="1"/>
    <col min="13" max="13" width="14.625" style="537" customWidth="1"/>
    <col min="14" max="14" width="12.625" style="537" customWidth="1"/>
    <col min="15" max="16384" width="9" style="537"/>
  </cols>
  <sheetData>
    <row r="1" spans="1:15" ht="29.25" customHeight="1">
      <c r="A1" s="495" t="s">
        <v>694</v>
      </c>
      <c r="C1" s="161"/>
    </row>
    <row r="2" spans="1:15" ht="24" customHeight="1">
      <c r="A2" s="659"/>
      <c r="B2" s="1506"/>
      <c r="C2" s="1506"/>
      <c r="D2" s="1506"/>
      <c r="E2" s="1506"/>
      <c r="F2" s="1506"/>
      <c r="G2" s="1506"/>
      <c r="H2" s="1506"/>
      <c r="I2" s="1506"/>
      <c r="J2" s="1506"/>
      <c r="K2" s="1506"/>
      <c r="L2" s="1506"/>
      <c r="M2" s="1506"/>
    </row>
    <row r="3" spans="1:15" ht="18.75" customHeight="1">
      <c r="A3" s="659"/>
      <c r="B3" s="539"/>
      <c r="C3" s="540"/>
    </row>
    <row r="4" spans="1:15" ht="18.75" customHeight="1">
      <c r="A4" s="659" t="s">
        <v>416</v>
      </c>
      <c r="B4" s="539"/>
      <c r="C4" s="540"/>
    </row>
    <row r="5" spans="1:15" ht="18.75" customHeight="1">
      <c r="A5" s="659"/>
      <c r="B5" s="539"/>
      <c r="C5" s="540"/>
    </row>
    <row r="6" spans="1:15" ht="18.75" customHeight="1">
      <c r="A6" s="659"/>
      <c r="B6" s="539"/>
      <c r="C6" s="540"/>
    </row>
    <row r="7" spans="1:15" ht="18.75" customHeight="1">
      <c r="A7" s="660" t="s">
        <v>417</v>
      </c>
      <c r="B7" s="451"/>
      <c r="C7" s="451"/>
      <c r="D7" s="541"/>
    </row>
    <row r="8" spans="1:15" ht="15.75" customHeight="1">
      <c r="A8" s="659"/>
      <c r="B8" s="1507"/>
      <c r="C8" s="1501"/>
      <c r="D8" s="1501"/>
      <c r="E8" s="1501"/>
      <c r="F8" s="1501"/>
      <c r="G8" s="1501"/>
      <c r="H8" s="1501"/>
      <c r="I8" s="1501"/>
      <c r="J8" s="1501"/>
      <c r="K8" s="1509"/>
      <c r="L8" s="1501"/>
      <c r="M8" s="1503"/>
    </row>
    <row r="9" spans="1:15" ht="15.75" customHeight="1">
      <c r="A9" s="659"/>
      <c r="B9" s="1507"/>
      <c r="C9" s="1501"/>
      <c r="D9" s="1501"/>
      <c r="E9" s="1501"/>
      <c r="F9" s="1501"/>
      <c r="G9" s="1501"/>
      <c r="H9" s="1501"/>
      <c r="I9" s="1501"/>
      <c r="J9" s="1501"/>
      <c r="K9" s="1501"/>
      <c r="L9" s="1502"/>
      <c r="M9" s="1504"/>
    </row>
    <row r="10" spans="1:15" ht="15.75" customHeight="1">
      <c r="A10" s="659"/>
      <c r="B10" s="1507"/>
      <c r="C10" s="1501"/>
      <c r="D10" s="1501"/>
      <c r="E10" s="1501"/>
      <c r="F10" s="1501"/>
      <c r="G10" s="1501"/>
      <c r="H10" s="1501"/>
      <c r="I10" s="1501"/>
      <c r="J10" s="1501"/>
      <c r="K10" s="1501"/>
      <c r="L10" s="1502"/>
      <c r="M10" s="1504"/>
      <c r="N10" s="1505"/>
      <c r="O10" s="1505"/>
    </row>
    <row r="11" spans="1:15" ht="15.75" customHeight="1">
      <c r="A11" s="659" t="s">
        <v>418</v>
      </c>
      <c r="B11" s="1507"/>
      <c r="C11" s="1501"/>
      <c r="D11" s="1501"/>
      <c r="E11" s="1501"/>
      <c r="F11" s="1501"/>
      <c r="G11" s="1501"/>
      <c r="H11" s="1501"/>
      <c r="I11" s="1501"/>
      <c r="J11" s="1501"/>
      <c r="K11" s="1501"/>
      <c r="L11" s="1502"/>
      <c r="M11" s="1504"/>
      <c r="N11" s="1505"/>
      <c r="O11" s="1505"/>
    </row>
    <row r="12" spans="1:15" ht="18.75">
      <c r="A12" s="659" t="s">
        <v>419</v>
      </c>
      <c r="B12" s="641"/>
      <c r="C12" s="641"/>
      <c r="D12" s="555"/>
      <c r="E12" s="555"/>
      <c r="F12" s="641"/>
      <c r="G12" s="555"/>
      <c r="H12" s="555"/>
      <c r="I12" s="555"/>
      <c r="J12" s="555"/>
      <c r="K12" s="555"/>
      <c r="L12" s="642"/>
      <c r="M12" s="555"/>
    </row>
    <row r="13" spans="1:15" ht="18.75">
      <c r="A13" s="659"/>
      <c r="B13" s="643"/>
      <c r="C13" s="548"/>
      <c r="D13" s="548"/>
      <c r="E13" s="548"/>
      <c r="F13" s="548"/>
      <c r="G13" s="548"/>
      <c r="H13" s="548"/>
      <c r="I13" s="548"/>
      <c r="J13" s="548"/>
      <c r="K13" s="548"/>
      <c r="L13" s="548"/>
      <c r="M13" s="548"/>
      <c r="N13" s="553"/>
      <c r="O13" s="554"/>
    </row>
    <row r="14" spans="1:15" ht="18.75">
      <c r="A14" s="659"/>
      <c r="B14" s="644"/>
      <c r="C14" s="645"/>
      <c r="D14" s="646"/>
      <c r="E14" s="646"/>
      <c r="F14" s="647"/>
      <c r="G14" s="646"/>
      <c r="H14" s="648"/>
      <c r="I14" s="649"/>
      <c r="J14" s="649"/>
      <c r="K14" s="650"/>
      <c r="L14" s="651"/>
      <c r="M14" s="652"/>
      <c r="N14" s="565"/>
      <c r="O14" s="566"/>
    </row>
    <row r="15" spans="1:15" ht="18.75">
      <c r="A15" s="659"/>
      <c r="B15" s="644"/>
      <c r="C15" s="645"/>
      <c r="D15" s="646"/>
      <c r="E15" s="646"/>
      <c r="F15" s="647"/>
      <c r="G15" s="646"/>
      <c r="H15" s="648"/>
      <c r="I15" s="649"/>
      <c r="J15" s="649"/>
      <c r="K15" s="650"/>
      <c r="L15" s="651"/>
      <c r="M15" s="652"/>
      <c r="N15" s="565"/>
      <c r="O15" s="566"/>
    </row>
    <row r="16" spans="1:15" ht="18.75">
      <c r="A16" s="659"/>
      <c r="B16" s="644"/>
      <c r="C16" s="645"/>
      <c r="D16" s="646"/>
      <c r="E16" s="646"/>
      <c r="F16" s="647"/>
      <c r="G16" s="646"/>
      <c r="H16" s="648"/>
      <c r="I16" s="649"/>
      <c r="J16" s="649"/>
      <c r="K16" s="650"/>
      <c r="L16" s="651"/>
      <c r="M16" s="652"/>
      <c r="N16" s="565"/>
      <c r="O16" s="566"/>
    </row>
    <row r="17" spans="1:15" ht="18.75">
      <c r="A17" s="659"/>
      <c r="B17" s="644"/>
      <c r="C17" s="645"/>
      <c r="D17" s="646"/>
      <c r="E17" s="646"/>
      <c r="F17" s="647"/>
      <c r="G17" s="646"/>
      <c r="H17" s="648"/>
      <c r="I17" s="649"/>
      <c r="J17" s="649"/>
      <c r="K17" s="650"/>
      <c r="L17" s="651"/>
      <c r="M17" s="652"/>
      <c r="N17" s="566"/>
      <c r="O17" s="566"/>
    </row>
    <row r="18" spans="1:15" ht="18.75">
      <c r="A18" s="659" t="s">
        <v>420</v>
      </c>
      <c r="B18" s="644"/>
      <c r="C18" s="645"/>
      <c r="D18" s="646"/>
      <c r="E18" s="646"/>
      <c r="F18" s="647"/>
      <c r="G18" s="646"/>
      <c r="H18" s="648"/>
      <c r="I18" s="649"/>
      <c r="J18" s="649"/>
      <c r="K18" s="650"/>
      <c r="L18" s="651"/>
      <c r="M18" s="652"/>
      <c r="N18" s="566"/>
      <c r="O18" s="566"/>
    </row>
    <row r="19" spans="1:15" ht="18.75">
      <c r="A19" s="659" t="s">
        <v>421</v>
      </c>
      <c r="B19" s="644"/>
      <c r="C19" s="645"/>
      <c r="D19" s="646"/>
      <c r="E19" s="646"/>
      <c r="F19" s="647"/>
      <c r="G19" s="646"/>
      <c r="H19" s="648"/>
      <c r="I19" s="649"/>
      <c r="J19" s="649"/>
      <c r="K19" s="650"/>
      <c r="L19" s="651"/>
      <c r="M19" s="652"/>
      <c r="N19" s="566"/>
      <c r="O19" s="566"/>
    </row>
    <row r="20" spans="1:15" ht="18.75">
      <c r="A20" s="659" t="s">
        <v>274</v>
      </c>
      <c r="B20" s="644"/>
      <c r="C20" s="645"/>
      <c r="D20" s="646"/>
      <c r="E20" s="646"/>
      <c r="F20" s="647"/>
      <c r="G20" s="646"/>
      <c r="H20" s="648"/>
      <c r="I20" s="649"/>
      <c r="J20" s="649"/>
      <c r="K20" s="650"/>
      <c r="L20" s="651"/>
      <c r="M20" s="652"/>
      <c r="N20" s="566"/>
      <c r="O20" s="566"/>
    </row>
    <row r="21" spans="1:15" ht="18.75">
      <c r="A21" s="659" t="s">
        <v>274</v>
      </c>
      <c r="B21" s="644"/>
      <c r="C21" s="645"/>
      <c r="D21" s="646"/>
      <c r="E21" s="646"/>
      <c r="F21" s="647"/>
      <c r="G21" s="646"/>
      <c r="H21" s="648"/>
      <c r="I21" s="649"/>
      <c r="J21" s="649"/>
      <c r="K21" s="650"/>
      <c r="L21" s="651"/>
      <c r="M21" s="652"/>
    </row>
    <row r="22" spans="1:15" ht="18.75">
      <c r="A22" s="659"/>
      <c r="B22" s="644"/>
      <c r="C22" s="645"/>
      <c r="D22" s="646"/>
      <c r="E22" s="646"/>
      <c r="F22" s="647"/>
      <c r="G22" s="646"/>
      <c r="H22" s="648"/>
      <c r="I22" s="649"/>
      <c r="J22" s="649"/>
      <c r="K22" s="650"/>
      <c r="L22" s="651"/>
      <c r="M22" s="652"/>
    </row>
    <row r="23" spans="1:15" ht="18.75">
      <c r="A23" s="659" t="s">
        <v>422</v>
      </c>
      <c r="B23" s="644"/>
      <c r="C23" s="645"/>
      <c r="D23" s="646"/>
      <c r="E23" s="646"/>
      <c r="F23" s="647"/>
      <c r="G23" s="646"/>
      <c r="H23" s="648"/>
      <c r="I23" s="649"/>
      <c r="J23" s="649"/>
      <c r="K23" s="650"/>
      <c r="L23" s="651"/>
      <c r="M23" s="652"/>
    </row>
    <row r="24" spans="1:15" ht="18.75">
      <c r="A24" s="659"/>
      <c r="B24" s="644"/>
      <c r="C24" s="645"/>
      <c r="D24" s="646"/>
      <c r="E24" s="646"/>
      <c r="F24" s="647"/>
      <c r="G24" s="646"/>
      <c r="H24" s="648"/>
      <c r="I24" s="649"/>
      <c r="J24" s="649"/>
      <c r="K24" s="650"/>
      <c r="L24" s="651"/>
      <c r="M24" s="652"/>
    </row>
    <row r="25" spans="1:15" ht="18.75">
      <c r="A25" s="659"/>
      <c r="B25" s="644"/>
      <c r="C25" s="645"/>
      <c r="D25" s="646"/>
      <c r="E25" s="646"/>
      <c r="F25" s="647"/>
      <c r="G25" s="646"/>
      <c r="H25" s="648"/>
      <c r="I25" s="649"/>
      <c r="J25" s="649"/>
      <c r="K25" s="650"/>
      <c r="L25" s="651"/>
      <c r="M25" s="652"/>
    </row>
    <row r="26" spans="1:15" ht="18.75">
      <c r="A26" s="659"/>
      <c r="B26" s="644"/>
      <c r="C26" s="645"/>
      <c r="D26" s="646"/>
      <c r="E26" s="646"/>
      <c r="F26" s="647"/>
      <c r="G26" s="646"/>
      <c r="H26" s="648"/>
      <c r="I26" s="649"/>
      <c r="J26" s="649"/>
      <c r="K26" s="650"/>
      <c r="L26" s="651"/>
      <c r="M26" s="652"/>
    </row>
    <row r="27" spans="1:15" ht="18.75">
      <c r="A27" s="1508" t="s">
        <v>423</v>
      </c>
      <c r="B27" s="1508"/>
      <c r="C27" s="1508"/>
      <c r="D27" s="646"/>
      <c r="E27" s="646"/>
      <c r="F27" s="647"/>
      <c r="G27" s="646"/>
      <c r="H27" s="648"/>
      <c r="I27" s="649"/>
      <c r="J27" s="649"/>
      <c r="K27" s="650"/>
      <c r="L27" s="651"/>
      <c r="M27" s="652"/>
    </row>
    <row r="28" spans="1:15" ht="18.75">
      <c r="A28" s="659"/>
      <c r="B28" s="644"/>
      <c r="C28" s="645"/>
      <c r="D28" s="646"/>
      <c r="E28" s="646"/>
      <c r="F28" s="647"/>
      <c r="G28" s="646"/>
      <c r="H28" s="648"/>
      <c r="I28" s="649"/>
      <c r="J28" s="649"/>
      <c r="K28" s="650"/>
      <c r="L28" s="651"/>
      <c r="M28" s="652"/>
    </row>
    <row r="29" spans="1:15" ht="18.75">
      <c r="A29" s="659"/>
      <c r="B29" s="644"/>
      <c r="C29" s="645"/>
      <c r="D29" s="646"/>
      <c r="E29" s="646"/>
      <c r="F29" s="647"/>
      <c r="G29" s="646"/>
      <c r="H29" s="648"/>
      <c r="I29" s="649"/>
      <c r="J29" s="649"/>
      <c r="K29" s="650"/>
      <c r="L29" s="651"/>
      <c r="M29" s="652"/>
    </row>
    <row r="30" spans="1:15" ht="18.75">
      <c r="A30" s="659"/>
      <c r="B30" s="644"/>
      <c r="C30" s="645"/>
      <c r="D30" s="646"/>
      <c r="E30" s="646"/>
      <c r="F30" s="647"/>
      <c r="G30" s="646"/>
      <c r="H30" s="648"/>
      <c r="I30" s="649"/>
      <c r="J30" s="649"/>
      <c r="K30" s="650"/>
      <c r="L30" s="651"/>
      <c r="M30" s="652"/>
    </row>
    <row r="31" spans="1:15" ht="18.75">
      <c r="A31" s="659" t="s">
        <v>277</v>
      </c>
      <c r="B31" s="644"/>
      <c r="C31" s="645"/>
      <c r="D31" s="646"/>
      <c r="E31" s="646"/>
      <c r="F31" s="647"/>
      <c r="G31" s="646"/>
      <c r="H31" s="648"/>
      <c r="I31" s="649"/>
      <c r="J31" s="649"/>
      <c r="K31" s="650"/>
      <c r="L31" s="651"/>
      <c r="M31" s="652"/>
    </row>
    <row r="32" spans="1:15" ht="18.75">
      <c r="A32" s="659" t="s">
        <v>424</v>
      </c>
      <c r="B32" s="644"/>
      <c r="C32" s="645"/>
      <c r="D32" s="646"/>
      <c r="E32" s="646"/>
      <c r="F32" s="647"/>
      <c r="G32" s="646"/>
      <c r="H32" s="648"/>
      <c r="I32" s="649"/>
      <c r="J32" s="649"/>
      <c r="K32" s="650"/>
      <c r="L32" s="651"/>
      <c r="M32" s="652"/>
    </row>
    <row r="33" spans="1:13" ht="18.75">
      <c r="A33" s="659"/>
      <c r="B33" s="644"/>
      <c r="C33" s="645"/>
      <c r="D33" s="646"/>
      <c r="E33" s="646"/>
      <c r="F33" s="647"/>
      <c r="G33" s="646"/>
      <c r="H33" s="648"/>
      <c r="I33" s="649"/>
      <c r="J33" s="649"/>
      <c r="K33" s="650"/>
      <c r="L33" s="651"/>
      <c r="M33" s="651"/>
    </row>
    <row r="34" spans="1:13" ht="18.75">
      <c r="A34" s="659" t="s">
        <v>278</v>
      </c>
      <c r="B34" s="653"/>
      <c r="C34" s="654"/>
      <c r="D34" s="655"/>
      <c r="E34" s="655"/>
      <c r="F34" s="655"/>
      <c r="G34" s="655"/>
      <c r="H34" s="655"/>
      <c r="I34" s="651"/>
      <c r="J34" s="651"/>
      <c r="K34" s="651"/>
      <c r="L34" s="651"/>
      <c r="M34" s="656"/>
    </row>
    <row r="35" spans="1:13" ht="18.75">
      <c r="A35" s="659" t="s">
        <v>361</v>
      </c>
    </row>
    <row r="36" spans="1:13" ht="18.75">
      <c r="A36" s="659"/>
      <c r="D36" s="1470"/>
      <c r="E36" s="1470"/>
      <c r="F36" s="1470"/>
      <c r="G36" s="1470"/>
      <c r="H36" s="657"/>
    </row>
    <row r="37" spans="1:13" ht="18.75">
      <c r="A37" s="659"/>
      <c r="B37" s="592"/>
      <c r="D37" s="1470"/>
      <c r="E37" s="1470"/>
      <c r="F37" s="1470"/>
      <c r="G37" s="1470"/>
    </row>
    <row r="38" spans="1:13" ht="15.75" customHeight="1">
      <c r="A38" s="659"/>
      <c r="B38" s="595"/>
      <c r="D38" s="1470"/>
      <c r="E38" s="1470"/>
      <c r="F38" s="1470"/>
      <c r="G38" s="1470"/>
    </row>
    <row r="39" spans="1:13" ht="15.75" customHeight="1">
      <c r="A39" s="659"/>
      <c r="B39" s="595"/>
      <c r="D39" s="596"/>
      <c r="E39" s="596"/>
      <c r="F39" s="596"/>
      <c r="G39" s="596"/>
    </row>
    <row r="40" spans="1:13" ht="15.75" customHeight="1">
      <c r="A40" s="659"/>
      <c r="B40" s="597"/>
      <c r="C40" s="661"/>
      <c r="D40" s="661"/>
      <c r="E40" s="661"/>
      <c r="F40" s="661"/>
      <c r="G40" s="661"/>
      <c r="H40" s="661"/>
      <c r="I40" s="661"/>
      <c r="J40" s="661"/>
      <c r="K40" s="661"/>
      <c r="L40" s="661"/>
      <c r="M40" s="661"/>
    </row>
    <row r="41" spans="1:13" ht="15.75" customHeight="1">
      <c r="A41" s="659"/>
      <c r="B41" s="597"/>
      <c r="C41" s="661"/>
      <c r="D41" s="661"/>
      <c r="E41" s="661"/>
      <c r="F41" s="661"/>
      <c r="G41" s="661"/>
      <c r="H41" s="661"/>
      <c r="I41" s="661"/>
      <c r="J41" s="661"/>
      <c r="K41" s="661"/>
      <c r="L41" s="661"/>
      <c r="M41" s="661"/>
    </row>
    <row r="42" spans="1:13" ht="15.75" customHeight="1">
      <c r="A42" s="659"/>
      <c r="B42" s="597"/>
      <c r="C42" s="661"/>
      <c r="D42" s="661"/>
      <c r="E42" s="661"/>
      <c r="F42" s="661"/>
      <c r="G42" s="661"/>
      <c r="H42" s="661"/>
      <c r="I42" s="661"/>
      <c r="J42" s="661"/>
      <c r="K42" s="661"/>
      <c r="L42" s="661"/>
      <c r="M42" s="661"/>
    </row>
    <row r="43" spans="1:13" ht="15.75" customHeight="1">
      <c r="A43" s="659"/>
      <c r="B43" s="598"/>
      <c r="C43" s="661"/>
      <c r="D43" s="661"/>
      <c r="E43" s="661"/>
      <c r="F43" s="661"/>
      <c r="G43" s="661"/>
      <c r="H43" s="661"/>
      <c r="I43" s="661"/>
      <c r="J43" s="661"/>
      <c r="K43" s="661"/>
      <c r="L43" s="661"/>
      <c r="M43" s="661"/>
    </row>
    <row r="44" spans="1:13" ht="15.75" customHeight="1">
      <c r="A44" s="659" t="s">
        <v>425</v>
      </c>
      <c r="B44" s="598"/>
      <c r="C44" s="661"/>
      <c r="D44" s="661"/>
      <c r="E44" s="661"/>
      <c r="F44" s="661"/>
      <c r="G44" s="661"/>
      <c r="H44" s="661"/>
      <c r="I44" s="661"/>
      <c r="J44" s="661"/>
      <c r="K44" s="661"/>
      <c r="L44" s="661"/>
      <c r="M44" s="661"/>
    </row>
    <row r="45" spans="1:13" ht="15.75" customHeight="1">
      <c r="A45" s="658"/>
      <c r="B45" s="600"/>
      <c r="D45" s="601"/>
    </row>
    <row r="46" spans="1:13" ht="15.75" customHeight="1">
      <c r="A46" s="658"/>
      <c r="B46" s="595"/>
      <c r="D46" s="601"/>
    </row>
    <row r="47" spans="1:13" ht="15.75" customHeight="1">
      <c r="A47" s="658"/>
      <c r="B47" s="598"/>
      <c r="D47" s="601"/>
    </row>
    <row r="48" spans="1:13" ht="15.75" customHeight="1">
      <c r="A48" s="658"/>
      <c r="B48" s="600"/>
      <c r="D48" s="601"/>
    </row>
    <row r="49" spans="1:4" ht="15.75" customHeight="1">
      <c r="A49" s="658"/>
      <c r="B49" s="595"/>
      <c r="D49" s="601"/>
    </row>
    <row r="50" spans="1:4" ht="15.75" customHeight="1">
      <c r="A50" s="658"/>
      <c r="B50" s="595"/>
      <c r="D50" s="601"/>
    </row>
    <row r="51" spans="1:4" ht="15.75" customHeight="1">
      <c r="A51" s="658"/>
      <c r="B51" s="597"/>
      <c r="D51" s="601"/>
    </row>
    <row r="52" spans="1:4" ht="15.75" customHeight="1">
      <c r="A52" s="658"/>
      <c r="B52" s="597"/>
      <c r="D52" s="601"/>
    </row>
    <row r="53" spans="1:4" ht="15.75" customHeight="1">
      <c r="A53" s="658"/>
      <c r="B53" s="597"/>
      <c r="D53" s="601"/>
    </row>
    <row r="54" spans="1:4" ht="15.75" customHeight="1">
      <c r="A54" s="658"/>
      <c r="B54" s="600"/>
      <c r="D54" s="601"/>
    </row>
    <row r="55" spans="1:4" ht="15.75" customHeight="1">
      <c r="A55" s="658"/>
      <c r="B55" s="595"/>
      <c r="D55" s="601"/>
    </row>
    <row r="56" spans="1:4" ht="15.75" customHeight="1">
      <c r="A56" s="658"/>
      <c r="B56" s="597"/>
      <c r="D56" s="601"/>
    </row>
    <row r="57" spans="1:4" ht="15.75" customHeight="1">
      <c r="A57" s="658"/>
      <c r="B57" s="597"/>
      <c r="D57" s="601"/>
    </row>
    <row r="58" spans="1:4" ht="15.75" customHeight="1">
      <c r="A58" s="658"/>
      <c r="B58" s="603"/>
      <c r="D58" s="601"/>
    </row>
    <row r="59" spans="1:4" ht="15.75" customHeight="1">
      <c r="A59" s="658"/>
      <c r="B59" s="597"/>
      <c r="D59" s="601"/>
    </row>
    <row r="60" spans="1:4" ht="15.75" customHeight="1">
      <c r="A60" s="658"/>
      <c r="B60" s="604"/>
      <c r="D60" s="605"/>
    </row>
    <row r="61" spans="1:4">
      <c r="A61" s="604"/>
      <c r="B61" s="604"/>
      <c r="D61" s="605"/>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57"/>
  <conditionalFormatting sqref="K14:K33">
    <cfRule type="expression" dxfId="6"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538" bestFit="1" customWidth="1"/>
    <col min="2" max="2" width="29" style="536" customWidth="1"/>
    <col min="3" max="3" width="36.375" style="537" bestFit="1" customWidth="1" outlineLevel="1"/>
    <col min="4" max="4" width="14" style="537" bestFit="1" customWidth="1"/>
    <col min="5" max="5" width="18.25" style="537" customWidth="1"/>
    <col min="6" max="6" width="13.625" style="537" customWidth="1"/>
    <col min="7" max="7" width="14" style="537" bestFit="1" customWidth="1"/>
    <col min="8" max="8" width="20.625" style="537" customWidth="1"/>
    <col min="9" max="9" width="12.125" style="537" customWidth="1"/>
    <col min="10" max="10" width="17.375" style="537" bestFit="1" customWidth="1"/>
    <col min="11" max="11" width="12.125" style="537" customWidth="1"/>
    <col min="12" max="12" width="18.375" style="537" bestFit="1" customWidth="1"/>
    <col min="13" max="13" width="14.625" style="537" customWidth="1"/>
    <col min="14" max="14" width="12.625" style="537" customWidth="1"/>
    <col min="15" max="16384" width="9" style="537"/>
  </cols>
  <sheetData>
    <row r="1" spans="1:13" ht="15.75" customHeight="1">
      <c r="A1" s="495" t="s">
        <v>695</v>
      </c>
      <c r="B1" s="597"/>
      <c r="C1" s="661"/>
      <c r="D1" s="661"/>
      <c r="E1" s="661"/>
      <c r="F1" s="661"/>
      <c r="G1" s="661"/>
      <c r="H1" s="661"/>
      <c r="I1" s="661"/>
      <c r="J1" s="661"/>
      <c r="K1" s="661"/>
      <c r="L1" s="661"/>
      <c r="M1" s="661"/>
    </row>
    <row r="2" spans="1:13" ht="15.75" customHeight="1">
      <c r="A2" s="658"/>
      <c r="B2" s="597"/>
      <c r="C2" s="661"/>
      <c r="D2" s="661"/>
      <c r="E2" s="661"/>
      <c r="F2" s="661"/>
      <c r="G2" s="661"/>
      <c r="H2" s="661"/>
      <c r="I2" s="661"/>
      <c r="J2" s="661"/>
      <c r="K2" s="661"/>
      <c r="L2" s="661"/>
      <c r="M2" s="661"/>
    </row>
    <row r="3" spans="1:13" ht="15.75" customHeight="1">
      <c r="A3" t="s">
        <v>426</v>
      </c>
      <c r="C3" s="661"/>
      <c r="D3" s="661"/>
      <c r="E3" s="661"/>
      <c r="F3" s="661"/>
      <c r="G3" s="661"/>
      <c r="H3" s="661"/>
      <c r="I3" s="661"/>
      <c r="J3" s="661"/>
      <c r="K3" s="661"/>
      <c r="L3" s="661"/>
      <c r="M3" s="661"/>
    </row>
    <row r="4" spans="1:13" ht="15.75" customHeight="1">
      <c r="A4" t="s">
        <v>427</v>
      </c>
      <c r="C4" s="661"/>
      <c r="D4" s="661"/>
      <c r="E4" s="661"/>
      <c r="F4" s="661"/>
      <c r="G4" s="661"/>
      <c r="H4" s="661"/>
      <c r="I4" s="661"/>
      <c r="J4" s="661"/>
      <c r="K4" s="661"/>
      <c r="L4" s="661"/>
      <c r="M4" s="661"/>
    </row>
    <row r="5" spans="1:13" ht="15.75" customHeight="1">
      <c r="A5" t="s">
        <v>428</v>
      </c>
      <c r="C5" s="661"/>
      <c r="D5" s="661"/>
      <c r="E5" s="661"/>
      <c r="F5" s="661"/>
      <c r="G5" s="661"/>
      <c r="H5" s="661"/>
      <c r="I5" s="661"/>
      <c r="J5" s="661"/>
      <c r="K5" s="661"/>
      <c r="L5" s="661"/>
      <c r="M5" s="661"/>
    </row>
    <row r="6" spans="1:13" ht="15.75" customHeight="1">
      <c r="A6" t="s">
        <v>427</v>
      </c>
      <c r="C6" s="661"/>
      <c r="D6" s="661"/>
      <c r="E6" s="661"/>
      <c r="F6" s="661"/>
      <c r="G6" s="661"/>
      <c r="H6" s="661"/>
      <c r="I6" s="661"/>
      <c r="J6" s="661"/>
      <c r="K6" s="661"/>
      <c r="L6" s="661"/>
      <c r="M6" s="661"/>
    </row>
    <row r="7" spans="1:13" ht="15.75" customHeight="1">
      <c r="A7" t="s">
        <v>427</v>
      </c>
      <c r="C7" s="661"/>
      <c r="D7" s="661"/>
      <c r="E7" s="661"/>
      <c r="F7" s="661"/>
      <c r="G7" s="661"/>
      <c r="H7" s="661"/>
      <c r="I7" s="661"/>
      <c r="J7" s="661"/>
      <c r="K7" s="661"/>
      <c r="L7" s="661"/>
      <c r="M7" s="661"/>
    </row>
    <row r="8" spans="1:13" ht="15.75" customHeight="1">
      <c r="A8" t="s">
        <v>427</v>
      </c>
      <c r="D8" s="601"/>
    </row>
    <row r="9" spans="1:13" ht="15.75" customHeight="1">
      <c r="A9" t="s">
        <v>427</v>
      </c>
      <c r="D9" s="601"/>
    </row>
    <row r="10" spans="1:13" ht="15.75" customHeight="1">
      <c r="A10" t="s">
        <v>429</v>
      </c>
      <c r="D10" s="601"/>
    </row>
    <row r="11" spans="1:13" ht="15.75" customHeight="1">
      <c r="A11" t="s">
        <v>427</v>
      </c>
      <c r="D11" s="601"/>
    </row>
    <row r="12" spans="1:13" ht="15.75" customHeight="1">
      <c r="A12" t="s">
        <v>430</v>
      </c>
      <c r="D12" s="601"/>
    </row>
    <row r="13" spans="1:13" ht="15.75" customHeight="1">
      <c r="A13" t="s">
        <v>427</v>
      </c>
      <c r="D13" s="601"/>
    </row>
    <row r="14" spans="1:13" ht="15.75" customHeight="1">
      <c r="A14" t="s">
        <v>427</v>
      </c>
      <c r="D14" s="601"/>
    </row>
    <row r="15" spans="1:13" ht="15.75" customHeight="1">
      <c r="A15" t="s">
        <v>431</v>
      </c>
      <c r="D15" s="601"/>
    </row>
    <row r="16" spans="1:13" ht="15.75" customHeight="1">
      <c r="A16" t="s">
        <v>427</v>
      </c>
      <c r="D16" s="601"/>
    </row>
    <row r="17" spans="1:4" ht="15.75" customHeight="1">
      <c r="A17" t="s">
        <v>427</v>
      </c>
      <c r="D17" s="601"/>
    </row>
    <row r="18" spans="1:4" ht="15.75" customHeight="1">
      <c r="A18" t="s">
        <v>427</v>
      </c>
      <c r="D18" s="601"/>
    </row>
    <row r="19" spans="1:4" ht="15.75" customHeight="1">
      <c r="A19" s="1510" t="s">
        <v>432</v>
      </c>
      <c r="B19" s="1510"/>
      <c r="C19" s="1510"/>
      <c r="D19" s="1510"/>
    </row>
    <row r="20" spans="1:4" ht="15.75" customHeight="1">
      <c r="A20" s="1510"/>
      <c r="B20" s="1510"/>
      <c r="C20" s="1510"/>
      <c r="D20" s="1510"/>
    </row>
    <row r="21" spans="1:4" ht="15.75" customHeight="1">
      <c r="A21" t="s">
        <v>427</v>
      </c>
      <c r="D21" s="601"/>
    </row>
    <row r="22" spans="1:4" ht="15.75" customHeight="1">
      <c r="A22" t="s">
        <v>433</v>
      </c>
      <c r="D22" s="601"/>
    </row>
    <row r="23" spans="1:4" ht="15.75" customHeight="1">
      <c r="A23" t="s">
        <v>434</v>
      </c>
      <c r="D23" s="601"/>
    </row>
    <row r="24" spans="1:4" ht="15.75" customHeight="1">
      <c r="A24" t="s">
        <v>435</v>
      </c>
      <c r="D24" s="601"/>
    </row>
    <row r="25" spans="1:4" ht="15.75" customHeight="1">
      <c r="A25" t="s">
        <v>436</v>
      </c>
      <c r="D25" s="601"/>
    </row>
    <row r="26" spans="1:4" ht="15.75" customHeight="1">
      <c r="A26" t="s">
        <v>437</v>
      </c>
      <c r="D26" s="601"/>
    </row>
    <row r="27" spans="1:4" ht="15.75" customHeight="1">
      <c r="A27" t="s">
        <v>438</v>
      </c>
      <c r="D27" s="601"/>
    </row>
    <row r="28" spans="1:4" ht="15.75" customHeight="1">
      <c r="A28" t="s">
        <v>427</v>
      </c>
      <c r="D28" s="601"/>
    </row>
    <row r="29" spans="1:4" ht="15.75" customHeight="1">
      <c r="A29" t="s">
        <v>439</v>
      </c>
      <c r="D29" s="601"/>
    </row>
    <row r="30" spans="1:4" ht="15.75" customHeight="1">
      <c r="A30" t="s">
        <v>434</v>
      </c>
      <c r="D30" s="601"/>
    </row>
    <row r="31" spans="1:4" ht="15.75" customHeight="1">
      <c r="A31" t="s">
        <v>440</v>
      </c>
      <c r="D31" s="601"/>
    </row>
    <row r="32" spans="1:4" ht="15.75" customHeight="1">
      <c r="A32" t="s">
        <v>436</v>
      </c>
      <c r="D32" s="601"/>
    </row>
    <row r="33" spans="1:4" ht="15.75" customHeight="1">
      <c r="A33" t="s">
        <v>441</v>
      </c>
      <c r="D33" s="601"/>
    </row>
    <row r="34" spans="1:4" ht="15.75" customHeight="1">
      <c r="A34" t="s">
        <v>442</v>
      </c>
      <c r="D34" s="601"/>
    </row>
    <row r="35" spans="1:4" ht="15.75" customHeight="1">
      <c r="A35" t="s">
        <v>427</v>
      </c>
      <c r="D35" s="601"/>
    </row>
    <row r="36" spans="1:4" ht="15.75" customHeight="1">
      <c r="A36" t="s">
        <v>438</v>
      </c>
      <c r="D36" s="605"/>
    </row>
    <row r="37" spans="1:4" ht="15.75" customHeight="1">
      <c r="A37" t="s">
        <v>427</v>
      </c>
      <c r="D37" s="601"/>
    </row>
    <row r="38" spans="1:4" ht="15.75" customHeight="1">
      <c r="A38" t="s">
        <v>443</v>
      </c>
      <c r="D38" s="601"/>
    </row>
    <row r="39" spans="1:4" ht="15.75" customHeight="1">
      <c r="A39" t="s">
        <v>444</v>
      </c>
      <c r="D39" s="601"/>
    </row>
    <row r="40" spans="1:4" ht="15.75" customHeight="1">
      <c r="A40" s="658"/>
      <c r="B40" s="598"/>
      <c r="D40" s="601"/>
    </row>
    <row r="41" spans="1:4" ht="15.75" customHeight="1">
      <c r="A41" s="658"/>
      <c r="B41" s="598"/>
      <c r="D41" s="601"/>
    </row>
    <row r="42" spans="1:4" ht="15.75" customHeight="1">
      <c r="A42" s="658"/>
      <c r="B42" s="597"/>
      <c r="D42" s="605"/>
    </row>
    <row r="43" spans="1:4" ht="15.75" customHeight="1">
      <c r="A43" s="658"/>
      <c r="B43" s="599"/>
      <c r="D43" s="605"/>
    </row>
    <row r="44" spans="1:4" ht="15.75" customHeight="1">
      <c r="A44" s="658"/>
      <c r="B44" s="600"/>
      <c r="D44" s="601"/>
    </row>
    <row r="45" spans="1:4" ht="15.75" customHeight="1">
      <c r="A45" s="658"/>
      <c r="B45" s="595"/>
      <c r="D45" s="601"/>
    </row>
    <row r="46" spans="1:4" ht="15.75" customHeight="1">
      <c r="A46" s="658"/>
      <c r="B46" s="598"/>
      <c r="D46" s="601"/>
    </row>
    <row r="47" spans="1:4" ht="15.75" customHeight="1">
      <c r="A47" s="658"/>
      <c r="B47" s="600"/>
      <c r="D47" s="601"/>
    </row>
    <row r="48" spans="1:4" ht="15.75" customHeight="1">
      <c r="A48" s="658"/>
      <c r="B48" s="595"/>
      <c r="D48" s="601"/>
    </row>
    <row r="49" spans="1:4" ht="15.75" customHeight="1">
      <c r="A49" s="658"/>
      <c r="B49" s="595"/>
      <c r="D49" s="601"/>
    </row>
    <row r="50" spans="1:4" ht="15.75" customHeight="1">
      <c r="A50" s="658"/>
      <c r="B50" s="597"/>
      <c r="D50" s="601"/>
    </row>
    <row r="51" spans="1:4" ht="15.75" customHeight="1">
      <c r="A51" s="658"/>
      <c r="B51" s="597"/>
      <c r="D51" s="601"/>
    </row>
    <row r="52" spans="1:4" ht="15.75" customHeight="1">
      <c r="A52" s="658"/>
      <c r="B52" s="597"/>
      <c r="D52" s="601"/>
    </row>
    <row r="53" spans="1:4" ht="15.75" customHeight="1">
      <c r="A53" s="658"/>
      <c r="B53" s="600"/>
      <c r="D53" s="601"/>
    </row>
    <row r="54" spans="1:4" ht="15.75" customHeight="1">
      <c r="A54" s="658"/>
      <c r="B54" s="595"/>
      <c r="D54" s="601"/>
    </row>
    <row r="55" spans="1:4" ht="15.75" customHeight="1">
      <c r="A55" s="658"/>
      <c r="B55" s="597"/>
      <c r="D55" s="601"/>
    </row>
    <row r="56" spans="1:4" ht="15.75" customHeight="1">
      <c r="A56" s="658"/>
      <c r="B56" s="597"/>
      <c r="D56" s="601"/>
    </row>
    <row r="57" spans="1:4" ht="15.75" customHeight="1">
      <c r="A57" s="658"/>
      <c r="B57" s="603"/>
      <c r="D57" s="601"/>
    </row>
    <row r="58" spans="1:4" ht="15.75" customHeight="1">
      <c r="A58" s="658"/>
      <c r="B58" s="597"/>
      <c r="D58" s="601"/>
    </row>
    <row r="59" spans="1:4" ht="15.75" customHeight="1">
      <c r="A59" s="658"/>
      <c r="B59" s="604"/>
      <c r="D59" s="605"/>
    </row>
    <row r="60" spans="1:4">
      <c r="A60" s="604"/>
      <c r="B60" s="604"/>
      <c r="D60" s="605"/>
    </row>
  </sheetData>
  <sheetProtection selectLockedCells="1"/>
  <mergeCells count="1">
    <mergeCell ref="A19:D20"/>
  </mergeCells>
  <phoneticPr fontId="57"/>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93241-9507-485D-897D-F4ACEB513418}">
  <sheetPr>
    <tabColor rgb="FFFFC000"/>
    <pageSetUpPr fitToPage="1"/>
  </sheetPr>
  <dimension ref="B1:Q81"/>
  <sheetViews>
    <sheetView showGridLines="0" view="pageBreakPreview" zoomScale="90" zoomScaleNormal="90" zoomScaleSheetLayoutView="90" zoomScalePageLayoutView="70" workbookViewId="0"/>
  </sheetViews>
  <sheetFormatPr defaultRowHeight="13.5" outlineLevelCol="1"/>
  <cols>
    <col min="1" max="1" width="3.625" style="962" customWidth="1"/>
    <col min="2" max="10" width="22.5" style="962" customWidth="1"/>
    <col min="11" max="13" width="20.75" style="962" customWidth="1"/>
    <col min="14" max="14" width="5.625" style="962" customWidth="1" outlineLevel="1"/>
    <col min="15" max="16" width="9" style="962" customWidth="1" outlineLevel="1"/>
    <col min="18" max="262" width="9" style="962"/>
    <col min="263" max="263" width="15.75" style="962" customWidth="1"/>
    <col min="264" max="269" width="12.125" style="962" customWidth="1"/>
    <col min="270" max="270" width="11.875" style="962" customWidth="1"/>
    <col min="271" max="518" width="9" style="962"/>
    <col min="519" max="519" width="15.75" style="962" customWidth="1"/>
    <col min="520" max="525" width="12.125" style="962" customWidth="1"/>
    <col min="526" max="526" width="11.875" style="962" customWidth="1"/>
    <col min="527" max="774" width="9" style="962"/>
    <col min="775" max="775" width="15.75" style="962" customWidth="1"/>
    <col min="776" max="781" width="12.125" style="962" customWidth="1"/>
    <col min="782" max="782" width="11.875" style="962" customWidth="1"/>
    <col min="783" max="1030" width="9" style="962"/>
    <col min="1031" max="1031" width="15.75" style="962" customWidth="1"/>
    <col min="1032" max="1037" width="12.125" style="962" customWidth="1"/>
    <col min="1038" max="1038" width="11.875" style="962" customWidth="1"/>
    <col min="1039" max="1286" width="9" style="962"/>
    <col min="1287" max="1287" width="15.75" style="962" customWidth="1"/>
    <col min="1288" max="1293" width="12.125" style="962" customWidth="1"/>
    <col min="1294" max="1294" width="11.875" style="962" customWidth="1"/>
    <col min="1295" max="1542" width="9" style="962"/>
    <col min="1543" max="1543" width="15.75" style="962" customWidth="1"/>
    <col min="1544" max="1549" width="12.125" style="962" customWidth="1"/>
    <col min="1550" max="1550" width="11.875" style="962" customWidth="1"/>
    <col min="1551" max="1798" width="9" style="962"/>
    <col min="1799" max="1799" width="15.75" style="962" customWidth="1"/>
    <col min="1800" max="1805" width="12.125" style="962" customWidth="1"/>
    <col min="1806" max="1806" width="11.875" style="962" customWidth="1"/>
    <col min="1807" max="2054" width="9" style="962"/>
    <col min="2055" max="2055" width="15.75" style="962" customWidth="1"/>
    <col min="2056" max="2061" width="12.125" style="962" customWidth="1"/>
    <col min="2062" max="2062" width="11.875" style="962" customWidth="1"/>
    <col min="2063" max="2310" width="9" style="962"/>
    <col min="2311" max="2311" width="15.75" style="962" customWidth="1"/>
    <col min="2312" max="2317" width="12.125" style="962" customWidth="1"/>
    <col min="2318" max="2318" width="11.875" style="962" customWidth="1"/>
    <col min="2319" max="2566" width="9" style="962"/>
    <col min="2567" max="2567" width="15.75" style="962" customWidth="1"/>
    <col min="2568" max="2573" width="12.125" style="962" customWidth="1"/>
    <col min="2574" max="2574" width="11.875" style="962" customWidth="1"/>
    <col min="2575" max="2822" width="9" style="962"/>
    <col min="2823" max="2823" width="15.75" style="962" customWidth="1"/>
    <col min="2824" max="2829" width="12.125" style="962" customWidth="1"/>
    <col min="2830" max="2830" width="11.875" style="962" customWidth="1"/>
    <col min="2831" max="3078" width="9" style="962"/>
    <col min="3079" max="3079" width="15.75" style="962" customWidth="1"/>
    <col min="3080" max="3085" width="12.125" style="962" customWidth="1"/>
    <col min="3086" max="3086" width="11.875" style="962" customWidth="1"/>
    <col min="3087" max="3334" width="9" style="962"/>
    <col min="3335" max="3335" width="15.75" style="962" customWidth="1"/>
    <col min="3336" max="3341" width="12.125" style="962" customWidth="1"/>
    <col min="3342" max="3342" width="11.875" style="962" customWidth="1"/>
    <col min="3343" max="3590" width="9" style="962"/>
    <col min="3591" max="3591" width="15.75" style="962" customWidth="1"/>
    <col min="3592" max="3597" width="12.125" style="962" customWidth="1"/>
    <col min="3598" max="3598" width="11.875" style="962" customWidth="1"/>
    <col min="3599" max="3846" width="9" style="962"/>
    <col min="3847" max="3847" width="15.75" style="962" customWidth="1"/>
    <col min="3848" max="3853" width="12.125" style="962" customWidth="1"/>
    <col min="3854" max="3854" width="11.875" style="962" customWidth="1"/>
    <col min="3855" max="4102" width="9" style="962"/>
    <col min="4103" max="4103" width="15.75" style="962" customWidth="1"/>
    <col min="4104" max="4109" width="12.125" style="962" customWidth="1"/>
    <col min="4110" max="4110" width="11.875" style="962" customWidth="1"/>
    <col min="4111" max="4358" width="9" style="962"/>
    <col min="4359" max="4359" width="15.75" style="962" customWidth="1"/>
    <col min="4360" max="4365" width="12.125" style="962" customWidth="1"/>
    <col min="4366" max="4366" width="11.875" style="962" customWidth="1"/>
    <col min="4367" max="4614" width="9" style="962"/>
    <col min="4615" max="4615" width="15.75" style="962" customWidth="1"/>
    <col min="4616" max="4621" width="12.125" style="962" customWidth="1"/>
    <col min="4622" max="4622" width="11.875" style="962" customWidth="1"/>
    <col min="4623" max="4870" width="9" style="962"/>
    <col min="4871" max="4871" width="15.75" style="962" customWidth="1"/>
    <col min="4872" max="4877" width="12.125" style="962" customWidth="1"/>
    <col min="4878" max="4878" width="11.875" style="962" customWidth="1"/>
    <col min="4879" max="5126" width="9" style="962"/>
    <col min="5127" max="5127" width="15.75" style="962" customWidth="1"/>
    <col min="5128" max="5133" width="12.125" style="962" customWidth="1"/>
    <col min="5134" max="5134" width="11.875" style="962" customWidth="1"/>
    <col min="5135" max="5382" width="9" style="962"/>
    <col min="5383" max="5383" width="15.75" style="962" customWidth="1"/>
    <col min="5384" max="5389" width="12.125" style="962" customWidth="1"/>
    <col min="5390" max="5390" width="11.875" style="962" customWidth="1"/>
    <col min="5391" max="5638" width="9" style="962"/>
    <col min="5639" max="5639" width="15.75" style="962" customWidth="1"/>
    <col min="5640" max="5645" width="12.125" style="962" customWidth="1"/>
    <col min="5646" max="5646" width="11.875" style="962" customWidth="1"/>
    <col min="5647" max="5894" width="9" style="962"/>
    <col min="5895" max="5895" width="15.75" style="962" customWidth="1"/>
    <col min="5896" max="5901" width="12.125" style="962" customWidth="1"/>
    <col min="5902" max="5902" width="11.875" style="962" customWidth="1"/>
    <col min="5903" max="6150" width="9" style="962"/>
    <col min="6151" max="6151" width="15.75" style="962" customWidth="1"/>
    <col min="6152" max="6157" width="12.125" style="962" customWidth="1"/>
    <col min="6158" max="6158" width="11.875" style="962" customWidth="1"/>
    <col min="6159" max="6406" width="9" style="962"/>
    <col min="6407" max="6407" width="15.75" style="962" customWidth="1"/>
    <col min="6408" max="6413" width="12.125" style="962" customWidth="1"/>
    <col min="6414" max="6414" width="11.875" style="962" customWidth="1"/>
    <col min="6415" max="6662" width="9" style="962"/>
    <col min="6663" max="6663" width="15.75" style="962" customWidth="1"/>
    <col min="6664" max="6669" width="12.125" style="962" customWidth="1"/>
    <col min="6670" max="6670" width="11.875" style="962" customWidth="1"/>
    <col min="6671" max="6918" width="9" style="962"/>
    <col min="6919" max="6919" width="15.75" style="962" customWidth="1"/>
    <col min="6920" max="6925" width="12.125" style="962" customWidth="1"/>
    <col min="6926" max="6926" width="11.875" style="962" customWidth="1"/>
    <col min="6927" max="7174" width="9" style="962"/>
    <col min="7175" max="7175" width="15.75" style="962" customWidth="1"/>
    <col min="7176" max="7181" width="12.125" style="962" customWidth="1"/>
    <col min="7182" max="7182" width="11.875" style="962" customWidth="1"/>
    <col min="7183" max="7430" width="9" style="962"/>
    <col min="7431" max="7431" width="15.75" style="962" customWidth="1"/>
    <col min="7432" max="7437" width="12.125" style="962" customWidth="1"/>
    <col min="7438" max="7438" width="11.875" style="962" customWidth="1"/>
    <col min="7439" max="7686" width="9" style="962"/>
    <col min="7687" max="7687" width="15.75" style="962" customWidth="1"/>
    <col min="7688" max="7693" width="12.125" style="962" customWidth="1"/>
    <col min="7694" max="7694" width="11.875" style="962" customWidth="1"/>
    <col min="7695" max="7942" width="9" style="962"/>
    <col min="7943" max="7943" width="15.75" style="962" customWidth="1"/>
    <col min="7944" max="7949" width="12.125" style="962" customWidth="1"/>
    <col min="7950" max="7950" width="11.875" style="962" customWidth="1"/>
    <col min="7951" max="8198" width="9" style="962"/>
    <col min="8199" max="8199" width="15.75" style="962" customWidth="1"/>
    <col min="8200" max="8205" width="12.125" style="962" customWidth="1"/>
    <col min="8206" max="8206" width="11.875" style="962" customWidth="1"/>
    <col min="8207" max="8454" width="9" style="962"/>
    <col min="8455" max="8455" width="15.75" style="962" customWidth="1"/>
    <col min="8456" max="8461" width="12.125" style="962" customWidth="1"/>
    <col min="8462" max="8462" width="11.875" style="962" customWidth="1"/>
    <col min="8463" max="8710" width="9" style="962"/>
    <col min="8711" max="8711" width="15.75" style="962" customWidth="1"/>
    <col min="8712" max="8717" width="12.125" style="962" customWidth="1"/>
    <col min="8718" max="8718" width="11.875" style="962" customWidth="1"/>
    <col min="8719" max="8966" width="9" style="962"/>
    <col min="8967" max="8967" width="15.75" style="962" customWidth="1"/>
    <col min="8968" max="8973" width="12.125" style="962" customWidth="1"/>
    <col min="8974" max="8974" width="11.875" style="962" customWidth="1"/>
    <col min="8975" max="9222" width="9" style="962"/>
    <col min="9223" max="9223" width="15.75" style="962" customWidth="1"/>
    <col min="9224" max="9229" width="12.125" style="962" customWidth="1"/>
    <col min="9230" max="9230" width="11.875" style="962" customWidth="1"/>
    <col min="9231" max="9478" width="9" style="962"/>
    <col min="9479" max="9479" width="15.75" style="962" customWidth="1"/>
    <col min="9480" max="9485" width="12.125" style="962" customWidth="1"/>
    <col min="9486" max="9486" width="11.875" style="962" customWidth="1"/>
    <col min="9487" max="9734" width="9" style="962"/>
    <col min="9735" max="9735" width="15.75" style="962" customWidth="1"/>
    <col min="9736" max="9741" width="12.125" style="962" customWidth="1"/>
    <col min="9742" max="9742" width="11.875" style="962" customWidth="1"/>
    <col min="9743" max="9990" width="9" style="962"/>
    <col min="9991" max="9991" width="15.75" style="962" customWidth="1"/>
    <col min="9992" max="9997" width="12.125" style="962" customWidth="1"/>
    <col min="9998" max="9998" width="11.875" style="962" customWidth="1"/>
    <col min="9999" max="10246" width="9" style="962"/>
    <col min="10247" max="10247" width="15.75" style="962" customWidth="1"/>
    <col min="10248" max="10253" width="12.125" style="962" customWidth="1"/>
    <col min="10254" max="10254" width="11.875" style="962" customWidth="1"/>
    <col min="10255" max="10502" width="9" style="962"/>
    <col min="10503" max="10503" width="15.75" style="962" customWidth="1"/>
    <col min="10504" max="10509" width="12.125" style="962" customWidth="1"/>
    <col min="10510" max="10510" width="11.875" style="962" customWidth="1"/>
    <col min="10511" max="10758" width="9" style="962"/>
    <col min="10759" max="10759" width="15.75" style="962" customWidth="1"/>
    <col min="10760" max="10765" width="12.125" style="962" customWidth="1"/>
    <col min="10766" max="10766" width="11.875" style="962" customWidth="1"/>
    <col min="10767" max="11014" width="9" style="962"/>
    <col min="11015" max="11015" width="15.75" style="962" customWidth="1"/>
    <col min="11016" max="11021" width="12.125" style="962" customWidth="1"/>
    <col min="11022" max="11022" width="11.875" style="962" customWidth="1"/>
    <col min="11023" max="11270" width="9" style="962"/>
    <col min="11271" max="11271" width="15.75" style="962" customWidth="1"/>
    <col min="11272" max="11277" width="12.125" style="962" customWidth="1"/>
    <col min="11278" max="11278" width="11.875" style="962" customWidth="1"/>
    <col min="11279" max="11526" width="9" style="962"/>
    <col min="11527" max="11527" width="15.75" style="962" customWidth="1"/>
    <col min="11528" max="11533" width="12.125" style="962" customWidth="1"/>
    <col min="11534" max="11534" width="11.875" style="962" customWidth="1"/>
    <col min="11535" max="11782" width="9" style="962"/>
    <col min="11783" max="11783" width="15.75" style="962" customWidth="1"/>
    <col min="11784" max="11789" width="12.125" style="962" customWidth="1"/>
    <col min="11790" max="11790" width="11.875" style="962" customWidth="1"/>
    <col min="11791" max="12038" width="9" style="962"/>
    <col min="12039" max="12039" width="15.75" style="962" customWidth="1"/>
    <col min="12040" max="12045" width="12.125" style="962" customWidth="1"/>
    <col min="12046" max="12046" width="11.875" style="962" customWidth="1"/>
    <col min="12047" max="12294" width="9" style="962"/>
    <col min="12295" max="12295" width="15.75" style="962" customWidth="1"/>
    <col min="12296" max="12301" width="12.125" style="962" customWidth="1"/>
    <col min="12302" max="12302" width="11.875" style="962" customWidth="1"/>
    <col min="12303" max="12550" width="9" style="962"/>
    <col min="12551" max="12551" width="15.75" style="962" customWidth="1"/>
    <col min="12552" max="12557" width="12.125" style="962" customWidth="1"/>
    <col min="12558" max="12558" width="11.875" style="962" customWidth="1"/>
    <col min="12559" max="12806" width="9" style="962"/>
    <col min="12807" max="12807" width="15.75" style="962" customWidth="1"/>
    <col min="12808" max="12813" width="12.125" style="962" customWidth="1"/>
    <col min="12814" max="12814" width="11.875" style="962" customWidth="1"/>
    <col min="12815" max="13062" width="9" style="962"/>
    <col min="13063" max="13063" width="15.75" style="962" customWidth="1"/>
    <col min="13064" max="13069" width="12.125" style="962" customWidth="1"/>
    <col min="13070" max="13070" width="11.875" style="962" customWidth="1"/>
    <col min="13071" max="13318" width="9" style="962"/>
    <col min="13319" max="13319" width="15.75" style="962" customWidth="1"/>
    <col min="13320" max="13325" width="12.125" style="962" customWidth="1"/>
    <col min="13326" max="13326" width="11.875" style="962" customWidth="1"/>
    <col min="13327" max="13574" width="9" style="962"/>
    <col min="13575" max="13575" width="15.75" style="962" customWidth="1"/>
    <col min="13576" max="13581" width="12.125" style="962" customWidth="1"/>
    <col min="13582" max="13582" width="11.875" style="962" customWidth="1"/>
    <col min="13583" max="13830" width="9" style="962"/>
    <col min="13831" max="13831" width="15.75" style="962" customWidth="1"/>
    <col min="13832" max="13837" width="12.125" style="962" customWidth="1"/>
    <col min="13838" max="13838" width="11.875" style="962" customWidth="1"/>
    <col min="13839" max="14086" width="9" style="962"/>
    <col min="14087" max="14087" width="15.75" style="962" customWidth="1"/>
    <col min="14088" max="14093" width="12.125" style="962" customWidth="1"/>
    <col min="14094" max="14094" width="11.875" style="962" customWidth="1"/>
    <col min="14095" max="14342" width="9" style="962"/>
    <col min="14343" max="14343" width="15.75" style="962" customWidth="1"/>
    <col min="14344" max="14349" width="12.125" style="962" customWidth="1"/>
    <col min="14350" max="14350" width="11.875" style="962" customWidth="1"/>
    <col min="14351" max="14598" width="9" style="962"/>
    <col min="14599" max="14599" width="15.75" style="962" customWidth="1"/>
    <col min="14600" max="14605" width="12.125" style="962" customWidth="1"/>
    <col min="14606" max="14606" width="11.875" style="962" customWidth="1"/>
    <col min="14607" max="14854" width="9" style="962"/>
    <col min="14855" max="14855" width="15.75" style="962" customWidth="1"/>
    <col min="14856" max="14861" width="12.125" style="962" customWidth="1"/>
    <col min="14862" max="14862" width="11.875" style="962" customWidth="1"/>
    <col min="14863" max="15110" width="9" style="962"/>
    <col min="15111" max="15111" width="15.75" style="962" customWidth="1"/>
    <col min="15112" max="15117" width="12.125" style="962" customWidth="1"/>
    <col min="15118" max="15118" width="11.875" style="962" customWidth="1"/>
    <col min="15119" max="15366" width="9" style="962"/>
    <col min="15367" max="15367" width="15.75" style="962" customWidth="1"/>
    <col min="15368" max="15373" width="12.125" style="962" customWidth="1"/>
    <col min="15374" max="15374" width="11.875" style="962" customWidth="1"/>
    <col min="15375" max="15622" width="9" style="962"/>
    <col min="15623" max="15623" width="15.75" style="962" customWidth="1"/>
    <col min="15624" max="15629" width="12.125" style="962" customWidth="1"/>
    <col min="15630" max="15630" width="11.875" style="962" customWidth="1"/>
    <col min="15631" max="15878" width="9" style="962"/>
    <col min="15879" max="15879" width="15.75" style="962" customWidth="1"/>
    <col min="15880" max="15885" width="12.125" style="962" customWidth="1"/>
    <col min="15886" max="15886" width="11.875" style="962" customWidth="1"/>
    <col min="15887" max="16134" width="9" style="962"/>
    <col min="16135" max="16135" width="15.75" style="962" customWidth="1"/>
    <col min="16136" max="16141" width="12.125" style="962" customWidth="1"/>
    <col min="16142" max="16142" width="11.875" style="962" customWidth="1"/>
    <col min="16143" max="16384" width="9" style="962"/>
  </cols>
  <sheetData>
    <row r="1" spans="2:14" ht="16.5" customHeight="1">
      <c r="B1" s="959" t="s">
        <v>845</v>
      </c>
      <c r="C1" s="960"/>
      <c r="D1" s="961"/>
      <c r="E1" s="961"/>
      <c r="F1" s="961"/>
      <c r="G1" s="961"/>
      <c r="H1" s="961"/>
      <c r="I1" s="961"/>
      <c r="J1" s="961"/>
      <c r="K1" s="961"/>
      <c r="L1" s="961"/>
      <c r="M1" s="961"/>
    </row>
    <row r="2" spans="2:14" ht="13.5" customHeight="1">
      <c r="B2" s="961"/>
      <c r="C2" s="961"/>
      <c r="D2" s="961"/>
      <c r="E2" s="961"/>
      <c r="F2" s="961"/>
      <c r="G2" s="961"/>
      <c r="H2" s="961"/>
      <c r="I2" s="961"/>
      <c r="J2" s="961"/>
      <c r="K2" s="961"/>
      <c r="L2" s="961"/>
      <c r="M2" s="961"/>
    </row>
    <row r="3" spans="2:14" ht="13.5" customHeight="1">
      <c r="B3" s="961"/>
      <c r="C3" s="963"/>
      <c r="D3" s="963"/>
      <c r="E3" s="963"/>
      <c r="F3" s="963"/>
      <c r="G3" s="963"/>
      <c r="H3" s="963"/>
      <c r="I3" s="963"/>
      <c r="J3" s="963"/>
      <c r="K3" s="963"/>
      <c r="L3" s="963"/>
      <c r="M3" s="963"/>
    </row>
    <row r="4" spans="2:14" ht="23.25" customHeight="1">
      <c r="B4" s="959" t="s">
        <v>847</v>
      </c>
      <c r="C4" s="959"/>
      <c r="D4" s="961"/>
      <c r="E4" s="961"/>
      <c r="F4" s="961"/>
      <c r="G4" s="961"/>
      <c r="H4" s="961"/>
      <c r="I4" s="961"/>
      <c r="J4" s="961"/>
      <c r="K4" s="961"/>
      <c r="L4" s="1517" t="s">
        <v>841</v>
      </c>
      <c r="M4" s="1517"/>
    </row>
    <row r="5" spans="2:14" ht="18" customHeight="1">
      <c r="B5" s="1514" t="s">
        <v>814</v>
      </c>
      <c r="C5" s="1515"/>
      <c r="D5" s="1516"/>
      <c r="E5" s="1514" t="s">
        <v>815</v>
      </c>
      <c r="F5" s="1516"/>
      <c r="G5" s="1514" t="s">
        <v>816</v>
      </c>
      <c r="H5" s="1515"/>
      <c r="I5" s="1515"/>
      <c r="J5" s="1515"/>
      <c r="K5" s="1515"/>
      <c r="L5" s="1515"/>
      <c r="M5" s="1516"/>
      <c r="N5" s="972"/>
    </row>
    <row r="6" spans="2:14" ht="18" customHeight="1">
      <c r="B6" s="1518"/>
      <c r="C6" s="1519"/>
      <c r="D6" s="1520"/>
      <c r="E6" s="964"/>
      <c r="F6" s="965" t="s">
        <v>813</v>
      </c>
      <c r="G6" s="966"/>
      <c r="H6" s="959"/>
      <c r="I6" s="973"/>
      <c r="J6" s="959"/>
      <c r="K6" s="959"/>
      <c r="L6" s="959"/>
      <c r="M6" s="967"/>
    </row>
    <row r="7" spans="2:14" ht="18" customHeight="1">
      <c r="B7" s="1521" t="s">
        <v>837</v>
      </c>
      <c r="C7" s="1512"/>
      <c r="D7" s="1513"/>
      <c r="E7" s="964"/>
      <c r="F7" s="994"/>
      <c r="G7" s="995"/>
      <c r="H7" s="996"/>
      <c r="I7" s="997"/>
      <c r="J7" s="996"/>
      <c r="K7" s="996"/>
      <c r="L7" s="996"/>
      <c r="M7" s="998"/>
      <c r="N7" s="962">
        <v>4</v>
      </c>
    </row>
    <row r="8" spans="2:14" ht="18" customHeight="1">
      <c r="B8" s="1511"/>
      <c r="C8" s="1512"/>
      <c r="D8" s="1513"/>
      <c r="E8" s="964"/>
      <c r="F8" s="994"/>
      <c r="G8" s="995"/>
      <c r="H8" s="996"/>
      <c r="I8" s="996"/>
      <c r="J8" s="996"/>
      <c r="K8" s="996"/>
      <c r="L8" s="996"/>
      <c r="M8" s="998"/>
      <c r="N8" s="962">
        <v>5</v>
      </c>
    </row>
    <row r="9" spans="2:14" ht="18" customHeight="1">
      <c r="B9" s="1511"/>
      <c r="C9" s="1512"/>
      <c r="D9" s="1513"/>
      <c r="E9" s="964"/>
      <c r="F9" s="994"/>
      <c r="G9" s="999"/>
      <c r="H9" s="996"/>
      <c r="I9" s="996"/>
      <c r="J9" s="996"/>
      <c r="K9" s="996"/>
      <c r="L9" s="996"/>
      <c r="M9" s="998"/>
      <c r="N9" s="962">
        <v>6</v>
      </c>
    </row>
    <row r="10" spans="2:14" ht="18" customHeight="1">
      <c r="B10" s="1511"/>
      <c r="C10" s="1512"/>
      <c r="D10" s="1513"/>
      <c r="E10" s="964"/>
      <c r="F10" s="994"/>
      <c r="G10" s="999"/>
      <c r="H10" s="996"/>
      <c r="I10" s="996"/>
      <c r="J10" s="996"/>
      <c r="K10" s="996"/>
      <c r="L10" s="996"/>
      <c r="M10" s="998"/>
      <c r="N10" s="962">
        <v>7</v>
      </c>
    </row>
    <row r="11" spans="2:14" ht="18" customHeight="1">
      <c r="B11" s="1511" t="s">
        <v>838</v>
      </c>
      <c r="C11" s="1512"/>
      <c r="D11" s="1513"/>
      <c r="E11" s="964"/>
      <c r="F11" s="1000"/>
      <c r="G11" s="999"/>
      <c r="H11" s="996"/>
      <c r="I11" s="996"/>
      <c r="J11" s="996"/>
      <c r="K11" s="996"/>
      <c r="L11" s="996"/>
      <c r="M11" s="998"/>
      <c r="N11" s="962">
        <v>8</v>
      </c>
    </row>
    <row r="12" spans="2:14" ht="18" customHeight="1">
      <c r="B12" s="1511"/>
      <c r="C12" s="1512"/>
      <c r="D12" s="1513"/>
      <c r="E12" s="964"/>
      <c r="F12" s="994"/>
      <c r="G12" s="999"/>
      <c r="H12" s="996"/>
      <c r="I12" s="996"/>
      <c r="J12" s="996"/>
      <c r="K12" s="996"/>
      <c r="L12" s="996"/>
      <c r="M12" s="998"/>
      <c r="N12" s="962">
        <v>9</v>
      </c>
    </row>
    <row r="13" spans="2:14" ht="18" customHeight="1">
      <c r="B13" s="1511"/>
      <c r="C13" s="1512"/>
      <c r="D13" s="1513"/>
      <c r="E13" s="964"/>
      <c r="F13" s="994"/>
      <c r="G13" s="999"/>
      <c r="H13" s="996"/>
      <c r="I13" s="996"/>
      <c r="J13" s="996"/>
      <c r="K13" s="996"/>
      <c r="L13" s="996"/>
      <c r="M13" s="998"/>
      <c r="N13" s="962">
        <v>10</v>
      </c>
    </row>
    <row r="14" spans="2:14" ht="18" customHeight="1">
      <c r="B14" s="1511"/>
      <c r="C14" s="1512"/>
      <c r="D14" s="1513"/>
      <c r="E14" s="964"/>
      <c r="F14" s="994"/>
      <c r="G14" s="999"/>
      <c r="H14" s="996"/>
      <c r="I14" s="996"/>
      <c r="J14" s="996"/>
      <c r="K14" s="996"/>
      <c r="L14" s="996"/>
      <c r="M14" s="998"/>
      <c r="N14" s="962">
        <v>11</v>
      </c>
    </row>
    <row r="15" spans="2:14" ht="18" customHeight="1">
      <c r="B15" s="1511" t="s">
        <v>827</v>
      </c>
      <c r="C15" s="1512"/>
      <c r="D15" s="1513"/>
      <c r="E15" s="964"/>
      <c r="F15" s="994"/>
      <c r="G15" s="999"/>
      <c r="H15" s="996"/>
      <c r="I15" s="996"/>
      <c r="J15" s="996"/>
      <c r="K15" s="996"/>
      <c r="L15" s="996"/>
      <c r="M15" s="998"/>
      <c r="N15" s="962">
        <v>12</v>
      </c>
    </row>
    <row r="16" spans="2:14" ht="18" customHeight="1">
      <c r="B16" s="1511"/>
      <c r="C16" s="1512"/>
      <c r="D16" s="1513"/>
      <c r="E16" s="964"/>
      <c r="F16" s="994"/>
      <c r="G16" s="999"/>
      <c r="H16" s="996"/>
      <c r="I16" s="996"/>
      <c r="J16" s="996"/>
      <c r="K16" s="996"/>
      <c r="L16" s="996"/>
      <c r="M16" s="998"/>
      <c r="N16" s="962">
        <v>13</v>
      </c>
    </row>
    <row r="17" spans="2:14" ht="18" customHeight="1">
      <c r="B17" s="1511"/>
      <c r="C17" s="1512"/>
      <c r="D17" s="1513"/>
      <c r="E17" s="964"/>
      <c r="F17" s="994"/>
      <c r="G17" s="999"/>
      <c r="H17" s="996"/>
      <c r="I17" s="996"/>
      <c r="J17" s="996"/>
      <c r="K17" s="996"/>
      <c r="L17" s="996"/>
      <c r="M17" s="998"/>
      <c r="N17" s="962">
        <v>14</v>
      </c>
    </row>
    <row r="18" spans="2:14" ht="18" customHeight="1">
      <c r="B18" s="1511" t="s">
        <v>839</v>
      </c>
      <c r="C18" s="1512"/>
      <c r="D18" s="1513"/>
      <c r="E18" s="964"/>
      <c r="F18" s="994"/>
      <c r="G18" s="999"/>
      <c r="H18" s="996"/>
      <c r="I18" s="996"/>
      <c r="J18" s="996"/>
      <c r="K18" s="996"/>
      <c r="L18" s="996"/>
      <c r="M18" s="998"/>
      <c r="N18" s="962">
        <v>15</v>
      </c>
    </row>
    <row r="19" spans="2:14" ht="18" customHeight="1">
      <c r="B19" s="1511"/>
      <c r="C19" s="1512"/>
      <c r="D19" s="1513"/>
      <c r="E19" s="964"/>
      <c r="F19" s="994"/>
      <c r="G19" s="999"/>
      <c r="H19" s="996"/>
      <c r="I19" s="996"/>
      <c r="J19" s="996"/>
      <c r="K19" s="996"/>
      <c r="L19" s="996"/>
      <c r="M19" s="998"/>
      <c r="N19" s="962">
        <v>16</v>
      </c>
    </row>
    <row r="20" spans="2:14" ht="18" customHeight="1">
      <c r="B20" s="1511"/>
      <c r="C20" s="1512"/>
      <c r="D20" s="1513"/>
      <c r="E20" s="964"/>
      <c r="F20" s="994"/>
      <c r="G20" s="999"/>
      <c r="H20" s="996"/>
      <c r="I20" s="996"/>
      <c r="J20" s="996"/>
      <c r="K20" s="996"/>
      <c r="L20" s="996"/>
      <c r="M20" s="998"/>
      <c r="N20" s="962">
        <v>17</v>
      </c>
    </row>
    <row r="21" spans="2:14" ht="18" customHeight="1">
      <c r="B21" s="1511"/>
      <c r="C21" s="1512"/>
      <c r="D21" s="1513"/>
      <c r="E21" s="964"/>
      <c r="F21" s="994"/>
      <c r="G21" s="999"/>
      <c r="H21" s="996"/>
      <c r="I21" s="996"/>
      <c r="J21" s="996"/>
      <c r="K21" s="996"/>
      <c r="L21" s="996"/>
      <c r="M21" s="998"/>
      <c r="N21" s="962">
        <v>18</v>
      </c>
    </row>
    <row r="22" spans="2:14" ht="18" customHeight="1">
      <c r="B22" s="1511"/>
      <c r="C22" s="1512"/>
      <c r="D22" s="1513"/>
      <c r="E22" s="964"/>
      <c r="F22" s="994"/>
      <c r="G22" s="999"/>
      <c r="H22" s="996"/>
      <c r="I22" s="996"/>
      <c r="J22" s="996"/>
      <c r="K22" s="996"/>
      <c r="L22" s="996"/>
      <c r="M22" s="998"/>
      <c r="N22" s="962">
        <v>19</v>
      </c>
    </row>
    <row r="23" spans="2:14" ht="18" customHeight="1">
      <c r="B23" s="1511"/>
      <c r="C23" s="1512"/>
      <c r="D23" s="1513"/>
      <c r="E23" s="964"/>
      <c r="F23" s="994"/>
      <c r="G23" s="999"/>
      <c r="H23" s="996"/>
      <c r="I23" s="996"/>
      <c r="J23" s="996"/>
      <c r="K23" s="996"/>
      <c r="L23" s="996"/>
      <c r="M23" s="998"/>
      <c r="N23" s="962">
        <v>20</v>
      </c>
    </row>
    <row r="24" spans="2:14" ht="18" customHeight="1">
      <c r="B24" s="1511"/>
      <c r="C24" s="1512"/>
      <c r="D24" s="1513"/>
      <c r="E24" s="964"/>
      <c r="F24" s="994"/>
      <c r="G24" s="999"/>
      <c r="H24" s="996"/>
      <c r="I24" s="996"/>
      <c r="J24" s="996"/>
      <c r="K24" s="996"/>
      <c r="L24" s="996"/>
      <c r="M24" s="998"/>
      <c r="N24" s="962">
        <v>21</v>
      </c>
    </row>
    <row r="25" spans="2:14" ht="18" customHeight="1">
      <c r="B25" s="1511"/>
      <c r="C25" s="1512"/>
      <c r="D25" s="1513"/>
      <c r="E25" s="964"/>
      <c r="F25" s="994"/>
      <c r="G25" s="999"/>
      <c r="H25" s="996"/>
      <c r="I25" s="996"/>
      <c r="J25" s="996"/>
      <c r="K25" s="996"/>
      <c r="L25" s="996"/>
      <c r="M25" s="998"/>
      <c r="N25" s="962">
        <v>22</v>
      </c>
    </row>
    <row r="26" spans="2:14" ht="18" customHeight="1">
      <c r="B26" s="1511"/>
      <c r="C26" s="1512"/>
      <c r="D26" s="1513"/>
      <c r="E26" s="964"/>
      <c r="F26" s="994"/>
      <c r="G26" s="999"/>
      <c r="H26" s="996"/>
      <c r="I26" s="996"/>
      <c r="J26" s="996"/>
      <c r="K26" s="996"/>
      <c r="L26" s="996"/>
      <c r="M26" s="998"/>
      <c r="N26" s="962">
        <v>23</v>
      </c>
    </row>
    <row r="27" spans="2:14" ht="18" customHeight="1">
      <c r="B27" s="1511"/>
      <c r="C27" s="1512"/>
      <c r="D27" s="1513"/>
      <c r="E27" s="964"/>
      <c r="F27" s="994"/>
      <c r="G27" s="999"/>
      <c r="H27" s="996"/>
      <c r="I27" s="996"/>
      <c r="J27" s="996"/>
      <c r="K27" s="996"/>
      <c r="L27" s="996"/>
      <c r="M27" s="998"/>
      <c r="N27" s="962">
        <v>24</v>
      </c>
    </row>
    <row r="28" spans="2:14" ht="18" customHeight="1">
      <c r="B28" s="1511"/>
      <c r="C28" s="1512"/>
      <c r="D28" s="1513"/>
      <c r="E28" s="964"/>
      <c r="F28" s="994"/>
      <c r="G28" s="999"/>
      <c r="H28" s="996"/>
      <c r="I28" s="996"/>
      <c r="J28" s="996"/>
      <c r="K28" s="996"/>
      <c r="L28" s="996"/>
      <c r="M28" s="998"/>
      <c r="N28" s="962">
        <v>25</v>
      </c>
    </row>
    <row r="29" spans="2:14" ht="18" customHeight="1">
      <c r="B29" s="1511"/>
      <c r="C29" s="1512"/>
      <c r="D29" s="1513"/>
      <c r="E29" s="964"/>
      <c r="F29" s="994"/>
      <c r="G29" s="999"/>
      <c r="H29" s="996"/>
      <c r="I29" s="996"/>
      <c r="J29" s="996"/>
      <c r="K29" s="996"/>
      <c r="L29" s="996"/>
      <c r="M29" s="998"/>
      <c r="N29" s="962">
        <v>26</v>
      </c>
    </row>
    <row r="30" spans="2:14" ht="18" customHeight="1">
      <c r="B30" s="1511"/>
      <c r="C30" s="1512"/>
      <c r="D30" s="1513"/>
      <c r="E30" s="964"/>
      <c r="F30" s="994"/>
      <c r="G30" s="999"/>
      <c r="H30" s="996"/>
      <c r="I30" s="996"/>
      <c r="J30" s="996"/>
      <c r="K30" s="996"/>
      <c r="L30" s="996"/>
      <c r="M30" s="998"/>
      <c r="N30" s="962">
        <v>27</v>
      </c>
    </row>
    <row r="31" spans="2:14" ht="18" customHeight="1">
      <c r="B31" s="1511"/>
      <c r="C31" s="1512"/>
      <c r="D31" s="1513"/>
      <c r="E31" s="964"/>
      <c r="F31" s="994"/>
      <c r="G31" s="999"/>
      <c r="H31" s="996"/>
      <c r="I31" s="996"/>
      <c r="J31" s="996"/>
      <c r="K31" s="996"/>
      <c r="L31" s="996"/>
      <c r="M31" s="998"/>
      <c r="N31" s="962">
        <v>28</v>
      </c>
    </row>
    <row r="32" spans="2:14" ht="18" customHeight="1">
      <c r="B32" s="1511"/>
      <c r="C32" s="1512"/>
      <c r="D32" s="1513"/>
      <c r="E32" s="964"/>
      <c r="F32" s="994"/>
      <c r="G32" s="999"/>
      <c r="H32" s="996"/>
      <c r="I32" s="996"/>
      <c r="J32" s="996"/>
      <c r="K32" s="996"/>
      <c r="L32" s="996"/>
      <c r="M32" s="998"/>
      <c r="N32" s="962">
        <v>29</v>
      </c>
    </row>
    <row r="33" spans="2:14" ht="18" customHeight="1">
      <c r="B33" s="1511"/>
      <c r="C33" s="1512"/>
      <c r="D33" s="1513"/>
      <c r="E33" s="964"/>
      <c r="F33" s="994"/>
      <c r="G33" s="999"/>
      <c r="H33" s="996"/>
      <c r="I33" s="996"/>
      <c r="J33" s="996"/>
      <c r="K33" s="996"/>
      <c r="L33" s="996"/>
      <c r="M33" s="998"/>
      <c r="N33" s="962">
        <v>30</v>
      </c>
    </row>
    <row r="34" spans="2:14" ht="18" customHeight="1">
      <c r="B34" s="1511"/>
      <c r="C34" s="1512"/>
      <c r="D34" s="1513"/>
      <c r="E34" s="964"/>
      <c r="F34" s="994"/>
      <c r="G34" s="999"/>
      <c r="H34" s="996"/>
      <c r="I34" s="996"/>
      <c r="J34" s="996"/>
      <c r="K34" s="996"/>
      <c r="L34" s="996"/>
      <c r="M34" s="998"/>
      <c r="N34" s="962">
        <v>31</v>
      </c>
    </row>
    <row r="35" spans="2:14" ht="18" customHeight="1">
      <c r="B35" s="1511"/>
      <c r="C35" s="1512"/>
      <c r="D35" s="1513"/>
      <c r="E35" s="964"/>
      <c r="F35" s="994"/>
      <c r="G35" s="999"/>
      <c r="H35" s="996"/>
      <c r="I35" s="996"/>
      <c r="J35" s="996"/>
      <c r="K35" s="996"/>
      <c r="L35" s="996"/>
      <c r="M35" s="998"/>
      <c r="N35" s="962">
        <v>32</v>
      </c>
    </row>
    <row r="36" spans="2:14" ht="18" customHeight="1">
      <c r="B36" s="1511"/>
      <c r="C36" s="1512"/>
      <c r="D36" s="1513"/>
      <c r="E36" s="964"/>
      <c r="F36" s="994"/>
      <c r="G36" s="999"/>
      <c r="H36" s="996"/>
      <c r="I36" s="996"/>
      <c r="J36" s="996"/>
      <c r="K36" s="996"/>
      <c r="L36" s="996"/>
      <c r="M36" s="998"/>
      <c r="N36" s="962">
        <v>33</v>
      </c>
    </row>
    <row r="37" spans="2:14" ht="18" customHeight="1">
      <c r="B37" s="1511"/>
      <c r="C37" s="1512"/>
      <c r="D37" s="1513"/>
      <c r="E37" s="964"/>
      <c r="F37" s="994"/>
      <c r="G37" s="999"/>
      <c r="H37" s="996"/>
      <c r="I37" s="996"/>
      <c r="J37" s="996"/>
      <c r="K37" s="996"/>
      <c r="L37" s="996"/>
      <c r="M37" s="998"/>
      <c r="N37" s="962">
        <v>34</v>
      </c>
    </row>
    <row r="38" spans="2:14" ht="18" customHeight="1">
      <c r="B38" s="1511"/>
      <c r="C38" s="1512"/>
      <c r="D38" s="1513"/>
      <c r="E38" s="964"/>
      <c r="F38" s="994"/>
      <c r="G38" s="999"/>
      <c r="H38" s="996"/>
      <c r="I38" s="996"/>
      <c r="J38" s="996"/>
      <c r="K38" s="996"/>
      <c r="L38" s="996"/>
      <c r="M38" s="998"/>
      <c r="N38" s="962">
        <v>35</v>
      </c>
    </row>
    <row r="39" spans="2:14" ht="18" customHeight="1">
      <c r="B39" s="1511"/>
      <c r="C39" s="1512"/>
      <c r="D39" s="1513"/>
      <c r="E39" s="964"/>
      <c r="F39" s="994"/>
      <c r="G39" s="999"/>
      <c r="H39" s="996"/>
      <c r="I39" s="996"/>
      <c r="J39" s="996"/>
      <c r="K39" s="996"/>
      <c r="L39" s="996"/>
      <c r="M39" s="998"/>
      <c r="N39" s="962">
        <v>36</v>
      </c>
    </row>
    <row r="40" spans="2:14" ht="18" customHeight="1">
      <c r="B40" s="1511"/>
      <c r="C40" s="1512"/>
      <c r="D40" s="1513"/>
      <c r="E40" s="964"/>
      <c r="F40" s="994"/>
      <c r="G40" s="999"/>
      <c r="H40" s="996"/>
      <c r="I40" s="996"/>
      <c r="J40" s="996"/>
      <c r="K40" s="996"/>
      <c r="L40" s="996"/>
      <c r="M40" s="998"/>
      <c r="N40" s="962">
        <v>37</v>
      </c>
    </row>
    <row r="41" spans="2:14" ht="18" customHeight="1">
      <c r="B41" s="1511"/>
      <c r="C41" s="1512"/>
      <c r="D41" s="1513"/>
      <c r="E41" s="964"/>
      <c r="F41" s="994"/>
      <c r="G41" s="999"/>
      <c r="H41" s="996"/>
      <c r="I41" s="996"/>
      <c r="J41" s="996"/>
      <c r="K41" s="996"/>
      <c r="L41" s="996"/>
      <c r="M41" s="998"/>
      <c r="N41" s="962">
        <v>38</v>
      </c>
    </row>
    <row r="42" spans="2:14" ht="18" customHeight="1">
      <c r="B42" s="1511"/>
      <c r="C42" s="1512"/>
      <c r="D42" s="1513"/>
      <c r="E42" s="964"/>
      <c r="F42" s="994"/>
      <c r="G42" s="999"/>
      <c r="H42" s="996"/>
      <c r="I42" s="996"/>
      <c r="J42" s="996"/>
      <c r="K42" s="996"/>
      <c r="L42" s="996"/>
      <c r="M42" s="998"/>
      <c r="N42" s="962">
        <v>39</v>
      </c>
    </row>
    <row r="43" spans="2:14" ht="18" customHeight="1">
      <c r="B43" s="1511"/>
      <c r="C43" s="1512"/>
      <c r="D43" s="1513"/>
      <c r="E43" s="964"/>
      <c r="F43" s="994"/>
      <c r="G43" s="999"/>
      <c r="H43" s="996"/>
      <c r="I43" s="996"/>
      <c r="J43" s="996"/>
      <c r="K43" s="996"/>
      <c r="L43" s="996"/>
      <c r="M43" s="998"/>
      <c r="N43" s="962">
        <v>40</v>
      </c>
    </row>
    <row r="44" spans="2:14" ht="18" customHeight="1">
      <c r="B44" s="1511"/>
      <c r="C44" s="1512"/>
      <c r="D44" s="1513"/>
      <c r="E44" s="964"/>
      <c r="F44" s="994"/>
      <c r="G44" s="999"/>
      <c r="H44" s="996"/>
      <c r="I44" s="996"/>
      <c r="J44" s="996"/>
      <c r="K44" s="996"/>
      <c r="L44" s="996"/>
      <c r="M44" s="998"/>
      <c r="N44" s="962">
        <v>41</v>
      </c>
    </row>
    <row r="45" spans="2:14" ht="18" customHeight="1">
      <c r="B45" s="1511"/>
      <c r="C45" s="1512"/>
      <c r="D45" s="1513"/>
      <c r="E45" s="964"/>
      <c r="F45" s="994"/>
      <c r="G45" s="999"/>
      <c r="H45" s="996"/>
      <c r="I45" s="996"/>
      <c r="J45" s="996"/>
      <c r="K45" s="996"/>
      <c r="L45" s="996"/>
      <c r="M45" s="998"/>
      <c r="N45" s="962">
        <v>42</v>
      </c>
    </row>
    <row r="46" spans="2:14" ht="18" customHeight="1">
      <c r="B46" s="1511"/>
      <c r="C46" s="1512"/>
      <c r="D46" s="1513"/>
      <c r="E46" s="964"/>
      <c r="F46" s="994"/>
      <c r="G46" s="999"/>
      <c r="H46" s="996"/>
      <c r="I46" s="996"/>
      <c r="J46" s="996"/>
      <c r="K46" s="996"/>
      <c r="L46" s="996"/>
      <c r="M46" s="998"/>
      <c r="N46" s="962">
        <v>43</v>
      </c>
    </row>
    <row r="47" spans="2:14" ht="18" customHeight="1">
      <c r="B47" s="1511"/>
      <c r="C47" s="1512"/>
      <c r="D47" s="1513"/>
      <c r="E47" s="964"/>
      <c r="F47" s="994"/>
      <c r="G47" s="999"/>
      <c r="H47" s="996"/>
      <c r="I47" s="996"/>
      <c r="J47" s="996"/>
      <c r="K47" s="996"/>
      <c r="L47" s="996"/>
      <c r="M47" s="998"/>
      <c r="N47" s="962">
        <v>44</v>
      </c>
    </row>
    <row r="48" spans="2:14" ht="18" customHeight="1">
      <c r="B48" s="1511"/>
      <c r="C48" s="1512"/>
      <c r="D48" s="1513"/>
      <c r="E48" s="964"/>
      <c r="F48" s="994"/>
      <c r="G48" s="999"/>
      <c r="H48" s="996"/>
      <c r="I48" s="996"/>
      <c r="J48" s="996"/>
      <c r="K48" s="996"/>
      <c r="L48" s="996"/>
      <c r="M48" s="998"/>
      <c r="N48" s="962">
        <v>45</v>
      </c>
    </row>
    <row r="49" spans="2:14" ht="18" customHeight="1">
      <c r="B49" s="1511"/>
      <c r="C49" s="1512"/>
      <c r="D49" s="1513"/>
      <c r="E49" s="964"/>
      <c r="F49" s="994"/>
      <c r="G49" s="999"/>
      <c r="H49" s="996"/>
      <c r="I49" s="996"/>
      <c r="J49" s="996"/>
      <c r="K49" s="996"/>
      <c r="L49" s="996"/>
      <c r="M49" s="998"/>
      <c r="N49" s="962">
        <v>46</v>
      </c>
    </row>
    <row r="50" spans="2:14" ht="18" customHeight="1">
      <c r="B50" s="1511"/>
      <c r="C50" s="1512"/>
      <c r="D50" s="1513"/>
      <c r="E50" s="964"/>
      <c r="F50" s="994"/>
      <c r="G50" s="999"/>
      <c r="H50" s="996"/>
      <c r="I50" s="996"/>
      <c r="J50" s="996"/>
      <c r="K50" s="996"/>
      <c r="L50" s="996"/>
      <c r="M50" s="998"/>
      <c r="N50" s="962">
        <v>47</v>
      </c>
    </row>
    <row r="51" spans="2:14" ht="18" customHeight="1">
      <c r="B51" s="1511"/>
      <c r="C51" s="1512"/>
      <c r="D51" s="1513"/>
      <c r="E51" s="964"/>
      <c r="F51" s="994"/>
      <c r="G51" s="999"/>
      <c r="H51" s="996"/>
      <c r="I51" s="996"/>
      <c r="J51" s="996"/>
      <c r="K51" s="996"/>
      <c r="L51" s="996"/>
      <c r="M51" s="998"/>
      <c r="N51" s="962">
        <v>48</v>
      </c>
    </row>
    <row r="52" spans="2:14" ht="18" customHeight="1">
      <c r="B52" s="1511"/>
      <c r="C52" s="1512"/>
      <c r="D52" s="1513"/>
      <c r="E52" s="964"/>
      <c r="F52" s="994"/>
      <c r="G52" s="999"/>
      <c r="H52" s="996"/>
      <c r="I52" s="996"/>
      <c r="J52" s="996"/>
      <c r="K52" s="996"/>
      <c r="L52" s="996"/>
      <c r="M52" s="998"/>
      <c r="N52" s="962">
        <v>49</v>
      </c>
    </row>
    <row r="53" spans="2:14" ht="18" customHeight="1">
      <c r="B53" s="1511"/>
      <c r="C53" s="1512"/>
      <c r="D53" s="1513"/>
      <c r="E53" s="964"/>
      <c r="F53" s="994"/>
      <c r="G53" s="999"/>
      <c r="H53" s="996"/>
      <c r="I53" s="996"/>
      <c r="J53" s="996"/>
      <c r="K53" s="996"/>
      <c r="L53" s="996"/>
      <c r="M53" s="998"/>
      <c r="N53" s="962">
        <v>50</v>
      </c>
    </row>
    <row r="54" spans="2:14" ht="18" customHeight="1">
      <c r="B54" s="1511"/>
      <c r="C54" s="1512"/>
      <c r="D54" s="1513"/>
      <c r="E54" s="964"/>
      <c r="F54" s="994"/>
      <c r="G54" s="999"/>
      <c r="H54" s="996"/>
      <c r="I54" s="996"/>
      <c r="J54" s="996"/>
      <c r="K54" s="996"/>
      <c r="L54" s="996"/>
      <c r="M54" s="998"/>
      <c r="N54" s="962">
        <v>51</v>
      </c>
    </row>
    <row r="55" spans="2:14" ht="18" customHeight="1">
      <c r="B55" s="1511"/>
      <c r="C55" s="1512"/>
      <c r="D55" s="1513"/>
      <c r="E55" s="964"/>
      <c r="F55" s="994"/>
      <c r="G55" s="999"/>
      <c r="H55" s="996"/>
      <c r="I55" s="996"/>
      <c r="J55" s="996"/>
      <c r="K55" s="996"/>
      <c r="L55" s="996"/>
      <c r="M55" s="998"/>
      <c r="N55" s="962">
        <v>52</v>
      </c>
    </row>
    <row r="56" spans="2:14" ht="18" customHeight="1">
      <c r="B56" s="1511"/>
      <c r="C56" s="1512"/>
      <c r="D56" s="1513"/>
      <c r="E56" s="964"/>
      <c r="F56" s="994"/>
      <c r="G56" s="999"/>
      <c r="H56" s="996"/>
      <c r="I56" s="996"/>
      <c r="J56" s="996"/>
      <c r="K56" s="996"/>
      <c r="L56" s="996"/>
      <c r="M56" s="998"/>
      <c r="N56" s="962">
        <v>53</v>
      </c>
    </row>
    <row r="57" spans="2:14" ht="18" customHeight="1">
      <c r="B57" s="1511"/>
      <c r="C57" s="1512"/>
      <c r="D57" s="1513"/>
      <c r="E57" s="964"/>
      <c r="F57" s="994"/>
      <c r="G57" s="999"/>
      <c r="H57" s="996"/>
      <c r="I57" s="996"/>
      <c r="J57" s="996"/>
      <c r="K57" s="996"/>
      <c r="L57" s="996"/>
      <c r="M57" s="998"/>
      <c r="N57" s="962">
        <v>54</v>
      </c>
    </row>
    <row r="58" spans="2:14" ht="18" customHeight="1">
      <c r="B58" s="1511"/>
      <c r="C58" s="1512"/>
      <c r="D58" s="1513"/>
      <c r="E58" s="964"/>
      <c r="F58" s="994"/>
      <c r="G58" s="999"/>
      <c r="H58" s="996"/>
      <c r="I58" s="996"/>
      <c r="J58" s="996"/>
      <c r="K58" s="996"/>
      <c r="L58" s="996"/>
      <c r="M58" s="998"/>
      <c r="N58" s="962">
        <v>55</v>
      </c>
    </row>
    <row r="59" spans="2:14" ht="18" customHeight="1">
      <c r="B59" s="1511"/>
      <c r="C59" s="1512"/>
      <c r="D59" s="1513"/>
      <c r="E59" s="964"/>
      <c r="F59" s="994"/>
      <c r="G59" s="999"/>
      <c r="H59" s="996"/>
      <c r="I59" s="996"/>
      <c r="J59" s="996"/>
      <c r="K59" s="996"/>
      <c r="L59" s="996"/>
      <c r="M59" s="998"/>
      <c r="N59" s="962">
        <v>56</v>
      </c>
    </row>
    <row r="60" spans="2:14" ht="18" customHeight="1">
      <c r="B60" s="1511"/>
      <c r="C60" s="1512"/>
      <c r="D60" s="1513"/>
      <c r="E60" s="964"/>
      <c r="F60" s="994"/>
      <c r="G60" s="999"/>
      <c r="H60" s="996"/>
      <c r="I60" s="996"/>
      <c r="J60" s="996"/>
      <c r="K60" s="996"/>
      <c r="L60" s="996"/>
      <c r="M60" s="998"/>
      <c r="N60" s="962">
        <v>57</v>
      </c>
    </row>
    <row r="61" spans="2:14" ht="18" customHeight="1">
      <c r="B61" s="1511"/>
      <c r="C61" s="1512"/>
      <c r="D61" s="1513"/>
      <c r="E61" s="964"/>
      <c r="F61" s="994"/>
      <c r="G61" s="999"/>
      <c r="H61" s="996"/>
      <c r="I61" s="996"/>
      <c r="J61" s="996"/>
      <c r="K61" s="996"/>
      <c r="L61" s="996"/>
      <c r="M61" s="998"/>
      <c r="N61" s="962">
        <v>58</v>
      </c>
    </row>
    <row r="62" spans="2:14" ht="18" customHeight="1">
      <c r="B62" s="1511"/>
      <c r="C62" s="1512"/>
      <c r="D62" s="1513"/>
      <c r="E62" s="964"/>
      <c r="F62" s="994"/>
      <c r="G62" s="999"/>
      <c r="H62" s="996"/>
      <c r="I62" s="996"/>
      <c r="J62" s="996"/>
      <c r="K62" s="996"/>
      <c r="L62" s="996"/>
      <c r="M62" s="998"/>
      <c r="N62" s="962">
        <v>59</v>
      </c>
    </row>
    <row r="63" spans="2:14" ht="18" customHeight="1">
      <c r="B63" s="1511"/>
      <c r="C63" s="1512"/>
      <c r="D63" s="1513"/>
      <c r="E63" s="964"/>
      <c r="F63" s="994"/>
      <c r="G63" s="999"/>
      <c r="H63" s="996"/>
      <c r="I63" s="996"/>
      <c r="J63" s="996"/>
      <c r="K63" s="996"/>
      <c r="L63" s="996"/>
      <c r="M63" s="998"/>
      <c r="N63" s="962">
        <v>60</v>
      </c>
    </row>
    <row r="64" spans="2:14" ht="18" customHeight="1">
      <c r="B64" s="1511"/>
      <c r="C64" s="1512"/>
      <c r="D64" s="1513"/>
      <c r="E64" s="964"/>
      <c r="F64" s="994"/>
      <c r="G64" s="999"/>
      <c r="H64" s="996"/>
      <c r="I64" s="996"/>
      <c r="J64" s="996"/>
      <c r="K64" s="996"/>
      <c r="L64" s="996"/>
      <c r="M64" s="998"/>
      <c r="N64" s="962">
        <v>61</v>
      </c>
    </row>
    <row r="65" spans="2:14" ht="18" customHeight="1">
      <c r="B65" s="1511"/>
      <c r="C65" s="1512"/>
      <c r="D65" s="1513"/>
      <c r="E65" s="964"/>
      <c r="F65" s="994"/>
      <c r="G65" s="999"/>
      <c r="H65" s="996"/>
      <c r="I65" s="996"/>
      <c r="J65" s="996"/>
      <c r="K65" s="996"/>
      <c r="L65" s="996"/>
      <c r="M65" s="998"/>
      <c r="N65" s="962">
        <v>62</v>
      </c>
    </row>
    <row r="66" spans="2:14" ht="18" customHeight="1">
      <c r="B66" s="1511"/>
      <c r="C66" s="1512"/>
      <c r="D66" s="1513"/>
      <c r="E66" s="964"/>
      <c r="F66" s="994"/>
      <c r="G66" s="999"/>
      <c r="H66" s="996"/>
      <c r="I66" s="996"/>
      <c r="J66" s="996"/>
      <c r="K66" s="996"/>
      <c r="L66" s="996"/>
      <c r="M66" s="998"/>
      <c r="N66" s="962">
        <v>63</v>
      </c>
    </row>
    <row r="67" spans="2:14" ht="18" customHeight="1">
      <c r="B67" s="1511"/>
      <c r="C67" s="1512"/>
      <c r="D67" s="1513"/>
      <c r="E67" s="964"/>
      <c r="F67" s="994"/>
      <c r="G67" s="999"/>
      <c r="H67" s="996"/>
      <c r="I67" s="996"/>
      <c r="J67" s="996"/>
      <c r="K67" s="996"/>
      <c r="L67" s="996"/>
      <c r="M67" s="998"/>
      <c r="N67" s="962">
        <v>64</v>
      </c>
    </row>
    <row r="68" spans="2:14" ht="18" customHeight="1">
      <c r="B68" s="1511"/>
      <c r="C68" s="1512"/>
      <c r="D68" s="1513"/>
      <c r="E68" s="964"/>
      <c r="F68" s="994"/>
      <c r="G68" s="999"/>
      <c r="H68" s="996"/>
      <c r="I68" s="996"/>
      <c r="J68" s="996"/>
      <c r="K68" s="996"/>
      <c r="L68" s="996"/>
      <c r="M68" s="998"/>
      <c r="N68" s="962">
        <v>65</v>
      </c>
    </row>
    <row r="69" spans="2:14" ht="18" customHeight="1">
      <c r="B69" s="1511"/>
      <c r="C69" s="1512"/>
      <c r="D69" s="1513"/>
      <c r="E69" s="964"/>
      <c r="F69" s="994"/>
      <c r="G69" s="999"/>
      <c r="H69" s="996"/>
      <c r="I69" s="996"/>
      <c r="J69" s="996"/>
      <c r="K69" s="996"/>
      <c r="L69" s="996"/>
      <c r="M69" s="998"/>
      <c r="N69" s="962">
        <v>66</v>
      </c>
    </row>
    <row r="70" spans="2:14" ht="18" customHeight="1">
      <c r="B70" s="1511"/>
      <c r="C70" s="1512"/>
      <c r="D70" s="1513"/>
      <c r="E70" s="964"/>
      <c r="F70" s="994"/>
      <c r="G70" s="999"/>
      <c r="H70" s="996"/>
      <c r="I70" s="996"/>
      <c r="J70" s="996"/>
      <c r="K70" s="996"/>
      <c r="L70" s="996"/>
      <c r="M70" s="998"/>
      <c r="N70" s="962">
        <v>67</v>
      </c>
    </row>
    <row r="71" spans="2:14" ht="18" customHeight="1">
      <c r="B71" s="1511"/>
      <c r="C71" s="1512"/>
      <c r="D71" s="1513"/>
      <c r="E71" s="964"/>
      <c r="F71" s="994"/>
      <c r="G71" s="999"/>
      <c r="H71" s="996"/>
      <c r="I71" s="996"/>
      <c r="J71" s="996"/>
      <c r="K71" s="996"/>
      <c r="L71" s="996"/>
      <c r="M71" s="998"/>
      <c r="N71" s="962">
        <v>68</v>
      </c>
    </row>
    <row r="72" spans="2:14" ht="18" customHeight="1">
      <c r="B72" s="1511"/>
      <c r="C72" s="1512"/>
      <c r="D72" s="1513"/>
      <c r="E72" s="964"/>
      <c r="F72" s="994"/>
      <c r="G72" s="999"/>
      <c r="H72" s="996"/>
      <c r="I72" s="996"/>
      <c r="J72" s="996"/>
      <c r="K72" s="996"/>
      <c r="L72" s="996"/>
      <c r="M72" s="998"/>
      <c r="N72" s="962">
        <v>69</v>
      </c>
    </row>
    <row r="73" spans="2:14" ht="18" customHeight="1">
      <c r="B73" s="1511"/>
      <c r="C73" s="1512"/>
      <c r="D73" s="1513"/>
      <c r="E73" s="964"/>
      <c r="F73" s="994"/>
      <c r="G73" s="999"/>
      <c r="H73" s="996"/>
      <c r="I73" s="996"/>
      <c r="J73" s="996"/>
      <c r="K73" s="996"/>
      <c r="L73" s="996"/>
      <c r="M73" s="998"/>
      <c r="N73" s="962">
        <v>70</v>
      </c>
    </row>
    <row r="74" spans="2:14" ht="18" customHeight="1">
      <c r="B74" s="1511"/>
      <c r="C74" s="1512"/>
      <c r="D74" s="1513"/>
      <c r="E74" s="964"/>
      <c r="F74" s="994"/>
      <c r="G74" s="999"/>
      <c r="H74" s="996"/>
      <c r="I74" s="996"/>
      <c r="J74" s="996"/>
      <c r="K74" s="996"/>
      <c r="L74" s="996"/>
      <c r="M74" s="998"/>
      <c r="N74" s="962">
        <v>71</v>
      </c>
    </row>
    <row r="75" spans="2:14" ht="18" customHeight="1">
      <c r="B75" s="1511"/>
      <c r="C75" s="1512"/>
      <c r="D75" s="1513"/>
      <c r="E75" s="964"/>
      <c r="F75" s="994"/>
      <c r="G75" s="999"/>
      <c r="H75" s="996"/>
      <c r="I75" s="996"/>
      <c r="J75" s="996"/>
      <c r="K75" s="996"/>
      <c r="L75" s="996"/>
      <c r="M75" s="998"/>
      <c r="N75" s="962">
        <v>72</v>
      </c>
    </row>
    <row r="76" spans="2:14" ht="18" customHeight="1">
      <c r="B76" s="1511"/>
      <c r="C76" s="1512"/>
      <c r="D76" s="1513"/>
      <c r="E76" s="964"/>
      <c r="F76" s="994"/>
      <c r="G76" s="999"/>
      <c r="H76" s="996"/>
      <c r="I76" s="996"/>
      <c r="J76" s="996"/>
      <c r="K76" s="996"/>
      <c r="L76" s="996"/>
      <c r="M76" s="998"/>
    </row>
    <row r="77" spans="2:14" ht="18" customHeight="1">
      <c r="B77" s="1511"/>
      <c r="C77" s="1512"/>
      <c r="D77" s="1513"/>
      <c r="E77" s="964"/>
      <c r="F77" s="994"/>
      <c r="G77" s="999"/>
      <c r="H77" s="996"/>
      <c r="I77" s="996"/>
      <c r="J77" s="996"/>
      <c r="K77" s="996"/>
      <c r="L77" s="996"/>
      <c r="M77" s="998"/>
    </row>
    <row r="78" spans="2:14" ht="18" customHeight="1">
      <c r="B78" s="1511"/>
      <c r="C78" s="1512"/>
      <c r="D78" s="1513"/>
      <c r="E78" s="964"/>
      <c r="F78" s="994"/>
      <c r="G78" s="1001"/>
      <c r="H78" s="1002"/>
      <c r="I78" s="1002"/>
      <c r="J78" s="1002"/>
      <c r="K78" s="1002"/>
      <c r="L78" s="1002"/>
      <c r="M78" s="1003"/>
    </row>
    <row r="79" spans="2:14" ht="23.25" customHeight="1">
      <c r="B79" s="1514" t="s">
        <v>817</v>
      </c>
      <c r="C79" s="1515"/>
      <c r="D79" s="1516"/>
      <c r="E79" s="968"/>
      <c r="F79" s="969">
        <f>SUM(F7:F78)</f>
        <v>0</v>
      </c>
      <c r="G79" s="968"/>
      <c r="H79" s="970"/>
      <c r="I79" s="970"/>
      <c r="J79" s="970"/>
      <c r="K79" s="970"/>
      <c r="L79" s="970"/>
      <c r="M79" s="971"/>
    </row>
    <row r="80" spans="2:14" ht="19.5" customHeight="1">
      <c r="B80" s="961"/>
      <c r="C80" s="961"/>
      <c r="D80" s="961"/>
      <c r="E80" s="961"/>
      <c r="F80" s="961"/>
      <c r="G80" s="961"/>
      <c r="H80" s="961"/>
      <c r="I80" s="961"/>
      <c r="J80" s="961"/>
      <c r="K80" s="961"/>
      <c r="L80" s="961"/>
      <c r="M80" s="961"/>
    </row>
    <row r="81" spans="2:13">
      <c r="B81" s="961"/>
      <c r="C81" s="961"/>
      <c r="D81" s="961"/>
      <c r="E81" s="961"/>
      <c r="F81" s="961"/>
      <c r="G81" s="961"/>
      <c r="H81" s="961"/>
      <c r="I81" s="961"/>
      <c r="J81" s="961"/>
      <c r="K81" s="961"/>
      <c r="L81" s="961"/>
      <c r="M81" s="961"/>
    </row>
  </sheetData>
  <sheetProtection formatCells="0" formatColumns="0" formatRows="0" insertColumns="0" insertRows="0" insertHyperlinks="0" deleteColumns="0" deleteRows="0" sort="0" autoFilter="0" pivotTables="0"/>
  <mergeCells count="78">
    <mergeCell ref="B8:D8"/>
    <mergeCell ref="B5:D5"/>
    <mergeCell ref="E5:F5"/>
    <mergeCell ref="G5:M5"/>
    <mergeCell ref="B6:D6"/>
    <mergeCell ref="B7:D7"/>
    <mergeCell ref="B20:D20"/>
    <mergeCell ref="B9:D9"/>
    <mergeCell ref="B10:D10"/>
    <mergeCell ref="B11:D11"/>
    <mergeCell ref="B12:D12"/>
    <mergeCell ref="B13:D13"/>
    <mergeCell ref="B14:D14"/>
    <mergeCell ref="B15:D15"/>
    <mergeCell ref="B16:D16"/>
    <mergeCell ref="B17:D17"/>
    <mergeCell ref="B18:D18"/>
    <mergeCell ref="B19:D19"/>
    <mergeCell ref="B32:D32"/>
    <mergeCell ref="B21:D21"/>
    <mergeCell ref="B22:D22"/>
    <mergeCell ref="B23:D23"/>
    <mergeCell ref="B24:D24"/>
    <mergeCell ref="B25:D25"/>
    <mergeCell ref="B26:D26"/>
    <mergeCell ref="B27:D27"/>
    <mergeCell ref="B28:D28"/>
    <mergeCell ref="B29:D29"/>
    <mergeCell ref="B30:D30"/>
    <mergeCell ref="B31:D31"/>
    <mergeCell ref="B44:D44"/>
    <mergeCell ref="B33:D33"/>
    <mergeCell ref="B34:D34"/>
    <mergeCell ref="B35:D35"/>
    <mergeCell ref="B36:D36"/>
    <mergeCell ref="B37:D37"/>
    <mergeCell ref="B38:D38"/>
    <mergeCell ref="B39:D39"/>
    <mergeCell ref="B40:D40"/>
    <mergeCell ref="B41:D41"/>
    <mergeCell ref="B42:D42"/>
    <mergeCell ref="B43:D43"/>
    <mergeCell ref="B56:D56"/>
    <mergeCell ref="B45:D45"/>
    <mergeCell ref="B46:D46"/>
    <mergeCell ref="B47:D47"/>
    <mergeCell ref="B48:D48"/>
    <mergeCell ref="B49:D49"/>
    <mergeCell ref="B50:D50"/>
    <mergeCell ref="B73:D73"/>
    <mergeCell ref="B74:D74"/>
    <mergeCell ref="B63:D63"/>
    <mergeCell ref="B64:D64"/>
    <mergeCell ref="B65:D65"/>
    <mergeCell ref="B66:D66"/>
    <mergeCell ref="B67:D67"/>
    <mergeCell ref="B68:D68"/>
    <mergeCell ref="L4:M4"/>
    <mergeCell ref="B69:D69"/>
    <mergeCell ref="B70:D70"/>
    <mergeCell ref="B71:D71"/>
    <mergeCell ref="B72:D72"/>
    <mergeCell ref="B57:D57"/>
    <mergeCell ref="B58:D58"/>
    <mergeCell ref="B59:D59"/>
    <mergeCell ref="B60:D60"/>
    <mergeCell ref="B61:D61"/>
    <mergeCell ref="B62:D62"/>
    <mergeCell ref="B51:D51"/>
    <mergeCell ref="B52:D52"/>
    <mergeCell ref="B53:D53"/>
    <mergeCell ref="B54:D54"/>
    <mergeCell ref="B55:D55"/>
    <mergeCell ref="B75:D75"/>
    <mergeCell ref="B76:D76"/>
    <mergeCell ref="B77:D77"/>
    <mergeCell ref="B78:D78"/>
    <mergeCell ref="B79:D79"/>
  </mergeCells>
  <phoneticPr fontId="57"/>
  <pageMargins left="0.7" right="0.7" top="0.75" bottom="0.75" header="0.3" footer="0.3"/>
  <pageSetup paperSize="9" scale="33"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V25"/>
  <sheetViews>
    <sheetView showGridLines="0" view="pageBreakPreview" zoomScale="115" zoomScaleNormal="115" zoomScaleSheetLayoutView="115" workbookViewId="0"/>
  </sheetViews>
  <sheetFormatPr defaultColWidth="9" defaultRowHeight="13.5"/>
  <cols>
    <col min="1" max="1" width="7.125" style="2" bestFit="1" customWidth="1"/>
    <col min="2" max="2" width="24.75" style="2" customWidth="1"/>
    <col min="3" max="14" width="11.25" style="2" customWidth="1"/>
    <col min="15" max="17" width="5.75" style="2" customWidth="1"/>
    <col min="18" max="19" width="5.625" style="2" customWidth="1"/>
    <col min="20" max="16384" width="9" style="2"/>
  </cols>
  <sheetData>
    <row r="1" spans="1:22" ht="21" customHeight="1" thickBot="1">
      <c r="A1" s="495" t="s">
        <v>696</v>
      </c>
    </row>
    <row r="2" spans="1:22" ht="24" customHeight="1" thickBot="1">
      <c r="B2" s="1522" t="s">
        <v>445</v>
      </c>
      <c r="C2" s="1523"/>
      <c r="D2" s="1523"/>
      <c r="E2" s="1523"/>
      <c r="F2" s="1523"/>
      <c r="G2" s="1523"/>
      <c r="H2" s="1523"/>
      <c r="I2" s="1523"/>
      <c r="J2" s="1523"/>
      <c r="K2" s="1523"/>
      <c r="L2" s="1524"/>
      <c r="M2" s="839"/>
      <c r="N2" s="839"/>
    </row>
    <row r="4" spans="1:22" ht="19.5" customHeight="1">
      <c r="B4" s="606"/>
    </row>
    <row r="5" spans="1:22" ht="19.5" customHeight="1">
      <c r="B5" s="607"/>
    </row>
    <row r="6" spans="1:22" ht="19.5" customHeight="1">
      <c r="B6" s="607"/>
    </row>
    <row r="7" spans="1:22" ht="7.5" customHeight="1">
      <c r="B7" s="7"/>
      <c r="C7" s="7"/>
      <c r="D7" s="7"/>
      <c r="E7" s="7"/>
      <c r="F7" s="7"/>
      <c r="G7" s="7"/>
      <c r="H7" s="7"/>
      <c r="I7" s="935"/>
      <c r="J7" s="935"/>
      <c r="K7" s="726"/>
      <c r="L7" s="7"/>
      <c r="M7" s="935"/>
      <c r="N7" s="935"/>
    </row>
    <row r="8" spans="1:22" ht="19.5" thickBot="1">
      <c r="B8" s="1439"/>
      <c r="C8" s="1440"/>
      <c r="D8" s="2" t="s">
        <v>334</v>
      </c>
      <c r="I8" s="952"/>
      <c r="J8" s="952"/>
    </row>
    <row r="9" spans="1:22" ht="45" customHeight="1" thickTop="1">
      <c r="B9" s="1525" t="s">
        <v>446</v>
      </c>
      <c r="C9" s="608" t="s">
        <v>447</v>
      </c>
      <c r="D9" s="608" t="s">
        <v>802</v>
      </c>
      <c r="E9" s="609" t="s">
        <v>448</v>
      </c>
      <c r="F9" s="608" t="s">
        <v>449</v>
      </c>
      <c r="G9" s="609" t="s">
        <v>450</v>
      </c>
      <c r="H9" s="609" t="s">
        <v>451</v>
      </c>
      <c r="I9" s="949" t="s">
        <v>804</v>
      </c>
      <c r="J9" s="951" t="s">
        <v>805</v>
      </c>
      <c r="K9" s="840" t="s">
        <v>728</v>
      </c>
      <c r="L9" s="734" t="s">
        <v>727</v>
      </c>
      <c r="M9" s="978" t="s">
        <v>836</v>
      </c>
      <c r="N9" s="979" t="s">
        <v>834</v>
      </c>
    </row>
    <row r="10" spans="1:22" ht="13.5" customHeight="1" thickBot="1">
      <c r="B10" s="1526"/>
      <c r="C10" s="611" t="s">
        <v>453</v>
      </c>
      <c r="D10" s="612" t="s">
        <v>454</v>
      </c>
      <c r="E10" s="611" t="s">
        <v>455</v>
      </c>
      <c r="F10" s="612" t="s">
        <v>456</v>
      </c>
      <c r="G10" s="611" t="s">
        <v>457</v>
      </c>
      <c r="H10" s="947" t="s">
        <v>458</v>
      </c>
      <c r="I10" s="745"/>
      <c r="J10" s="934" t="s">
        <v>806</v>
      </c>
      <c r="K10" s="745" t="s">
        <v>812</v>
      </c>
      <c r="L10" s="745" t="s">
        <v>731</v>
      </c>
      <c r="M10" s="977" t="s">
        <v>851</v>
      </c>
      <c r="N10" s="980" t="s">
        <v>835</v>
      </c>
    </row>
    <row r="11" spans="1:22" ht="18.75" customHeight="1" thickBot="1">
      <c r="B11" s="614"/>
      <c r="C11" s="615" t="s">
        <v>459</v>
      </c>
      <c r="D11" s="615" t="s">
        <v>460</v>
      </c>
      <c r="E11" s="615" t="s">
        <v>459</v>
      </c>
      <c r="F11" s="615" t="s">
        <v>459</v>
      </c>
      <c r="G11" s="615" t="s">
        <v>117</v>
      </c>
      <c r="H11" s="615" t="s">
        <v>117</v>
      </c>
      <c r="I11" s="735"/>
      <c r="J11" s="735" t="s">
        <v>466</v>
      </c>
      <c r="K11" s="735" t="s">
        <v>466</v>
      </c>
      <c r="L11" s="736" t="s">
        <v>466</v>
      </c>
      <c r="M11" s="736" t="s">
        <v>759</v>
      </c>
      <c r="N11" s="984" t="s">
        <v>759</v>
      </c>
    </row>
    <row r="12" spans="1:22" ht="22.5" customHeight="1" thickBot="1">
      <c r="A12" s="2" t="s">
        <v>380</v>
      </c>
      <c r="B12" s="737" t="s">
        <v>461</v>
      </c>
      <c r="C12" s="738">
        <v>50000000</v>
      </c>
      <c r="D12" s="738">
        <v>8500000</v>
      </c>
      <c r="E12" s="739">
        <f t="shared" ref="E12:E17" si="0">C12-D12</f>
        <v>41500000</v>
      </c>
      <c r="F12" s="738">
        <v>40000000</v>
      </c>
      <c r="G12" s="740">
        <v>16800000</v>
      </c>
      <c r="H12" s="739">
        <f>MIN(E12,F12,G12)</f>
        <v>16800000</v>
      </c>
      <c r="I12" s="742">
        <v>0.5</v>
      </c>
      <c r="J12" s="954">
        <f>H12*1/2</f>
        <v>8400000</v>
      </c>
      <c r="K12" s="841">
        <v>16800000</v>
      </c>
      <c r="L12" s="743">
        <f>ROUNDDOWN(MIN(J12,K12),-3)</f>
        <v>8400000</v>
      </c>
      <c r="M12" s="988"/>
      <c r="N12" s="988"/>
      <c r="O12" s="616"/>
      <c r="P12" s="617"/>
      <c r="Q12" s="617"/>
      <c r="R12" s="617"/>
      <c r="S12" s="617"/>
    </row>
    <row r="13" spans="1:22" ht="22.5" customHeight="1" thickBot="1">
      <c r="A13" s="2" t="s">
        <v>380</v>
      </c>
      <c r="B13" s="737" t="s">
        <v>730</v>
      </c>
      <c r="C13" s="738">
        <v>50000000</v>
      </c>
      <c r="D13" s="738">
        <v>8500000</v>
      </c>
      <c r="E13" s="739">
        <f t="shared" ref="E13" si="1">C13-D13</f>
        <v>41500000</v>
      </c>
      <c r="F13" s="738">
        <v>15800353</v>
      </c>
      <c r="G13" s="740">
        <v>16800000</v>
      </c>
      <c r="H13" s="739">
        <f>MIN(E13,F13,G13)</f>
        <v>15800353</v>
      </c>
      <c r="I13" s="742">
        <v>0.5</v>
      </c>
      <c r="J13" s="954">
        <f>H13*1/2</f>
        <v>7900176.5</v>
      </c>
      <c r="K13" s="744"/>
      <c r="L13" s="743">
        <f>ROUNDDOWN(MIN(J13,K13),-3)</f>
        <v>7900000</v>
      </c>
      <c r="M13" s="988"/>
      <c r="N13" s="988"/>
      <c r="O13" s="616"/>
      <c r="P13" s="617"/>
      <c r="Q13" s="617"/>
      <c r="R13" s="617"/>
      <c r="S13" s="617"/>
    </row>
    <row r="14" spans="1:22" ht="22.5" customHeight="1">
      <c r="B14" s="618"/>
      <c r="C14" s="619"/>
      <c r="D14" s="619"/>
      <c r="E14" s="620">
        <f t="shared" si="0"/>
        <v>0</v>
      </c>
      <c r="F14" s="619"/>
      <c r="G14" s="621">
        <v>16800000</v>
      </c>
      <c r="H14" s="620">
        <f>MIN(E14,F14,G14)</f>
        <v>0</v>
      </c>
      <c r="I14" s="622">
        <v>0.5</v>
      </c>
      <c r="J14" s="955">
        <f>H14*1/2</f>
        <v>0</v>
      </c>
      <c r="K14" s="842">
        <v>0</v>
      </c>
      <c r="L14" s="620">
        <f>ROUNDDOWN(MIN(J14,K14),-3)</f>
        <v>0</v>
      </c>
      <c r="M14" s="989"/>
      <c r="N14" s="989"/>
      <c r="O14" s="616"/>
      <c r="P14" s="617"/>
      <c r="Q14" s="617"/>
      <c r="R14" s="617"/>
      <c r="S14" s="617"/>
    </row>
    <row r="15" spans="1:22" ht="22.5" customHeight="1">
      <c r="B15" s="618"/>
      <c r="C15" s="619"/>
      <c r="D15" s="619"/>
      <c r="E15" s="620">
        <f t="shared" si="0"/>
        <v>0</v>
      </c>
      <c r="F15" s="619"/>
      <c r="G15" s="621">
        <v>16800000</v>
      </c>
      <c r="H15" s="620">
        <f>MIN(E15,F15,G15)</f>
        <v>0</v>
      </c>
      <c r="I15" s="622">
        <v>0.5</v>
      </c>
      <c r="J15" s="955">
        <f t="shared" ref="J15:J17" si="2">H15*1/2</f>
        <v>0</v>
      </c>
      <c r="K15" s="842">
        <v>0</v>
      </c>
      <c r="L15" s="620">
        <f>ROUNDDOWN(MIN(J15,K15),-3)</f>
        <v>0</v>
      </c>
      <c r="M15" s="990"/>
      <c r="N15" s="991"/>
      <c r="O15" s="616"/>
      <c r="P15" s="617"/>
      <c r="Q15" s="617"/>
      <c r="R15" s="617"/>
      <c r="S15" s="617"/>
    </row>
    <row r="16" spans="1:22" ht="22.5" customHeight="1">
      <c r="B16" s="618"/>
      <c r="C16" s="619"/>
      <c r="D16" s="619"/>
      <c r="E16" s="620">
        <f t="shared" si="0"/>
        <v>0</v>
      </c>
      <c r="F16" s="619"/>
      <c r="G16" s="621">
        <v>16800000</v>
      </c>
      <c r="H16" s="620">
        <f t="shared" ref="H16" si="3">MIN(E16,F16,G16)</f>
        <v>0</v>
      </c>
      <c r="I16" s="622">
        <v>0.5</v>
      </c>
      <c r="J16" s="955">
        <f t="shared" si="2"/>
        <v>0</v>
      </c>
      <c r="K16" s="842">
        <v>0</v>
      </c>
      <c r="L16" s="620">
        <f t="shared" ref="L16:L17" si="4">ROUNDDOWN(MIN(J16,K16),-3)</f>
        <v>0</v>
      </c>
      <c r="M16" s="990"/>
      <c r="N16" s="991"/>
      <c r="O16" s="616"/>
      <c r="P16" s="617"/>
      <c r="Q16" s="617"/>
      <c r="R16" s="617"/>
      <c r="S16" s="617"/>
      <c r="V16" s="623"/>
    </row>
    <row r="17" spans="2:19" ht="22.5" customHeight="1" thickBot="1">
      <c r="B17" s="624"/>
      <c r="C17" s="625"/>
      <c r="D17" s="625"/>
      <c r="E17" s="626">
        <f t="shared" si="0"/>
        <v>0</v>
      </c>
      <c r="F17" s="625"/>
      <c r="G17" s="627">
        <v>16800000</v>
      </c>
      <c r="H17" s="628">
        <f>MIN(E17,F17,G17)</f>
        <v>0</v>
      </c>
      <c r="I17" s="950">
        <v>0.5</v>
      </c>
      <c r="J17" s="955">
        <f t="shared" si="2"/>
        <v>0</v>
      </c>
      <c r="K17" s="843">
        <v>0</v>
      </c>
      <c r="L17" s="620">
        <f t="shared" si="4"/>
        <v>0</v>
      </c>
      <c r="M17" s="992"/>
      <c r="N17" s="993"/>
      <c r="O17" s="616"/>
      <c r="P17" s="617"/>
      <c r="Q17" s="617"/>
      <c r="R17" s="617"/>
      <c r="S17" s="617"/>
    </row>
    <row r="18" spans="2:19" ht="22.5" customHeight="1" thickTop="1" thickBot="1">
      <c r="B18" s="630" t="s">
        <v>118</v>
      </c>
      <c r="C18" s="631"/>
      <c r="D18" s="632"/>
      <c r="E18" s="633"/>
      <c r="F18" s="631"/>
      <c r="G18" s="632"/>
      <c r="H18" s="633"/>
      <c r="I18" s="948"/>
      <c r="J18" s="948"/>
      <c r="K18" s="632"/>
      <c r="L18" s="634"/>
      <c r="M18" s="986"/>
      <c r="N18" s="987"/>
    </row>
    <row r="19" spans="2:19" ht="14.25" thickTop="1">
      <c r="B19" s="1"/>
    </row>
    <row r="20" spans="2:19">
      <c r="B20" s="635" t="s">
        <v>462</v>
      </c>
      <c r="H20" s="623"/>
      <c r="I20" s="623"/>
      <c r="J20" s="623"/>
      <c r="K20" s="623"/>
    </row>
    <row r="21" spans="2:19">
      <c r="B21" s="636" t="s">
        <v>463</v>
      </c>
    </row>
    <row r="22" spans="2:19">
      <c r="B22" s="636" t="s">
        <v>855</v>
      </c>
    </row>
    <row r="23" spans="2:19">
      <c r="B23" s="637" t="s">
        <v>872</v>
      </c>
      <c r="C23" s="637"/>
      <c r="D23" s="637"/>
      <c r="E23" s="637"/>
      <c r="F23" s="637"/>
      <c r="G23" s="637"/>
      <c r="H23" s="638"/>
      <c r="I23" s="638"/>
      <c r="J23" s="638"/>
      <c r="K23" s="638"/>
    </row>
    <row r="24" spans="2:19" ht="84" customHeight="1">
      <c r="B24" s="1527" t="s">
        <v>464</v>
      </c>
      <c r="C24" s="1527"/>
      <c r="D24" s="1527"/>
      <c r="E24" s="1527"/>
      <c r="F24" s="1527"/>
      <c r="G24" s="1527"/>
      <c r="H24" s="1527"/>
      <c r="I24" s="1527"/>
      <c r="J24" s="1527"/>
      <c r="K24" s="1527"/>
      <c r="L24" s="1527"/>
      <c r="M24" s="1527"/>
      <c r="N24" s="1527"/>
      <c r="O24" s="1527"/>
      <c r="P24" s="1527"/>
    </row>
    <row r="25" spans="2:19">
      <c r="B25" s="637" t="s">
        <v>465</v>
      </c>
      <c r="C25" s="637"/>
      <c r="D25" s="637"/>
      <c r="E25" s="637"/>
      <c r="F25" s="637"/>
      <c r="G25" s="637"/>
      <c r="H25" s="638"/>
      <c r="I25" s="638"/>
      <c r="J25" s="638"/>
      <c r="K25" s="638"/>
    </row>
  </sheetData>
  <sheetProtection selectLockedCells="1"/>
  <mergeCells count="4">
    <mergeCell ref="B2:L2"/>
    <mergeCell ref="B8:C8"/>
    <mergeCell ref="B9:B10"/>
    <mergeCell ref="B24:P24"/>
  </mergeCells>
  <phoneticPr fontId="57"/>
  <conditionalFormatting sqref="O14:O34">
    <cfRule type="expression" dxfId="5" priority="1">
      <formula>IF(C14="都道府県が行う事業（直接補助）",TRUE,FALSE)</formula>
    </cfRule>
  </conditionalFormatting>
  <dataValidations count="3">
    <dataValidation type="list" imeMode="off" allowBlank="1" showInputMessage="1" showErrorMessage="1" sqref="H18:K34" xr:uid="{D4471EFE-4EB6-4805-96C5-2FDA7FD083E3}">
      <formula1>$H$37:$H$39</formula1>
    </dataValidation>
    <dataValidation type="list" allowBlank="1" showInputMessage="1" showErrorMessage="1" sqref="C14:C34" xr:uid="{A3831F83-A108-499C-8233-B21EAC51783F}">
      <formula1>$C$37:$C$38</formula1>
    </dataValidation>
    <dataValidation imeMode="off" allowBlank="1" showInputMessage="1" showErrorMessage="1" sqref="B38:B104 C8:C13 P35:Q35 H8:K8 E35:K36 C35:D37 D8:G34 O8:O34 H12:K13 G53:O104 L8:N10 C105:O1048576 L35:O40 L12:N34" xr:uid="{2C480C8A-5E4B-473E-B772-41B847352B1C}"/>
  </dataValidations>
  <printOptions horizontalCentered="1"/>
  <pageMargins left="0.39370078740157483" right="0.39370078740157483" top="0.74803149606299213" bottom="0.74803149606299213" header="0.31496062992125984" footer="0.31496062992125984"/>
  <pageSetup paperSize="9" scale="79" fitToHeight="0" orientation="landscape" r:id="rId1"/>
  <headerFooter>
    <oddFooter>&amp;C&amp;P／&amp;N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V25"/>
  <sheetViews>
    <sheetView showGridLines="0" view="pageBreakPreview" zoomScaleNormal="115" zoomScaleSheetLayoutView="100" workbookViewId="0"/>
  </sheetViews>
  <sheetFormatPr defaultColWidth="9" defaultRowHeight="13.5"/>
  <cols>
    <col min="1" max="1" width="7.125" style="2" bestFit="1" customWidth="1"/>
    <col min="2" max="2" width="24.75" style="2" customWidth="1"/>
    <col min="3" max="14" width="11.25" style="2" customWidth="1"/>
    <col min="15" max="17" width="5.75" style="2" customWidth="1"/>
    <col min="18" max="19" width="5.625" style="2" customWidth="1"/>
    <col min="20" max="16384" width="9" style="2"/>
  </cols>
  <sheetData>
    <row r="1" spans="1:22" ht="21" customHeight="1" thickBot="1">
      <c r="A1" s="495" t="s">
        <v>800</v>
      </c>
    </row>
    <row r="2" spans="1:22" ht="24" customHeight="1" thickBot="1">
      <c r="B2" s="1522" t="s">
        <v>699</v>
      </c>
      <c r="C2" s="1523"/>
      <c r="D2" s="1523"/>
      <c r="E2" s="1523"/>
      <c r="F2" s="1523"/>
      <c r="G2" s="1523"/>
      <c r="H2" s="1523"/>
      <c r="I2" s="1523"/>
      <c r="J2" s="1523"/>
      <c r="K2" s="1523"/>
      <c r="L2" s="1523"/>
      <c r="M2" s="1523"/>
      <c r="N2" s="1524"/>
    </row>
    <row r="4" spans="1:22" ht="19.5" customHeight="1">
      <c r="B4" s="606"/>
    </row>
    <row r="5" spans="1:22" ht="19.5" customHeight="1">
      <c r="B5" s="607"/>
    </row>
    <row r="6" spans="1:22" ht="19.5" customHeight="1">
      <c r="B6" s="607"/>
    </row>
    <row r="7" spans="1:22" ht="7.5" customHeight="1">
      <c r="B7" s="726"/>
      <c r="C7" s="726"/>
      <c r="D7" s="726"/>
      <c r="E7" s="726"/>
      <c r="F7" s="726"/>
      <c r="G7" s="726"/>
      <c r="H7" s="726"/>
      <c r="I7" s="935"/>
      <c r="J7" s="935"/>
      <c r="K7" s="726"/>
      <c r="L7" s="726"/>
      <c r="M7" s="935"/>
      <c r="N7" s="935"/>
    </row>
    <row r="8" spans="1:22" ht="19.5" thickBot="1">
      <c r="B8" s="1439"/>
      <c r="C8" s="1440"/>
      <c r="D8" s="2" t="s">
        <v>334</v>
      </c>
    </row>
    <row r="9" spans="1:22" ht="45" customHeight="1" thickTop="1">
      <c r="B9" s="1525" t="s">
        <v>446</v>
      </c>
      <c r="C9" s="608" t="s">
        <v>447</v>
      </c>
      <c r="D9" s="608" t="s">
        <v>859</v>
      </c>
      <c r="E9" s="609" t="s">
        <v>448</v>
      </c>
      <c r="F9" s="608" t="s">
        <v>449</v>
      </c>
      <c r="G9" s="609" t="s">
        <v>450</v>
      </c>
      <c r="H9" s="609" t="s">
        <v>451</v>
      </c>
      <c r="I9" s="610" t="s">
        <v>803</v>
      </c>
      <c r="J9" s="610" t="s">
        <v>807</v>
      </c>
      <c r="K9" s="840" t="s">
        <v>728</v>
      </c>
      <c r="L9" s="846" t="s">
        <v>727</v>
      </c>
      <c r="M9" s="978" t="s">
        <v>836</v>
      </c>
      <c r="N9" s="979" t="s">
        <v>834</v>
      </c>
    </row>
    <row r="10" spans="1:22" ht="13.5" customHeight="1" thickBot="1">
      <c r="B10" s="1526"/>
      <c r="C10" s="611" t="s">
        <v>453</v>
      </c>
      <c r="D10" s="612" t="s">
        <v>454</v>
      </c>
      <c r="E10" s="611" t="s">
        <v>455</v>
      </c>
      <c r="F10" s="612" t="s">
        <v>456</v>
      </c>
      <c r="G10" s="611" t="s">
        <v>457</v>
      </c>
      <c r="H10" s="957" t="s">
        <v>458</v>
      </c>
      <c r="I10" s="745"/>
      <c r="J10" s="953" t="s">
        <v>808</v>
      </c>
      <c r="K10" s="745" t="s">
        <v>812</v>
      </c>
      <c r="L10" s="974" t="s">
        <v>731</v>
      </c>
      <c r="M10" s="977" t="s">
        <v>797</v>
      </c>
      <c r="N10" s="980" t="s">
        <v>851</v>
      </c>
    </row>
    <row r="11" spans="1:22" ht="18.75" customHeight="1" thickBot="1">
      <c r="B11" s="614"/>
      <c r="C11" s="615" t="s">
        <v>459</v>
      </c>
      <c r="D11" s="615" t="s">
        <v>460</v>
      </c>
      <c r="E11" s="615" t="s">
        <v>459</v>
      </c>
      <c r="F11" s="615" t="s">
        <v>459</v>
      </c>
      <c r="G11" s="615" t="s">
        <v>117</v>
      </c>
      <c r="H11" s="956" t="s">
        <v>809</v>
      </c>
      <c r="I11" s="735"/>
      <c r="J11" s="958" t="s">
        <v>810</v>
      </c>
      <c r="K11" s="735" t="s">
        <v>466</v>
      </c>
      <c r="L11" s="975" t="s">
        <v>466</v>
      </c>
      <c r="M11" s="736" t="s">
        <v>759</v>
      </c>
      <c r="N11" s="984" t="s">
        <v>759</v>
      </c>
    </row>
    <row r="12" spans="1:22" ht="22.5" customHeight="1" thickBot="1">
      <c r="A12" s="2" t="s">
        <v>380</v>
      </c>
      <c r="B12" s="737" t="s">
        <v>461</v>
      </c>
      <c r="C12" s="738">
        <v>50000000</v>
      </c>
      <c r="D12" s="738">
        <v>8500000</v>
      </c>
      <c r="E12" s="739">
        <f t="shared" ref="E12:E17" si="0">C12-D12</f>
        <v>41500000</v>
      </c>
      <c r="F12" s="738">
        <v>40000000</v>
      </c>
      <c r="G12" s="740">
        <v>16800000</v>
      </c>
      <c r="H12" s="739">
        <f>MIN(E12,F12,G12)</f>
        <v>16800000</v>
      </c>
      <c r="I12" s="742">
        <v>0.5</v>
      </c>
      <c r="J12" s="741">
        <f>H12*1/2</f>
        <v>8400000</v>
      </c>
      <c r="K12" s="841">
        <v>16800000</v>
      </c>
      <c r="L12" s="741">
        <f>ROUNDDOWN(MIN(J12,K12),-3)</f>
        <v>8400000</v>
      </c>
      <c r="M12" s="988"/>
      <c r="N12" s="988"/>
      <c r="O12" s="616"/>
      <c r="P12" s="617"/>
      <c r="Q12" s="617"/>
      <c r="R12" s="617"/>
      <c r="S12" s="617"/>
    </row>
    <row r="13" spans="1:22" ht="22.5" customHeight="1" thickBot="1">
      <c r="A13" s="2" t="s">
        <v>380</v>
      </c>
      <c r="B13" s="737" t="s">
        <v>730</v>
      </c>
      <c r="C13" s="738">
        <v>50000000</v>
      </c>
      <c r="D13" s="738">
        <v>8500000</v>
      </c>
      <c r="E13" s="739">
        <f t="shared" si="0"/>
        <v>41500000</v>
      </c>
      <c r="F13" s="738">
        <v>15800353</v>
      </c>
      <c r="G13" s="740">
        <v>16800000</v>
      </c>
      <c r="H13" s="739">
        <f>MIN(E13,F13,G13)</f>
        <v>15800353</v>
      </c>
      <c r="I13" s="742">
        <v>0.5</v>
      </c>
      <c r="J13" s="741">
        <f>H13*1/2</f>
        <v>7900176.5</v>
      </c>
      <c r="K13" s="744"/>
      <c r="L13" s="741">
        <f t="shared" ref="L13:L17" si="1">ROUNDDOWN(MIN(J13,K13),-3)</f>
        <v>7900000</v>
      </c>
      <c r="M13" s="988"/>
      <c r="N13" s="988"/>
      <c r="O13" s="616"/>
      <c r="P13" s="617"/>
      <c r="Q13" s="617"/>
      <c r="R13" s="617"/>
      <c r="S13" s="617"/>
    </row>
    <row r="14" spans="1:22" ht="22.5" customHeight="1">
      <c r="B14" s="618"/>
      <c r="C14" s="619"/>
      <c r="D14" s="619"/>
      <c r="E14" s="620">
        <f t="shared" si="0"/>
        <v>0</v>
      </c>
      <c r="F14" s="619"/>
      <c r="G14" s="621">
        <v>16800000</v>
      </c>
      <c r="H14" s="620">
        <f>MIN(E14,F14,G14)</f>
        <v>0</v>
      </c>
      <c r="I14" s="622">
        <v>0.5</v>
      </c>
      <c r="J14" s="733">
        <f>H14*1/2</f>
        <v>0</v>
      </c>
      <c r="K14" s="842">
        <v>0</v>
      </c>
      <c r="L14" s="1068">
        <f t="shared" si="1"/>
        <v>0</v>
      </c>
      <c r="M14" s="989"/>
      <c r="N14" s="989"/>
      <c r="O14" s="616"/>
      <c r="P14" s="617"/>
      <c r="Q14" s="617"/>
      <c r="R14" s="617"/>
      <c r="S14" s="617"/>
    </row>
    <row r="15" spans="1:22" ht="22.5" customHeight="1">
      <c r="B15" s="618"/>
      <c r="C15" s="619"/>
      <c r="D15" s="619"/>
      <c r="E15" s="620">
        <f t="shared" si="0"/>
        <v>0</v>
      </c>
      <c r="F15" s="619"/>
      <c r="G15" s="621">
        <v>16800000</v>
      </c>
      <c r="H15" s="620">
        <f>MIN(E15,F15,G15)</f>
        <v>0</v>
      </c>
      <c r="I15" s="622">
        <v>0.5</v>
      </c>
      <c r="J15" s="733">
        <f t="shared" ref="J15:J17" si="2">H15*1/2</f>
        <v>0</v>
      </c>
      <c r="K15" s="842">
        <v>0</v>
      </c>
      <c r="L15" s="1069">
        <f t="shared" si="1"/>
        <v>0</v>
      </c>
      <c r="M15" s="990"/>
      <c r="N15" s="991"/>
      <c r="O15" s="616"/>
      <c r="P15" s="617"/>
      <c r="Q15" s="617"/>
      <c r="R15" s="617"/>
      <c r="S15" s="617"/>
    </row>
    <row r="16" spans="1:22" ht="22.5" customHeight="1">
      <c r="B16" s="618"/>
      <c r="C16" s="619"/>
      <c r="D16" s="619"/>
      <c r="E16" s="620">
        <f t="shared" si="0"/>
        <v>0</v>
      </c>
      <c r="F16" s="619"/>
      <c r="G16" s="621">
        <v>16800000</v>
      </c>
      <c r="H16" s="620">
        <f t="shared" ref="H16" si="3">MIN(E16,F16,G16)</f>
        <v>0</v>
      </c>
      <c r="I16" s="622">
        <v>0.5</v>
      </c>
      <c r="J16" s="733">
        <f t="shared" si="2"/>
        <v>0</v>
      </c>
      <c r="K16" s="842">
        <v>0</v>
      </c>
      <c r="L16" s="1069">
        <f t="shared" si="1"/>
        <v>0</v>
      </c>
      <c r="M16" s="990"/>
      <c r="N16" s="991"/>
      <c r="O16" s="616"/>
      <c r="P16" s="617"/>
      <c r="Q16" s="617"/>
      <c r="R16" s="617"/>
      <c r="S16" s="617"/>
      <c r="V16" s="623"/>
    </row>
    <row r="17" spans="2:19" ht="22.5" customHeight="1" thickBot="1">
      <c r="B17" s="624"/>
      <c r="C17" s="625"/>
      <c r="D17" s="625"/>
      <c r="E17" s="626">
        <f t="shared" si="0"/>
        <v>0</v>
      </c>
      <c r="F17" s="625"/>
      <c r="G17" s="627">
        <v>16800000</v>
      </c>
      <c r="H17" s="628">
        <f>MIN(E17,F17,G17)</f>
        <v>0</v>
      </c>
      <c r="I17" s="950">
        <v>0.5</v>
      </c>
      <c r="J17" s="733">
        <f t="shared" si="2"/>
        <v>0</v>
      </c>
      <c r="K17" s="843">
        <v>0</v>
      </c>
      <c r="L17" s="1070">
        <f t="shared" si="1"/>
        <v>0</v>
      </c>
      <c r="M17" s="992"/>
      <c r="N17" s="993"/>
      <c r="O17" s="616"/>
      <c r="P17" s="617"/>
      <c r="Q17" s="617"/>
      <c r="R17" s="617"/>
      <c r="S17" s="617"/>
    </row>
    <row r="18" spans="2:19" ht="22.5" customHeight="1" thickTop="1" thickBot="1">
      <c r="B18" s="630" t="s">
        <v>118</v>
      </c>
      <c r="C18" s="631"/>
      <c r="D18" s="632"/>
      <c r="E18" s="633"/>
      <c r="F18" s="631"/>
      <c r="G18" s="632"/>
      <c r="H18" s="633"/>
      <c r="I18" s="948"/>
      <c r="J18" s="948"/>
      <c r="K18" s="632"/>
      <c r="L18" s="976"/>
      <c r="M18" s="986"/>
      <c r="N18" s="987"/>
    </row>
    <row r="19" spans="2:19" ht="14.25" thickTop="1">
      <c r="B19" s="1"/>
      <c r="M19" s="983"/>
    </row>
    <row r="20" spans="2:19">
      <c r="B20" s="635" t="s">
        <v>462</v>
      </c>
      <c r="H20" s="623"/>
      <c r="I20" s="623"/>
      <c r="J20" s="623"/>
      <c r="K20" s="623"/>
    </row>
    <row r="21" spans="2:19">
      <c r="B21" s="636" t="s">
        <v>463</v>
      </c>
    </row>
    <row r="22" spans="2:19">
      <c r="B22" s="636" t="s">
        <v>855</v>
      </c>
    </row>
    <row r="23" spans="2:19">
      <c r="B23" s="637" t="s">
        <v>873</v>
      </c>
      <c r="C23" s="637"/>
      <c r="D23" s="637"/>
      <c r="E23" s="637"/>
      <c r="F23" s="637"/>
      <c r="G23" s="637"/>
      <c r="H23" s="638"/>
      <c r="I23" s="638"/>
      <c r="J23" s="638"/>
      <c r="K23" s="638"/>
    </row>
    <row r="24" spans="2:19" ht="84" customHeight="1">
      <c r="B24" s="1527" t="s">
        <v>464</v>
      </c>
      <c r="C24" s="1527"/>
      <c r="D24" s="1527"/>
      <c r="E24" s="1527"/>
      <c r="F24" s="1527"/>
      <c r="G24" s="1527"/>
      <c r="H24" s="1527"/>
      <c r="I24" s="1527"/>
      <c r="J24" s="1527"/>
      <c r="K24" s="1527"/>
      <c r="L24" s="1527"/>
      <c r="M24" s="1527"/>
      <c r="N24" s="1527"/>
      <c r="O24" s="1527"/>
      <c r="P24" s="1527"/>
    </row>
    <row r="25" spans="2:19">
      <c r="B25" s="637" t="s">
        <v>844</v>
      </c>
      <c r="C25" s="637"/>
      <c r="D25" s="637"/>
      <c r="E25" s="637"/>
      <c r="F25" s="637"/>
      <c r="G25" s="637"/>
      <c r="H25" s="638"/>
      <c r="I25" s="638"/>
      <c r="J25" s="638"/>
      <c r="K25" s="638"/>
    </row>
  </sheetData>
  <sheetProtection selectLockedCells="1"/>
  <mergeCells count="4">
    <mergeCell ref="B8:C8"/>
    <mergeCell ref="B9:B10"/>
    <mergeCell ref="B24:P24"/>
    <mergeCell ref="B2:N2"/>
  </mergeCells>
  <phoneticPr fontId="57"/>
  <conditionalFormatting sqref="O14:O34">
    <cfRule type="expression" dxfId="4" priority="1">
      <formula>IF(C14="都道府県が行う事業（直接補助）",TRUE,FALSE)</formula>
    </cfRule>
  </conditionalFormatting>
  <dataValidations count="3">
    <dataValidation imeMode="off" allowBlank="1" showInputMessage="1" showErrorMessage="1" sqref="B38:B104 C8:C13 P35:Q35 H8:K8 E35:K36 C35:D37 D8:G34 O8:O34 K12 H12:J13 G53:O104 L8:N10 C105:O1048576 L35:O40 L12:N34" xr:uid="{1DA81E93-671A-46A7-95B5-40DB30D06083}"/>
    <dataValidation type="list" allowBlank="1" showInputMessage="1" showErrorMessage="1" sqref="C14:C34" xr:uid="{5DBA0841-032E-4B47-BA77-358A05C4D4E8}">
      <formula1>$C$37:$C$38</formula1>
    </dataValidation>
    <dataValidation type="list" imeMode="off" allowBlank="1" showInputMessage="1" showErrorMessage="1" sqref="H18:K34" xr:uid="{92E04380-9376-453E-A0FF-046ADC168F70}">
      <formula1>$H$37:$H$39</formula1>
    </dataValidation>
  </dataValidations>
  <printOptions horizontalCentered="1"/>
  <pageMargins left="0.39370078740157483" right="0.39370078740157483" top="0.74803149606299213" bottom="0.74803149606299213" header="0.31496062992125984" footer="0.31496062992125984"/>
  <pageSetup paperSize="9" scale="81" fitToHeight="0" orientation="landscape" r:id="rId1"/>
  <headerFooter>
    <oddFooter>&amp;C&amp;P／&amp;N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CA8D6-522F-4209-9DEA-C9D0A74B34E5}">
  <sheetPr>
    <tabColor rgb="FFFFC000"/>
    <outlinePr summaryRight="0"/>
    <pageSetUpPr fitToPage="1"/>
  </sheetPr>
  <dimension ref="A1:O14"/>
  <sheetViews>
    <sheetView showGridLines="0" view="pageBreakPreview" zoomScaleNormal="100" zoomScaleSheetLayoutView="100" workbookViewId="0"/>
  </sheetViews>
  <sheetFormatPr defaultColWidth="9" defaultRowHeight="13.5"/>
  <cols>
    <col min="1" max="1" width="9" style="143"/>
    <col min="2" max="2" width="16" style="143" customWidth="1"/>
    <col min="3" max="3" width="16.375" style="143" customWidth="1"/>
    <col min="4" max="4" width="14" style="143" customWidth="1"/>
    <col min="5" max="5" width="15.375" style="143" customWidth="1"/>
    <col min="6" max="6" width="12.375" style="143" customWidth="1"/>
    <col min="7" max="7" width="9.75" style="143" bestFit="1" customWidth="1"/>
    <col min="8" max="8" width="10.25" style="143" bestFit="1" customWidth="1"/>
    <col min="9" max="9" width="9.75" style="143" bestFit="1" customWidth="1"/>
    <col min="10" max="10" width="9.125" style="143" bestFit="1" customWidth="1"/>
    <col min="11" max="11" width="14.375" style="143" customWidth="1"/>
    <col min="12" max="12" width="15.5" style="143" customWidth="1"/>
    <col min="13" max="16384" width="9" style="143"/>
  </cols>
  <sheetData>
    <row r="1" spans="1:15" ht="19.5" customHeight="1">
      <c r="B1" s="1528" t="s">
        <v>697</v>
      </c>
      <c r="C1" s="1529"/>
    </row>
    <row r="2" spans="1:15" ht="24.75" customHeight="1" thickBot="1">
      <c r="B2" s="141" t="str">
        <f>'管理用（このシートは削除しないでください）'!$E$9</f>
        <v>医療施設等経営強化緊急支援執行事業</v>
      </c>
      <c r="J2" s="143" t="str">
        <f>'第１号様式_交付申請書（都道府県→国）'!H10</f>
        <v>事業者名</v>
      </c>
    </row>
    <row r="3" spans="1:15" ht="54.75" thickTop="1">
      <c r="B3" s="1036" t="s">
        <v>780</v>
      </c>
      <c r="C3" s="1037" t="s">
        <v>447</v>
      </c>
      <c r="D3" s="1038" t="s">
        <v>802</v>
      </c>
      <c r="E3" s="1041" t="s">
        <v>448</v>
      </c>
      <c r="F3" s="1039" t="s">
        <v>449</v>
      </c>
      <c r="G3" s="1041" t="s">
        <v>450</v>
      </c>
      <c r="H3" s="1041" t="s">
        <v>758</v>
      </c>
      <c r="I3" s="1040" t="s">
        <v>728</v>
      </c>
      <c r="J3" s="1042" t="s">
        <v>452</v>
      </c>
      <c r="K3" s="1043" t="s">
        <v>791</v>
      </c>
      <c r="L3" s="1043" t="s">
        <v>727</v>
      </c>
      <c r="M3" s="978" t="s">
        <v>836</v>
      </c>
      <c r="N3" s="979" t="s">
        <v>834</v>
      </c>
    </row>
    <row r="4" spans="1:15" ht="25.5" customHeight="1" thickBot="1">
      <c r="B4" s="886"/>
      <c r="C4" s="828" t="s">
        <v>453</v>
      </c>
      <c r="D4" s="829" t="s">
        <v>454</v>
      </c>
      <c r="E4" s="830" t="s">
        <v>455</v>
      </c>
      <c r="F4" s="829" t="s">
        <v>456</v>
      </c>
      <c r="G4" s="830" t="s">
        <v>457</v>
      </c>
      <c r="H4" s="831" t="s">
        <v>458</v>
      </c>
      <c r="I4" s="828" t="s">
        <v>784</v>
      </c>
      <c r="J4" s="828"/>
      <c r="K4" s="828" t="s">
        <v>785</v>
      </c>
      <c r="L4" s="828" t="s">
        <v>792</v>
      </c>
      <c r="M4" s="977" t="s">
        <v>851</v>
      </c>
      <c r="N4" s="980" t="s">
        <v>835</v>
      </c>
    </row>
    <row r="5" spans="1:15" ht="59.25" customHeight="1" thickBot="1">
      <c r="A5" s="709" t="s">
        <v>783</v>
      </c>
      <c r="B5" s="1044" t="s">
        <v>753</v>
      </c>
      <c r="C5" s="1045"/>
      <c r="D5" s="1045">
        <v>0</v>
      </c>
      <c r="E5" s="1053">
        <f>C5-D5</f>
        <v>0</v>
      </c>
      <c r="F5" s="1048">
        <v>200000</v>
      </c>
      <c r="G5" s="1053">
        <f>MIN(E5,F5)</f>
        <v>0</v>
      </c>
      <c r="H5" s="1053">
        <f>MIN(E5,F5,G5)</f>
        <v>0</v>
      </c>
      <c r="I5" s="1050" t="s">
        <v>756</v>
      </c>
      <c r="J5" s="1055">
        <v>1</v>
      </c>
      <c r="K5" s="1056">
        <f>G5</f>
        <v>0</v>
      </c>
      <c r="L5" s="1056">
        <f>ROUNDDOWN(H5,-3)</f>
        <v>0</v>
      </c>
      <c r="M5" s="988"/>
      <c r="N5" s="988"/>
    </row>
    <row r="6" spans="1:15" ht="59.25" customHeight="1" thickBot="1">
      <c r="A6" s="709" t="s">
        <v>783</v>
      </c>
      <c r="B6" s="1046" t="s">
        <v>755</v>
      </c>
      <c r="C6" s="1047"/>
      <c r="D6" s="1047">
        <v>0</v>
      </c>
      <c r="E6" s="1054">
        <f>C6-D6</f>
        <v>0</v>
      </c>
      <c r="F6" s="1049">
        <v>200000</v>
      </c>
      <c r="G6" s="1054">
        <f>MIN(E6,F6)</f>
        <v>0</v>
      </c>
      <c r="H6" s="1054">
        <f>MIN(E6,F6,G6)</f>
        <v>0</v>
      </c>
      <c r="I6" s="1051">
        <f>H6</f>
        <v>0</v>
      </c>
      <c r="J6" s="1057">
        <v>1</v>
      </c>
      <c r="K6" s="1056">
        <f t="shared" ref="K6:K11" si="0">G6</f>
        <v>0</v>
      </c>
      <c r="L6" s="1056">
        <f t="shared" ref="L6:L11" si="1">ROUNDDOWN(H6,-3)</f>
        <v>0</v>
      </c>
      <c r="M6" s="988"/>
      <c r="N6" s="988"/>
      <c r="O6" s="1035"/>
    </row>
    <row r="7" spans="1:15" ht="59.25" customHeight="1" thickBot="1">
      <c r="A7" s="709"/>
      <c r="B7" s="1044"/>
      <c r="C7" s="1045"/>
      <c r="D7" s="1045">
        <v>0</v>
      </c>
      <c r="E7" s="1053">
        <f t="shared" ref="E7:E10" si="2">C7-D7</f>
        <v>0</v>
      </c>
      <c r="F7" s="1048">
        <v>200000</v>
      </c>
      <c r="G7" s="1053">
        <f t="shared" ref="G7:G10" si="3">MIN(E7,F7)</f>
        <v>0</v>
      </c>
      <c r="H7" s="1053">
        <f t="shared" ref="H7:H10" si="4">MIN(E7,F7,G7)</f>
        <v>0</v>
      </c>
      <c r="I7" s="1052">
        <f t="shared" ref="I7:I10" si="5">H7</f>
        <v>0</v>
      </c>
      <c r="J7" s="1055">
        <v>1</v>
      </c>
      <c r="K7" s="1056">
        <f t="shared" si="0"/>
        <v>0</v>
      </c>
      <c r="L7" s="1056">
        <f t="shared" si="1"/>
        <v>0</v>
      </c>
      <c r="M7" s="988"/>
      <c r="N7" s="988"/>
    </row>
    <row r="8" spans="1:15" ht="59.25" customHeight="1" thickBot="1">
      <c r="A8" s="709"/>
      <c r="B8" s="1044"/>
      <c r="C8" s="1045"/>
      <c r="D8" s="1045">
        <v>0</v>
      </c>
      <c r="E8" s="1053">
        <f t="shared" si="2"/>
        <v>0</v>
      </c>
      <c r="F8" s="1048">
        <v>200000</v>
      </c>
      <c r="G8" s="1053">
        <f t="shared" si="3"/>
        <v>0</v>
      </c>
      <c r="H8" s="1053">
        <f t="shared" si="4"/>
        <v>0</v>
      </c>
      <c r="I8" s="1052">
        <f t="shared" si="5"/>
        <v>0</v>
      </c>
      <c r="J8" s="1055">
        <v>1</v>
      </c>
      <c r="K8" s="1056">
        <f t="shared" si="0"/>
        <v>0</v>
      </c>
      <c r="L8" s="1056">
        <f t="shared" si="1"/>
        <v>0</v>
      </c>
      <c r="M8" s="988"/>
      <c r="N8" s="988"/>
    </row>
    <row r="9" spans="1:15" ht="59.25" customHeight="1" thickBot="1">
      <c r="A9" s="709"/>
      <c r="B9" s="1044"/>
      <c r="C9" s="1045"/>
      <c r="D9" s="1045">
        <v>0</v>
      </c>
      <c r="E9" s="1053">
        <f t="shared" si="2"/>
        <v>0</v>
      </c>
      <c r="F9" s="1048">
        <v>200000</v>
      </c>
      <c r="G9" s="1053">
        <f t="shared" si="3"/>
        <v>0</v>
      </c>
      <c r="H9" s="1053">
        <f t="shared" si="4"/>
        <v>0</v>
      </c>
      <c r="I9" s="1052">
        <f t="shared" si="5"/>
        <v>0</v>
      </c>
      <c r="J9" s="1055">
        <v>1</v>
      </c>
      <c r="K9" s="1056">
        <f t="shared" si="0"/>
        <v>0</v>
      </c>
      <c r="L9" s="1056">
        <f t="shared" si="1"/>
        <v>0</v>
      </c>
      <c r="M9" s="1058"/>
      <c r="N9" s="1034"/>
    </row>
    <row r="10" spans="1:15" ht="59.25" customHeight="1" thickBot="1">
      <c r="A10" s="709"/>
      <c r="B10" s="1044"/>
      <c r="C10" s="1045"/>
      <c r="D10" s="1045">
        <v>0</v>
      </c>
      <c r="E10" s="1053">
        <f t="shared" si="2"/>
        <v>0</v>
      </c>
      <c r="F10" s="1048">
        <v>200000</v>
      </c>
      <c r="G10" s="1053">
        <f t="shared" si="3"/>
        <v>0</v>
      </c>
      <c r="H10" s="1053">
        <f t="shared" si="4"/>
        <v>0</v>
      </c>
      <c r="I10" s="1052">
        <f t="shared" si="5"/>
        <v>0</v>
      </c>
      <c r="J10" s="1055">
        <v>1</v>
      </c>
      <c r="K10" s="1056">
        <f t="shared" si="0"/>
        <v>0</v>
      </c>
      <c r="L10" s="1056">
        <f t="shared" si="1"/>
        <v>0</v>
      </c>
      <c r="M10" s="1058"/>
      <c r="N10" s="1034"/>
    </row>
    <row r="11" spans="1:15" ht="72.75" customHeight="1" thickBot="1">
      <c r="B11" s="1044"/>
      <c r="C11" s="1045"/>
      <c r="D11" s="1045">
        <v>0</v>
      </c>
      <c r="E11" s="1053">
        <f>C11-D11</f>
        <v>0</v>
      </c>
      <c r="F11" s="1048">
        <v>200000</v>
      </c>
      <c r="G11" s="1053">
        <f>MIN(E11,F11)</f>
        <v>0</v>
      </c>
      <c r="H11" s="1053">
        <f>MIN(E11,F11,G11)</f>
        <v>0</v>
      </c>
      <c r="I11" s="1052">
        <f>H11</f>
        <v>0</v>
      </c>
      <c r="J11" s="1057">
        <v>1</v>
      </c>
      <c r="K11" s="1056">
        <f t="shared" si="0"/>
        <v>0</v>
      </c>
      <c r="L11" s="1056">
        <f t="shared" si="1"/>
        <v>0</v>
      </c>
      <c r="M11" s="1059"/>
      <c r="N11" s="1033"/>
    </row>
    <row r="12" spans="1:15" ht="58.5" customHeight="1" thickBot="1">
      <c r="B12" s="1530" t="s">
        <v>757</v>
      </c>
      <c r="C12" s="1531"/>
      <c r="D12" s="1531"/>
      <c r="E12" s="1531"/>
      <c r="F12" s="1531"/>
      <c r="G12" s="1531"/>
      <c r="H12" s="1531"/>
      <c r="I12" s="1531"/>
      <c r="J12" s="1532"/>
      <c r="K12" s="832">
        <f>SUM(K5:K11)</f>
        <v>0</v>
      </c>
      <c r="L12" s="832">
        <f>SUM(L5:L11)</f>
        <v>0</v>
      </c>
      <c r="M12" s="1060"/>
      <c r="N12" s="1062"/>
    </row>
    <row r="13" spans="1:15">
      <c r="M13" s="1061"/>
      <c r="N13" s="1061"/>
    </row>
    <row r="14" spans="1:15">
      <c r="B14" s="1063" t="s">
        <v>852</v>
      </c>
    </row>
  </sheetData>
  <sheetProtection selectLockedCells="1"/>
  <mergeCells count="2">
    <mergeCell ref="B1:C1"/>
    <mergeCell ref="B12:J12"/>
  </mergeCells>
  <phoneticPr fontId="57"/>
  <dataValidations count="1">
    <dataValidation imeMode="off" allowBlank="1" showInputMessage="1" showErrorMessage="1" sqref="C3:G11 J3:N4 M5:N12" xr:uid="{08C04257-4737-411A-A62D-BBD8D1B204F6}"/>
  </dataValidations>
  <printOptions horizontalCentered="1"/>
  <pageMargins left="0.39370078740157483" right="0.39370078740157483" top="0.74803149606299213" bottom="0.74803149606299213" header="0.31496062992125984" footer="0.31496062992125984"/>
  <pageSetup paperSize="9" scale="83" fitToHeight="0" orientation="landscape" r:id="rId1"/>
  <headerFooter>
    <oddFooter>&amp;C&amp;P／&amp;N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538" bestFit="1" customWidth="1"/>
    <col min="2" max="2" width="29" style="536" customWidth="1"/>
    <col min="3" max="3" width="36.375" style="537" bestFit="1" customWidth="1" outlineLevel="1"/>
    <col min="4" max="4" width="14" style="537" bestFit="1" customWidth="1"/>
    <col min="5" max="5" width="18.25" style="537" customWidth="1"/>
    <col min="6" max="6" width="13.625" style="537" customWidth="1"/>
    <col min="7" max="7" width="14" style="537" bestFit="1" customWidth="1"/>
    <col min="8" max="8" width="12.125" style="537" customWidth="1"/>
    <col min="9" max="9" width="17.375" style="537" bestFit="1" customWidth="1"/>
    <col min="10" max="10" width="12.125" style="537" customWidth="1"/>
    <col min="11" max="11" width="18.375" style="537" bestFit="1" customWidth="1"/>
    <col min="12" max="12" width="14.625" style="537" customWidth="1"/>
    <col min="13" max="13" width="12.625" style="537" customWidth="1"/>
    <col min="14" max="16384" width="9" style="537"/>
  </cols>
  <sheetData>
    <row r="1" spans="1:14" ht="29.25" customHeight="1" thickBot="1">
      <c r="A1" s="495" t="s">
        <v>738</v>
      </c>
      <c r="C1" s="746" t="s">
        <v>739</v>
      </c>
    </row>
    <row r="2" spans="1:14" ht="24" customHeight="1" thickBot="1">
      <c r="B2" s="1466" t="s">
        <v>740</v>
      </c>
      <c r="C2" s="1467"/>
      <c r="D2" s="1467"/>
      <c r="E2" s="1467"/>
      <c r="F2" s="1467"/>
      <c r="G2" s="1467"/>
      <c r="H2" s="1467"/>
      <c r="I2" s="1467"/>
      <c r="J2" s="1467"/>
      <c r="K2" s="1467"/>
      <c r="L2" s="1468"/>
    </row>
    <row r="3" spans="1:14" ht="18.75" customHeight="1">
      <c r="B3" s="539"/>
      <c r="C3" s="540"/>
    </row>
    <row r="4" spans="1:14" ht="18.75" customHeight="1">
      <c r="B4" s="539"/>
      <c r="C4" s="540"/>
    </row>
    <row r="5" spans="1:14" ht="18.75" customHeight="1">
      <c r="B5" s="539"/>
      <c r="C5" s="540"/>
    </row>
    <row r="6" spans="1:14" ht="18.75" customHeight="1">
      <c r="B6" s="539"/>
      <c r="C6" s="540"/>
    </row>
    <row r="7" spans="1:14" ht="18.75" customHeight="1" thickBot="1">
      <c r="B7" s="1479"/>
      <c r="C7" s="1480"/>
      <c r="D7" s="541" t="s">
        <v>334</v>
      </c>
    </row>
    <row r="8" spans="1:14" ht="15.75" customHeight="1">
      <c r="B8" s="1481" t="s">
        <v>393</v>
      </c>
      <c r="C8" s="1483" t="s">
        <v>394</v>
      </c>
      <c r="D8" s="1473" t="s">
        <v>395</v>
      </c>
      <c r="E8" s="1473" t="s">
        <v>735</v>
      </c>
      <c r="F8" s="1471" t="s">
        <v>396</v>
      </c>
      <c r="G8" s="1473" t="s">
        <v>397</v>
      </c>
      <c r="H8" s="1471" t="s">
        <v>399</v>
      </c>
      <c r="I8" s="1471" t="s">
        <v>400</v>
      </c>
      <c r="J8" s="1495" t="s">
        <v>726</v>
      </c>
      <c r="K8" s="1496" t="s">
        <v>401</v>
      </c>
      <c r="L8" s="1533" t="s">
        <v>727</v>
      </c>
    </row>
    <row r="9" spans="1:14" ht="15.75" customHeight="1">
      <c r="B9" s="1482"/>
      <c r="C9" s="1484"/>
      <c r="D9" s="1474"/>
      <c r="E9" s="1474"/>
      <c r="F9" s="1472"/>
      <c r="G9" s="1474"/>
      <c r="H9" s="1472"/>
      <c r="I9" s="1472"/>
      <c r="J9" s="1484"/>
      <c r="K9" s="1497"/>
      <c r="L9" s="1534"/>
    </row>
    <row r="10" spans="1:14" ht="15.75" customHeight="1">
      <c r="B10" s="1482"/>
      <c r="C10" s="1484"/>
      <c r="D10" s="1474"/>
      <c r="E10" s="1474"/>
      <c r="F10" s="1472"/>
      <c r="G10" s="1474"/>
      <c r="H10" s="1472"/>
      <c r="I10" s="1472"/>
      <c r="J10" s="1484"/>
      <c r="K10" s="1497"/>
      <c r="L10" s="1534"/>
      <c r="M10" s="1505"/>
      <c r="N10" s="1505"/>
    </row>
    <row r="11" spans="1:14" ht="15.75" customHeight="1">
      <c r="B11" s="1482"/>
      <c r="C11" s="1484"/>
      <c r="D11" s="1474"/>
      <c r="E11" s="1474"/>
      <c r="F11" s="1472"/>
      <c r="G11" s="1474"/>
      <c r="H11" s="1472"/>
      <c r="I11" s="1472"/>
      <c r="J11" s="1484"/>
      <c r="K11" s="1498"/>
      <c r="L11" s="1535"/>
      <c r="M11" s="1505"/>
      <c r="N11" s="1505"/>
    </row>
    <row r="12" spans="1:14">
      <c r="B12" s="542"/>
      <c r="C12" s="543"/>
      <c r="D12" s="544" t="s">
        <v>402</v>
      </c>
      <c r="E12" s="544" t="s">
        <v>403</v>
      </c>
      <c r="F12" s="545" t="s">
        <v>404</v>
      </c>
      <c r="G12" s="544" t="s">
        <v>405</v>
      </c>
      <c r="H12" s="544" t="s">
        <v>406</v>
      </c>
      <c r="I12" s="544" t="s">
        <v>732</v>
      </c>
      <c r="J12" s="544" t="s">
        <v>408</v>
      </c>
      <c r="K12" s="546" t="s">
        <v>733</v>
      </c>
      <c r="L12" s="547" t="s">
        <v>734</v>
      </c>
    </row>
    <row r="13" spans="1:14">
      <c r="A13" s="548"/>
      <c r="B13" s="549"/>
      <c r="C13" s="550" t="s">
        <v>409</v>
      </c>
      <c r="D13" s="550" t="s">
        <v>96</v>
      </c>
      <c r="E13" s="550" t="s">
        <v>96</v>
      </c>
      <c r="F13" s="550" t="s">
        <v>96</v>
      </c>
      <c r="G13" s="550" t="s">
        <v>96</v>
      </c>
      <c r="H13" s="550" t="s">
        <v>96</v>
      </c>
      <c r="I13" s="550" t="s">
        <v>96</v>
      </c>
      <c r="J13" s="550" t="s">
        <v>96</v>
      </c>
      <c r="K13" s="551" t="s">
        <v>410</v>
      </c>
      <c r="L13" s="552" t="s">
        <v>410</v>
      </c>
      <c r="M13" s="553"/>
      <c r="N13" s="554"/>
    </row>
    <row r="14" spans="1:14">
      <c r="A14" s="730" t="s">
        <v>380</v>
      </c>
      <c r="B14" s="556" t="s">
        <v>354</v>
      </c>
      <c r="C14" s="557" t="s">
        <v>736</v>
      </c>
      <c r="D14" s="558">
        <v>100000000</v>
      </c>
      <c r="E14" s="558">
        <v>75000000</v>
      </c>
      <c r="F14" s="559">
        <f>D14-E14</f>
        <v>25000000</v>
      </c>
      <c r="G14" s="558">
        <v>32000000</v>
      </c>
      <c r="H14" s="561">
        <v>25000000</v>
      </c>
      <c r="I14" s="561">
        <f>MIN(F14,G14,H14)</f>
        <v>25000000</v>
      </c>
      <c r="J14" s="562">
        <v>8000000</v>
      </c>
      <c r="K14" s="563">
        <f>MIN(F14,J14)</f>
        <v>8000000</v>
      </c>
      <c r="L14" s="564">
        <f>ROUNDDOWN(K14,-3)</f>
        <v>8000000</v>
      </c>
      <c r="M14" s="565"/>
      <c r="N14" s="566"/>
    </row>
    <row r="15" spans="1:14">
      <c r="A15" s="730" t="s">
        <v>380</v>
      </c>
      <c r="B15" s="556" t="s">
        <v>412</v>
      </c>
      <c r="C15" s="557" t="s">
        <v>737</v>
      </c>
      <c r="D15" s="558">
        <v>95000000</v>
      </c>
      <c r="E15" s="558">
        <v>60000000</v>
      </c>
      <c r="F15" s="559">
        <f>D15-E15</f>
        <v>35000000</v>
      </c>
      <c r="G15" s="558">
        <v>20000000</v>
      </c>
      <c r="H15" s="561">
        <v>35000000</v>
      </c>
      <c r="I15" s="561">
        <f>MIN(F15,G15,H15)</f>
        <v>20000000</v>
      </c>
      <c r="J15" s="562"/>
      <c r="K15" s="563">
        <f t="shared" ref="K15" si="0">MIN(I15,J15)</f>
        <v>20000000</v>
      </c>
      <c r="L15" s="564">
        <f>ROUNDDOWN(K15,-3)</f>
        <v>20000000</v>
      </c>
      <c r="M15" s="565"/>
      <c r="N15" s="566"/>
    </row>
    <row r="16" spans="1:14">
      <c r="B16" s="567"/>
      <c r="C16" s="568"/>
      <c r="D16" s="569"/>
      <c r="E16" s="569"/>
      <c r="F16" s="570">
        <f t="shared" ref="F16:F33" si="1">D16-E16</f>
        <v>0</v>
      </c>
      <c r="G16" s="569"/>
      <c r="H16" s="572">
        <v>0</v>
      </c>
      <c r="I16" s="572">
        <v>0</v>
      </c>
      <c r="J16" s="573"/>
      <c r="K16" s="574">
        <v>0</v>
      </c>
      <c r="L16" s="575">
        <v>0</v>
      </c>
      <c r="M16" s="565"/>
      <c r="N16" s="566"/>
    </row>
    <row r="17" spans="2:14">
      <c r="B17" s="576"/>
      <c r="C17" s="568"/>
      <c r="D17" s="577"/>
      <c r="E17" s="577"/>
      <c r="F17" s="578">
        <f t="shared" si="1"/>
        <v>0</v>
      </c>
      <c r="G17" s="577"/>
      <c r="H17" s="572">
        <v>0</v>
      </c>
      <c r="I17" s="572">
        <v>0</v>
      </c>
      <c r="J17" s="573"/>
      <c r="K17" s="574">
        <v>0</v>
      </c>
      <c r="L17" s="575">
        <v>0</v>
      </c>
      <c r="M17" s="566"/>
      <c r="N17" s="566"/>
    </row>
    <row r="18" spans="2:14">
      <c r="B18" s="576"/>
      <c r="C18" s="568"/>
      <c r="D18" s="577"/>
      <c r="E18" s="577"/>
      <c r="F18" s="578">
        <f t="shared" si="1"/>
        <v>0</v>
      </c>
      <c r="G18" s="577"/>
      <c r="H18" s="572">
        <v>0</v>
      </c>
      <c r="I18" s="572">
        <v>0</v>
      </c>
      <c r="J18" s="573"/>
      <c r="K18" s="574">
        <v>0</v>
      </c>
      <c r="L18" s="575">
        <v>0</v>
      </c>
      <c r="M18" s="566"/>
      <c r="N18" s="566"/>
    </row>
    <row r="19" spans="2:14">
      <c r="B19" s="576"/>
      <c r="C19" s="568"/>
      <c r="D19" s="577"/>
      <c r="E19" s="577"/>
      <c r="F19" s="578">
        <f t="shared" si="1"/>
        <v>0</v>
      </c>
      <c r="G19" s="577"/>
      <c r="H19" s="572">
        <v>0</v>
      </c>
      <c r="I19" s="572">
        <v>0</v>
      </c>
      <c r="J19" s="573"/>
      <c r="K19" s="574">
        <v>0</v>
      </c>
      <c r="L19" s="575">
        <v>0</v>
      </c>
      <c r="M19" s="566"/>
      <c r="N19" s="566"/>
    </row>
    <row r="20" spans="2:14">
      <c r="B20" s="576"/>
      <c r="C20" s="568"/>
      <c r="D20" s="577"/>
      <c r="E20" s="577"/>
      <c r="F20" s="578">
        <f t="shared" si="1"/>
        <v>0</v>
      </c>
      <c r="G20" s="577"/>
      <c r="H20" s="572">
        <v>0</v>
      </c>
      <c r="I20" s="572">
        <v>0</v>
      </c>
      <c r="J20" s="573"/>
      <c r="K20" s="574">
        <v>0</v>
      </c>
      <c r="L20" s="575">
        <v>0</v>
      </c>
      <c r="M20" s="566"/>
      <c r="N20" s="566"/>
    </row>
    <row r="21" spans="2:14">
      <c r="B21" s="576"/>
      <c r="C21" s="568"/>
      <c r="D21" s="577"/>
      <c r="E21" s="577"/>
      <c r="F21" s="578">
        <f t="shared" si="1"/>
        <v>0</v>
      </c>
      <c r="G21" s="577"/>
      <c r="H21" s="572">
        <v>0</v>
      </c>
      <c r="I21" s="572">
        <v>0</v>
      </c>
      <c r="J21" s="573"/>
      <c r="K21" s="574">
        <v>0</v>
      </c>
      <c r="L21" s="575">
        <v>0</v>
      </c>
    </row>
    <row r="22" spans="2:14">
      <c r="B22" s="576"/>
      <c r="C22" s="568"/>
      <c r="D22" s="577"/>
      <c r="E22" s="577"/>
      <c r="F22" s="578">
        <f t="shared" si="1"/>
        <v>0</v>
      </c>
      <c r="G22" s="577"/>
      <c r="H22" s="572">
        <v>0</v>
      </c>
      <c r="I22" s="572">
        <v>0</v>
      </c>
      <c r="J22" s="573"/>
      <c r="K22" s="574">
        <v>0</v>
      </c>
      <c r="L22" s="575">
        <v>0</v>
      </c>
    </row>
    <row r="23" spans="2:14">
      <c r="B23" s="576"/>
      <c r="C23" s="568"/>
      <c r="D23" s="577"/>
      <c r="E23" s="577"/>
      <c r="F23" s="578">
        <f t="shared" si="1"/>
        <v>0</v>
      </c>
      <c r="G23" s="577"/>
      <c r="H23" s="572">
        <v>0</v>
      </c>
      <c r="I23" s="572">
        <v>0</v>
      </c>
      <c r="J23" s="573"/>
      <c r="K23" s="574">
        <v>0</v>
      </c>
      <c r="L23" s="575">
        <v>0</v>
      </c>
    </row>
    <row r="24" spans="2:14">
      <c r="B24" s="576"/>
      <c r="C24" s="568"/>
      <c r="D24" s="577"/>
      <c r="E24" s="577"/>
      <c r="F24" s="578">
        <f t="shared" si="1"/>
        <v>0</v>
      </c>
      <c r="G24" s="577"/>
      <c r="H24" s="572">
        <v>0</v>
      </c>
      <c r="I24" s="572">
        <v>0</v>
      </c>
      <c r="J24" s="573"/>
      <c r="K24" s="574">
        <v>0</v>
      </c>
      <c r="L24" s="575">
        <v>0</v>
      </c>
    </row>
    <row r="25" spans="2:14">
      <c r="B25" s="576"/>
      <c r="C25" s="568"/>
      <c r="D25" s="577"/>
      <c r="E25" s="577"/>
      <c r="F25" s="578">
        <f t="shared" si="1"/>
        <v>0</v>
      </c>
      <c r="G25" s="577"/>
      <c r="H25" s="572">
        <v>0</v>
      </c>
      <c r="I25" s="572">
        <v>0</v>
      </c>
      <c r="J25" s="573"/>
      <c r="K25" s="574">
        <v>0</v>
      </c>
      <c r="L25" s="575">
        <v>0</v>
      </c>
    </row>
    <row r="26" spans="2:14">
      <c r="B26" s="576"/>
      <c r="C26" s="568"/>
      <c r="D26" s="577"/>
      <c r="E26" s="577"/>
      <c r="F26" s="578">
        <f t="shared" si="1"/>
        <v>0</v>
      </c>
      <c r="G26" s="577"/>
      <c r="H26" s="572">
        <v>0</v>
      </c>
      <c r="I26" s="572">
        <v>0</v>
      </c>
      <c r="J26" s="573"/>
      <c r="K26" s="574">
        <v>0</v>
      </c>
      <c r="L26" s="575">
        <v>0</v>
      </c>
    </row>
    <row r="27" spans="2:14">
      <c r="B27" s="576"/>
      <c r="C27" s="568"/>
      <c r="D27" s="577"/>
      <c r="E27" s="577"/>
      <c r="F27" s="578">
        <f t="shared" si="1"/>
        <v>0</v>
      </c>
      <c r="G27" s="577"/>
      <c r="H27" s="572">
        <v>0</v>
      </c>
      <c r="I27" s="572">
        <v>0</v>
      </c>
      <c r="J27" s="573"/>
      <c r="K27" s="574">
        <v>0</v>
      </c>
      <c r="L27" s="575">
        <v>0</v>
      </c>
    </row>
    <row r="28" spans="2:14">
      <c r="B28" s="576"/>
      <c r="C28" s="568"/>
      <c r="D28" s="577"/>
      <c r="E28" s="577"/>
      <c r="F28" s="578">
        <f t="shared" si="1"/>
        <v>0</v>
      </c>
      <c r="G28" s="577"/>
      <c r="H28" s="572">
        <v>0</v>
      </c>
      <c r="I28" s="572">
        <v>0</v>
      </c>
      <c r="J28" s="573"/>
      <c r="K28" s="574">
        <v>0</v>
      </c>
      <c r="L28" s="575">
        <v>0</v>
      </c>
    </row>
    <row r="29" spans="2:14">
      <c r="B29" s="576"/>
      <c r="C29" s="568"/>
      <c r="D29" s="577"/>
      <c r="E29" s="577"/>
      <c r="F29" s="578">
        <f t="shared" si="1"/>
        <v>0</v>
      </c>
      <c r="G29" s="577"/>
      <c r="H29" s="572">
        <v>0</v>
      </c>
      <c r="I29" s="572">
        <v>0</v>
      </c>
      <c r="J29" s="573"/>
      <c r="K29" s="574">
        <v>0</v>
      </c>
      <c r="L29" s="575">
        <v>0</v>
      </c>
    </row>
    <row r="30" spans="2:14">
      <c r="B30" s="576"/>
      <c r="C30" s="568"/>
      <c r="D30" s="577"/>
      <c r="E30" s="577"/>
      <c r="F30" s="578">
        <f t="shared" si="1"/>
        <v>0</v>
      </c>
      <c r="G30" s="577"/>
      <c r="H30" s="572">
        <v>0</v>
      </c>
      <c r="I30" s="572">
        <v>0</v>
      </c>
      <c r="J30" s="573"/>
      <c r="K30" s="574">
        <v>0</v>
      </c>
      <c r="L30" s="575">
        <v>0</v>
      </c>
    </row>
    <row r="31" spans="2:14">
      <c r="B31" s="576"/>
      <c r="C31" s="568"/>
      <c r="D31" s="577"/>
      <c r="E31" s="577"/>
      <c r="F31" s="578">
        <f t="shared" si="1"/>
        <v>0</v>
      </c>
      <c r="G31" s="577"/>
      <c r="H31" s="572">
        <v>0</v>
      </c>
      <c r="I31" s="572">
        <v>0</v>
      </c>
      <c r="J31" s="573"/>
      <c r="K31" s="574">
        <v>0</v>
      </c>
      <c r="L31" s="575">
        <v>0</v>
      </c>
    </row>
    <row r="32" spans="2:14">
      <c r="B32" s="576"/>
      <c r="C32" s="568"/>
      <c r="D32" s="577"/>
      <c r="E32" s="577"/>
      <c r="F32" s="578">
        <f t="shared" si="1"/>
        <v>0</v>
      </c>
      <c r="G32" s="577"/>
      <c r="H32" s="572">
        <v>0</v>
      </c>
      <c r="I32" s="572">
        <v>0</v>
      </c>
      <c r="J32" s="573"/>
      <c r="K32" s="574">
        <v>0</v>
      </c>
      <c r="L32" s="575">
        <v>0</v>
      </c>
    </row>
    <row r="33" spans="1:12" ht="14.25" thickBot="1">
      <c r="B33" s="579"/>
      <c r="C33" s="580"/>
      <c r="D33" s="581"/>
      <c r="E33" s="581"/>
      <c r="F33" s="582">
        <f t="shared" si="1"/>
        <v>0</v>
      </c>
      <c r="G33" s="581"/>
      <c r="H33" s="572">
        <v>0</v>
      </c>
      <c r="I33" s="572">
        <v>0</v>
      </c>
      <c r="J33" s="573"/>
      <c r="K33" s="574">
        <v>0</v>
      </c>
      <c r="L33" s="584">
        <v>0</v>
      </c>
    </row>
    <row r="34" spans="1:12" ht="15" thickTop="1" thickBot="1">
      <c r="B34" s="585" t="s">
        <v>70</v>
      </c>
      <c r="C34" s="586"/>
      <c r="D34" s="587"/>
      <c r="E34" s="587"/>
      <c r="F34" s="587"/>
      <c r="G34" s="587"/>
      <c r="H34" s="588"/>
      <c r="I34" s="588"/>
      <c r="J34" s="588"/>
      <c r="K34" s="588"/>
      <c r="L34" s="589">
        <f>SUM(L16:L33)</f>
        <v>0</v>
      </c>
    </row>
    <row r="36" spans="1:12">
      <c r="C36" s="590" t="s">
        <v>736</v>
      </c>
      <c r="D36" s="1470"/>
      <c r="E36" s="1470"/>
      <c r="F36" s="1470"/>
      <c r="G36" s="1470"/>
    </row>
    <row r="37" spans="1:12">
      <c r="A37" s="592"/>
      <c r="B37" s="592"/>
      <c r="C37" s="593" t="s">
        <v>737</v>
      </c>
      <c r="D37" s="1470"/>
      <c r="E37" s="1470"/>
      <c r="F37" s="1470"/>
      <c r="G37" s="1470"/>
    </row>
    <row r="38" spans="1:12" ht="15.75" customHeight="1">
      <c r="A38" s="1485"/>
      <c r="B38" s="595"/>
      <c r="D38" s="1470"/>
      <c r="E38" s="1470"/>
      <c r="F38" s="1470"/>
      <c r="G38" s="1470"/>
    </row>
    <row r="39" spans="1:12" ht="15.75" customHeight="1" thickBot="1">
      <c r="A39" s="1485"/>
      <c r="B39" s="595"/>
      <c r="D39" s="729"/>
      <c r="E39" s="729"/>
      <c r="F39" s="729"/>
      <c r="G39" s="729"/>
    </row>
    <row r="40" spans="1:12" ht="15.75" customHeight="1" thickTop="1">
      <c r="A40" s="1485"/>
      <c r="B40" s="597"/>
      <c r="C40" s="1486" t="s">
        <v>415</v>
      </c>
      <c r="D40" s="1487"/>
      <c r="E40" s="1487"/>
      <c r="F40" s="1487"/>
      <c r="G40" s="1487"/>
      <c r="H40" s="1487"/>
      <c r="I40" s="1487"/>
      <c r="J40" s="1487"/>
      <c r="K40" s="1487"/>
      <c r="L40" s="1488"/>
    </row>
    <row r="41" spans="1:12" ht="15.75" customHeight="1">
      <c r="A41" s="1485"/>
      <c r="B41" s="597"/>
      <c r="C41" s="1489"/>
      <c r="D41" s="1490"/>
      <c r="E41" s="1490"/>
      <c r="F41" s="1490"/>
      <c r="G41" s="1490"/>
      <c r="H41" s="1490"/>
      <c r="I41" s="1490"/>
      <c r="J41" s="1490"/>
      <c r="K41" s="1490"/>
      <c r="L41" s="1491"/>
    </row>
    <row r="42" spans="1:12" ht="15.75" customHeight="1">
      <c r="A42" s="1485"/>
      <c r="B42" s="597"/>
      <c r="C42" s="1489"/>
      <c r="D42" s="1490"/>
      <c r="E42" s="1490"/>
      <c r="F42" s="1490"/>
      <c r="G42" s="1490"/>
      <c r="H42" s="1490"/>
      <c r="I42" s="1490"/>
      <c r="J42" s="1490"/>
      <c r="K42" s="1490"/>
      <c r="L42" s="1491"/>
    </row>
    <row r="43" spans="1:12" ht="15.75" customHeight="1">
      <c r="A43" s="1485"/>
      <c r="B43" s="598"/>
      <c r="C43" s="1489"/>
      <c r="D43" s="1490"/>
      <c r="E43" s="1490"/>
      <c r="F43" s="1490"/>
      <c r="G43" s="1490"/>
      <c r="H43" s="1490"/>
      <c r="I43" s="1490"/>
      <c r="J43" s="1490"/>
      <c r="K43" s="1490"/>
      <c r="L43" s="1491"/>
    </row>
    <row r="44" spans="1:12" ht="15.75" customHeight="1">
      <c r="A44" s="1485"/>
      <c r="B44" s="598"/>
      <c r="C44" s="1489"/>
      <c r="D44" s="1490"/>
      <c r="E44" s="1490"/>
      <c r="F44" s="1490"/>
      <c r="G44" s="1490"/>
      <c r="H44" s="1490"/>
      <c r="I44" s="1490"/>
      <c r="J44" s="1490"/>
      <c r="K44" s="1490"/>
      <c r="L44" s="1491"/>
    </row>
    <row r="45" spans="1:12" ht="15.75" customHeight="1">
      <c r="A45" s="1485"/>
      <c r="B45" s="597"/>
      <c r="C45" s="1489"/>
      <c r="D45" s="1490"/>
      <c r="E45" s="1490"/>
      <c r="F45" s="1490"/>
      <c r="G45" s="1490"/>
      <c r="H45" s="1490"/>
      <c r="I45" s="1490"/>
      <c r="J45" s="1490"/>
      <c r="K45" s="1490"/>
      <c r="L45" s="1491"/>
    </row>
    <row r="46" spans="1:12" ht="15.75" customHeight="1">
      <c r="A46" s="1485"/>
      <c r="B46" s="597"/>
      <c r="C46" s="1489"/>
      <c r="D46" s="1490"/>
      <c r="E46" s="1490"/>
      <c r="F46" s="1490"/>
      <c r="G46" s="1490"/>
      <c r="H46" s="1490"/>
      <c r="I46" s="1490"/>
      <c r="J46" s="1490"/>
      <c r="K46" s="1490"/>
      <c r="L46" s="1491"/>
    </row>
    <row r="47" spans="1:12" ht="15.75" customHeight="1">
      <c r="A47" s="1485"/>
      <c r="B47" s="599"/>
      <c r="C47" s="1489"/>
      <c r="D47" s="1490"/>
      <c r="E47" s="1490"/>
      <c r="F47" s="1490"/>
      <c r="G47" s="1490"/>
      <c r="H47" s="1490"/>
      <c r="I47" s="1490"/>
      <c r="J47" s="1490"/>
      <c r="K47" s="1490"/>
      <c r="L47" s="1491"/>
    </row>
    <row r="48" spans="1:12" ht="15.75" customHeight="1">
      <c r="A48" s="1485"/>
      <c r="B48" s="599"/>
      <c r="C48" s="1489"/>
      <c r="D48" s="1490"/>
      <c r="E48" s="1490"/>
      <c r="F48" s="1490"/>
      <c r="G48" s="1490"/>
      <c r="H48" s="1490"/>
      <c r="I48" s="1490"/>
      <c r="J48" s="1490"/>
      <c r="K48" s="1490"/>
      <c r="L48" s="1491"/>
    </row>
    <row r="49" spans="1:12" ht="15.75" customHeight="1">
      <c r="A49" s="1485"/>
      <c r="B49" s="600"/>
      <c r="C49" s="1489"/>
      <c r="D49" s="1490"/>
      <c r="E49" s="1490"/>
      <c r="F49" s="1490"/>
      <c r="G49" s="1490"/>
      <c r="H49" s="1490"/>
      <c r="I49" s="1490"/>
      <c r="J49" s="1490"/>
      <c r="K49" s="1490"/>
      <c r="L49" s="1491"/>
    </row>
    <row r="50" spans="1:12" ht="15.75" customHeight="1">
      <c r="A50" s="1485"/>
      <c r="B50" s="595"/>
      <c r="C50" s="1489"/>
      <c r="D50" s="1490"/>
      <c r="E50" s="1490"/>
      <c r="F50" s="1490"/>
      <c r="G50" s="1490"/>
      <c r="H50" s="1490"/>
      <c r="I50" s="1490"/>
      <c r="J50" s="1490"/>
      <c r="K50" s="1490"/>
      <c r="L50" s="1491"/>
    </row>
    <row r="51" spans="1:12" ht="15.75" customHeight="1" thickBot="1">
      <c r="A51" s="1485"/>
      <c r="B51" s="598"/>
      <c r="C51" s="1492"/>
      <c r="D51" s="1493"/>
      <c r="E51" s="1493"/>
      <c r="F51" s="1493"/>
      <c r="G51" s="1493"/>
      <c r="H51" s="1493"/>
      <c r="I51" s="1493"/>
      <c r="J51" s="1493"/>
      <c r="K51" s="1493"/>
      <c r="L51" s="1494"/>
    </row>
    <row r="52" spans="1:12" ht="15.75" customHeight="1" thickTop="1">
      <c r="A52" s="1485"/>
      <c r="B52" s="598"/>
      <c r="D52" s="601"/>
    </row>
    <row r="53" spans="1:12" ht="15.75" customHeight="1">
      <c r="A53" s="1485"/>
      <c r="B53" s="600"/>
      <c r="D53" s="601"/>
    </row>
    <row r="54" spans="1:12" ht="15.75" customHeight="1">
      <c r="A54" s="1485"/>
      <c r="B54" s="595"/>
      <c r="D54" s="601"/>
    </row>
    <row r="55" spans="1:12" ht="15.75" customHeight="1">
      <c r="A55" s="1485"/>
      <c r="B55" s="597"/>
      <c r="D55" s="601"/>
    </row>
    <row r="56" spans="1:12" ht="15.75" customHeight="1">
      <c r="A56" s="1485"/>
      <c r="B56" s="597"/>
      <c r="D56" s="601"/>
    </row>
    <row r="57" spans="1:12" ht="15.75" customHeight="1">
      <c r="A57" s="1485"/>
      <c r="B57" s="597"/>
      <c r="D57" s="601"/>
    </row>
    <row r="58" spans="1:12" ht="15.75" customHeight="1">
      <c r="A58" s="1485"/>
      <c r="B58" s="597"/>
      <c r="D58" s="601"/>
    </row>
    <row r="59" spans="1:12" ht="15.75" customHeight="1">
      <c r="A59" s="1485"/>
      <c r="B59" s="597"/>
      <c r="D59" s="601"/>
    </row>
    <row r="60" spans="1:12" ht="15.75" customHeight="1">
      <c r="A60" s="1485"/>
      <c r="B60" s="600"/>
      <c r="D60" s="601"/>
    </row>
    <row r="61" spans="1:12" ht="15.75" customHeight="1">
      <c r="A61" s="1485"/>
      <c r="B61" s="595"/>
      <c r="D61" s="601"/>
    </row>
    <row r="62" spans="1:12" ht="15.75" customHeight="1">
      <c r="A62" s="1485"/>
      <c r="B62" s="597"/>
      <c r="D62" s="601"/>
    </row>
    <row r="63" spans="1:12" ht="15.75" customHeight="1">
      <c r="A63" s="1485"/>
      <c r="B63" s="597"/>
      <c r="D63" s="601"/>
    </row>
    <row r="64" spans="1:12" ht="15.75" customHeight="1">
      <c r="A64" s="1485"/>
      <c r="B64" s="600"/>
      <c r="D64" s="601"/>
    </row>
    <row r="65" spans="1:4" ht="15.75" customHeight="1">
      <c r="A65" s="1485"/>
      <c r="B65" s="595"/>
      <c r="D65" s="601"/>
    </row>
    <row r="66" spans="1:4" ht="15.75" customHeight="1">
      <c r="A66" s="1485"/>
      <c r="B66" s="595"/>
      <c r="D66" s="601"/>
    </row>
    <row r="67" spans="1:4" ht="15.75" customHeight="1">
      <c r="A67" s="1485"/>
      <c r="B67" s="597"/>
      <c r="D67" s="601"/>
    </row>
    <row r="68" spans="1:4" ht="15.75" customHeight="1">
      <c r="A68" s="1485"/>
      <c r="B68" s="597"/>
      <c r="D68" s="601"/>
    </row>
    <row r="69" spans="1:4" ht="15.75" customHeight="1">
      <c r="A69" s="1485"/>
      <c r="B69" s="598"/>
      <c r="D69" s="601"/>
    </row>
    <row r="70" spans="1:4" ht="15.75" customHeight="1">
      <c r="A70" s="1485"/>
      <c r="B70" s="598"/>
      <c r="D70" s="601"/>
    </row>
    <row r="71" spans="1:4" ht="15.75" customHeight="1">
      <c r="A71" s="1485"/>
      <c r="B71" s="598"/>
      <c r="D71" s="601"/>
    </row>
    <row r="72" spans="1:4" ht="15.75" customHeight="1">
      <c r="A72" s="1485"/>
      <c r="B72" s="597"/>
      <c r="D72" s="601"/>
    </row>
    <row r="73" spans="1:4" ht="15.75" customHeight="1">
      <c r="A73" s="1485"/>
      <c r="B73" s="602"/>
      <c r="D73" s="601"/>
    </row>
    <row r="74" spans="1:4" ht="15.75" customHeight="1">
      <c r="A74" s="1485"/>
      <c r="B74" s="600"/>
      <c r="D74" s="601"/>
    </row>
    <row r="75" spans="1:4" ht="15.75" customHeight="1">
      <c r="A75" s="1485"/>
      <c r="B75" s="597"/>
      <c r="D75" s="601"/>
    </row>
    <row r="76" spans="1:4" ht="15.75" customHeight="1">
      <c r="A76" s="1485"/>
      <c r="B76" s="597"/>
      <c r="D76" s="601"/>
    </row>
    <row r="77" spans="1:4" ht="15.75" customHeight="1">
      <c r="A77" s="1485"/>
      <c r="B77" s="597"/>
      <c r="D77" s="601"/>
    </row>
    <row r="78" spans="1:4" ht="15.75" customHeight="1">
      <c r="A78" s="1485"/>
      <c r="B78" s="603"/>
      <c r="D78" s="601"/>
    </row>
    <row r="79" spans="1:4" ht="15.75" customHeight="1">
      <c r="A79" s="1485"/>
      <c r="B79" s="604"/>
      <c r="D79" s="605"/>
    </row>
    <row r="80" spans="1:4" ht="15.75" customHeight="1">
      <c r="A80" s="1485"/>
      <c r="B80" s="595"/>
      <c r="D80" s="601"/>
    </row>
    <row r="81" spans="1:4" ht="15.75" customHeight="1">
      <c r="A81" s="1485"/>
      <c r="B81" s="597"/>
      <c r="D81" s="601"/>
    </row>
    <row r="82" spans="1:4" ht="15.75" customHeight="1">
      <c r="A82" s="1485"/>
      <c r="B82" s="597"/>
      <c r="D82" s="601"/>
    </row>
    <row r="83" spans="1:4" ht="15.75" customHeight="1">
      <c r="A83" s="1485"/>
      <c r="B83" s="598"/>
      <c r="D83" s="601"/>
    </row>
    <row r="84" spans="1:4" ht="15.75" customHeight="1">
      <c r="A84" s="1485"/>
      <c r="B84" s="598"/>
      <c r="D84" s="601"/>
    </row>
    <row r="85" spans="1:4" ht="15.75" customHeight="1">
      <c r="A85" s="1485"/>
      <c r="B85" s="597"/>
      <c r="D85" s="605"/>
    </row>
    <row r="86" spans="1:4" ht="15.75" customHeight="1">
      <c r="A86" s="1485"/>
      <c r="B86" s="599"/>
      <c r="D86" s="605"/>
    </row>
    <row r="87" spans="1:4" ht="15.75" customHeight="1">
      <c r="A87" s="1485"/>
      <c r="B87" s="600"/>
      <c r="D87" s="601"/>
    </row>
    <row r="88" spans="1:4" ht="15.75" customHeight="1">
      <c r="A88" s="1485"/>
      <c r="B88" s="595"/>
      <c r="D88" s="601"/>
    </row>
    <row r="89" spans="1:4" ht="15.75" customHeight="1">
      <c r="A89" s="1485"/>
      <c r="B89" s="598"/>
      <c r="D89" s="601"/>
    </row>
    <row r="90" spans="1:4" ht="15.75" customHeight="1">
      <c r="A90" s="1485"/>
      <c r="B90" s="600"/>
      <c r="D90" s="601"/>
    </row>
    <row r="91" spans="1:4" ht="15.75" customHeight="1">
      <c r="A91" s="1485"/>
      <c r="B91" s="595"/>
      <c r="D91" s="601"/>
    </row>
    <row r="92" spans="1:4" ht="15.75" customHeight="1">
      <c r="A92" s="1485"/>
      <c r="B92" s="595"/>
      <c r="D92" s="601"/>
    </row>
    <row r="93" spans="1:4" ht="15.75" customHeight="1">
      <c r="A93" s="1485"/>
      <c r="B93" s="597"/>
      <c r="D93" s="601"/>
    </row>
    <row r="94" spans="1:4" ht="15.75" customHeight="1">
      <c r="A94" s="1485"/>
      <c r="B94" s="597"/>
      <c r="D94" s="601"/>
    </row>
    <row r="95" spans="1:4" ht="15.75" customHeight="1">
      <c r="A95" s="1485"/>
      <c r="B95" s="597"/>
      <c r="D95" s="601"/>
    </row>
    <row r="96" spans="1:4" ht="15.75" customHeight="1">
      <c r="A96" s="1485"/>
      <c r="B96" s="600"/>
      <c r="D96" s="601"/>
    </row>
    <row r="97" spans="1:4" ht="15.75" customHeight="1">
      <c r="A97" s="1485"/>
      <c r="B97" s="595"/>
      <c r="D97" s="601"/>
    </row>
    <row r="98" spans="1:4" ht="15.75" customHeight="1">
      <c r="A98" s="1485"/>
      <c r="B98" s="597"/>
      <c r="D98" s="601"/>
    </row>
    <row r="99" spans="1:4" ht="15.75" customHeight="1">
      <c r="A99" s="1485"/>
      <c r="B99" s="597"/>
      <c r="D99" s="601"/>
    </row>
    <row r="100" spans="1:4" ht="15.75" customHeight="1">
      <c r="A100" s="1485"/>
      <c r="B100" s="603"/>
      <c r="D100" s="601"/>
    </row>
    <row r="101" spans="1:4" ht="15.75" customHeight="1">
      <c r="A101" s="1485"/>
      <c r="B101" s="597"/>
      <c r="D101" s="601"/>
    </row>
    <row r="102" spans="1:4" ht="15.75" customHeight="1">
      <c r="A102" s="1485"/>
      <c r="B102" s="604"/>
      <c r="D102" s="605"/>
    </row>
    <row r="103" spans="1:4">
      <c r="A103" s="604"/>
      <c r="B103" s="604"/>
      <c r="D103" s="605"/>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57"/>
  <conditionalFormatting sqref="J14:J33">
    <cfRule type="expression" dxfId="3"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06E37-973C-4538-94C0-90DE3A22144C}">
  <sheetPr>
    <tabColor rgb="FFFFC000"/>
    <pageSetUpPr fitToPage="1"/>
  </sheetPr>
  <dimension ref="B1:P81"/>
  <sheetViews>
    <sheetView showGridLines="0" view="pageBreakPreview" zoomScale="90" zoomScaleNormal="90" zoomScaleSheetLayoutView="90" zoomScalePageLayoutView="70" workbookViewId="0"/>
  </sheetViews>
  <sheetFormatPr defaultRowHeight="13.5" outlineLevelCol="1"/>
  <cols>
    <col min="1" max="1" width="3.625" style="962" customWidth="1"/>
    <col min="2" max="10" width="22.5" style="962" customWidth="1"/>
    <col min="11" max="13" width="20.75" style="962" customWidth="1"/>
    <col min="14" max="14" width="5.625" style="962" customWidth="1" outlineLevel="1"/>
    <col min="15" max="16" width="9" style="962" customWidth="1" outlineLevel="1"/>
    <col min="17" max="262" width="9" style="962"/>
    <col min="263" max="263" width="15.75" style="962" customWidth="1"/>
    <col min="264" max="269" width="12.125" style="962" customWidth="1"/>
    <col min="270" max="270" width="11.875" style="962" customWidth="1"/>
    <col min="271" max="518" width="9" style="962"/>
    <col min="519" max="519" width="15.75" style="962" customWidth="1"/>
    <col min="520" max="525" width="12.125" style="962" customWidth="1"/>
    <col min="526" max="526" width="11.875" style="962" customWidth="1"/>
    <col min="527" max="774" width="9" style="962"/>
    <col min="775" max="775" width="15.75" style="962" customWidth="1"/>
    <col min="776" max="781" width="12.125" style="962" customWidth="1"/>
    <col min="782" max="782" width="11.875" style="962" customWidth="1"/>
    <col min="783" max="1030" width="9" style="962"/>
    <col min="1031" max="1031" width="15.75" style="962" customWidth="1"/>
    <col min="1032" max="1037" width="12.125" style="962" customWidth="1"/>
    <col min="1038" max="1038" width="11.875" style="962" customWidth="1"/>
    <col min="1039" max="1286" width="9" style="962"/>
    <col min="1287" max="1287" width="15.75" style="962" customWidth="1"/>
    <col min="1288" max="1293" width="12.125" style="962" customWidth="1"/>
    <col min="1294" max="1294" width="11.875" style="962" customWidth="1"/>
    <col min="1295" max="1542" width="9" style="962"/>
    <col min="1543" max="1543" width="15.75" style="962" customWidth="1"/>
    <col min="1544" max="1549" width="12.125" style="962" customWidth="1"/>
    <col min="1550" max="1550" width="11.875" style="962" customWidth="1"/>
    <col min="1551" max="1798" width="9" style="962"/>
    <col min="1799" max="1799" width="15.75" style="962" customWidth="1"/>
    <col min="1800" max="1805" width="12.125" style="962" customWidth="1"/>
    <col min="1806" max="1806" width="11.875" style="962" customWidth="1"/>
    <col min="1807" max="2054" width="9" style="962"/>
    <col min="2055" max="2055" width="15.75" style="962" customWidth="1"/>
    <col min="2056" max="2061" width="12.125" style="962" customWidth="1"/>
    <col min="2062" max="2062" width="11.875" style="962" customWidth="1"/>
    <col min="2063" max="2310" width="9" style="962"/>
    <col min="2311" max="2311" width="15.75" style="962" customWidth="1"/>
    <col min="2312" max="2317" width="12.125" style="962" customWidth="1"/>
    <col min="2318" max="2318" width="11.875" style="962" customWidth="1"/>
    <col min="2319" max="2566" width="9" style="962"/>
    <col min="2567" max="2567" width="15.75" style="962" customWidth="1"/>
    <col min="2568" max="2573" width="12.125" style="962" customWidth="1"/>
    <col min="2574" max="2574" width="11.875" style="962" customWidth="1"/>
    <col min="2575" max="2822" width="9" style="962"/>
    <col min="2823" max="2823" width="15.75" style="962" customWidth="1"/>
    <col min="2824" max="2829" width="12.125" style="962" customWidth="1"/>
    <col min="2830" max="2830" width="11.875" style="962" customWidth="1"/>
    <col min="2831" max="3078" width="9" style="962"/>
    <col min="3079" max="3079" width="15.75" style="962" customWidth="1"/>
    <col min="3080" max="3085" width="12.125" style="962" customWidth="1"/>
    <col min="3086" max="3086" width="11.875" style="962" customWidth="1"/>
    <col min="3087" max="3334" width="9" style="962"/>
    <col min="3335" max="3335" width="15.75" style="962" customWidth="1"/>
    <col min="3336" max="3341" width="12.125" style="962" customWidth="1"/>
    <col min="3342" max="3342" width="11.875" style="962" customWidth="1"/>
    <col min="3343" max="3590" width="9" style="962"/>
    <col min="3591" max="3591" width="15.75" style="962" customWidth="1"/>
    <col min="3592" max="3597" width="12.125" style="962" customWidth="1"/>
    <col min="3598" max="3598" width="11.875" style="962" customWidth="1"/>
    <col min="3599" max="3846" width="9" style="962"/>
    <col min="3847" max="3847" width="15.75" style="962" customWidth="1"/>
    <col min="3848" max="3853" width="12.125" style="962" customWidth="1"/>
    <col min="3854" max="3854" width="11.875" style="962" customWidth="1"/>
    <col min="3855" max="4102" width="9" style="962"/>
    <col min="4103" max="4103" width="15.75" style="962" customWidth="1"/>
    <col min="4104" max="4109" width="12.125" style="962" customWidth="1"/>
    <col min="4110" max="4110" width="11.875" style="962" customWidth="1"/>
    <col min="4111" max="4358" width="9" style="962"/>
    <col min="4359" max="4359" width="15.75" style="962" customWidth="1"/>
    <col min="4360" max="4365" width="12.125" style="962" customWidth="1"/>
    <col min="4366" max="4366" width="11.875" style="962" customWidth="1"/>
    <col min="4367" max="4614" width="9" style="962"/>
    <col min="4615" max="4615" width="15.75" style="962" customWidth="1"/>
    <col min="4616" max="4621" width="12.125" style="962" customWidth="1"/>
    <col min="4622" max="4622" width="11.875" style="962" customWidth="1"/>
    <col min="4623" max="4870" width="9" style="962"/>
    <col min="4871" max="4871" width="15.75" style="962" customWidth="1"/>
    <col min="4872" max="4877" width="12.125" style="962" customWidth="1"/>
    <col min="4878" max="4878" width="11.875" style="962" customWidth="1"/>
    <col min="4879" max="5126" width="9" style="962"/>
    <col min="5127" max="5127" width="15.75" style="962" customWidth="1"/>
    <col min="5128" max="5133" width="12.125" style="962" customWidth="1"/>
    <col min="5134" max="5134" width="11.875" style="962" customWidth="1"/>
    <col min="5135" max="5382" width="9" style="962"/>
    <col min="5383" max="5383" width="15.75" style="962" customWidth="1"/>
    <col min="5384" max="5389" width="12.125" style="962" customWidth="1"/>
    <col min="5390" max="5390" width="11.875" style="962" customWidth="1"/>
    <col min="5391" max="5638" width="9" style="962"/>
    <col min="5639" max="5639" width="15.75" style="962" customWidth="1"/>
    <col min="5640" max="5645" width="12.125" style="962" customWidth="1"/>
    <col min="5646" max="5646" width="11.875" style="962" customWidth="1"/>
    <col min="5647" max="5894" width="9" style="962"/>
    <col min="5895" max="5895" width="15.75" style="962" customWidth="1"/>
    <col min="5896" max="5901" width="12.125" style="962" customWidth="1"/>
    <col min="5902" max="5902" width="11.875" style="962" customWidth="1"/>
    <col min="5903" max="6150" width="9" style="962"/>
    <col min="6151" max="6151" width="15.75" style="962" customWidth="1"/>
    <col min="6152" max="6157" width="12.125" style="962" customWidth="1"/>
    <col min="6158" max="6158" width="11.875" style="962" customWidth="1"/>
    <col min="6159" max="6406" width="9" style="962"/>
    <col min="6407" max="6407" width="15.75" style="962" customWidth="1"/>
    <col min="6408" max="6413" width="12.125" style="962" customWidth="1"/>
    <col min="6414" max="6414" width="11.875" style="962" customWidth="1"/>
    <col min="6415" max="6662" width="9" style="962"/>
    <col min="6663" max="6663" width="15.75" style="962" customWidth="1"/>
    <col min="6664" max="6669" width="12.125" style="962" customWidth="1"/>
    <col min="6670" max="6670" width="11.875" style="962" customWidth="1"/>
    <col min="6671" max="6918" width="9" style="962"/>
    <col min="6919" max="6919" width="15.75" style="962" customWidth="1"/>
    <col min="6920" max="6925" width="12.125" style="962" customWidth="1"/>
    <col min="6926" max="6926" width="11.875" style="962" customWidth="1"/>
    <col min="6927" max="7174" width="9" style="962"/>
    <col min="7175" max="7175" width="15.75" style="962" customWidth="1"/>
    <col min="7176" max="7181" width="12.125" style="962" customWidth="1"/>
    <col min="7182" max="7182" width="11.875" style="962" customWidth="1"/>
    <col min="7183" max="7430" width="9" style="962"/>
    <col min="7431" max="7431" width="15.75" style="962" customWidth="1"/>
    <col min="7432" max="7437" width="12.125" style="962" customWidth="1"/>
    <col min="7438" max="7438" width="11.875" style="962" customWidth="1"/>
    <col min="7439" max="7686" width="9" style="962"/>
    <col min="7687" max="7687" width="15.75" style="962" customWidth="1"/>
    <col min="7688" max="7693" width="12.125" style="962" customWidth="1"/>
    <col min="7694" max="7694" width="11.875" style="962" customWidth="1"/>
    <col min="7695" max="7942" width="9" style="962"/>
    <col min="7943" max="7943" width="15.75" style="962" customWidth="1"/>
    <col min="7944" max="7949" width="12.125" style="962" customWidth="1"/>
    <col min="7950" max="7950" width="11.875" style="962" customWidth="1"/>
    <col min="7951" max="8198" width="9" style="962"/>
    <col min="8199" max="8199" width="15.75" style="962" customWidth="1"/>
    <col min="8200" max="8205" width="12.125" style="962" customWidth="1"/>
    <col min="8206" max="8206" width="11.875" style="962" customWidth="1"/>
    <col min="8207" max="8454" width="9" style="962"/>
    <col min="8455" max="8455" width="15.75" style="962" customWidth="1"/>
    <col min="8456" max="8461" width="12.125" style="962" customWidth="1"/>
    <col min="8462" max="8462" width="11.875" style="962" customWidth="1"/>
    <col min="8463" max="8710" width="9" style="962"/>
    <col min="8711" max="8711" width="15.75" style="962" customWidth="1"/>
    <col min="8712" max="8717" width="12.125" style="962" customWidth="1"/>
    <col min="8718" max="8718" width="11.875" style="962" customWidth="1"/>
    <col min="8719" max="8966" width="9" style="962"/>
    <col min="8967" max="8967" width="15.75" style="962" customWidth="1"/>
    <col min="8968" max="8973" width="12.125" style="962" customWidth="1"/>
    <col min="8974" max="8974" width="11.875" style="962" customWidth="1"/>
    <col min="8975" max="9222" width="9" style="962"/>
    <col min="9223" max="9223" width="15.75" style="962" customWidth="1"/>
    <col min="9224" max="9229" width="12.125" style="962" customWidth="1"/>
    <col min="9230" max="9230" width="11.875" style="962" customWidth="1"/>
    <col min="9231" max="9478" width="9" style="962"/>
    <col min="9479" max="9479" width="15.75" style="962" customWidth="1"/>
    <col min="9480" max="9485" width="12.125" style="962" customWidth="1"/>
    <col min="9486" max="9486" width="11.875" style="962" customWidth="1"/>
    <col min="9487" max="9734" width="9" style="962"/>
    <col min="9735" max="9735" width="15.75" style="962" customWidth="1"/>
    <col min="9736" max="9741" width="12.125" style="962" customWidth="1"/>
    <col min="9742" max="9742" width="11.875" style="962" customWidth="1"/>
    <col min="9743" max="9990" width="9" style="962"/>
    <col min="9991" max="9991" width="15.75" style="962" customWidth="1"/>
    <col min="9992" max="9997" width="12.125" style="962" customWidth="1"/>
    <col min="9998" max="9998" width="11.875" style="962" customWidth="1"/>
    <col min="9999" max="10246" width="9" style="962"/>
    <col min="10247" max="10247" width="15.75" style="962" customWidth="1"/>
    <col min="10248" max="10253" width="12.125" style="962" customWidth="1"/>
    <col min="10254" max="10254" width="11.875" style="962" customWidth="1"/>
    <col min="10255" max="10502" width="9" style="962"/>
    <col min="10503" max="10503" width="15.75" style="962" customWidth="1"/>
    <col min="10504" max="10509" width="12.125" style="962" customWidth="1"/>
    <col min="10510" max="10510" width="11.875" style="962" customWidth="1"/>
    <col min="10511" max="10758" width="9" style="962"/>
    <col min="10759" max="10759" width="15.75" style="962" customWidth="1"/>
    <col min="10760" max="10765" width="12.125" style="962" customWidth="1"/>
    <col min="10766" max="10766" width="11.875" style="962" customWidth="1"/>
    <col min="10767" max="11014" width="9" style="962"/>
    <col min="11015" max="11015" width="15.75" style="962" customWidth="1"/>
    <col min="11016" max="11021" width="12.125" style="962" customWidth="1"/>
    <col min="11022" max="11022" width="11.875" style="962" customWidth="1"/>
    <col min="11023" max="11270" width="9" style="962"/>
    <col min="11271" max="11271" width="15.75" style="962" customWidth="1"/>
    <col min="11272" max="11277" width="12.125" style="962" customWidth="1"/>
    <col min="11278" max="11278" width="11.875" style="962" customWidth="1"/>
    <col min="11279" max="11526" width="9" style="962"/>
    <col min="11527" max="11527" width="15.75" style="962" customWidth="1"/>
    <col min="11528" max="11533" width="12.125" style="962" customWidth="1"/>
    <col min="11534" max="11534" width="11.875" style="962" customWidth="1"/>
    <col min="11535" max="11782" width="9" style="962"/>
    <col min="11783" max="11783" width="15.75" style="962" customWidth="1"/>
    <col min="11784" max="11789" width="12.125" style="962" customWidth="1"/>
    <col min="11790" max="11790" width="11.875" style="962" customWidth="1"/>
    <col min="11791" max="12038" width="9" style="962"/>
    <col min="12039" max="12039" width="15.75" style="962" customWidth="1"/>
    <col min="12040" max="12045" width="12.125" style="962" customWidth="1"/>
    <col min="12046" max="12046" width="11.875" style="962" customWidth="1"/>
    <col min="12047" max="12294" width="9" style="962"/>
    <col min="12295" max="12295" width="15.75" style="962" customWidth="1"/>
    <col min="12296" max="12301" width="12.125" style="962" customWidth="1"/>
    <col min="12302" max="12302" width="11.875" style="962" customWidth="1"/>
    <col min="12303" max="12550" width="9" style="962"/>
    <col min="12551" max="12551" width="15.75" style="962" customWidth="1"/>
    <col min="12552" max="12557" width="12.125" style="962" customWidth="1"/>
    <col min="12558" max="12558" width="11.875" style="962" customWidth="1"/>
    <col min="12559" max="12806" width="9" style="962"/>
    <col min="12807" max="12807" width="15.75" style="962" customWidth="1"/>
    <col min="12808" max="12813" width="12.125" style="962" customWidth="1"/>
    <col min="12814" max="12814" width="11.875" style="962" customWidth="1"/>
    <col min="12815" max="13062" width="9" style="962"/>
    <col min="13063" max="13063" width="15.75" style="962" customWidth="1"/>
    <col min="13064" max="13069" width="12.125" style="962" customWidth="1"/>
    <col min="13070" max="13070" width="11.875" style="962" customWidth="1"/>
    <col min="13071" max="13318" width="9" style="962"/>
    <col min="13319" max="13319" width="15.75" style="962" customWidth="1"/>
    <col min="13320" max="13325" width="12.125" style="962" customWidth="1"/>
    <col min="13326" max="13326" width="11.875" style="962" customWidth="1"/>
    <col min="13327" max="13574" width="9" style="962"/>
    <col min="13575" max="13575" width="15.75" style="962" customWidth="1"/>
    <col min="13576" max="13581" width="12.125" style="962" customWidth="1"/>
    <col min="13582" max="13582" width="11.875" style="962" customWidth="1"/>
    <col min="13583" max="13830" width="9" style="962"/>
    <col min="13831" max="13831" width="15.75" style="962" customWidth="1"/>
    <col min="13832" max="13837" width="12.125" style="962" customWidth="1"/>
    <col min="13838" max="13838" width="11.875" style="962" customWidth="1"/>
    <col min="13839" max="14086" width="9" style="962"/>
    <col min="14087" max="14087" width="15.75" style="962" customWidth="1"/>
    <col min="14088" max="14093" width="12.125" style="962" customWidth="1"/>
    <col min="14094" max="14094" width="11.875" style="962" customWidth="1"/>
    <col min="14095" max="14342" width="9" style="962"/>
    <col min="14343" max="14343" width="15.75" style="962" customWidth="1"/>
    <col min="14344" max="14349" width="12.125" style="962" customWidth="1"/>
    <col min="14350" max="14350" width="11.875" style="962" customWidth="1"/>
    <col min="14351" max="14598" width="9" style="962"/>
    <col min="14599" max="14599" width="15.75" style="962" customWidth="1"/>
    <col min="14600" max="14605" width="12.125" style="962" customWidth="1"/>
    <col min="14606" max="14606" width="11.875" style="962" customWidth="1"/>
    <col min="14607" max="14854" width="9" style="962"/>
    <col min="14855" max="14855" width="15.75" style="962" customWidth="1"/>
    <col min="14856" max="14861" width="12.125" style="962" customWidth="1"/>
    <col min="14862" max="14862" width="11.875" style="962" customWidth="1"/>
    <col min="14863" max="15110" width="9" style="962"/>
    <col min="15111" max="15111" width="15.75" style="962" customWidth="1"/>
    <col min="15112" max="15117" width="12.125" style="962" customWidth="1"/>
    <col min="15118" max="15118" width="11.875" style="962" customWidth="1"/>
    <col min="15119" max="15366" width="9" style="962"/>
    <col min="15367" max="15367" width="15.75" style="962" customWidth="1"/>
    <col min="15368" max="15373" width="12.125" style="962" customWidth="1"/>
    <col min="15374" max="15374" width="11.875" style="962" customWidth="1"/>
    <col min="15375" max="15622" width="9" style="962"/>
    <col min="15623" max="15623" width="15.75" style="962" customWidth="1"/>
    <col min="15624" max="15629" width="12.125" style="962" customWidth="1"/>
    <col min="15630" max="15630" width="11.875" style="962" customWidth="1"/>
    <col min="15631" max="15878" width="9" style="962"/>
    <col min="15879" max="15879" width="15.75" style="962" customWidth="1"/>
    <col min="15880" max="15885" width="12.125" style="962" customWidth="1"/>
    <col min="15886" max="15886" width="11.875" style="962" customWidth="1"/>
    <col min="15887" max="16134" width="9" style="962"/>
    <col min="16135" max="16135" width="15.75" style="962" customWidth="1"/>
    <col min="16136" max="16141" width="12.125" style="962" customWidth="1"/>
    <col min="16142" max="16142" width="11.875" style="962" customWidth="1"/>
    <col min="16143" max="16384" width="9" style="962"/>
  </cols>
  <sheetData>
    <row r="1" spans="2:14" ht="16.5" customHeight="1">
      <c r="B1" s="959" t="s">
        <v>846</v>
      </c>
      <c r="C1" s="960"/>
      <c r="D1" s="961"/>
      <c r="E1" s="961"/>
      <c r="F1" s="961"/>
      <c r="G1" s="961"/>
      <c r="H1" s="961"/>
      <c r="I1" s="961"/>
      <c r="J1" s="961"/>
      <c r="K1" s="961"/>
      <c r="L1" s="961"/>
      <c r="M1" s="961"/>
    </row>
    <row r="2" spans="2:14" ht="13.5" customHeight="1">
      <c r="B2" s="961"/>
      <c r="C2" s="961"/>
      <c r="D2" s="961"/>
      <c r="E2" s="961"/>
      <c r="F2" s="961"/>
      <c r="G2" s="961"/>
      <c r="H2" s="961"/>
      <c r="I2" s="961"/>
      <c r="J2" s="961"/>
      <c r="K2" s="961"/>
      <c r="L2" s="961"/>
      <c r="M2" s="961"/>
    </row>
    <row r="3" spans="2:14" ht="13.5" customHeight="1">
      <c r="B3" s="961"/>
      <c r="C3" s="963"/>
      <c r="D3" s="963"/>
      <c r="E3" s="963"/>
      <c r="F3" s="963"/>
      <c r="G3" s="963"/>
      <c r="H3" s="963"/>
      <c r="I3" s="963"/>
      <c r="J3" s="963"/>
      <c r="K3" s="963"/>
      <c r="L3" s="963"/>
      <c r="M3" s="963"/>
    </row>
    <row r="4" spans="2:14" ht="23.25" customHeight="1">
      <c r="B4" s="959" t="str">
        <f>'第１号様式_別表９　事業計画書（事務経費）'!B2</f>
        <v>医療施設等経営強化緊急支援執行事業</v>
      </c>
      <c r="C4" s="959"/>
      <c r="D4" s="961"/>
      <c r="E4" s="961"/>
      <c r="F4" s="961"/>
      <c r="G4" s="961"/>
      <c r="H4" s="961"/>
      <c r="I4" s="961"/>
      <c r="J4" s="961"/>
      <c r="K4" s="961"/>
      <c r="L4" s="1517" t="s">
        <v>841</v>
      </c>
      <c r="M4" s="1517"/>
    </row>
    <row r="5" spans="2:14" ht="18" customHeight="1">
      <c r="B5" s="1514" t="s">
        <v>814</v>
      </c>
      <c r="C5" s="1515"/>
      <c r="D5" s="1516"/>
      <c r="E5" s="1514" t="s">
        <v>815</v>
      </c>
      <c r="F5" s="1516"/>
      <c r="G5" s="1514" t="s">
        <v>816</v>
      </c>
      <c r="H5" s="1515"/>
      <c r="I5" s="1515"/>
      <c r="J5" s="1515"/>
      <c r="K5" s="1515"/>
      <c r="L5" s="1515"/>
      <c r="M5" s="1516"/>
      <c r="N5" s="972"/>
    </row>
    <row r="6" spans="2:14" ht="18" customHeight="1">
      <c r="B6" s="1518"/>
      <c r="C6" s="1519"/>
      <c r="D6" s="1520"/>
      <c r="E6" s="964"/>
      <c r="F6" s="965" t="s">
        <v>813</v>
      </c>
      <c r="G6" s="966"/>
      <c r="H6" s="959"/>
      <c r="I6" s="973"/>
      <c r="J6" s="959"/>
      <c r="K6" s="959"/>
      <c r="L6" s="959"/>
      <c r="M6" s="967"/>
    </row>
    <row r="7" spans="2:14" ht="18" customHeight="1">
      <c r="B7" s="1521" t="s">
        <v>818</v>
      </c>
      <c r="C7" s="1512"/>
      <c r="D7" s="1513"/>
      <c r="E7" s="964"/>
      <c r="F7" s="1004"/>
      <c r="G7" s="1005"/>
      <c r="H7" s="1006"/>
      <c r="I7" s="1007"/>
      <c r="J7" s="1006"/>
      <c r="K7" s="1006"/>
      <c r="L7" s="1006"/>
      <c r="M7" s="1008"/>
      <c r="N7" s="962">
        <v>4</v>
      </c>
    </row>
    <row r="8" spans="2:14" ht="18" customHeight="1">
      <c r="B8" s="1511"/>
      <c r="C8" s="1512"/>
      <c r="D8" s="1513"/>
      <c r="E8" s="964"/>
      <c r="F8" s="1004"/>
      <c r="G8" s="1005"/>
      <c r="H8" s="1006"/>
      <c r="I8" s="1006"/>
      <c r="J8" s="1006"/>
      <c r="K8" s="1006"/>
      <c r="L8" s="1006"/>
      <c r="M8" s="1008"/>
      <c r="N8" s="962">
        <v>5</v>
      </c>
    </row>
    <row r="9" spans="2:14" ht="18" customHeight="1">
      <c r="B9" s="1511" t="s">
        <v>819</v>
      </c>
      <c r="C9" s="1512"/>
      <c r="D9" s="1513"/>
      <c r="E9" s="964"/>
      <c r="F9" s="1004"/>
      <c r="G9" s="1009"/>
      <c r="H9" s="1006"/>
      <c r="I9" s="1006"/>
      <c r="J9" s="1006"/>
      <c r="K9" s="1006"/>
      <c r="L9" s="1006"/>
      <c r="M9" s="1008"/>
      <c r="N9" s="962">
        <v>6</v>
      </c>
    </row>
    <row r="10" spans="2:14" ht="18" customHeight="1">
      <c r="B10" s="1511"/>
      <c r="C10" s="1512"/>
      <c r="D10" s="1513"/>
      <c r="E10" s="964"/>
      <c r="F10" s="1004"/>
      <c r="G10" s="1009"/>
      <c r="H10" s="1006"/>
      <c r="I10" s="1006"/>
      <c r="J10" s="1006"/>
      <c r="K10" s="1006"/>
      <c r="L10" s="1006"/>
      <c r="M10" s="1008"/>
      <c r="N10" s="962">
        <v>7</v>
      </c>
    </row>
    <row r="11" spans="2:14" ht="18" customHeight="1">
      <c r="B11" s="1511" t="s">
        <v>820</v>
      </c>
      <c r="C11" s="1512"/>
      <c r="D11" s="1513"/>
      <c r="E11" s="964"/>
      <c r="F11" s="1010"/>
      <c r="G11" s="1009"/>
      <c r="H11" s="1006"/>
      <c r="I11" s="1006"/>
      <c r="J11" s="1006"/>
      <c r="K11" s="1006"/>
      <c r="L11" s="1006"/>
      <c r="M11" s="1008"/>
      <c r="N11" s="962">
        <v>8</v>
      </c>
    </row>
    <row r="12" spans="2:14" ht="18" customHeight="1">
      <c r="B12" s="1511"/>
      <c r="C12" s="1512"/>
      <c r="D12" s="1513"/>
      <c r="E12" s="964"/>
      <c r="F12" s="1004"/>
      <c r="G12" s="1009"/>
      <c r="H12" s="1006"/>
      <c r="I12" s="1006"/>
      <c r="J12" s="1006"/>
      <c r="K12" s="1006"/>
      <c r="L12" s="1006"/>
      <c r="M12" s="1008"/>
      <c r="N12" s="962">
        <v>9</v>
      </c>
    </row>
    <row r="13" spans="2:14" ht="18" customHeight="1">
      <c r="B13" s="1511" t="s">
        <v>821</v>
      </c>
      <c r="C13" s="1512"/>
      <c r="D13" s="1513"/>
      <c r="E13" s="964"/>
      <c r="F13" s="1004"/>
      <c r="G13" s="1009"/>
      <c r="H13" s="1006"/>
      <c r="I13" s="1006"/>
      <c r="J13" s="1006"/>
      <c r="K13" s="1006"/>
      <c r="L13" s="1006"/>
      <c r="M13" s="1008"/>
      <c r="N13" s="962">
        <v>10</v>
      </c>
    </row>
    <row r="14" spans="2:14" ht="18" customHeight="1">
      <c r="B14" s="1511"/>
      <c r="C14" s="1512"/>
      <c r="D14" s="1513"/>
      <c r="E14" s="964"/>
      <c r="F14" s="1004"/>
      <c r="G14" s="1009"/>
      <c r="H14" s="1006"/>
      <c r="I14" s="1006"/>
      <c r="J14" s="1006"/>
      <c r="K14" s="1006"/>
      <c r="L14" s="1006"/>
      <c r="M14" s="1008"/>
      <c r="N14" s="962">
        <v>11</v>
      </c>
    </row>
    <row r="15" spans="2:14" ht="18" customHeight="1">
      <c r="B15" s="1511" t="s">
        <v>822</v>
      </c>
      <c r="C15" s="1512"/>
      <c r="D15" s="1513"/>
      <c r="E15" s="964"/>
      <c r="F15" s="1004"/>
      <c r="G15" s="1009"/>
      <c r="H15" s="1006"/>
      <c r="I15" s="1006"/>
      <c r="J15" s="1006"/>
      <c r="K15" s="1006"/>
      <c r="L15" s="1006"/>
      <c r="M15" s="1008"/>
      <c r="N15" s="962">
        <v>12</v>
      </c>
    </row>
    <row r="16" spans="2:14" ht="18" customHeight="1">
      <c r="B16" s="1511" t="s">
        <v>823</v>
      </c>
      <c r="C16" s="1512"/>
      <c r="D16" s="1513"/>
      <c r="E16" s="964"/>
      <c r="F16" s="1004"/>
      <c r="G16" s="1009"/>
      <c r="H16" s="1006"/>
      <c r="I16" s="1006"/>
      <c r="J16" s="1006"/>
      <c r="K16" s="1006"/>
      <c r="L16" s="1006"/>
      <c r="M16" s="1008"/>
      <c r="N16" s="962">
        <v>13</v>
      </c>
    </row>
    <row r="17" spans="2:14" ht="18" customHeight="1">
      <c r="B17" s="1511" t="s">
        <v>824</v>
      </c>
      <c r="C17" s="1512"/>
      <c r="D17" s="1513"/>
      <c r="E17" s="964"/>
      <c r="F17" s="1004"/>
      <c r="G17" s="1009"/>
      <c r="H17" s="1006"/>
      <c r="I17" s="1006"/>
      <c r="J17" s="1006"/>
      <c r="K17" s="1006"/>
      <c r="L17" s="1006"/>
      <c r="M17" s="1008"/>
      <c r="N17" s="962">
        <v>14</v>
      </c>
    </row>
    <row r="18" spans="2:14" ht="18" customHeight="1">
      <c r="B18" s="1511" t="s">
        <v>825</v>
      </c>
      <c r="C18" s="1512"/>
      <c r="D18" s="1513"/>
      <c r="E18" s="964"/>
      <c r="F18" s="1004"/>
      <c r="G18" s="1009"/>
      <c r="H18" s="1006"/>
      <c r="I18" s="1006"/>
      <c r="J18" s="1006"/>
      <c r="K18" s="1006"/>
      <c r="L18" s="1006"/>
      <c r="M18" s="1008"/>
      <c r="N18" s="962">
        <v>15</v>
      </c>
    </row>
    <row r="19" spans="2:14" ht="18" customHeight="1">
      <c r="B19" s="1511" t="s">
        <v>826</v>
      </c>
      <c r="C19" s="1512"/>
      <c r="D19" s="1513"/>
      <c r="E19" s="964"/>
      <c r="F19" s="1004"/>
      <c r="G19" s="1009"/>
      <c r="H19" s="1006"/>
      <c r="I19" s="1006"/>
      <c r="J19" s="1006"/>
      <c r="K19" s="1006"/>
      <c r="L19" s="1006"/>
      <c r="M19" s="1008"/>
      <c r="N19" s="962">
        <v>16</v>
      </c>
    </row>
    <row r="20" spans="2:14" ht="18" customHeight="1">
      <c r="B20" s="1511"/>
      <c r="C20" s="1512"/>
      <c r="D20" s="1513"/>
      <c r="E20" s="964"/>
      <c r="F20" s="1004"/>
      <c r="G20" s="1009"/>
      <c r="H20" s="1006"/>
      <c r="I20" s="1006"/>
      <c r="J20" s="1006"/>
      <c r="K20" s="1006"/>
      <c r="L20" s="1006"/>
      <c r="M20" s="1008"/>
      <c r="N20" s="962">
        <v>17</v>
      </c>
    </row>
    <row r="21" spans="2:14" ht="18" customHeight="1">
      <c r="B21" s="1511" t="s">
        <v>827</v>
      </c>
      <c r="C21" s="1512"/>
      <c r="D21" s="1513"/>
      <c r="E21" s="964"/>
      <c r="F21" s="1004"/>
      <c r="G21" s="1009"/>
      <c r="H21" s="1006"/>
      <c r="I21" s="1006"/>
      <c r="J21" s="1006"/>
      <c r="K21" s="1006"/>
      <c r="L21" s="1006"/>
      <c r="M21" s="1008"/>
      <c r="N21" s="962">
        <v>18</v>
      </c>
    </row>
    <row r="22" spans="2:14" ht="18" customHeight="1">
      <c r="B22" s="1511"/>
      <c r="C22" s="1512"/>
      <c r="D22" s="1513"/>
      <c r="E22" s="964"/>
      <c r="F22" s="1004"/>
      <c r="G22" s="1009"/>
      <c r="H22" s="1006"/>
      <c r="I22" s="1006"/>
      <c r="J22" s="1006"/>
      <c r="K22" s="1006"/>
      <c r="L22" s="1006"/>
      <c r="M22" s="1008"/>
      <c r="N22" s="962">
        <v>19</v>
      </c>
    </row>
    <row r="23" spans="2:14" ht="18" customHeight="1">
      <c r="B23" s="1511" t="s">
        <v>828</v>
      </c>
      <c r="C23" s="1512"/>
      <c r="D23" s="1513"/>
      <c r="E23" s="964"/>
      <c r="F23" s="1004"/>
      <c r="G23" s="1009"/>
      <c r="H23" s="1006"/>
      <c r="I23" s="1006"/>
      <c r="J23" s="1006"/>
      <c r="K23" s="1006"/>
      <c r="L23" s="1006"/>
      <c r="M23" s="1008"/>
      <c r="N23" s="962">
        <v>20</v>
      </c>
    </row>
    <row r="24" spans="2:14" ht="18" customHeight="1">
      <c r="B24" s="1511"/>
      <c r="C24" s="1512"/>
      <c r="D24" s="1513"/>
      <c r="E24" s="964"/>
      <c r="F24" s="1004"/>
      <c r="G24" s="1009"/>
      <c r="H24" s="1006"/>
      <c r="I24" s="1006"/>
      <c r="J24" s="1006"/>
      <c r="K24" s="1006"/>
      <c r="L24" s="1006"/>
      <c r="M24" s="1008"/>
      <c r="N24" s="962">
        <v>21</v>
      </c>
    </row>
    <row r="25" spans="2:14" ht="18" customHeight="1">
      <c r="B25" s="1511" t="s">
        <v>829</v>
      </c>
      <c r="C25" s="1512"/>
      <c r="D25" s="1513"/>
      <c r="E25" s="964"/>
      <c r="F25" s="1004"/>
      <c r="G25" s="1009"/>
      <c r="H25" s="1006"/>
      <c r="I25" s="1006"/>
      <c r="J25" s="1006"/>
      <c r="K25" s="1006"/>
      <c r="L25" s="1006"/>
      <c r="M25" s="1008"/>
      <c r="N25" s="962">
        <v>22</v>
      </c>
    </row>
    <row r="26" spans="2:14" ht="18" customHeight="1">
      <c r="B26" s="1511"/>
      <c r="C26" s="1512"/>
      <c r="D26" s="1513"/>
      <c r="E26" s="964"/>
      <c r="F26" s="1004"/>
      <c r="G26" s="1009"/>
      <c r="H26" s="1006"/>
      <c r="I26" s="1006"/>
      <c r="J26" s="1006"/>
      <c r="K26" s="1006"/>
      <c r="L26" s="1006"/>
      <c r="M26" s="1008"/>
      <c r="N26" s="962">
        <v>23</v>
      </c>
    </row>
    <row r="27" spans="2:14" ht="18" customHeight="1">
      <c r="B27" s="1511" t="s">
        <v>830</v>
      </c>
      <c r="C27" s="1512"/>
      <c r="D27" s="1513"/>
      <c r="E27" s="964"/>
      <c r="F27" s="1004"/>
      <c r="G27" s="1009"/>
      <c r="H27" s="1006"/>
      <c r="I27" s="1006"/>
      <c r="J27" s="1006"/>
      <c r="K27" s="1006"/>
      <c r="L27" s="1006"/>
      <c r="M27" s="1008"/>
      <c r="N27" s="962">
        <v>24</v>
      </c>
    </row>
    <row r="28" spans="2:14" ht="18" customHeight="1">
      <c r="B28" s="1511"/>
      <c r="C28" s="1512"/>
      <c r="D28" s="1513"/>
      <c r="E28" s="964"/>
      <c r="F28" s="1004"/>
      <c r="G28" s="1009"/>
      <c r="H28" s="1006"/>
      <c r="I28" s="1006"/>
      <c r="J28" s="1006"/>
      <c r="K28" s="1006"/>
      <c r="L28" s="1006"/>
      <c r="M28" s="1008"/>
      <c r="N28" s="962">
        <v>25</v>
      </c>
    </row>
    <row r="29" spans="2:14" ht="18" customHeight="1">
      <c r="B29" s="1511" t="s">
        <v>831</v>
      </c>
      <c r="C29" s="1512"/>
      <c r="D29" s="1513"/>
      <c r="E29" s="964"/>
      <c r="F29" s="1004"/>
      <c r="G29" s="1009"/>
      <c r="H29" s="1006"/>
      <c r="I29" s="1006"/>
      <c r="J29" s="1006"/>
      <c r="K29" s="1006"/>
      <c r="L29" s="1006"/>
      <c r="M29" s="1008"/>
      <c r="N29" s="962">
        <v>26</v>
      </c>
    </row>
    <row r="30" spans="2:14" ht="18" customHeight="1">
      <c r="B30" s="1511"/>
      <c r="C30" s="1512"/>
      <c r="D30" s="1513"/>
      <c r="E30" s="964"/>
      <c r="F30" s="1004"/>
      <c r="G30" s="1009"/>
      <c r="H30" s="1006"/>
      <c r="I30" s="1006"/>
      <c r="J30" s="1006"/>
      <c r="K30" s="1006"/>
      <c r="L30" s="1006"/>
      <c r="M30" s="1008"/>
      <c r="N30" s="962">
        <v>27</v>
      </c>
    </row>
    <row r="31" spans="2:14" ht="18" customHeight="1">
      <c r="B31" s="1511" t="s">
        <v>832</v>
      </c>
      <c r="C31" s="1512"/>
      <c r="D31" s="1513"/>
      <c r="E31" s="964"/>
      <c r="F31" s="1004"/>
      <c r="G31" s="1009"/>
      <c r="H31" s="1006"/>
      <c r="I31" s="1006"/>
      <c r="J31" s="1006"/>
      <c r="K31" s="1006"/>
      <c r="L31" s="1006"/>
      <c r="M31" s="1008"/>
      <c r="N31" s="962">
        <v>28</v>
      </c>
    </row>
    <row r="32" spans="2:14" ht="18" customHeight="1">
      <c r="B32" s="1511"/>
      <c r="C32" s="1512"/>
      <c r="D32" s="1513"/>
      <c r="E32" s="964"/>
      <c r="F32" s="1004"/>
      <c r="G32" s="1009"/>
      <c r="H32" s="1006"/>
      <c r="I32" s="1006"/>
      <c r="J32" s="1006"/>
      <c r="K32" s="1006"/>
      <c r="L32" s="1006"/>
      <c r="M32" s="1008"/>
      <c r="N32" s="962">
        <v>29</v>
      </c>
    </row>
    <row r="33" spans="2:14" ht="18" customHeight="1">
      <c r="B33" s="1511" t="s">
        <v>833</v>
      </c>
      <c r="C33" s="1512"/>
      <c r="D33" s="1513"/>
      <c r="E33" s="964"/>
      <c r="F33" s="1004"/>
      <c r="G33" s="1009"/>
      <c r="H33" s="1006"/>
      <c r="I33" s="1006"/>
      <c r="J33" s="1006"/>
      <c r="K33" s="1006"/>
      <c r="L33" s="1006"/>
      <c r="M33" s="1008"/>
      <c r="N33" s="962">
        <v>30</v>
      </c>
    </row>
    <row r="34" spans="2:14" ht="18" customHeight="1">
      <c r="B34" s="1511"/>
      <c r="C34" s="1512"/>
      <c r="D34" s="1513"/>
      <c r="E34" s="964"/>
      <c r="F34" s="1004"/>
      <c r="G34" s="1009"/>
      <c r="H34" s="1006"/>
      <c r="I34" s="1006"/>
      <c r="J34" s="1006"/>
      <c r="K34" s="1006"/>
      <c r="L34" s="1006"/>
      <c r="M34" s="1008"/>
      <c r="N34" s="962">
        <v>31</v>
      </c>
    </row>
    <row r="35" spans="2:14" ht="18" customHeight="1">
      <c r="B35" s="1511"/>
      <c r="C35" s="1512"/>
      <c r="D35" s="1513"/>
      <c r="E35" s="964"/>
      <c r="F35" s="1004"/>
      <c r="G35" s="1009"/>
      <c r="H35" s="1006"/>
      <c r="I35" s="1006"/>
      <c r="J35" s="1006"/>
      <c r="K35" s="1006"/>
      <c r="L35" s="1006"/>
      <c r="M35" s="1008"/>
      <c r="N35" s="962">
        <v>32</v>
      </c>
    </row>
    <row r="36" spans="2:14" ht="18" customHeight="1">
      <c r="B36" s="1511"/>
      <c r="C36" s="1512"/>
      <c r="D36" s="1513"/>
      <c r="E36" s="964"/>
      <c r="F36" s="1004"/>
      <c r="G36" s="1009"/>
      <c r="H36" s="1006"/>
      <c r="I36" s="1006"/>
      <c r="J36" s="1006"/>
      <c r="K36" s="1006"/>
      <c r="L36" s="1006"/>
      <c r="M36" s="1008"/>
      <c r="N36" s="962">
        <v>33</v>
      </c>
    </row>
    <row r="37" spans="2:14" ht="18" customHeight="1">
      <c r="B37" s="1511"/>
      <c r="C37" s="1512"/>
      <c r="D37" s="1513"/>
      <c r="E37" s="964"/>
      <c r="F37" s="1004"/>
      <c r="G37" s="1009"/>
      <c r="H37" s="1006"/>
      <c r="I37" s="1006"/>
      <c r="J37" s="1006"/>
      <c r="K37" s="1006"/>
      <c r="L37" s="1006"/>
      <c r="M37" s="1008"/>
      <c r="N37" s="962">
        <v>34</v>
      </c>
    </row>
    <row r="38" spans="2:14" ht="18" customHeight="1">
      <c r="B38" s="1511"/>
      <c r="C38" s="1512"/>
      <c r="D38" s="1513"/>
      <c r="E38" s="964"/>
      <c r="F38" s="1004"/>
      <c r="G38" s="1009"/>
      <c r="H38" s="1006"/>
      <c r="I38" s="1006"/>
      <c r="J38" s="1006"/>
      <c r="K38" s="1006"/>
      <c r="L38" s="1006"/>
      <c r="M38" s="1008"/>
      <c r="N38" s="962">
        <v>35</v>
      </c>
    </row>
    <row r="39" spans="2:14" ht="18" customHeight="1">
      <c r="B39" s="1511"/>
      <c r="C39" s="1512"/>
      <c r="D39" s="1513"/>
      <c r="E39" s="964"/>
      <c r="F39" s="1004"/>
      <c r="G39" s="1009"/>
      <c r="H39" s="1006"/>
      <c r="I39" s="1006"/>
      <c r="J39" s="1006"/>
      <c r="K39" s="1006"/>
      <c r="L39" s="1006"/>
      <c r="M39" s="1008"/>
      <c r="N39" s="962">
        <v>36</v>
      </c>
    </row>
    <row r="40" spans="2:14" ht="18" customHeight="1">
      <c r="B40" s="1511"/>
      <c r="C40" s="1512"/>
      <c r="D40" s="1513"/>
      <c r="E40" s="964"/>
      <c r="F40" s="1004"/>
      <c r="G40" s="1009"/>
      <c r="H40" s="1006"/>
      <c r="I40" s="1006"/>
      <c r="J40" s="1006"/>
      <c r="K40" s="1006"/>
      <c r="L40" s="1006"/>
      <c r="M40" s="1008"/>
      <c r="N40" s="962">
        <v>37</v>
      </c>
    </row>
    <row r="41" spans="2:14" ht="18" customHeight="1">
      <c r="B41" s="1511"/>
      <c r="C41" s="1512"/>
      <c r="D41" s="1513"/>
      <c r="E41" s="964"/>
      <c r="F41" s="1004"/>
      <c r="G41" s="1009"/>
      <c r="H41" s="1006"/>
      <c r="I41" s="1006"/>
      <c r="J41" s="1006"/>
      <c r="K41" s="1006"/>
      <c r="L41" s="1006"/>
      <c r="M41" s="1008"/>
      <c r="N41" s="962">
        <v>38</v>
      </c>
    </row>
    <row r="42" spans="2:14" ht="18" customHeight="1">
      <c r="B42" s="1511"/>
      <c r="C42" s="1512"/>
      <c r="D42" s="1513"/>
      <c r="E42" s="964"/>
      <c r="F42" s="1004"/>
      <c r="G42" s="1009"/>
      <c r="H42" s="1006"/>
      <c r="I42" s="1006"/>
      <c r="J42" s="1006"/>
      <c r="K42" s="1006"/>
      <c r="L42" s="1006"/>
      <c r="M42" s="1008"/>
      <c r="N42" s="962">
        <v>39</v>
      </c>
    </row>
    <row r="43" spans="2:14" ht="18" customHeight="1">
      <c r="B43" s="1511"/>
      <c r="C43" s="1512"/>
      <c r="D43" s="1513"/>
      <c r="E43" s="964"/>
      <c r="F43" s="1004"/>
      <c r="G43" s="1009"/>
      <c r="H43" s="1006"/>
      <c r="I43" s="1006"/>
      <c r="J43" s="1006"/>
      <c r="K43" s="1006"/>
      <c r="L43" s="1006"/>
      <c r="M43" s="1008"/>
      <c r="N43" s="962">
        <v>40</v>
      </c>
    </row>
    <row r="44" spans="2:14" ht="18" customHeight="1">
      <c r="B44" s="1511"/>
      <c r="C44" s="1512"/>
      <c r="D44" s="1513"/>
      <c r="E44" s="964"/>
      <c r="F44" s="1004"/>
      <c r="G44" s="1009"/>
      <c r="H44" s="1006"/>
      <c r="I44" s="1006"/>
      <c r="J44" s="1006"/>
      <c r="K44" s="1006"/>
      <c r="L44" s="1006"/>
      <c r="M44" s="1008"/>
      <c r="N44" s="962">
        <v>41</v>
      </c>
    </row>
    <row r="45" spans="2:14" ht="18" customHeight="1">
      <c r="B45" s="1511"/>
      <c r="C45" s="1512"/>
      <c r="D45" s="1513"/>
      <c r="E45" s="964"/>
      <c r="F45" s="1004"/>
      <c r="G45" s="1009"/>
      <c r="H45" s="1006"/>
      <c r="I45" s="1006"/>
      <c r="J45" s="1006"/>
      <c r="K45" s="1006"/>
      <c r="L45" s="1006"/>
      <c r="M45" s="1008"/>
      <c r="N45" s="962">
        <v>42</v>
      </c>
    </row>
    <row r="46" spans="2:14" ht="18" customHeight="1">
      <c r="B46" s="1511"/>
      <c r="C46" s="1512"/>
      <c r="D46" s="1513"/>
      <c r="E46" s="964"/>
      <c r="F46" s="1004"/>
      <c r="G46" s="1009"/>
      <c r="H46" s="1006"/>
      <c r="I46" s="1006"/>
      <c r="J46" s="1006"/>
      <c r="K46" s="1006"/>
      <c r="L46" s="1006"/>
      <c r="M46" s="1008"/>
      <c r="N46" s="962">
        <v>43</v>
      </c>
    </row>
    <row r="47" spans="2:14" ht="18" customHeight="1">
      <c r="B47" s="1511"/>
      <c r="C47" s="1512"/>
      <c r="D47" s="1513"/>
      <c r="E47" s="964"/>
      <c r="F47" s="1004"/>
      <c r="G47" s="1009"/>
      <c r="H47" s="1006"/>
      <c r="I47" s="1006"/>
      <c r="J47" s="1006"/>
      <c r="K47" s="1006"/>
      <c r="L47" s="1006"/>
      <c r="M47" s="1008"/>
      <c r="N47" s="962">
        <v>44</v>
      </c>
    </row>
    <row r="48" spans="2:14" ht="18" customHeight="1">
      <c r="B48" s="1511"/>
      <c r="C48" s="1512"/>
      <c r="D48" s="1513"/>
      <c r="E48" s="964"/>
      <c r="F48" s="1004"/>
      <c r="G48" s="1009"/>
      <c r="H48" s="1006"/>
      <c r="I48" s="1006"/>
      <c r="J48" s="1006"/>
      <c r="K48" s="1006"/>
      <c r="L48" s="1006"/>
      <c r="M48" s="1008"/>
      <c r="N48" s="962">
        <v>45</v>
      </c>
    </row>
    <row r="49" spans="2:14" ht="18" customHeight="1">
      <c r="B49" s="1511"/>
      <c r="C49" s="1512"/>
      <c r="D49" s="1513"/>
      <c r="E49" s="964"/>
      <c r="F49" s="1004"/>
      <c r="G49" s="1009"/>
      <c r="H49" s="1006"/>
      <c r="I49" s="1006"/>
      <c r="J49" s="1006"/>
      <c r="K49" s="1006"/>
      <c r="L49" s="1006"/>
      <c r="M49" s="1008"/>
      <c r="N49" s="962">
        <v>46</v>
      </c>
    </row>
    <row r="50" spans="2:14" ht="18" customHeight="1">
      <c r="B50" s="1511"/>
      <c r="C50" s="1512"/>
      <c r="D50" s="1513"/>
      <c r="E50" s="964"/>
      <c r="F50" s="1004"/>
      <c r="G50" s="1009"/>
      <c r="H50" s="1006"/>
      <c r="I50" s="1006"/>
      <c r="J50" s="1006"/>
      <c r="K50" s="1006"/>
      <c r="L50" s="1006"/>
      <c r="M50" s="1008"/>
      <c r="N50" s="962">
        <v>47</v>
      </c>
    </row>
    <row r="51" spans="2:14" ht="18" customHeight="1">
      <c r="B51" s="1511"/>
      <c r="C51" s="1512"/>
      <c r="D51" s="1513"/>
      <c r="E51" s="964"/>
      <c r="F51" s="1004"/>
      <c r="G51" s="1009"/>
      <c r="H51" s="1006"/>
      <c r="I51" s="1006"/>
      <c r="J51" s="1006"/>
      <c r="K51" s="1006"/>
      <c r="L51" s="1006"/>
      <c r="M51" s="1008"/>
      <c r="N51" s="962">
        <v>48</v>
      </c>
    </row>
    <row r="52" spans="2:14" ht="18" customHeight="1">
      <c r="B52" s="1511"/>
      <c r="C52" s="1512"/>
      <c r="D52" s="1513"/>
      <c r="E52" s="964"/>
      <c r="F52" s="1004"/>
      <c r="G52" s="1009"/>
      <c r="H52" s="1006"/>
      <c r="I52" s="1006"/>
      <c r="J52" s="1006"/>
      <c r="K52" s="1006"/>
      <c r="L52" s="1006"/>
      <c r="M52" s="1008"/>
      <c r="N52" s="962">
        <v>49</v>
      </c>
    </row>
    <row r="53" spans="2:14" ht="18" customHeight="1">
      <c r="B53" s="1511"/>
      <c r="C53" s="1512"/>
      <c r="D53" s="1513"/>
      <c r="E53" s="964"/>
      <c r="F53" s="1004"/>
      <c r="G53" s="1009"/>
      <c r="H53" s="1006"/>
      <c r="I53" s="1006"/>
      <c r="J53" s="1006"/>
      <c r="K53" s="1006"/>
      <c r="L53" s="1006"/>
      <c r="M53" s="1008"/>
      <c r="N53" s="962">
        <v>50</v>
      </c>
    </row>
    <row r="54" spans="2:14" ht="18" customHeight="1">
      <c r="B54" s="1511"/>
      <c r="C54" s="1512"/>
      <c r="D54" s="1513"/>
      <c r="E54" s="964"/>
      <c r="F54" s="1004"/>
      <c r="G54" s="1009"/>
      <c r="H54" s="1006"/>
      <c r="I54" s="1006"/>
      <c r="J54" s="1006"/>
      <c r="K54" s="1006"/>
      <c r="L54" s="1006"/>
      <c r="M54" s="1008"/>
      <c r="N54" s="962">
        <v>51</v>
      </c>
    </row>
    <row r="55" spans="2:14" ht="18" customHeight="1">
      <c r="B55" s="1511"/>
      <c r="C55" s="1512"/>
      <c r="D55" s="1513"/>
      <c r="E55" s="964"/>
      <c r="F55" s="1004"/>
      <c r="G55" s="1009"/>
      <c r="H55" s="1006"/>
      <c r="I55" s="1006"/>
      <c r="J55" s="1006"/>
      <c r="K55" s="1006"/>
      <c r="L55" s="1006"/>
      <c r="M55" s="1008"/>
      <c r="N55" s="962">
        <v>52</v>
      </c>
    </row>
    <row r="56" spans="2:14" ht="18" customHeight="1">
      <c r="B56" s="1511"/>
      <c r="C56" s="1512"/>
      <c r="D56" s="1513"/>
      <c r="E56" s="964"/>
      <c r="F56" s="1004"/>
      <c r="G56" s="1009"/>
      <c r="H56" s="1006"/>
      <c r="I56" s="1006"/>
      <c r="J56" s="1006"/>
      <c r="K56" s="1006"/>
      <c r="L56" s="1006"/>
      <c r="M56" s="1008"/>
      <c r="N56" s="962">
        <v>53</v>
      </c>
    </row>
    <row r="57" spans="2:14" ht="18" customHeight="1">
      <c r="B57" s="1511"/>
      <c r="C57" s="1512"/>
      <c r="D57" s="1513"/>
      <c r="E57" s="964"/>
      <c r="F57" s="1004"/>
      <c r="G57" s="1009"/>
      <c r="H57" s="1006"/>
      <c r="I57" s="1006"/>
      <c r="J57" s="1006"/>
      <c r="K57" s="1006"/>
      <c r="L57" s="1006"/>
      <c r="M57" s="1008"/>
      <c r="N57" s="962">
        <v>54</v>
      </c>
    </row>
    <row r="58" spans="2:14" ht="18" customHeight="1">
      <c r="B58" s="1511"/>
      <c r="C58" s="1512"/>
      <c r="D58" s="1513"/>
      <c r="E58" s="964"/>
      <c r="F58" s="1004"/>
      <c r="G58" s="1009"/>
      <c r="H58" s="1006"/>
      <c r="I58" s="1006"/>
      <c r="J58" s="1006"/>
      <c r="K58" s="1006"/>
      <c r="L58" s="1006"/>
      <c r="M58" s="1008"/>
      <c r="N58" s="962">
        <v>55</v>
      </c>
    </row>
    <row r="59" spans="2:14" ht="18" customHeight="1">
      <c r="B59" s="1511"/>
      <c r="C59" s="1512"/>
      <c r="D59" s="1513"/>
      <c r="E59" s="964"/>
      <c r="F59" s="1004"/>
      <c r="G59" s="1009"/>
      <c r="H59" s="1006"/>
      <c r="I59" s="1006"/>
      <c r="J59" s="1006"/>
      <c r="K59" s="1006"/>
      <c r="L59" s="1006"/>
      <c r="M59" s="1008"/>
      <c r="N59" s="962">
        <v>56</v>
      </c>
    </row>
    <row r="60" spans="2:14" ht="18" customHeight="1">
      <c r="B60" s="1511"/>
      <c r="C60" s="1512"/>
      <c r="D60" s="1513"/>
      <c r="E60" s="964"/>
      <c r="F60" s="1004"/>
      <c r="G60" s="1009"/>
      <c r="H60" s="1006"/>
      <c r="I60" s="1006"/>
      <c r="J60" s="1006"/>
      <c r="K60" s="1006"/>
      <c r="L60" s="1006"/>
      <c r="M60" s="1008"/>
      <c r="N60" s="962">
        <v>57</v>
      </c>
    </row>
    <row r="61" spans="2:14" ht="18" customHeight="1">
      <c r="B61" s="1511"/>
      <c r="C61" s="1512"/>
      <c r="D61" s="1513"/>
      <c r="E61" s="964"/>
      <c r="F61" s="1004"/>
      <c r="G61" s="1009"/>
      <c r="H61" s="1006"/>
      <c r="I61" s="1006"/>
      <c r="J61" s="1006"/>
      <c r="K61" s="1006"/>
      <c r="L61" s="1006"/>
      <c r="M61" s="1008"/>
      <c r="N61" s="962">
        <v>58</v>
      </c>
    </row>
    <row r="62" spans="2:14" ht="18" customHeight="1">
      <c r="B62" s="1511"/>
      <c r="C62" s="1512"/>
      <c r="D62" s="1513"/>
      <c r="E62" s="964"/>
      <c r="F62" s="1004"/>
      <c r="G62" s="1009"/>
      <c r="H62" s="1006"/>
      <c r="I62" s="1006"/>
      <c r="J62" s="1006"/>
      <c r="K62" s="1006"/>
      <c r="L62" s="1006"/>
      <c r="M62" s="1008"/>
      <c r="N62" s="962">
        <v>59</v>
      </c>
    </row>
    <row r="63" spans="2:14" ht="18" customHeight="1">
      <c r="B63" s="1511"/>
      <c r="C63" s="1512"/>
      <c r="D63" s="1513"/>
      <c r="E63" s="964"/>
      <c r="F63" s="1004"/>
      <c r="G63" s="1009"/>
      <c r="H63" s="1006"/>
      <c r="I63" s="1006"/>
      <c r="J63" s="1006"/>
      <c r="K63" s="1006"/>
      <c r="L63" s="1006"/>
      <c r="M63" s="1008"/>
      <c r="N63" s="962">
        <v>60</v>
      </c>
    </row>
    <row r="64" spans="2:14" ht="18" customHeight="1">
      <c r="B64" s="1511"/>
      <c r="C64" s="1512"/>
      <c r="D64" s="1513"/>
      <c r="E64" s="964"/>
      <c r="F64" s="1004"/>
      <c r="G64" s="1009"/>
      <c r="H64" s="1006"/>
      <c r="I64" s="1006"/>
      <c r="J64" s="1006"/>
      <c r="K64" s="1006"/>
      <c r="L64" s="1006"/>
      <c r="M64" s="1008"/>
      <c r="N64" s="962">
        <v>61</v>
      </c>
    </row>
    <row r="65" spans="2:14" ht="18" customHeight="1">
      <c r="B65" s="1511"/>
      <c r="C65" s="1512"/>
      <c r="D65" s="1513"/>
      <c r="E65" s="964"/>
      <c r="F65" s="1004"/>
      <c r="G65" s="1009"/>
      <c r="H65" s="1006"/>
      <c r="I65" s="1006"/>
      <c r="J65" s="1006"/>
      <c r="K65" s="1006"/>
      <c r="L65" s="1006"/>
      <c r="M65" s="1008"/>
      <c r="N65" s="962">
        <v>62</v>
      </c>
    </row>
    <row r="66" spans="2:14" ht="18" customHeight="1">
      <c r="B66" s="1511"/>
      <c r="C66" s="1512"/>
      <c r="D66" s="1513"/>
      <c r="E66" s="964"/>
      <c r="F66" s="1004"/>
      <c r="G66" s="1009"/>
      <c r="H66" s="1006"/>
      <c r="I66" s="1006"/>
      <c r="J66" s="1006"/>
      <c r="K66" s="1006"/>
      <c r="L66" s="1006"/>
      <c r="M66" s="1008"/>
      <c r="N66" s="962">
        <v>63</v>
      </c>
    </row>
    <row r="67" spans="2:14" ht="18" customHeight="1">
      <c r="B67" s="1511"/>
      <c r="C67" s="1512"/>
      <c r="D67" s="1513"/>
      <c r="E67" s="964"/>
      <c r="F67" s="1004"/>
      <c r="G67" s="1009"/>
      <c r="H67" s="1006"/>
      <c r="I67" s="1006"/>
      <c r="J67" s="1006"/>
      <c r="K67" s="1006"/>
      <c r="L67" s="1006"/>
      <c r="M67" s="1008"/>
      <c r="N67" s="962">
        <v>64</v>
      </c>
    </row>
    <row r="68" spans="2:14" ht="18" customHeight="1">
      <c r="B68" s="1511"/>
      <c r="C68" s="1512"/>
      <c r="D68" s="1513"/>
      <c r="E68" s="964"/>
      <c r="F68" s="1004"/>
      <c r="G68" s="1009"/>
      <c r="H68" s="1006"/>
      <c r="I68" s="1006"/>
      <c r="J68" s="1006"/>
      <c r="K68" s="1006"/>
      <c r="L68" s="1006"/>
      <c r="M68" s="1008"/>
      <c r="N68" s="962">
        <v>65</v>
      </c>
    </row>
    <row r="69" spans="2:14" ht="18" customHeight="1">
      <c r="B69" s="1511"/>
      <c r="C69" s="1512"/>
      <c r="D69" s="1513"/>
      <c r="E69" s="964"/>
      <c r="F69" s="1004"/>
      <c r="G69" s="1009"/>
      <c r="H69" s="1006"/>
      <c r="I69" s="1006"/>
      <c r="J69" s="1006"/>
      <c r="K69" s="1006"/>
      <c r="L69" s="1006"/>
      <c r="M69" s="1008"/>
      <c r="N69" s="962">
        <v>66</v>
      </c>
    </row>
    <row r="70" spans="2:14" ht="18" customHeight="1">
      <c r="B70" s="1511"/>
      <c r="C70" s="1512"/>
      <c r="D70" s="1513"/>
      <c r="E70" s="964"/>
      <c r="F70" s="1004"/>
      <c r="G70" s="1009"/>
      <c r="H70" s="1006"/>
      <c r="I70" s="1006"/>
      <c r="J70" s="1006"/>
      <c r="K70" s="1006"/>
      <c r="L70" s="1006"/>
      <c r="M70" s="1008"/>
      <c r="N70" s="962">
        <v>67</v>
      </c>
    </row>
    <row r="71" spans="2:14" ht="18" customHeight="1">
      <c r="B71" s="1511"/>
      <c r="C71" s="1512"/>
      <c r="D71" s="1513"/>
      <c r="E71" s="964"/>
      <c r="F71" s="1004"/>
      <c r="G71" s="1009"/>
      <c r="H71" s="1006"/>
      <c r="I71" s="1006"/>
      <c r="J71" s="1006"/>
      <c r="K71" s="1006"/>
      <c r="L71" s="1006"/>
      <c r="M71" s="1008"/>
      <c r="N71" s="962">
        <v>68</v>
      </c>
    </row>
    <row r="72" spans="2:14" ht="18" customHeight="1">
      <c r="B72" s="1511"/>
      <c r="C72" s="1512"/>
      <c r="D72" s="1513"/>
      <c r="E72" s="964"/>
      <c r="F72" s="1004"/>
      <c r="G72" s="1009"/>
      <c r="H72" s="1006"/>
      <c r="I72" s="1006"/>
      <c r="J72" s="1006"/>
      <c r="K72" s="1006"/>
      <c r="L72" s="1006"/>
      <c r="M72" s="1008"/>
      <c r="N72" s="962">
        <v>69</v>
      </c>
    </row>
    <row r="73" spans="2:14" ht="18" customHeight="1">
      <c r="B73" s="1511"/>
      <c r="C73" s="1512"/>
      <c r="D73" s="1513"/>
      <c r="E73" s="964"/>
      <c r="F73" s="1004"/>
      <c r="G73" s="1009"/>
      <c r="H73" s="1006"/>
      <c r="I73" s="1006"/>
      <c r="J73" s="1006"/>
      <c r="K73" s="1006"/>
      <c r="L73" s="1006"/>
      <c r="M73" s="1008"/>
      <c r="N73" s="962">
        <v>70</v>
      </c>
    </row>
    <row r="74" spans="2:14" ht="18" customHeight="1">
      <c r="B74" s="1511"/>
      <c r="C74" s="1512"/>
      <c r="D74" s="1513"/>
      <c r="E74" s="964"/>
      <c r="F74" s="1004"/>
      <c r="G74" s="1009"/>
      <c r="H74" s="1006"/>
      <c r="I74" s="1006"/>
      <c r="J74" s="1006"/>
      <c r="K74" s="1006"/>
      <c r="L74" s="1006"/>
      <c r="M74" s="1008"/>
      <c r="N74" s="962">
        <v>71</v>
      </c>
    </row>
    <row r="75" spans="2:14" ht="18" customHeight="1">
      <c r="B75" s="1511"/>
      <c r="C75" s="1512"/>
      <c r="D75" s="1513"/>
      <c r="E75" s="964"/>
      <c r="F75" s="1004"/>
      <c r="G75" s="1009"/>
      <c r="H75" s="1006"/>
      <c r="I75" s="1006"/>
      <c r="J75" s="1006"/>
      <c r="K75" s="1006"/>
      <c r="L75" s="1006"/>
      <c r="M75" s="1008"/>
      <c r="N75" s="962">
        <v>72</v>
      </c>
    </row>
    <row r="76" spans="2:14" ht="18" customHeight="1">
      <c r="B76" s="1511"/>
      <c r="C76" s="1512"/>
      <c r="D76" s="1513"/>
      <c r="E76" s="964"/>
      <c r="F76" s="1004"/>
      <c r="G76" s="1009"/>
      <c r="H76" s="1006"/>
      <c r="I76" s="1006"/>
      <c r="J76" s="1006"/>
      <c r="K76" s="1006"/>
      <c r="L76" s="1006"/>
      <c r="M76" s="1008"/>
    </row>
    <row r="77" spans="2:14" ht="18" customHeight="1">
      <c r="B77" s="1511"/>
      <c r="C77" s="1512"/>
      <c r="D77" s="1513"/>
      <c r="E77" s="964"/>
      <c r="F77" s="1004"/>
      <c r="G77" s="1009"/>
      <c r="H77" s="1006"/>
      <c r="I77" s="1006"/>
      <c r="J77" s="1006"/>
      <c r="K77" s="1006"/>
      <c r="L77" s="1006"/>
      <c r="M77" s="1008"/>
    </row>
    <row r="78" spans="2:14" ht="18" customHeight="1">
      <c r="B78" s="1511"/>
      <c r="C78" s="1512"/>
      <c r="D78" s="1513"/>
      <c r="E78" s="964"/>
      <c r="F78" s="1004"/>
      <c r="G78" s="1011"/>
      <c r="H78" s="1012"/>
      <c r="I78" s="1012"/>
      <c r="J78" s="1012"/>
      <c r="K78" s="1012"/>
      <c r="L78" s="1012"/>
      <c r="M78" s="1013"/>
    </row>
    <row r="79" spans="2:14" ht="23.25" customHeight="1">
      <c r="B79" s="1514" t="s">
        <v>817</v>
      </c>
      <c r="C79" s="1515"/>
      <c r="D79" s="1516"/>
      <c r="E79" s="968"/>
      <c r="F79" s="969">
        <f>SUM(F7:F78)</f>
        <v>0</v>
      </c>
      <c r="G79" s="968"/>
      <c r="H79" s="970"/>
      <c r="I79" s="970"/>
      <c r="J79" s="970"/>
      <c r="K79" s="970"/>
      <c r="L79" s="970"/>
      <c r="M79" s="971"/>
    </row>
    <row r="80" spans="2:14" ht="19.5" customHeight="1">
      <c r="B80" s="961"/>
      <c r="C80" s="961"/>
      <c r="D80" s="961"/>
      <c r="E80" s="961"/>
      <c r="F80" s="961"/>
      <c r="G80" s="961"/>
      <c r="H80" s="961"/>
      <c r="I80" s="961"/>
      <c r="J80" s="961"/>
      <c r="K80" s="961"/>
      <c r="L80" s="961"/>
      <c r="M80" s="961"/>
    </row>
    <row r="81" spans="2:13">
      <c r="B81" s="961"/>
      <c r="C81" s="961"/>
      <c r="D81" s="961"/>
      <c r="E81" s="961"/>
      <c r="F81" s="961"/>
      <c r="G81" s="961"/>
      <c r="H81" s="961"/>
      <c r="I81" s="961"/>
      <c r="J81" s="961"/>
      <c r="K81" s="961"/>
      <c r="L81" s="961"/>
      <c r="M81" s="961"/>
    </row>
  </sheetData>
  <sheetProtection formatCells="0" formatColumns="0" formatRows="0" insertColumns="0" insertRows="0" insertHyperlinks="0" deleteColumns="0" deleteRows="0" sort="0" autoFilter="0" pivotTables="0"/>
  <mergeCells count="78">
    <mergeCell ref="B11:D11"/>
    <mergeCell ref="B5:D5"/>
    <mergeCell ref="E5:F5"/>
    <mergeCell ref="G5:M5"/>
    <mergeCell ref="B6:D6"/>
    <mergeCell ref="B7:D7"/>
    <mergeCell ref="B8:D8"/>
    <mergeCell ref="B9:D9"/>
    <mergeCell ref="B10:D10"/>
    <mergeCell ref="B23:D23"/>
    <mergeCell ref="B12:D12"/>
    <mergeCell ref="B13:D13"/>
    <mergeCell ref="B14:D14"/>
    <mergeCell ref="B15:D15"/>
    <mergeCell ref="B16:D16"/>
    <mergeCell ref="B17:D17"/>
    <mergeCell ref="B18:D18"/>
    <mergeCell ref="B19:D19"/>
    <mergeCell ref="B20:D20"/>
    <mergeCell ref="B21:D21"/>
    <mergeCell ref="B22:D22"/>
    <mergeCell ref="B35:D35"/>
    <mergeCell ref="B24:D24"/>
    <mergeCell ref="B25:D25"/>
    <mergeCell ref="B26:D26"/>
    <mergeCell ref="B27:D27"/>
    <mergeCell ref="B28:D28"/>
    <mergeCell ref="B29:D29"/>
    <mergeCell ref="B30:D30"/>
    <mergeCell ref="B31:D31"/>
    <mergeCell ref="B32:D32"/>
    <mergeCell ref="B33:D33"/>
    <mergeCell ref="B34:D34"/>
    <mergeCell ref="B47:D47"/>
    <mergeCell ref="B36:D36"/>
    <mergeCell ref="B37:D37"/>
    <mergeCell ref="B38:D38"/>
    <mergeCell ref="B39:D39"/>
    <mergeCell ref="B40:D40"/>
    <mergeCell ref="B41:D41"/>
    <mergeCell ref="B42:D42"/>
    <mergeCell ref="B43:D43"/>
    <mergeCell ref="B44:D44"/>
    <mergeCell ref="B45:D45"/>
    <mergeCell ref="B46:D46"/>
    <mergeCell ref="B59:D59"/>
    <mergeCell ref="B48:D48"/>
    <mergeCell ref="B49:D49"/>
    <mergeCell ref="B50:D50"/>
    <mergeCell ref="B51:D51"/>
    <mergeCell ref="B52:D52"/>
    <mergeCell ref="B53:D53"/>
    <mergeCell ref="B54:D54"/>
    <mergeCell ref="B55:D55"/>
    <mergeCell ref="B56:D56"/>
    <mergeCell ref="B57:D57"/>
    <mergeCell ref="B58:D58"/>
    <mergeCell ref="B61:D61"/>
    <mergeCell ref="B62:D62"/>
    <mergeCell ref="B63:D63"/>
    <mergeCell ref="B64:D64"/>
    <mergeCell ref="B65:D65"/>
    <mergeCell ref="B78:D78"/>
    <mergeCell ref="B79:D79"/>
    <mergeCell ref="L4:M4"/>
    <mergeCell ref="B72:D72"/>
    <mergeCell ref="B73:D73"/>
    <mergeCell ref="B74:D74"/>
    <mergeCell ref="B75:D75"/>
    <mergeCell ref="B76:D76"/>
    <mergeCell ref="B77:D77"/>
    <mergeCell ref="B66:D66"/>
    <mergeCell ref="B67:D67"/>
    <mergeCell ref="B68:D68"/>
    <mergeCell ref="B69:D69"/>
    <mergeCell ref="B70:D70"/>
    <mergeCell ref="B71:D71"/>
    <mergeCell ref="B60:D60"/>
  </mergeCells>
  <phoneticPr fontId="57"/>
  <pageMargins left="0.7" right="0.7" top="0.75" bottom="0.75" header="0.3" footer="0.3"/>
  <pageSetup paperSize="9" scale="3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39997558519241921"/>
  </sheetPr>
  <dimension ref="A1:K23"/>
  <sheetViews>
    <sheetView view="pageBreakPreview" zoomScale="115" zoomScaleNormal="100" zoomScaleSheetLayoutView="115" workbookViewId="0">
      <selection activeCell="A2" sqref="A2"/>
    </sheetView>
  </sheetViews>
  <sheetFormatPr defaultColWidth="9" defaultRowHeight="13.5"/>
  <cols>
    <col min="1" max="1" width="5" style="2" customWidth="1"/>
    <col min="2" max="2" width="3.375" style="2" customWidth="1"/>
    <col min="3" max="7" width="9" style="2"/>
    <col min="8" max="8" width="10" style="2" customWidth="1"/>
    <col min="9" max="9" width="9" style="2"/>
    <col min="10" max="10" width="5" style="2" customWidth="1"/>
    <col min="11" max="16384" width="9" style="2"/>
  </cols>
  <sheetData>
    <row r="1" spans="1:11">
      <c r="A1" s="3" t="s">
        <v>698</v>
      </c>
    </row>
    <row r="2" spans="1:11">
      <c r="A2" s="3"/>
    </row>
    <row r="3" spans="1:11" s="9" customFormat="1" ht="14.25">
      <c r="A3" s="8"/>
      <c r="H3" s="1292" t="s">
        <v>248</v>
      </c>
      <c r="I3" s="1292"/>
      <c r="J3" s="1292"/>
    </row>
    <row r="4" spans="1:11" s="9" customFormat="1" ht="14.25">
      <c r="A4" s="8"/>
      <c r="H4" s="1293" t="s">
        <v>249</v>
      </c>
      <c r="I4" s="1293"/>
      <c r="J4" s="1293"/>
    </row>
    <row r="5" spans="1:11" s="9" customFormat="1" ht="14.25">
      <c r="A5" s="8"/>
      <c r="G5" s="1294"/>
      <c r="H5" s="1295"/>
      <c r="I5" s="1295"/>
    </row>
    <row r="6" spans="1:11" s="9" customFormat="1" ht="14.25">
      <c r="A6" s="8" t="s">
        <v>865</v>
      </c>
    </row>
    <row r="7" spans="1:11" s="9" customFormat="1" ht="14.25">
      <c r="A7" s="8"/>
    </row>
    <row r="8" spans="1:11" s="9" customFormat="1" ht="14.25">
      <c r="A8" s="8"/>
    </row>
    <row r="9" spans="1:11" s="9" customFormat="1" ht="14.25">
      <c r="A9" s="8"/>
    </row>
    <row r="10" spans="1:11" s="9" customFormat="1" ht="14.25">
      <c r="A10" s="8"/>
      <c r="E10" s="1537" t="str">
        <f>'第１号様式_交付申請書（都道府県→国）'!H10</f>
        <v>事業者名</v>
      </c>
      <c r="F10" s="1537"/>
      <c r="G10" s="1537"/>
      <c r="H10" s="1537"/>
      <c r="K10" s="2" t="s">
        <v>250</v>
      </c>
    </row>
    <row r="11" spans="1:11">
      <c r="A11" s="3"/>
    </row>
    <row r="12" spans="1:11">
      <c r="A12" s="3"/>
    </row>
    <row r="13" spans="1:11">
      <c r="A13" s="3"/>
    </row>
    <row r="14" spans="1:11">
      <c r="A14" s="3"/>
    </row>
    <row r="15" spans="1:11" ht="14.25">
      <c r="A15" s="1538" t="s">
        <v>799</v>
      </c>
      <c r="B15" s="1539"/>
      <c r="C15" s="1539"/>
      <c r="D15" s="1539"/>
      <c r="E15" s="1539"/>
      <c r="F15" s="1539"/>
      <c r="G15" s="1539"/>
      <c r="H15" s="1539"/>
      <c r="I15" s="1539"/>
      <c r="J15" s="1539"/>
    </row>
    <row r="16" spans="1:11" ht="14.25">
      <c r="B16" s="8" t="s">
        <v>251</v>
      </c>
      <c r="C16" s="9"/>
      <c r="D16" s="9"/>
      <c r="E16" s="9"/>
      <c r="F16" s="9"/>
      <c r="G16" s="9"/>
      <c r="H16" s="9"/>
      <c r="I16" s="9"/>
    </row>
    <row r="17" spans="1:9" ht="14.25">
      <c r="A17" s="8"/>
      <c r="B17" s="9"/>
      <c r="C17" s="9"/>
      <c r="D17" s="9"/>
      <c r="E17" s="9"/>
      <c r="F17" s="9"/>
      <c r="G17" s="9"/>
      <c r="H17" s="9"/>
      <c r="I17" s="9"/>
    </row>
    <row r="18" spans="1:9" ht="14.25">
      <c r="A18" s="8"/>
      <c r="B18" s="9"/>
      <c r="C18" s="9"/>
      <c r="D18" s="9"/>
      <c r="E18" s="9"/>
      <c r="F18" s="9"/>
      <c r="G18" s="9"/>
      <c r="H18" s="9"/>
      <c r="I18" s="9"/>
    </row>
    <row r="19" spans="1:9" ht="14.25">
      <c r="A19" s="8"/>
      <c r="B19" s="9"/>
      <c r="C19" s="9"/>
      <c r="D19" s="9"/>
      <c r="E19" s="9"/>
      <c r="F19" s="9"/>
      <c r="G19" s="9"/>
      <c r="H19" s="9"/>
      <c r="I19" s="9"/>
    </row>
    <row r="20" spans="1:9">
      <c r="A20" s="3"/>
    </row>
    <row r="21" spans="1:9">
      <c r="A21" s="3"/>
    </row>
    <row r="22" spans="1:9" ht="30" customHeight="1">
      <c r="A22" s="3"/>
      <c r="B22" s="1536" t="s">
        <v>252</v>
      </c>
      <c r="C22" s="1536"/>
      <c r="D22" s="1536"/>
      <c r="E22" s="1536"/>
      <c r="F22" s="1536"/>
      <c r="G22" s="1536"/>
      <c r="H22" s="1536"/>
      <c r="I22" s="1536"/>
    </row>
    <row r="23" spans="1:9">
      <c r="A23" s="3"/>
    </row>
  </sheetData>
  <mergeCells count="6">
    <mergeCell ref="B22:I22"/>
    <mergeCell ref="H3:J3"/>
    <mergeCell ref="H4:J4"/>
    <mergeCell ref="G5:I5"/>
    <mergeCell ref="E10:H10"/>
    <mergeCell ref="A15:J15"/>
  </mergeCells>
  <phoneticPr fontId="14"/>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Q55"/>
  <sheetViews>
    <sheetView view="pageBreakPreview" zoomScale="145" zoomScaleNormal="100" zoomScaleSheetLayoutView="145" workbookViewId="0"/>
  </sheetViews>
  <sheetFormatPr defaultColWidth="9" defaultRowHeight="13.5"/>
  <cols>
    <col min="1" max="1" width="18" style="2" bestFit="1" customWidth="1"/>
    <col min="2" max="15" width="5.375" style="2" customWidth="1"/>
    <col min="16" max="16384" width="9" style="2"/>
  </cols>
  <sheetData>
    <row r="1" spans="1:15">
      <c r="A1" s="5" t="s">
        <v>253</v>
      </c>
    </row>
    <row r="2" spans="1:15">
      <c r="A2" s="5"/>
    </row>
    <row r="3" spans="1:15" ht="14.25" thickBot="1">
      <c r="A3" s="5"/>
    </row>
    <row r="4" spans="1:15" ht="14.25" thickBot="1">
      <c r="A4" s="1590" t="s">
        <v>254</v>
      </c>
      <c r="B4" s="1590"/>
      <c r="C4" s="1590"/>
      <c r="D4" s="1590"/>
      <c r="E4" s="1590"/>
      <c r="F4" s="1590"/>
      <c r="G4" s="1590"/>
      <c r="H4" s="1591"/>
      <c r="I4" s="1585" t="s">
        <v>255</v>
      </c>
      <c r="J4" s="1586"/>
      <c r="K4" s="1586"/>
      <c r="L4" s="1586"/>
      <c r="M4" s="1586"/>
      <c r="N4" s="1586"/>
      <c r="O4" s="1587"/>
    </row>
    <row r="5" spans="1:15" ht="27" customHeight="1" thickBot="1">
      <c r="A5" s="1593"/>
      <c r="B5" s="1594"/>
      <c r="C5" s="1594"/>
      <c r="D5" s="1594"/>
      <c r="E5" s="1594"/>
      <c r="F5" s="1594"/>
      <c r="G5" s="1594"/>
      <c r="H5" s="1595"/>
      <c r="I5" s="1582"/>
      <c r="J5" s="1583"/>
      <c r="K5" s="1583"/>
      <c r="L5" s="1583"/>
      <c r="M5" s="1583"/>
      <c r="N5" s="1583"/>
      <c r="O5" s="1584"/>
    </row>
    <row r="6" spans="1:15">
      <c r="A6" s="5"/>
    </row>
    <row r="7" spans="1:15">
      <c r="A7" s="5"/>
    </row>
    <row r="8" spans="1:15" ht="14.25" thickBot="1">
      <c r="A8" s="5" t="s">
        <v>256</v>
      </c>
      <c r="L8" s="1588" t="s">
        <v>257</v>
      </c>
      <c r="M8" s="1588"/>
      <c r="N8" s="1588"/>
      <c r="O8" s="1588"/>
    </row>
    <row r="9" spans="1:15" ht="14.25" thickBot="1">
      <c r="A9" s="1580" t="s">
        <v>258</v>
      </c>
      <c r="B9" s="1581"/>
      <c r="C9" s="1580" t="s">
        <v>259</v>
      </c>
      <c r="D9" s="1592"/>
      <c r="E9" s="1581"/>
      <c r="F9" s="1589" t="s">
        <v>260</v>
      </c>
      <c r="G9" s="1590"/>
      <c r="H9" s="1591"/>
      <c r="I9" s="1589" t="s">
        <v>261</v>
      </c>
      <c r="J9" s="1590"/>
      <c r="K9" s="1591"/>
      <c r="L9" s="1589" t="s">
        <v>262</v>
      </c>
      <c r="M9" s="1590"/>
      <c r="N9" s="1590"/>
      <c r="O9" s="1591"/>
    </row>
    <row r="10" spans="1:15" ht="13.5" customHeight="1">
      <c r="A10" s="20"/>
      <c r="B10" s="22"/>
      <c r="C10" s="20"/>
      <c r="D10" s="21"/>
      <c r="E10" s="39" t="s">
        <v>263</v>
      </c>
      <c r="F10" s="44"/>
      <c r="G10" s="23"/>
      <c r="H10" s="45" t="s">
        <v>264</v>
      </c>
      <c r="I10" s="44"/>
      <c r="J10" s="23"/>
      <c r="K10" s="45" t="s">
        <v>265</v>
      </c>
      <c r="L10" s="44"/>
      <c r="M10" s="23"/>
      <c r="N10" s="23"/>
      <c r="O10" s="31"/>
    </row>
    <row r="11" spans="1:15">
      <c r="A11" s="1578" t="s">
        <v>266</v>
      </c>
      <c r="B11" s="1579"/>
      <c r="C11" s="40"/>
      <c r="D11" s="28"/>
      <c r="E11" s="41"/>
      <c r="F11" s="46"/>
      <c r="G11" s="29"/>
      <c r="H11" s="47"/>
      <c r="I11" s="46"/>
      <c r="J11" s="29"/>
      <c r="K11" s="47"/>
      <c r="L11" s="44"/>
      <c r="M11" s="23"/>
      <c r="N11" s="23"/>
      <c r="O11" s="31"/>
    </row>
    <row r="12" spans="1:15">
      <c r="A12" s="1578" t="s">
        <v>267</v>
      </c>
      <c r="B12" s="1579"/>
      <c r="C12" s="1558"/>
      <c r="D12" s="1559"/>
      <c r="E12" s="1560"/>
      <c r="F12" s="1561"/>
      <c r="G12" s="1562"/>
      <c r="H12" s="1563"/>
      <c r="I12" s="1564"/>
      <c r="J12" s="1565"/>
      <c r="K12" s="1566"/>
      <c r="L12" s="44"/>
      <c r="M12" s="23"/>
      <c r="N12" s="23"/>
      <c r="O12" s="31"/>
    </row>
    <row r="13" spans="1:15">
      <c r="A13" s="1576" t="s">
        <v>268</v>
      </c>
      <c r="B13" s="1577"/>
      <c r="C13" s="1558"/>
      <c r="D13" s="1559"/>
      <c r="E13" s="1560"/>
      <c r="F13" s="1561"/>
      <c r="G13" s="1562"/>
      <c r="H13" s="1563"/>
      <c r="I13" s="1564"/>
      <c r="J13" s="1565"/>
      <c r="K13" s="1566"/>
      <c r="L13" s="44"/>
      <c r="M13" s="23"/>
      <c r="N13" s="23"/>
      <c r="O13" s="31"/>
    </row>
    <row r="14" spans="1:15">
      <c r="A14" s="20"/>
      <c r="B14" s="22"/>
      <c r="C14" s="40"/>
      <c r="D14" s="28"/>
      <c r="E14" s="41"/>
      <c r="F14" s="46"/>
      <c r="G14" s="29"/>
      <c r="H14" s="47"/>
      <c r="I14" s="46"/>
      <c r="J14" s="29"/>
      <c r="K14" s="47"/>
      <c r="L14" s="44"/>
      <c r="M14" s="23"/>
      <c r="N14" s="23"/>
      <c r="O14" s="31"/>
    </row>
    <row r="15" spans="1:15">
      <c r="A15" s="1578" t="s">
        <v>266</v>
      </c>
      <c r="B15" s="1579"/>
      <c r="C15" s="40"/>
      <c r="D15" s="28"/>
      <c r="E15" s="41"/>
      <c r="F15" s="46"/>
      <c r="G15" s="29"/>
      <c r="H15" s="47"/>
      <c r="I15" s="46"/>
      <c r="J15" s="29"/>
      <c r="K15" s="47"/>
      <c r="L15" s="44"/>
      <c r="M15" s="23"/>
      <c r="N15" s="23"/>
      <c r="O15" s="31"/>
    </row>
    <row r="16" spans="1:15">
      <c r="A16" s="1578" t="s">
        <v>267</v>
      </c>
      <c r="B16" s="1579"/>
      <c r="C16" s="1558"/>
      <c r="D16" s="1559"/>
      <c r="E16" s="1560"/>
      <c r="F16" s="1561"/>
      <c r="G16" s="1562"/>
      <c r="H16" s="1563"/>
      <c r="I16" s="1564"/>
      <c r="J16" s="1565"/>
      <c r="K16" s="1566"/>
      <c r="L16" s="44"/>
      <c r="M16" s="23"/>
      <c r="N16" s="23"/>
      <c r="O16" s="31"/>
    </row>
    <row r="17" spans="1:17">
      <c r="A17" s="1576" t="s">
        <v>269</v>
      </c>
      <c r="B17" s="1577"/>
      <c r="C17" s="1558"/>
      <c r="D17" s="1559"/>
      <c r="E17" s="1560"/>
      <c r="F17" s="1561"/>
      <c r="G17" s="1562"/>
      <c r="H17" s="1563"/>
      <c r="I17" s="1564"/>
      <c r="J17" s="1565"/>
      <c r="K17" s="1566"/>
      <c r="L17" s="44"/>
      <c r="M17" s="23"/>
      <c r="N17" s="23"/>
      <c r="O17" s="31"/>
    </row>
    <row r="18" spans="1:17" ht="7.5" customHeight="1" thickBot="1">
      <c r="A18" s="17"/>
      <c r="B18" s="38"/>
      <c r="C18" s="42"/>
      <c r="D18" s="36"/>
      <c r="E18" s="43"/>
      <c r="F18" s="48"/>
      <c r="G18" s="37"/>
      <c r="H18" s="49"/>
      <c r="I18" s="48"/>
      <c r="J18" s="37"/>
      <c r="K18" s="49"/>
      <c r="L18" s="50"/>
      <c r="M18" s="33"/>
      <c r="N18" s="33"/>
      <c r="O18" s="34"/>
    </row>
    <row r="19" spans="1:17" ht="14.25" thickBot="1">
      <c r="A19" s="1556" t="s">
        <v>270</v>
      </c>
      <c r="B19" s="1557"/>
      <c r="C19" s="1567" t="str">
        <f>IF((C12+C16)=0,"",(C12+C16))</f>
        <v/>
      </c>
      <c r="D19" s="1568"/>
      <c r="E19" s="1569"/>
      <c r="F19" s="1570" t="str">
        <f>IF((F12+F16)=0,"",(F12+F16))</f>
        <v/>
      </c>
      <c r="G19" s="1571"/>
      <c r="H19" s="1572"/>
      <c r="I19" s="1573" t="str">
        <f>IF((I12+I16)=0,"",(I12+I16))</f>
        <v/>
      </c>
      <c r="J19" s="1574"/>
      <c r="K19" s="1575"/>
      <c r="L19" s="50"/>
      <c r="M19" s="33"/>
      <c r="N19" s="33"/>
      <c r="O19" s="34"/>
      <c r="P19" s="2" t="s">
        <v>271</v>
      </c>
    </row>
    <row r="20" spans="1:17">
      <c r="A20" s="5"/>
    </row>
    <row r="21" spans="1:17">
      <c r="A21" s="5"/>
    </row>
    <row r="22" spans="1:17">
      <c r="A22" s="5"/>
      <c r="B22" s="1603"/>
      <c r="C22" s="1603"/>
      <c r="D22" s="1603"/>
      <c r="E22" s="1603"/>
      <c r="F22" s="1603"/>
      <c r="G22" s="1603"/>
      <c r="H22" s="1603"/>
      <c r="I22" s="1603"/>
      <c r="J22" s="1603"/>
      <c r="K22" s="1603"/>
      <c r="L22" s="1603"/>
      <c r="M22" s="1603"/>
      <c r="N22" s="1603"/>
      <c r="O22" s="1603"/>
    </row>
    <row r="23" spans="1:17" ht="14.25" thickBot="1">
      <c r="A23" s="5" t="s">
        <v>272</v>
      </c>
      <c r="L23" s="1588" t="str">
        <f>L8</f>
        <v>　○年　　月　　日現在</v>
      </c>
      <c r="M23" s="1588"/>
      <c r="N23" s="1588"/>
      <c r="O23" s="1588"/>
      <c r="P23" s="2" t="s">
        <v>273</v>
      </c>
    </row>
    <row r="24" spans="1:17" ht="13.5" customHeight="1">
      <c r="A24" s="16" t="s">
        <v>274</v>
      </c>
      <c r="B24" s="1604" t="s">
        <v>275</v>
      </c>
      <c r="C24" s="1604"/>
      <c r="D24" s="1604"/>
      <c r="E24" s="1604"/>
      <c r="F24" s="1604"/>
      <c r="G24" s="1604"/>
      <c r="H24" s="1604"/>
      <c r="I24" s="1604"/>
      <c r="J24" s="1604"/>
      <c r="K24" s="1604"/>
      <c r="L24" s="1604" t="s">
        <v>275</v>
      </c>
      <c r="M24" s="1604"/>
      <c r="N24" s="1604"/>
      <c r="O24" s="1605"/>
    </row>
    <row r="25" spans="1:17" ht="13.5" customHeight="1">
      <c r="A25" s="14" t="s">
        <v>276</v>
      </c>
      <c r="B25" s="21"/>
      <c r="C25" s="21"/>
      <c r="D25" s="21"/>
      <c r="E25" s="21"/>
      <c r="F25" s="21"/>
      <c r="G25" s="21"/>
      <c r="H25" s="21"/>
      <c r="I25" s="21"/>
      <c r="J25" s="21"/>
      <c r="K25" s="21"/>
      <c r="L25" s="21"/>
      <c r="M25" s="21"/>
      <c r="N25" s="21"/>
      <c r="O25" s="22"/>
    </row>
    <row r="26" spans="1:17" ht="14.25" thickBot="1">
      <c r="A26" s="15" t="s">
        <v>274</v>
      </c>
      <c r="B26" s="35" t="s">
        <v>277</v>
      </c>
      <c r="C26" s="25" t="s">
        <v>278</v>
      </c>
      <c r="D26" s="25" t="s">
        <v>277</v>
      </c>
      <c r="E26" s="25" t="s">
        <v>278</v>
      </c>
      <c r="F26" s="25" t="s">
        <v>277</v>
      </c>
      <c r="G26" s="25" t="s">
        <v>278</v>
      </c>
      <c r="H26" s="25" t="s">
        <v>278</v>
      </c>
      <c r="I26" s="25" t="s">
        <v>278</v>
      </c>
      <c r="J26" s="25" t="s">
        <v>278</v>
      </c>
      <c r="K26" s="25" t="s">
        <v>277</v>
      </c>
      <c r="L26" s="25" t="s">
        <v>278</v>
      </c>
      <c r="M26" s="25" t="s">
        <v>277</v>
      </c>
      <c r="N26" s="25" t="s">
        <v>278</v>
      </c>
      <c r="O26" s="19"/>
    </row>
    <row r="27" spans="1:17" ht="7.5" customHeight="1">
      <c r="A27" s="14" t="s">
        <v>274</v>
      </c>
      <c r="B27" s="92" t="s">
        <v>279</v>
      </c>
      <c r="C27" s="92"/>
      <c r="D27" s="92"/>
      <c r="E27" s="92"/>
      <c r="F27" s="92"/>
      <c r="G27" s="92"/>
      <c r="H27" s="92"/>
      <c r="I27" s="92"/>
      <c r="J27" s="92"/>
      <c r="K27" s="92"/>
      <c r="L27" s="92"/>
      <c r="M27" s="92"/>
      <c r="N27" s="92"/>
      <c r="O27" s="93"/>
    </row>
    <row r="28" spans="1:17" ht="18" customHeight="1">
      <c r="A28" s="14" t="s">
        <v>280</v>
      </c>
      <c r="B28" s="92"/>
      <c r="C28" s="92"/>
      <c r="D28" s="92"/>
      <c r="E28" s="92"/>
      <c r="F28" s="92"/>
      <c r="G28" s="92"/>
      <c r="H28" s="92"/>
      <c r="I28" s="92"/>
      <c r="J28" s="92"/>
      <c r="K28" s="92"/>
      <c r="L28" s="92"/>
      <c r="M28" s="92"/>
      <c r="N28" s="92"/>
      <c r="O28" s="93"/>
    </row>
    <row r="29" spans="1:17">
      <c r="A29" s="14" t="s">
        <v>274</v>
      </c>
      <c r="B29" s="92" t="s">
        <v>279</v>
      </c>
      <c r="C29" s="92"/>
      <c r="D29" s="92"/>
      <c r="E29" s="92"/>
      <c r="F29" s="92"/>
      <c r="G29" s="92"/>
      <c r="H29" s="92"/>
      <c r="I29" s="92"/>
      <c r="J29" s="92"/>
      <c r="K29" s="92"/>
      <c r="L29" s="92"/>
      <c r="M29" s="92"/>
      <c r="N29" s="92"/>
      <c r="O29" s="93"/>
    </row>
    <row r="30" spans="1:17" ht="18.75" customHeight="1">
      <c r="A30" s="14" t="s">
        <v>281</v>
      </c>
      <c r="B30" s="92"/>
      <c r="C30" s="92"/>
      <c r="D30" s="92"/>
      <c r="E30" s="92"/>
      <c r="F30" s="92"/>
      <c r="G30" s="92"/>
      <c r="H30" s="92"/>
      <c r="I30" s="92"/>
      <c r="J30" s="92"/>
      <c r="K30" s="92"/>
      <c r="L30" s="92"/>
      <c r="M30" s="92"/>
      <c r="N30" s="92"/>
      <c r="O30" s="93"/>
      <c r="Q30" s="91"/>
    </row>
    <row r="31" spans="1:17">
      <c r="A31" s="14" t="s">
        <v>274</v>
      </c>
      <c r="B31" s="92" t="s">
        <v>279</v>
      </c>
      <c r="C31" s="92"/>
      <c r="D31" s="92"/>
      <c r="E31" s="92"/>
      <c r="F31" s="92"/>
      <c r="G31" s="92"/>
      <c r="H31" s="92"/>
      <c r="I31" s="92"/>
      <c r="J31" s="92"/>
      <c r="K31" s="92"/>
      <c r="L31" s="92"/>
      <c r="M31" s="92"/>
      <c r="N31" s="92"/>
      <c r="O31" s="93"/>
    </row>
    <row r="32" spans="1:17" ht="18" customHeight="1">
      <c r="A32" s="14" t="s">
        <v>282</v>
      </c>
      <c r="B32" s="92"/>
      <c r="C32" s="92"/>
      <c r="D32" s="92"/>
      <c r="E32" s="92"/>
      <c r="F32" s="92"/>
      <c r="G32" s="92"/>
      <c r="H32" s="92"/>
      <c r="I32" s="92"/>
      <c r="J32" s="92"/>
      <c r="K32" s="92"/>
      <c r="L32" s="92"/>
      <c r="M32" s="92"/>
      <c r="N32" s="92"/>
      <c r="O32" s="93"/>
    </row>
    <row r="33" spans="1:15">
      <c r="A33" s="14" t="s">
        <v>274</v>
      </c>
      <c r="B33" s="92" t="s">
        <v>279</v>
      </c>
      <c r="C33" s="92"/>
      <c r="D33" s="92"/>
      <c r="E33" s="92"/>
      <c r="F33" s="92"/>
      <c r="G33" s="92"/>
      <c r="H33" s="92"/>
      <c r="I33" s="92"/>
      <c r="J33" s="92"/>
      <c r="K33" s="92"/>
      <c r="L33" s="92"/>
      <c r="M33" s="92"/>
      <c r="N33" s="92"/>
      <c r="O33" s="93"/>
    </row>
    <row r="34" spans="1:15" ht="18.75" customHeight="1">
      <c r="A34" s="14" t="s">
        <v>283</v>
      </c>
      <c r="B34" s="92"/>
      <c r="C34" s="92"/>
      <c r="D34" s="92"/>
      <c r="E34" s="92"/>
      <c r="F34" s="92"/>
      <c r="G34" s="92"/>
      <c r="H34" s="92"/>
      <c r="I34" s="92"/>
      <c r="J34" s="92"/>
      <c r="K34" s="92"/>
      <c r="L34" s="92"/>
      <c r="M34" s="92"/>
      <c r="N34" s="92"/>
      <c r="O34" s="93"/>
    </row>
    <row r="35" spans="1:15">
      <c r="A35" s="14" t="s">
        <v>274</v>
      </c>
      <c r="B35" s="92" t="s">
        <v>279</v>
      </c>
      <c r="C35" s="92"/>
      <c r="D35" s="92"/>
      <c r="E35" s="92"/>
      <c r="F35" s="92"/>
      <c r="G35" s="92"/>
      <c r="H35" s="92"/>
      <c r="I35" s="92"/>
      <c r="J35" s="92"/>
      <c r="K35" s="92"/>
      <c r="L35" s="92"/>
      <c r="M35" s="92"/>
      <c r="N35" s="92"/>
      <c r="O35" s="93"/>
    </row>
    <row r="36" spans="1:15" ht="18" customHeight="1">
      <c r="A36" s="14" t="s">
        <v>284</v>
      </c>
      <c r="B36" s="92"/>
      <c r="C36" s="92"/>
      <c r="D36" s="92"/>
      <c r="E36" s="92"/>
      <c r="F36" s="92"/>
      <c r="G36" s="92"/>
      <c r="H36" s="92"/>
      <c r="I36" s="92"/>
      <c r="J36" s="92"/>
      <c r="K36" s="92"/>
      <c r="L36" s="92"/>
      <c r="M36" s="92"/>
      <c r="N36" s="92"/>
      <c r="O36" s="93"/>
    </row>
    <row r="37" spans="1:15" ht="7.5" customHeight="1" thickBot="1">
      <c r="A37" s="15" t="s">
        <v>274</v>
      </c>
      <c r="B37" s="94"/>
      <c r="C37" s="94"/>
      <c r="D37" s="94"/>
      <c r="E37" s="94"/>
      <c r="F37" s="94"/>
      <c r="G37" s="94"/>
      <c r="H37" s="94"/>
      <c r="I37" s="94"/>
      <c r="J37" s="94"/>
      <c r="K37" s="94"/>
      <c r="L37" s="94"/>
      <c r="M37" s="94"/>
      <c r="N37" s="94"/>
      <c r="O37" s="95"/>
    </row>
    <row r="38" spans="1:15">
      <c r="A38" s="5" t="s">
        <v>285</v>
      </c>
    </row>
    <row r="39" spans="1:15">
      <c r="A39" s="5" t="s">
        <v>286</v>
      </c>
    </row>
    <row r="40" spans="1:15">
      <c r="A40" s="5"/>
    </row>
    <row r="41" spans="1:15">
      <c r="A41" s="5"/>
    </row>
    <row r="42" spans="1:15" ht="14.25" thickBot="1">
      <c r="A42" s="5" t="s">
        <v>287</v>
      </c>
    </row>
    <row r="43" spans="1:15">
      <c r="A43" s="1540" t="s">
        <v>288</v>
      </c>
      <c r="B43" s="1553" t="s">
        <v>289</v>
      </c>
      <c r="C43" s="1554"/>
      <c r="D43" s="1554"/>
      <c r="E43" s="1554"/>
      <c r="F43" s="1554"/>
      <c r="G43" s="1554"/>
      <c r="H43" s="1554"/>
      <c r="I43" s="1555"/>
      <c r="J43" s="1547" t="s">
        <v>290</v>
      </c>
      <c r="K43" s="1548"/>
      <c r="L43" s="1549"/>
      <c r="M43" s="1547" t="s">
        <v>291</v>
      </c>
      <c r="N43" s="1548"/>
      <c r="O43" s="1549"/>
    </row>
    <row r="44" spans="1:15" ht="14.25" thickBot="1">
      <c r="A44" s="1541"/>
      <c r="B44" s="1542" t="str">
        <f>L8</f>
        <v>　○年　　月　　日現在</v>
      </c>
      <c r="C44" s="1543"/>
      <c r="D44" s="1543"/>
      <c r="E44" s="1544"/>
      <c r="F44" s="1545" t="s">
        <v>292</v>
      </c>
      <c r="G44" s="1543"/>
      <c r="H44" s="1543"/>
      <c r="I44" s="1546"/>
      <c r="J44" s="1550"/>
      <c r="K44" s="1551"/>
      <c r="L44" s="1552"/>
      <c r="M44" s="1550"/>
      <c r="N44" s="1551"/>
      <c r="O44" s="1552"/>
    </row>
    <row r="45" spans="1:15">
      <c r="A45" s="53"/>
      <c r="B45" s="56"/>
      <c r="C45" s="27"/>
      <c r="D45" s="27" t="s">
        <v>265</v>
      </c>
      <c r="E45" s="52" t="s">
        <v>264</v>
      </c>
      <c r="F45" s="26"/>
      <c r="G45" s="27"/>
      <c r="H45" s="27" t="s">
        <v>265</v>
      </c>
      <c r="I45" s="57" t="s">
        <v>264</v>
      </c>
      <c r="J45" s="56"/>
      <c r="K45" s="27" t="s">
        <v>265</v>
      </c>
      <c r="L45" s="57" t="s">
        <v>264</v>
      </c>
      <c r="M45" s="60"/>
      <c r="O45" s="18"/>
    </row>
    <row r="46" spans="1:15">
      <c r="A46" s="53" t="s">
        <v>293</v>
      </c>
      <c r="B46" s="44"/>
      <c r="C46" s="23"/>
      <c r="D46" s="23"/>
      <c r="E46" s="30"/>
      <c r="F46" s="24"/>
      <c r="G46" s="23"/>
      <c r="H46" s="23"/>
      <c r="I46" s="58"/>
      <c r="J46" s="44"/>
      <c r="K46" s="23"/>
      <c r="L46" s="58"/>
      <c r="M46" s="44"/>
      <c r="N46" s="23"/>
      <c r="O46" s="31"/>
    </row>
    <row r="47" spans="1:15" ht="27" customHeight="1">
      <c r="A47" s="87"/>
      <c r="B47" s="1596"/>
      <c r="C47" s="1597"/>
      <c r="D47" s="1598"/>
      <c r="E47" s="88" t="str">
        <f>IF(A47="","",(B47/A47)*100)</f>
        <v/>
      </c>
      <c r="F47" s="1599"/>
      <c r="G47" s="1597"/>
      <c r="H47" s="1598"/>
      <c r="I47" s="89" t="str">
        <f>IF(A47="","",(F47/A47)*100)</f>
        <v/>
      </c>
      <c r="J47" s="1596"/>
      <c r="K47" s="1598"/>
      <c r="L47" s="89"/>
      <c r="M47" s="1600"/>
      <c r="N47" s="1601"/>
      <c r="O47" s="1602"/>
    </row>
    <row r="48" spans="1:15">
      <c r="A48" s="54" t="s">
        <v>265</v>
      </c>
      <c r="B48" s="44"/>
      <c r="C48" s="23"/>
      <c r="D48" s="23"/>
      <c r="E48" s="30"/>
      <c r="F48" s="24"/>
      <c r="G48" s="23"/>
      <c r="H48" s="23"/>
      <c r="I48" s="58"/>
      <c r="J48" s="44"/>
      <c r="K48" s="23"/>
      <c r="L48" s="58"/>
      <c r="M48" s="44"/>
      <c r="N48" s="23"/>
      <c r="O48" s="31"/>
    </row>
    <row r="49" spans="1:15" ht="7.5" customHeight="1">
      <c r="A49" s="53"/>
      <c r="B49" s="44"/>
      <c r="C49" s="23"/>
      <c r="D49" s="23"/>
      <c r="E49" s="30"/>
      <c r="F49" s="24"/>
      <c r="G49" s="23"/>
      <c r="H49" s="23"/>
      <c r="I49" s="58"/>
      <c r="J49" s="44"/>
      <c r="K49" s="23"/>
      <c r="L49" s="58"/>
      <c r="M49" s="44"/>
      <c r="N49" s="23"/>
      <c r="O49" s="31"/>
    </row>
    <row r="50" spans="1:15">
      <c r="A50" s="53" t="s">
        <v>294</v>
      </c>
      <c r="B50" s="44"/>
      <c r="C50" s="23"/>
      <c r="D50" s="23"/>
      <c r="E50" s="30"/>
      <c r="F50" s="24"/>
      <c r="G50" s="23"/>
      <c r="H50" s="23"/>
      <c r="I50" s="58"/>
      <c r="J50" s="44"/>
      <c r="K50" s="23"/>
      <c r="L50" s="58"/>
      <c r="M50" s="44"/>
      <c r="N50" s="23"/>
      <c r="O50" s="31"/>
    </row>
    <row r="51" spans="1:15" ht="27" customHeight="1">
      <c r="A51" s="87"/>
      <c r="B51" s="1596"/>
      <c r="C51" s="1597"/>
      <c r="D51" s="1598"/>
      <c r="E51" s="88" t="str">
        <f>IF(A47="","",(B51/A51)*100)</f>
        <v/>
      </c>
      <c r="F51" s="1599"/>
      <c r="G51" s="1597"/>
      <c r="H51" s="1598"/>
      <c r="I51" s="89" t="str">
        <f>IF(A47="","",(F51/A51)*100)</f>
        <v/>
      </c>
      <c r="J51" s="1596"/>
      <c r="K51" s="1598"/>
      <c r="L51" s="89"/>
      <c r="M51" s="1600"/>
      <c r="N51" s="1601"/>
      <c r="O51" s="1602"/>
    </row>
    <row r="52" spans="1:15">
      <c r="A52" s="54" t="s">
        <v>265</v>
      </c>
      <c r="B52" s="44"/>
      <c r="C52" s="23"/>
      <c r="D52" s="86"/>
      <c r="E52" s="30"/>
      <c r="F52" s="24"/>
      <c r="G52" s="23"/>
      <c r="H52" s="23"/>
      <c r="I52" s="58"/>
      <c r="J52" s="44"/>
      <c r="K52" s="23"/>
      <c r="L52" s="58"/>
      <c r="M52" s="44"/>
      <c r="N52" s="23"/>
      <c r="O52" s="31"/>
    </row>
    <row r="53" spans="1:15" ht="7.5" customHeight="1" thickBot="1">
      <c r="A53" s="55"/>
      <c r="B53" s="50"/>
      <c r="C53" s="33"/>
      <c r="D53" s="33"/>
      <c r="E53" s="51"/>
      <c r="F53" s="32"/>
      <c r="G53" s="33"/>
      <c r="H53" s="33"/>
      <c r="I53" s="59"/>
      <c r="J53" s="50"/>
      <c r="K53" s="33"/>
      <c r="L53" s="59"/>
      <c r="M53" s="50"/>
      <c r="N53" s="33"/>
      <c r="O53" s="34"/>
    </row>
    <row r="54" spans="1:15" hidden="1">
      <c r="A54" s="4"/>
      <c r="B54" s="4"/>
      <c r="C54" s="4"/>
      <c r="D54" s="4"/>
      <c r="E54" s="4"/>
      <c r="F54" s="4"/>
      <c r="G54" s="4"/>
      <c r="H54" s="4"/>
    </row>
    <row r="55" spans="1:15">
      <c r="A55" s="23" t="s">
        <v>295</v>
      </c>
    </row>
  </sheetData>
  <mergeCells count="44">
    <mergeCell ref="B51:D51"/>
    <mergeCell ref="F51:H51"/>
    <mergeCell ref="J51:K51"/>
    <mergeCell ref="M51:O51"/>
    <mergeCell ref="B22:O22"/>
    <mergeCell ref="L23:O23"/>
    <mergeCell ref="L24:O24"/>
    <mergeCell ref="B24:K24"/>
    <mergeCell ref="B47:D47"/>
    <mergeCell ref="F47:H47"/>
    <mergeCell ref="J47:K47"/>
    <mergeCell ref="M47:O47"/>
    <mergeCell ref="M43:O44"/>
    <mergeCell ref="A9:B9"/>
    <mergeCell ref="I5:O5"/>
    <mergeCell ref="I4:O4"/>
    <mergeCell ref="L8:O8"/>
    <mergeCell ref="L9:O9"/>
    <mergeCell ref="I9:K9"/>
    <mergeCell ref="F9:H9"/>
    <mergeCell ref="C9:E9"/>
    <mergeCell ref="A4:H4"/>
    <mergeCell ref="A5:H5"/>
    <mergeCell ref="A11:B11"/>
    <mergeCell ref="A15:B15"/>
    <mergeCell ref="A16:B16"/>
    <mergeCell ref="A12:B12"/>
    <mergeCell ref="A13:B13"/>
    <mergeCell ref="A19:B19"/>
    <mergeCell ref="C12:E13"/>
    <mergeCell ref="F12:H13"/>
    <mergeCell ref="I12:K13"/>
    <mergeCell ref="C16:E17"/>
    <mergeCell ref="F16:H17"/>
    <mergeCell ref="I16:K17"/>
    <mergeCell ref="C19:E19"/>
    <mergeCell ref="F19:H19"/>
    <mergeCell ref="I19:K19"/>
    <mergeCell ref="A17:B17"/>
    <mergeCell ref="A43:A44"/>
    <mergeCell ref="B44:E44"/>
    <mergeCell ref="F44:I44"/>
    <mergeCell ref="J43:L44"/>
    <mergeCell ref="B43:I43"/>
  </mergeCells>
  <phoneticPr fontId="14"/>
  <pageMargins left="0.51181102362204722" right="0.51181102362204722"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1281" t="s">
        <v>635</v>
      </c>
      <c r="C2" s="1281"/>
      <c r="D2" s="1281"/>
      <c r="E2" s="1281"/>
      <c r="F2" s="1281"/>
      <c r="G2" s="1281"/>
      <c r="H2" s="1281"/>
      <c r="I2" s="1281"/>
      <c r="J2" s="1281"/>
    </row>
    <row r="3" spans="2:10" ht="13.5" customHeight="1">
      <c r="B3" s="1281"/>
      <c r="C3" s="1281"/>
      <c r="D3" s="1281"/>
      <c r="E3" s="1281"/>
      <c r="F3" s="1281"/>
      <c r="G3" s="1281"/>
      <c r="H3" s="1281"/>
      <c r="I3" s="1281"/>
      <c r="J3" s="1281"/>
    </row>
    <row r="4" spans="2:10" ht="13.5" customHeight="1">
      <c r="B4" s="1281"/>
      <c r="C4" s="1281"/>
      <c r="D4" s="1281"/>
      <c r="E4" s="1281"/>
      <c r="F4" s="1281"/>
      <c r="G4" s="1281"/>
      <c r="H4" s="1281"/>
      <c r="I4" s="1281"/>
      <c r="J4" s="1281"/>
    </row>
    <row r="5" spans="2:10">
      <c r="B5" s="666"/>
      <c r="C5" s="666"/>
      <c r="D5" s="666"/>
      <c r="E5" s="666"/>
      <c r="F5" s="666"/>
      <c r="G5" s="666"/>
      <c r="H5" s="666"/>
      <c r="I5" s="666"/>
      <c r="J5" s="666"/>
    </row>
    <row r="6" spans="2:10">
      <c r="B6" s="666"/>
      <c r="C6" s="666"/>
      <c r="D6" s="666"/>
      <c r="E6" s="666"/>
      <c r="F6" s="666"/>
      <c r="G6" s="666"/>
      <c r="H6" s="666"/>
      <c r="I6" s="666"/>
      <c r="J6" s="666"/>
    </row>
    <row r="7" spans="2:10" ht="22.5" customHeight="1">
      <c r="B7" s="667"/>
      <c r="C7" s="667"/>
      <c r="D7" s="667"/>
      <c r="E7" s="667"/>
      <c r="F7" s="667"/>
      <c r="G7" s="667"/>
      <c r="H7" s="1282" t="s">
        <v>618</v>
      </c>
      <c r="I7" s="1282"/>
      <c r="J7" s="1282"/>
    </row>
    <row r="8" spans="2:10" ht="14.25">
      <c r="B8" s="667"/>
      <c r="C8" s="667"/>
      <c r="D8" s="667"/>
      <c r="E8" s="667"/>
      <c r="F8" s="667"/>
      <c r="G8" s="667"/>
      <c r="H8" s="667"/>
      <c r="I8" s="667"/>
      <c r="J8" s="667"/>
    </row>
    <row r="9" spans="2:10" ht="14.25">
      <c r="B9" s="667"/>
      <c r="C9" s="667"/>
      <c r="D9" s="667"/>
      <c r="E9" s="667"/>
      <c r="F9" s="667"/>
      <c r="G9" s="667"/>
      <c r="H9" s="667"/>
      <c r="I9" s="667"/>
      <c r="J9" s="667"/>
    </row>
    <row r="10" spans="2:10" ht="27" customHeight="1">
      <c r="B10" s="1282" t="s">
        <v>619</v>
      </c>
      <c r="C10" s="1282"/>
      <c r="D10" s="1282"/>
      <c r="E10" s="667"/>
      <c r="F10" s="667"/>
      <c r="G10" s="667"/>
      <c r="H10" s="667"/>
      <c r="I10" s="667"/>
      <c r="J10" s="667"/>
    </row>
    <row r="11" spans="2:10" ht="14.25">
      <c r="B11" s="667"/>
      <c r="C11" s="667"/>
      <c r="D11" s="667"/>
      <c r="E11" s="667"/>
      <c r="F11" s="667"/>
      <c r="G11" s="667"/>
      <c r="H11" s="667"/>
      <c r="I11" s="667"/>
      <c r="J11" s="667"/>
    </row>
    <row r="12" spans="2:10" ht="19.5" customHeight="1">
      <c r="B12" s="667"/>
      <c r="C12" s="667"/>
      <c r="D12" s="667"/>
      <c r="E12" s="667"/>
      <c r="F12" s="667"/>
      <c r="G12" s="667" t="s">
        <v>620</v>
      </c>
      <c r="H12" s="1280" t="s">
        <v>630</v>
      </c>
      <c r="I12" s="1280"/>
      <c r="J12" s="1280"/>
    </row>
    <row r="13" spans="2:10" ht="19.5" customHeight="1">
      <c r="B13" s="667"/>
      <c r="C13" s="667"/>
      <c r="D13" s="667"/>
      <c r="E13" s="667"/>
      <c r="F13" s="667"/>
      <c r="G13" s="667" t="s">
        <v>621</v>
      </c>
      <c r="H13" s="1280" t="s">
        <v>631</v>
      </c>
      <c r="I13" s="1280"/>
      <c r="J13" s="1280"/>
    </row>
    <row r="14" spans="2:10" ht="19.5" customHeight="1">
      <c r="B14" s="667"/>
      <c r="C14" s="667"/>
      <c r="D14" s="667"/>
      <c r="E14" s="667"/>
      <c r="F14" s="667"/>
      <c r="G14" s="667" t="s">
        <v>622</v>
      </c>
      <c r="H14" s="1280" t="s">
        <v>632</v>
      </c>
      <c r="I14" s="1280"/>
      <c r="J14" s="1280"/>
    </row>
    <row r="15" spans="2:10" ht="14.25">
      <c r="B15" s="667"/>
      <c r="C15" s="667"/>
      <c r="D15" s="667"/>
      <c r="E15" s="667"/>
      <c r="F15" s="667"/>
      <c r="G15" s="667"/>
      <c r="H15" s="667"/>
      <c r="I15" s="667"/>
      <c r="J15" s="667"/>
    </row>
    <row r="16" spans="2:10" ht="14.25">
      <c r="B16" s="667"/>
      <c r="C16" s="667"/>
      <c r="D16" s="667"/>
      <c r="E16" s="667"/>
      <c r="F16" s="667"/>
      <c r="G16" s="667"/>
      <c r="H16" s="667"/>
      <c r="I16" s="667"/>
      <c r="J16" s="667"/>
    </row>
    <row r="17" spans="2:10" ht="14.25">
      <c r="B17" s="667"/>
      <c r="C17" s="667"/>
      <c r="D17" s="667"/>
      <c r="E17" s="667"/>
      <c r="F17" s="667"/>
      <c r="G17" s="667"/>
      <c r="H17" s="667"/>
      <c r="I17" s="667"/>
      <c r="J17" s="667"/>
    </row>
    <row r="18" spans="2:10" ht="14.25">
      <c r="B18" s="667"/>
      <c r="C18" s="667"/>
      <c r="D18" s="667"/>
      <c r="E18" s="667"/>
      <c r="F18" s="667"/>
      <c r="G18" s="667"/>
      <c r="H18" s="667"/>
      <c r="I18" s="667"/>
      <c r="J18" s="667"/>
    </row>
    <row r="19" spans="2:10" ht="13.5" customHeight="1">
      <c r="B19" s="1283" t="s">
        <v>623</v>
      </c>
      <c r="C19" s="1283"/>
      <c r="D19" s="1283"/>
      <c r="E19" s="1283"/>
      <c r="F19" s="1283"/>
      <c r="G19" s="1283"/>
      <c r="H19" s="1283"/>
      <c r="I19" s="1283"/>
      <c r="J19" s="1283"/>
    </row>
    <row r="20" spans="2:10">
      <c r="B20" s="1283"/>
      <c r="C20" s="1283"/>
      <c r="D20" s="1283"/>
      <c r="E20" s="1283"/>
      <c r="F20" s="1283"/>
      <c r="G20" s="1283"/>
      <c r="H20" s="1283"/>
      <c r="I20" s="1283"/>
      <c r="J20" s="1283"/>
    </row>
    <row r="21" spans="2:10">
      <c r="B21" s="1283"/>
      <c r="C21" s="1283"/>
      <c r="D21" s="1283"/>
      <c r="E21" s="1283"/>
      <c r="F21" s="1283"/>
      <c r="G21" s="1283"/>
      <c r="H21" s="1283"/>
      <c r="I21" s="1283"/>
      <c r="J21" s="1283"/>
    </row>
    <row r="22" spans="2:10">
      <c r="B22" s="1283"/>
      <c r="C22" s="1283"/>
      <c r="D22" s="1283"/>
      <c r="E22" s="1283"/>
      <c r="F22" s="1283"/>
      <c r="G22" s="1283"/>
      <c r="H22" s="1283"/>
      <c r="I22" s="1283"/>
      <c r="J22" s="1283"/>
    </row>
    <row r="23" spans="2:10" ht="14.25">
      <c r="B23" s="667"/>
      <c r="C23" s="667"/>
      <c r="D23" s="667"/>
      <c r="E23" s="667"/>
      <c r="F23" s="667"/>
      <c r="G23" s="667"/>
      <c r="H23" s="667"/>
      <c r="I23" s="667"/>
      <c r="J23" s="667"/>
    </row>
    <row r="24" spans="2:10" ht="27.75" customHeight="1">
      <c r="B24" s="667"/>
      <c r="C24" s="667" t="s">
        <v>624</v>
      </c>
      <c r="D24" s="1282" t="s">
        <v>618</v>
      </c>
      <c r="E24" s="1282"/>
      <c r="F24" s="668" t="s">
        <v>625</v>
      </c>
      <c r="G24" s="1282" t="s">
        <v>618</v>
      </c>
      <c r="H24" s="1282"/>
      <c r="I24" s="668" t="s">
        <v>626</v>
      </c>
      <c r="J24" s="667"/>
    </row>
    <row r="25" spans="2:10" ht="14.25">
      <c r="B25" s="667"/>
      <c r="C25" s="667"/>
      <c r="D25" s="1280"/>
      <c r="E25" s="1280"/>
      <c r="F25" s="1280"/>
      <c r="G25" s="1280"/>
      <c r="H25" s="1280"/>
      <c r="I25" s="1280"/>
      <c r="J25" s="667"/>
    </row>
    <row r="26" spans="2:10" ht="33" customHeight="1">
      <c r="B26" s="667"/>
      <c r="C26" s="667"/>
      <c r="D26" s="1280" t="s">
        <v>629</v>
      </c>
      <c r="E26" s="1280"/>
      <c r="F26" s="1280"/>
      <c r="G26" s="1280"/>
      <c r="H26" s="1280"/>
      <c r="I26" s="1280"/>
      <c r="J26" s="667"/>
    </row>
    <row r="27" spans="2:10" ht="14.25">
      <c r="B27" s="667"/>
      <c r="C27" s="667"/>
      <c r="D27" s="667"/>
      <c r="E27" s="667"/>
      <c r="F27" s="667"/>
      <c r="G27" s="667"/>
      <c r="H27" s="667"/>
      <c r="I27" s="667"/>
      <c r="J27" s="667"/>
    </row>
    <row r="28" spans="2:10" ht="14.25">
      <c r="B28" s="667"/>
      <c r="C28" s="667"/>
      <c r="D28" s="667"/>
      <c r="E28" s="667"/>
      <c r="F28" s="667"/>
      <c r="G28" s="667"/>
      <c r="H28" s="667"/>
      <c r="I28" s="667"/>
      <c r="J28" s="667"/>
    </row>
    <row r="29" spans="2:10" ht="14.25">
      <c r="B29" s="667"/>
      <c r="C29" s="667"/>
      <c r="D29" s="667"/>
      <c r="E29" s="667"/>
      <c r="F29" s="667"/>
      <c r="G29" s="667"/>
      <c r="H29" s="667"/>
      <c r="I29" s="667"/>
      <c r="J29" s="667"/>
    </row>
    <row r="30" spans="2:10" ht="14.25">
      <c r="B30" s="667"/>
      <c r="C30" s="667"/>
      <c r="D30" s="667"/>
      <c r="E30" s="667"/>
      <c r="F30" s="667"/>
      <c r="G30" s="667"/>
      <c r="H30" s="667"/>
      <c r="I30" s="667"/>
      <c r="J30" s="667"/>
    </row>
    <row r="31" spans="2:10" ht="14.25">
      <c r="B31" s="667"/>
      <c r="C31" s="667"/>
      <c r="D31" s="667"/>
      <c r="E31" s="667"/>
      <c r="F31" s="667"/>
      <c r="G31" s="667"/>
      <c r="H31" s="667"/>
      <c r="I31" s="667"/>
      <c r="J31" s="667"/>
    </row>
    <row r="32" spans="2:10" ht="14.25">
      <c r="B32" s="667"/>
      <c r="C32" s="667" t="s">
        <v>627</v>
      </c>
      <c r="D32" s="667"/>
      <c r="E32" s="667"/>
      <c r="F32" s="667"/>
      <c r="G32" s="667"/>
      <c r="H32" s="667"/>
      <c r="I32" s="667"/>
      <c r="J32" s="667"/>
    </row>
    <row r="33" spans="2:10" ht="14.25">
      <c r="B33" s="667"/>
      <c r="C33" s="667"/>
      <c r="D33" s="667"/>
      <c r="E33" s="667"/>
      <c r="F33" s="667"/>
      <c r="G33" s="667"/>
      <c r="H33" s="667"/>
      <c r="I33" s="667"/>
      <c r="J33" s="667"/>
    </row>
    <row r="34" spans="2:10" ht="20.25" customHeight="1">
      <c r="B34" s="667"/>
      <c r="C34" s="667"/>
      <c r="D34" s="667" t="s">
        <v>628</v>
      </c>
      <c r="E34" s="1280" t="s">
        <v>633</v>
      </c>
      <c r="F34" s="1280"/>
      <c r="G34" s="1280"/>
      <c r="H34" s="1280"/>
      <c r="I34" s="667"/>
      <c r="J34" s="667"/>
    </row>
    <row r="35" spans="2:10" ht="20.25" customHeight="1">
      <c r="B35" s="667"/>
      <c r="C35" s="667"/>
      <c r="D35" s="667" t="s">
        <v>621</v>
      </c>
      <c r="E35" s="1280" t="s">
        <v>631</v>
      </c>
      <c r="F35" s="1280"/>
      <c r="G35" s="1280"/>
      <c r="H35" s="1280"/>
      <c r="I35" s="667"/>
      <c r="J35" s="667"/>
    </row>
    <row r="36" spans="2:10" ht="20.25" customHeight="1">
      <c r="B36" s="667"/>
      <c r="C36" s="667"/>
      <c r="D36" s="667" t="s">
        <v>622</v>
      </c>
      <c r="E36" s="1280" t="s">
        <v>634</v>
      </c>
      <c r="F36" s="1280"/>
      <c r="G36" s="1280"/>
      <c r="H36" s="1280"/>
      <c r="I36" s="667"/>
      <c r="J36" s="667"/>
    </row>
    <row r="37" spans="2:10" ht="14.25">
      <c r="B37" s="667"/>
      <c r="C37" s="667"/>
      <c r="D37" s="667"/>
      <c r="E37" s="667"/>
      <c r="F37" s="667"/>
      <c r="G37" s="667"/>
      <c r="H37" s="667"/>
      <c r="I37" s="667"/>
      <c r="J37" s="667"/>
    </row>
    <row r="38" spans="2:10" ht="14.25">
      <c r="B38" s="667"/>
      <c r="C38" s="667"/>
      <c r="D38" s="667"/>
      <c r="E38" s="667"/>
      <c r="F38" s="667"/>
      <c r="G38" s="667"/>
      <c r="H38" s="667"/>
      <c r="I38" s="667"/>
      <c r="J38" s="667"/>
    </row>
    <row r="39" spans="2:10">
      <c r="B39" s="666"/>
      <c r="C39" s="666"/>
      <c r="D39" s="666"/>
      <c r="E39" s="666"/>
      <c r="F39" s="666"/>
      <c r="G39" s="666"/>
      <c r="H39" s="666"/>
      <c r="I39" s="666"/>
      <c r="J39" s="666"/>
    </row>
    <row r="40" spans="2:10">
      <c r="B40" s="666"/>
      <c r="C40" s="666"/>
      <c r="D40" s="666"/>
      <c r="E40" s="666"/>
      <c r="F40" s="666"/>
      <c r="G40" s="666"/>
      <c r="H40" s="666"/>
      <c r="I40" s="666"/>
      <c r="J40" s="666"/>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5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K46"/>
  <sheetViews>
    <sheetView view="pageBreakPreview" zoomScale="115" zoomScaleNormal="100" zoomScaleSheetLayoutView="115" workbookViewId="0"/>
  </sheetViews>
  <sheetFormatPr defaultColWidth="9" defaultRowHeight="13.5"/>
  <cols>
    <col min="1" max="1" width="5" customWidth="1"/>
    <col min="2" max="2" width="3.375" customWidth="1"/>
    <col min="8" max="8" width="10" customWidth="1"/>
    <col min="10" max="10" width="10.375" customWidth="1"/>
  </cols>
  <sheetData>
    <row r="1" spans="1:11">
      <c r="A1" s="6" t="s">
        <v>467</v>
      </c>
    </row>
    <row r="2" spans="1:11">
      <c r="A2" s="6"/>
    </row>
    <row r="3" spans="1:11" s="9" customFormat="1" ht="14.25">
      <c r="A3" s="8"/>
      <c r="H3" s="1292" t="s">
        <v>248</v>
      </c>
      <c r="I3" s="1292"/>
      <c r="J3" s="1292"/>
    </row>
    <row r="4" spans="1:11" s="9" customFormat="1" ht="14.25">
      <c r="A4" s="8"/>
      <c r="H4" s="1293" t="s">
        <v>468</v>
      </c>
      <c r="I4" s="1293"/>
      <c r="J4" s="1293"/>
    </row>
    <row r="5" spans="1:11" s="9" customFormat="1" ht="14.25">
      <c r="A5" s="8"/>
      <c r="G5" s="1294"/>
      <c r="H5" s="1295"/>
      <c r="I5" s="1295"/>
    </row>
    <row r="6" spans="1:11" s="9" customFormat="1" ht="14.25">
      <c r="A6" s="8" t="s">
        <v>865</v>
      </c>
    </row>
    <row r="7" spans="1:11" s="9" customFormat="1" ht="14.25">
      <c r="A7" s="8"/>
    </row>
    <row r="8" spans="1:11" s="9" customFormat="1" ht="14.25">
      <c r="A8" s="8"/>
    </row>
    <row r="9" spans="1:11" s="9" customFormat="1" ht="14.25">
      <c r="A9" s="8"/>
    </row>
    <row r="10" spans="1:11" s="9" customFormat="1" ht="14.25">
      <c r="A10" s="8"/>
      <c r="E10" s="1537" t="str">
        <f>'第１号様式_交付申請書（都道府県→国）'!H10</f>
        <v>事業者名</v>
      </c>
      <c r="F10" s="1537"/>
      <c r="G10" s="1537"/>
      <c r="H10" s="1537"/>
      <c r="K10" s="2" t="s">
        <v>250</v>
      </c>
    </row>
    <row r="11" spans="1:11" s="2" customFormat="1">
      <c r="A11" s="3"/>
    </row>
    <row r="12" spans="1:11" s="2" customFormat="1">
      <c r="A12" s="3"/>
    </row>
    <row r="13" spans="1:11" s="2" customFormat="1">
      <c r="A13" s="3"/>
    </row>
    <row r="14" spans="1:11" s="2" customFormat="1" ht="36.75" customHeight="1">
      <c r="A14" s="1607" t="str">
        <f>第７号様式_補助金調書!$B$2&amp;"補助金の事業実績報告書"</f>
        <v xml:space="preserve">  令和７年度（令和６年度からの繰越分）医療施設等経営強化緊急支援事業費補助金の事業実績報告書</v>
      </c>
      <c r="B14" s="1608"/>
      <c r="C14" s="1608"/>
      <c r="D14" s="1608"/>
      <c r="E14" s="1608"/>
      <c r="F14" s="1608"/>
      <c r="G14" s="1608"/>
      <c r="H14" s="1608"/>
      <c r="I14" s="1608"/>
      <c r="J14" s="1608"/>
    </row>
    <row r="15" spans="1:11" s="2" customFormat="1" ht="14.25">
      <c r="A15" s="8"/>
      <c r="B15" s="9"/>
      <c r="C15" s="9"/>
      <c r="D15" s="9"/>
      <c r="E15" s="9"/>
      <c r="F15" s="9"/>
      <c r="G15" s="9"/>
      <c r="H15" s="9"/>
      <c r="I15" s="9"/>
    </row>
    <row r="16" spans="1:11">
      <c r="A16" s="6"/>
    </row>
    <row r="17" spans="1:10">
      <c r="A17" s="6"/>
    </row>
    <row r="18" spans="1:10">
      <c r="A18" s="6"/>
    </row>
    <row r="19" spans="1:10" ht="30" customHeight="1">
      <c r="A19" s="6"/>
      <c r="B19" s="1606" t="s">
        <v>469</v>
      </c>
      <c r="C19" s="1606"/>
      <c r="D19" s="1606"/>
      <c r="E19" s="1606"/>
      <c r="F19" s="1606"/>
      <c r="G19" s="1606"/>
      <c r="H19" s="1606"/>
      <c r="I19" s="1606"/>
      <c r="J19" s="1606"/>
    </row>
    <row r="20" spans="1:10">
      <c r="A20" s="6"/>
    </row>
    <row r="21" spans="1:10">
      <c r="A21" s="6"/>
    </row>
    <row r="22" spans="1:10" ht="14.25">
      <c r="A22" s="6"/>
      <c r="B22">
        <v>1</v>
      </c>
      <c r="C22" t="s">
        <v>470</v>
      </c>
      <c r="E22" s="10"/>
      <c r="F22" s="1288">
        <f>'第３号様式_別紙1 経費所要額精算書'!$D$17</f>
        <v>0</v>
      </c>
      <c r="G22" s="1288"/>
      <c r="H22" s="9" t="s">
        <v>265</v>
      </c>
    </row>
    <row r="23" spans="1:10">
      <c r="A23" s="6"/>
    </row>
    <row r="24" spans="1:10" s="9" customFormat="1" ht="39.950000000000003" customHeight="1">
      <c r="A24" s="8"/>
      <c r="B24" s="9">
        <v>2</v>
      </c>
      <c r="C24" s="9" t="s">
        <v>471</v>
      </c>
      <c r="E24" s="1289" t="str">
        <f>IF('第３号様式_別紙1 経費所要額精算書'!$A$8="","",'第３号様式_別紙1 経費所要額精算書'!$A$8)</f>
        <v>生産性向上・職場環境整備等支援事業</v>
      </c>
      <c r="F24" s="1290"/>
      <c r="G24" s="1290"/>
      <c r="H24" s="1290"/>
      <c r="I24" s="1290"/>
    </row>
    <row r="25" spans="1:10" s="9" customFormat="1" ht="39.950000000000003" customHeight="1">
      <c r="A25" s="8"/>
      <c r="D25" s="11"/>
      <c r="E25" s="1289" t="str">
        <f>IF('第３号様式_別紙1 経費所要額精算書'!$A$9="","",'第３号様式_別紙1 経費所要額精算書'!$A$9)</f>
        <v>病床数適正化支援事業</v>
      </c>
      <c r="F25" s="1290"/>
      <c r="G25" s="1290"/>
      <c r="H25" s="1290"/>
      <c r="I25" s="1290"/>
    </row>
    <row r="26" spans="1:10" s="9" customFormat="1" ht="39.950000000000003" customHeight="1">
      <c r="A26" s="8"/>
      <c r="D26" s="11"/>
      <c r="E26" s="1289" t="str">
        <f>IF('第３号様式_別紙1 経費所要額精算書'!$A$10="","",'第３号様式_別紙1 経費所要額精算書'!$A$10)</f>
        <v>施設整備促進支援事業</v>
      </c>
      <c r="F26" s="1290"/>
      <c r="G26" s="1290"/>
      <c r="H26" s="1290"/>
      <c r="I26" s="1290"/>
    </row>
    <row r="27" spans="1:10" s="9" customFormat="1" ht="39.950000000000003" customHeight="1">
      <c r="A27" s="8"/>
      <c r="D27" s="11"/>
      <c r="E27" s="1289" t="str">
        <f>IF('第３号様式_別紙1 経費所要額精算書'!$A$11="","",'第３号様式_別紙1 経費所要額精算書'!$A$11)</f>
        <v>分娩取扱施設支援事業</v>
      </c>
      <c r="F27" s="1290"/>
      <c r="G27" s="1290"/>
      <c r="H27" s="1290"/>
      <c r="I27" s="1290"/>
    </row>
    <row r="28" spans="1:10" s="9" customFormat="1" ht="39.950000000000003" customHeight="1">
      <c r="A28" s="8"/>
      <c r="D28" s="11"/>
      <c r="E28" s="1289" t="str">
        <f>IF('第３号様式_別紙1 経費所要額精算書'!$A$12="","",'第３号様式_別紙1 経費所要額精算書'!$A$12)</f>
        <v>小児医療施設支援事業</v>
      </c>
      <c r="F28" s="1290"/>
      <c r="G28" s="1290"/>
      <c r="H28" s="1290"/>
      <c r="I28" s="1290"/>
    </row>
    <row r="29" spans="1:10" s="9" customFormat="1" ht="39.950000000000003" customHeight="1">
      <c r="A29" s="8"/>
      <c r="D29" s="11"/>
      <c r="E29" s="1289" t="str">
        <f>IF('第３号様式_別紙1 経費所要額精算書'!$A$13="","",'第３号様式_別紙1 経費所要額精算書'!$A$13)</f>
        <v>地域連携周産期支援事業（分娩取扱施設）</v>
      </c>
      <c r="F29" s="1290"/>
      <c r="G29" s="1290"/>
      <c r="H29" s="1290"/>
      <c r="I29" s="1290"/>
    </row>
    <row r="30" spans="1:10" s="9" customFormat="1" ht="39.950000000000003" customHeight="1">
      <c r="A30" s="8"/>
      <c r="D30" s="11"/>
      <c r="E30" s="1289" t="str">
        <f>IF('第３号様式_別紙1 経費所要額精算書'!$A$13="","",'第３号様式_別紙1 経費所要額精算書'!$A$14)</f>
        <v>地域連携周産期支援事業（産科施設のうち施設）</v>
      </c>
      <c r="F30" s="1290"/>
      <c r="G30" s="1290"/>
      <c r="H30" s="1290"/>
      <c r="I30" s="1290"/>
    </row>
    <row r="31" spans="1:10" s="9" customFormat="1" ht="39.950000000000003" customHeight="1">
      <c r="A31" s="8"/>
      <c r="D31" s="11"/>
      <c r="E31" s="1289" t="str">
        <f>IF('第３号様式_別紙1 経費所要額精算書'!$A$13="","",'第３号様式_別紙1 経費所要額精算書'!$A$15)</f>
        <v>地域連携周産期支援事業（産科施設のうち設備）</v>
      </c>
      <c r="F31" s="1290"/>
      <c r="G31" s="1290"/>
      <c r="H31" s="1290"/>
      <c r="I31" s="1290"/>
    </row>
    <row r="32" spans="1:10" s="9" customFormat="1" ht="39.950000000000003" customHeight="1">
      <c r="A32" s="8"/>
      <c r="D32" s="11"/>
      <c r="E32" s="1289" t="str">
        <f>IF('第３号様式_別紙1 経費所要額精算書'!$A$16="","",'第３号様式_別紙1 経費所要額精算書'!$A$16)</f>
        <v>医療施設等経営強化緊急支援執行事業</v>
      </c>
      <c r="F32" s="1290"/>
      <c r="G32" s="1290"/>
      <c r="H32" s="1290"/>
      <c r="I32" s="1290"/>
    </row>
    <row r="33" spans="1:11">
      <c r="A33" s="6"/>
      <c r="B33">
        <v>3</v>
      </c>
      <c r="C33" t="s">
        <v>472</v>
      </c>
    </row>
    <row r="34" spans="1:11">
      <c r="A34" s="6"/>
    </row>
    <row r="35" spans="1:11" ht="14.25">
      <c r="A35" s="6"/>
      <c r="B35">
        <v>4</v>
      </c>
      <c r="C35" s="9" t="str">
        <f>"　実績報告書　 （"&amp;IF(E24&lt;&gt;"","別表１","")&amp;IF(AND(E24&lt;&gt;"",E25&lt;&gt;""),"、","")&amp;IF(E25&lt;&gt;"","別表２","")&amp;IF(AND(CONCATENATE(E24,E25)&lt;&gt;"",E26&lt;&gt;""),"、","")&amp;IF(E26&lt;&gt;"","別表３","")&amp;IF(AND(CONCATENATE(E24,E25,E26)&lt;&gt;"",E27&lt;&gt;""),"、","")&amp;IF(E27&lt;&gt;"","別表４","")&amp;IF(AND(CONCATENATE(E24,E25,E26,E27)&lt;&gt;"",E28&lt;&gt;""),"、","")&amp;IF(E28&lt;&gt;"","別表５","")&amp;IF(AND(CONCATENATE(E24,E25,E26,E27,E28)&lt;&gt;"",E29&lt;&gt;""),"、","")&amp;IF(E29&lt;&gt;"","別表６","")&amp;IF(AND(CONCATENATE(E24,E25,E26,E27,E28,E29)&lt;&gt;"",E30&lt;&gt;""),"、","")&amp;IF(E30&lt;&gt;"","別表７","")&amp;IF(AND(CONCATENATE(E24,E25,E26,E27,E28,E29,E30)&lt;&gt;"",E31&lt;&gt;""),"、","")&amp;IF(E31&lt;&gt;"","別表８","")&amp;IF(AND(CONCATENATE(E24,E25,E26,E27,E28,E29,E30,E31)&lt;&gt;"",E32&lt;&gt;""),"、","")&amp;IF(E32&lt;&gt;"","別表９）","")</f>
        <v>　実績報告書　 （別表１、別表２、別表３、別表４、別表５、別表６、別表７、別表８、別表９）</v>
      </c>
    </row>
    <row r="36" spans="1:11">
      <c r="A36" s="6"/>
    </row>
    <row r="37" spans="1:11">
      <c r="A37" s="6"/>
      <c r="B37">
        <v>5</v>
      </c>
      <c r="C37" t="s">
        <v>473</v>
      </c>
    </row>
    <row r="38" spans="1:11">
      <c r="A38" s="6"/>
      <c r="C38" t="s">
        <v>474</v>
      </c>
    </row>
    <row r="39" spans="1:11">
      <c r="A39" s="6"/>
      <c r="C39" t="s">
        <v>475</v>
      </c>
      <c r="D39" s="124"/>
      <c r="E39" s="124"/>
      <c r="K39" s="66"/>
    </row>
    <row r="40" spans="1:11">
      <c r="A40" s="6"/>
    </row>
    <row r="41" spans="1:11">
      <c r="A41" s="6"/>
    </row>
    <row r="42" spans="1:11">
      <c r="A42" s="6"/>
    </row>
    <row r="43" spans="1:11">
      <c r="A43" s="6"/>
      <c r="C43" s="67"/>
    </row>
    <row r="44" spans="1:11">
      <c r="A44" s="6"/>
    </row>
    <row r="45" spans="1:11">
      <c r="A45" s="6"/>
    </row>
    <row r="46" spans="1:11">
      <c r="A46" s="6"/>
    </row>
  </sheetData>
  <mergeCells count="16">
    <mergeCell ref="B19:J19"/>
    <mergeCell ref="E32:I32"/>
    <mergeCell ref="F22:G22"/>
    <mergeCell ref="H3:J3"/>
    <mergeCell ref="H4:J4"/>
    <mergeCell ref="G5:I5"/>
    <mergeCell ref="E10:H10"/>
    <mergeCell ref="A14:J14"/>
    <mergeCell ref="E27:I27"/>
    <mergeCell ref="E28:I28"/>
    <mergeCell ref="E29:I29"/>
    <mergeCell ref="E26:I26"/>
    <mergeCell ref="E24:I24"/>
    <mergeCell ref="E25:I25"/>
    <mergeCell ref="E30:I30"/>
    <mergeCell ref="E31:I31"/>
  </mergeCells>
  <phoneticPr fontId="14"/>
  <printOptions horizontalCentered="1"/>
  <pageMargins left="0.70866141732283472" right="0.70866141732283472" top="0.94488188976377963" bottom="0.94488188976377963" header="0.31496062992125984" footer="0.31496062992125984"/>
  <pageSetup paperSize="9" scale="91" orientation="portrait" r:id="rId1"/>
  <colBreaks count="1" manualBreakCount="1">
    <brk id="10" max="57"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K23"/>
  <sheetViews>
    <sheetView view="pageBreakPreview" zoomScale="85" zoomScaleNormal="100" zoomScaleSheetLayoutView="85" workbookViewId="0"/>
  </sheetViews>
  <sheetFormatPr defaultColWidth="9" defaultRowHeight="13.5"/>
  <cols>
    <col min="1" max="3" width="44.375" style="2" customWidth="1"/>
    <col min="4" max="6" width="40.375" style="2" customWidth="1"/>
    <col min="7" max="11" width="11.375" style="2" customWidth="1"/>
    <col min="12" max="12" width="9" style="2"/>
    <col min="13" max="15" width="5.625" style="2" customWidth="1"/>
    <col min="16" max="17" width="5.375" style="2" customWidth="1"/>
    <col min="18" max="16384" width="9" style="2"/>
  </cols>
  <sheetData>
    <row r="1" spans="1:11">
      <c r="A1" s="3" t="s">
        <v>476</v>
      </c>
      <c r="B1" s="3"/>
      <c r="C1" s="3"/>
    </row>
    <row r="2" spans="1:11" ht="19.5" customHeight="1">
      <c r="A2" s="1296" t="s">
        <v>477</v>
      </c>
      <c r="B2" s="1296"/>
      <c r="C2" s="1296"/>
      <c r="D2" s="1297"/>
      <c r="E2" s="1297"/>
      <c r="F2" s="1297"/>
      <c r="G2" s="7"/>
      <c r="H2" s="7"/>
      <c r="I2" s="7"/>
      <c r="J2" s="7"/>
      <c r="K2" s="7"/>
    </row>
    <row r="3" spans="1:11" ht="7.5" customHeight="1">
      <c r="A3" s="7"/>
      <c r="B3" s="726"/>
      <c r="C3" s="726"/>
      <c r="D3" s="7"/>
      <c r="E3" s="726"/>
      <c r="F3" s="7"/>
      <c r="G3" s="7"/>
      <c r="H3" s="7"/>
      <c r="I3" s="7"/>
      <c r="J3" s="7"/>
      <c r="K3" s="7"/>
    </row>
    <row r="4" spans="1:11" ht="14.25" thickBot="1">
      <c r="A4" s="3"/>
      <c r="B4" s="3"/>
      <c r="C4" s="3"/>
      <c r="D4" s="290"/>
      <c r="E4" s="290"/>
      <c r="F4" s="290" t="str">
        <f>第３号様式_事業実績報告書!E10</f>
        <v>事業者名</v>
      </c>
      <c r="G4" s="126"/>
      <c r="H4" s="126"/>
    </row>
    <row r="5" spans="1:11" ht="45" customHeight="1" thickTop="1">
      <c r="A5" s="1298" t="s">
        <v>478</v>
      </c>
      <c r="B5" s="731" t="s">
        <v>781</v>
      </c>
      <c r="C5" s="731" t="s">
        <v>771</v>
      </c>
      <c r="D5" s="291" t="s">
        <v>772</v>
      </c>
      <c r="E5" s="749" t="s">
        <v>795</v>
      </c>
      <c r="F5" s="1300" t="s">
        <v>116</v>
      </c>
    </row>
    <row r="6" spans="1:11" ht="13.5" customHeight="1" thickBot="1">
      <c r="A6" s="1299"/>
      <c r="B6" s="292"/>
      <c r="C6" s="292"/>
      <c r="D6" s="292"/>
      <c r="E6" s="750"/>
      <c r="F6" s="1301"/>
    </row>
    <row r="7" spans="1:11" ht="16.5" customHeight="1">
      <c r="A7" s="293"/>
      <c r="B7" s="732"/>
      <c r="C7" s="732"/>
      <c r="D7" s="294" t="s">
        <v>117</v>
      </c>
      <c r="E7" s="294" t="s">
        <v>117</v>
      </c>
      <c r="F7" s="294" t="s">
        <v>117</v>
      </c>
    </row>
    <row r="8" spans="1:11" ht="46.5" customHeight="1">
      <c r="A8" s="301" t="str">
        <f>'管理用（このシートは削除しないでください）'!E3</f>
        <v>生産性向上・職場環境整備等支援事業</v>
      </c>
      <c r="B8" s="1102">
        <f>'第３号様式_別表１　実績報告書（生産性向上等）'!I13</f>
        <v>0</v>
      </c>
      <c r="C8" s="1102">
        <f>'第３号様式_別表１　実績報告書（生産性向上等）'!G13</f>
        <v>0</v>
      </c>
      <c r="D8" s="302">
        <f>'第３号様式_別表１　実績報告書（生産性向上等）'!H13</f>
        <v>0</v>
      </c>
      <c r="E8" s="751">
        <f>B8-D8</f>
        <v>0</v>
      </c>
      <c r="F8" s="909"/>
    </row>
    <row r="9" spans="1:11" ht="46.5" customHeight="1">
      <c r="A9" s="301" t="str">
        <f>'管理用（このシートは削除しないでください）'!E4</f>
        <v>病床数適正化支援事業</v>
      </c>
      <c r="B9" s="747"/>
      <c r="C9" s="747"/>
      <c r="D9" s="302">
        <f>'第３号様式_別表2　実績報告書（病床数適正化支援）'!AJ29</f>
        <v>0</v>
      </c>
      <c r="E9" s="908"/>
      <c r="F9" s="303"/>
    </row>
    <row r="10" spans="1:11" ht="46.5" customHeight="1">
      <c r="A10" s="301" t="str">
        <f>'管理用（このシートは削除しないでください）'!E5</f>
        <v>施設整備促進支援事業</v>
      </c>
      <c r="B10" s="906"/>
      <c r="C10" s="747"/>
      <c r="D10" s="302">
        <f>'第３号様式_別表３　実績報告書（施設整備促進事業）'!N40</f>
        <v>0</v>
      </c>
      <c r="E10" s="302"/>
      <c r="F10" s="911"/>
    </row>
    <row r="11" spans="1:11" ht="46.5" customHeight="1">
      <c r="A11" s="301" t="str">
        <f>'管理用（このシートは削除しないでください）'!E6</f>
        <v>分娩取扱施設支援事業</v>
      </c>
      <c r="B11" s="913"/>
      <c r="C11" s="748"/>
      <c r="D11" s="304">
        <f>'第３号様式_別表４　実績報告書（産科）'!N34</f>
        <v>0</v>
      </c>
      <c r="E11" s="908"/>
      <c r="F11" s="303"/>
    </row>
    <row r="12" spans="1:11" ht="46.5" customHeight="1">
      <c r="A12" s="301" t="str">
        <f>'管理用（このシートは削除しないでください）'!E7</f>
        <v>小児医療施設支援事業</v>
      </c>
      <c r="B12" s="913"/>
      <c r="C12" s="912"/>
      <c r="D12" s="907">
        <f>'第３号様式_別表５　実績報告書（小児科）'!S23</f>
        <v>0</v>
      </c>
      <c r="E12" s="908"/>
      <c r="F12" s="911"/>
    </row>
    <row r="13" spans="1:11" ht="46.5" customHeight="1">
      <c r="A13" s="301" t="str">
        <f>'管理用（このシートは削除しないでください）'!E8</f>
        <v>地域連携周産期支援事業（分娩取扱施設）</v>
      </c>
      <c r="B13" s="748"/>
      <c r="C13" s="912"/>
      <c r="D13" s="908">
        <f>'第３号様式_別表６　実績報告書（地域連携周産期）分娩'!M34</f>
        <v>0</v>
      </c>
      <c r="E13" s="908"/>
      <c r="F13" s="303"/>
    </row>
    <row r="14" spans="1:11" ht="46.5" customHeight="1">
      <c r="A14" s="301" t="str">
        <f>'管理用（このシートは削除しないでください）'!E10</f>
        <v>地域連携周産期支援事業（産科施設のうち施設）</v>
      </c>
      <c r="B14" s="912"/>
      <c r="C14" s="912"/>
      <c r="D14" s="908">
        <f>'第３号様式_別表６　実績報告書（地域連携周産期）分娩'!M35</f>
        <v>0</v>
      </c>
      <c r="E14" s="751"/>
      <c r="F14" s="910"/>
    </row>
    <row r="15" spans="1:11" ht="46.5" customHeight="1">
      <c r="A15" s="301" t="str">
        <f>'管理用（このシートは削除しないでください）'!E11</f>
        <v>地域連携周産期支援事業（産科施設のうち設備）</v>
      </c>
      <c r="B15" s="912"/>
      <c r="C15" s="912"/>
      <c r="D15" s="908">
        <f>'第３号様式_別表６　実績報告書（地域連携周産期）分娩'!M36</f>
        <v>0</v>
      </c>
      <c r="E15" s="907"/>
      <c r="F15" s="910"/>
    </row>
    <row r="16" spans="1:11" ht="46.5" customHeight="1" thickBot="1">
      <c r="A16" s="914" t="str">
        <f>'管理用（このシートは削除しないでください）'!E9</f>
        <v>医療施設等経営強化緊急支援執行事業</v>
      </c>
      <c r="B16" s="912"/>
      <c r="C16" s="912"/>
      <c r="D16" s="304">
        <f>'第３号様式_別表９　事業計画書（事務経費）'!L12</f>
        <v>0</v>
      </c>
      <c r="E16" s="907"/>
      <c r="F16" s="910"/>
    </row>
    <row r="17" spans="1:11" ht="22.5" customHeight="1" thickTop="1" thickBot="1">
      <c r="A17" s="915" t="s">
        <v>479</v>
      </c>
      <c r="B17" s="916"/>
      <c r="C17" s="916"/>
      <c r="D17" s="917">
        <f>SUM(D8:D16)</f>
        <v>0</v>
      </c>
      <c r="E17" s="917"/>
      <c r="F17" s="918"/>
    </row>
    <row r="18" spans="1:11" ht="14.25" thickTop="1">
      <c r="A18" s="1"/>
      <c r="B18" s="1"/>
      <c r="C18" s="1"/>
    </row>
    <row r="19" spans="1:11">
      <c r="A19" s="125"/>
      <c r="B19" s="125"/>
      <c r="C19" s="125"/>
      <c r="D19" s="123"/>
      <c r="E19" s="123"/>
      <c r="F19" s="123"/>
      <c r="G19" s="123"/>
      <c r="H19" s="123"/>
      <c r="I19" s="123"/>
      <c r="J19" s="123"/>
    </row>
    <row r="20" spans="1:11">
      <c r="A20" s="122"/>
      <c r="B20" s="122"/>
      <c r="C20" s="122"/>
      <c r="D20" s="123"/>
      <c r="E20" s="123"/>
      <c r="F20" s="123"/>
      <c r="G20" s="123"/>
      <c r="H20" s="123"/>
      <c r="I20" s="123"/>
      <c r="J20" s="123"/>
    </row>
    <row r="21" spans="1:11">
      <c r="A21" s="122"/>
      <c r="B21" s="122"/>
      <c r="C21" s="122"/>
      <c r="D21" s="123"/>
      <c r="E21" s="123"/>
      <c r="F21" s="123"/>
      <c r="G21" s="123"/>
      <c r="H21" s="123"/>
      <c r="I21" s="123"/>
      <c r="J21" s="123"/>
      <c r="K21" s="123"/>
    </row>
    <row r="22" spans="1:11">
      <c r="A22" s="122"/>
      <c r="B22" s="122"/>
      <c r="C22" s="122"/>
      <c r="D22" s="123"/>
      <c r="E22" s="123"/>
      <c r="F22" s="123"/>
      <c r="G22" s="123"/>
      <c r="H22" s="123"/>
      <c r="I22" s="123"/>
      <c r="J22" s="123"/>
      <c r="K22" s="123"/>
    </row>
    <row r="23" spans="1:11">
      <c r="A23" s="122"/>
      <c r="B23" s="122"/>
      <c r="C23" s="122"/>
      <c r="D23" s="123"/>
      <c r="E23" s="123"/>
      <c r="F23" s="123"/>
      <c r="G23" s="123"/>
      <c r="H23" s="123"/>
      <c r="I23" s="123"/>
      <c r="J23" s="123"/>
      <c r="K23" s="123"/>
    </row>
  </sheetData>
  <sheetProtection selectLockedCells="1" selectUnlockedCells="1"/>
  <mergeCells count="3">
    <mergeCell ref="A2:F2"/>
    <mergeCell ref="A5:A6"/>
    <mergeCell ref="F5:F6"/>
  </mergeCells>
  <phoneticPr fontId="57"/>
  <printOptions horizontalCentered="1"/>
  <pageMargins left="0.39370078740157483" right="0.39370078740157483" top="0.74803149606299213" bottom="0.74803149606299213" header="0.31496062992125984" footer="0.31496062992125984"/>
  <pageSetup paperSize="9" scale="55" fitToHeight="0" orientation="landscape" r:id="rId1"/>
  <headerFooter>
    <oddFooter>&amp;C&amp;P／&amp;N</oddFooter>
  </headerFooter>
  <colBreaks count="1" manualBreakCount="1">
    <brk id="7" max="16" man="1"/>
  </col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2D1BC-9DB2-4EAB-9B43-294B1D72BEF9}">
  <sheetPr>
    <tabColor theme="5" tint="0.39997558519241921"/>
    <outlinePr summaryRight="0"/>
    <pageSetUpPr fitToPage="1"/>
  </sheetPr>
  <dimension ref="A1:AI13"/>
  <sheetViews>
    <sheetView showGridLines="0" view="pageBreakPreview" zoomScale="145" zoomScaleNormal="130" zoomScaleSheetLayoutView="145" workbookViewId="0"/>
  </sheetViews>
  <sheetFormatPr defaultColWidth="9" defaultRowHeight="13.5"/>
  <cols>
    <col min="1" max="1" width="20.875" style="717" customWidth="1"/>
    <col min="2" max="2" width="12.875" style="717" customWidth="1"/>
    <col min="3" max="5" width="12.375" style="717" customWidth="1"/>
    <col min="6" max="6" width="11" style="717" customWidth="1"/>
    <col min="7" max="43" width="12.375" style="717" customWidth="1"/>
    <col min="44" max="44" width="16.375" style="717" customWidth="1"/>
    <col min="45" max="16384" width="9" style="717"/>
  </cols>
  <sheetData>
    <row r="1" spans="1:35" ht="22.5" customHeight="1">
      <c r="A1" s="722" t="s">
        <v>721</v>
      </c>
      <c r="C1" s="716"/>
      <c r="F1" s="715"/>
      <c r="N1" s="718"/>
      <c r="O1" s="718"/>
      <c r="P1" s="718"/>
      <c r="Q1" s="718"/>
      <c r="R1" s="718"/>
      <c r="S1" s="718"/>
      <c r="T1" s="718"/>
      <c r="U1" s="718"/>
      <c r="V1" s="718"/>
      <c r="W1" s="718"/>
      <c r="X1" s="718"/>
      <c r="Y1" s="718"/>
      <c r="Z1" s="718"/>
      <c r="AA1" s="718"/>
      <c r="AB1" s="718"/>
      <c r="AC1" s="718"/>
      <c r="AD1" s="718"/>
      <c r="AE1" s="718"/>
      <c r="AF1" s="718"/>
      <c r="AG1" s="718"/>
      <c r="AH1" s="718"/>
      <c r="AI1" s="718"/>
    </row>
    <row r="2" spans="1:35" ht="21">
      <c r="A2" s="723" t="s">
        <v>32</v>
      </c>
      <c r="B2" s="724"/>
      <c r="F2" s="715"/>
      <c r="K2" s="725" t="s">
        <v>487</v>
      </c>
    </row>
    <row r="3" spans="1:35">
      <c r="A3" s="1314" t="s">
        <v>715</v>
      </c>
      <c r="B3" s="1314" t="s">
        <v>716</v>
      </c>
      <c r="C3" s="1315" t="s">
        <v>119</v>
      </c>
      <c r="D3" s="1315"/>
      <c r="E3" s="1315"/>
      <c r="F3" s="1316" t="s">
        <v>878</v>
      </c>
      <c r="G3" s="1316" t="s">
        <v>748</v>
      </c>
      <c r="H3" s="1316" t="s">
        <v>794</v>
      </c>
      <c r="I3" s="1316" t="s">
        <v>793</v>
      </c>
      <c r="J3" s="1316" t="s">
        <v>795</v>
      </c>
      <c r="K3" s="1316" t="s">
        <v>120</v>
      </c>
    </row>
    <row r="4" spans="1:35">
      <c r="A4" s="1314"/>
      <c r="B4" s="1314"/>
      <c r="C4" s="713" t="s">
        <v>121</v>
      </c>
      <c r="D4" s="713" t="s">
        <v>122</v>
      </c>
      <c r="E4" s="713" t="s">
        <v>123</v>
      </c>
      <c r="F4" s="1317"/>
      <c r="G4" s="1317"/>
      <c r="H4" s="1317"/>
      <c r="I4" s="1317"/>
      <c r="J4" s="1317"/>
      <c r="K4" s="1317"/>
    </row>
    <row r="5" spans="1:35">
      <c r="A5" s="1319"/>
      <c r="B5" s="1321" t="s">
        <v>717</v>
      </c>
      <c r="C5" s="1321" t="s">
        <v>124</v>
      </c>
      <c r="D5" s="1321" t="s">
        <v>125</v>
      </c>
      <c r="E5" s="1321" t="s">
        <v>96</v>
      </c>
      <c r="F5" s="1317"/>
      <c r="G5" s="1317"/>
      <c r="H5" s="1317"/>
      <c r="I5" s="1317"/>
      <c r="J5" s="1317"/>
      <c r="K5" s="1317"/>
    </row>
    <row r="6" spans="1:35">
      <c r="A6" s="1320"/>
      <c r="B6" s="1322"/>
      <c r="C6" s="1322"/>
      <c r="D6" s="1322"/>
      <c r="E6" s="1322"/>
      <c r="F6" s="1318"/>
      <c r="G6" s="1318"/>
      <c r="H6" s="1318"/>
      <c r="I6" s="1318"/>
      <c r="J6" s="1318"/>
      <c r="K6" s="1318"/>
    </row>
    <row r="7" spans="1:35" ht="27" customHeight="1">
      <c r="A7" s="719" t="s">
        <v>718</v>
      </c>
      <c r="B7" s="720"/>
      <c r="C7" s="134">
        <v>40000</v>
      </c>
      <c r="D7" s="211"/>
      <c r="E7" s="134">
        <f>C7*D7</f>
        <v>0</v>
      </c>
      <c r="F7" s="134"/>
      <c r="G7" s="134"/>
      <c r="H7" s="134"/>
      <c r="I7" s="134">
        <f t="shared" ref="I7:I12" si="0">ROUNDDOWN(MIN(E7:F7),-3)</f>
        <v>0</v>
      </c>
      <c r="J7" s="134">
        <f>I7-H7</f>
        <v>0</v>
      </c>
      <c r="K7" s="135"/>
    </row>
    <row r="8" spans="1:35" ht="27" customHeight="1">
      <c r="A8" s="165" t="s">
        <v>719</v>
      </c>
      <c r="B8" s="139"/>
      <c r="C8" s="134">
        <v>40000</v>
      </c>
      <c r="D8" s="211"/>
      <c r="E8" s="134">
        <f>C8*D8</f>
        <v>0</v>
      </c>
      <c r="F8" s="134"/>
      <c r="G8" s="134"/>
      <c r="H8" s="134"/>
      <c r="I8" s="134">
        <f t="shared" si="0"/>
        <v>0</v>
      </c>
      <c r="J8" s="134">
        <f t="shared" ref="J8:J12" si="1">I8-H8</f>
        <v>0</v>
      </c>
      <c r="K8" s="135"/>
    </row>
    <row r="9" spans="1:35" ht="27" customHeight="1">
      <c r="A9" s="165" t="s">
        <v>720</v>
      </c>
      <c r="B9" s="210"/>
      <c r="C9" s="134">
        <v>180000</v>
      </c>
      <c r="D9" s="139"/>
      <c r="E9" s="136">
        <f>B9*C9</f>
        <v>0</v>
      </c>
      <c r="F9" s="136"/>
      <c r="G9" s="134"/>
      <c r="H9" s="136"/>
      <c r="I9" s="134">
        <f t="shared" si="0"/>
        <v>0</v>
      </c>
      <c r="J9" s="134">
        <f t="shared" si="1"/>
        <v>0</v>
      </c>
      <c r="K9" s="135"/>
    </row>
    <row r="10" spans="1:35" ht="27" customHeight="1">
      <c r="A10" s="719" t="s">
        <v>126</v>
      </c>
      <c r="B10" s="721"/>
      <c r="C10" s="136">
        <v>180000</v>
      </c>
      <c r="D10" s="139"/>
      <c r="E10" s="136">
        <f>B10*C10</f>
        <v>0</v>
      </c>
      <c r="F10" s="136"/>
      <c r="G10" s="134"/>
      <c r="H10" s="136"/>
      <c r="I10" s="134">
        <f t="shared" si="0"/>
        <v>0</v>
      </c>
      <c r="J10" s="134">
        <f t="shared" si="1"/>
        <v>0</v>
      </c>
      <c r="K10" s="135"/>
    </row>
    <row r="11" spans="1:35" ht="27" customHeight="1">
      <c r="A11" s="719" t="s">
        <v>127</v>
      </c>
      <c r="B11" s="210"/>
      <c r="C11" s="136">
        <v>180000</v>
      </c>
      <c r="D11" s="139"/>
      <c r="E11" s="136">
        <f>B11*C11</f>
        <v>0</v>
      </c>
      <c r="F11" s="136"/>
      <c r="G11" s="134"/>
      <c r="H11" s="136"/>
      <c r="I11" s="134">
        <f t="shared" si="0"/>
        <v>0</v>
      </c>
      <c r="J11" s="134">
        <f t="shared" si="1"/>
        <v>0</v>
      </c>
      <c r="K11" s="135"/>
    </row>
    <row r="12" spans="1:35" ht="37.5" customHeight="1" thickBot="1">
      <c r="A12" s="165" t="s">
        <v>128</v>
      </c>
      <c r="B12" s="210"/>
      <c r="C12" s="136">
        <v>180000</v>
      </c>
      <c r="D12" s="139"/>
      <c r="E12" s="929">
        <f>B12*C12</f>
        <v>0</v>
      </c>
      <c r="F12" s="929"/>
      <c r="G12" s="134"/>
      <c r="H12" s="929"/>
      <c r="I12" s="134">
        <f t="shared" si="0"/>
        <v>0</v>
      </c>
      <c r="J12" s="134">
        <f t="shared" si="1"/>
        <v>0</v>
      </c>
      <c r="K12" s="1100"/>
    </row>
    <row r="13" spans="1:35" ht="33.75" customHeight="1" thickTop="1">
      <c r="A13" s="1311" t="s">
        <v>129</v>
      </c>
      <c r="B13" s="1312"/>
      <c r="C13" s="1312"/>
      <c r="D13" s="1313"/>
      <c r="E13" s="930">
        <f>SUM(E7:E12)</f>
        <v>0</v>
      </c>
      <c r="F13" s="930">
        <f>SUM(F7:F12)</f>
        <v>0</v>
      </c>
      <c r="G13" s="930">
        <f t="shared" ref="G13:J13" si="2">SUM(G7:G12)</f>
        <v>0</v>
      </c>
      <c r="H13" s="930">
        <f>SUM(H7:H12)</f>
        <v>0</v>
      </c>
      <c r="I13" s="930">
        <f>SUM(I7:I12)</f>
        <v>0</v>
      </c>
      <c r="J13" s="930">
        <f t="shared" si="2"/>
        <v>0</v>
      </c>
      <c r="K13" s="1101"/>
    </row>
  </sheetData>
  <sheetProtection selectLockedCells="1"/>
  <mergeCells count="15">
    <mergeCell ref="A13:D13"/>
    <mergeCell ref="A3:A4"/>
    <mergeCell ref="B3:B4"/>
    <mergeCell ref="C3:E3"/>
    <mergeCell ref="K3:K6"/>
    <mergeCell ref="A5:A6"/>
    <mergeCell ref="B5:B6"/>
    <mergeCell ref="C5:C6"/>
    <mergeCell ref="D5:D6"/>
    <mergeCell ref="E5:E6"/>
    <mergeCell ref="G3:G6"/>
    <mergeCell ref="J3:J6"/>
    <mergeCell ref="H3:H6"/>
    <mergeCell ref="F3:F6"/>
    <mergeCell ref="I3:I6"/>
  </mergeCells>
  <phoneticPr fontId="57"/>
  <printOptions horizontalCentered="1"/>
  <pageMargins left="0.39370078740157483" right="0.39370078740157483" top="0.74803149606299213" bottom="0.74803149606299213" header="0.31496062992125984" footer="0.31496062992125984"/>
  <pageSetup paperSize="9" scale="98" fitToHeight="0" orientation="landscape" r:id="rId1"/>
  <headerFooter>
    <oddFooter>&amp;C&amp;P／&amp;N</oddFooter>
  </headerFooter>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6EDF1-E265-4D8A-B508-4BCB0D27EA13}">
  <sheetPr>
    <tabColor theme="5"/>
    <outlinePr summaryRight="0"/>
    <pageSetUpPr fitToPage="1"/>
  </sheetPr>
  <dimension ref="A1:AL40"/>
  <sheetViews>
    <sheetView showGridLines="0" view="pageBreakPreview" zoomScale="145" zoomScaleNormal="130" zoomScaleSheetLayoutView="145" workbookViewId="0"/>
  </sheetViews>
  <sheetFormatPr defaultColWidth="9" defaultRowHeight="13.5"/>
  <cols>
    <col min="1" max="1" width="20.875" style="128" customWidth="1"/>
    <col min="2" max="4" width="12.375" style="128" customWidth="1"/>
    <col min="5" max="5" width="16.875" style="128" customWidth="1"/>
    <col min="6" max="6" width="19" style="128" customWidth="1"/>
    <col min="7" max="40" width="12.375" style="128" customWidth="1"/>
    <col min="41" max="41" width="16.375" style="128" customWidth="1"/>
    <col min="42" max="16384" width="9" style="128"/>
  </cols>
  <sheetData>
    <row r="1" spans="1:38" ht="17.25" customHeight="1">
      <c r="A1" s="709" t="s">
        <v>722</v>
      </c>
      <c r="B1" s="141"/>
      <c r="C1" s="143"/>
      <c r="D1" s="143"/>
      <c r="E1" s="143"/>
      <c r="F1" s="143"/>
      <c r="G1" s="143"/>
      <c r="H1" s="143"/>
      <c r="K1" s="140"/>
      <c r="L1" s="140"/>
      <c r="M1" s="140"/>
      <c r="N1" s="140"/>
      <c r="O1" s="140"/>
      <c r="P1" s="140"/>
      <c r="Q1" s="140"/>
      <c r="R1" s="140"/>
      <c r="S1" s="140"/>
      <c r="T1" s="140"/>
      <c r="U1" s="140"/>
      <c r="V1" s="140"/>
      <c r="W1" s="140"/>
      <c r="X1" s="140"/>
      <c r="Y1" s="140"/>
      <c r="Z1" s="140"/>
      <c r="AA1" s="140"/>
      <c r="AB1" s="140"/>
      <c r="AC1" s="140"/>
      <c r="AD1" s="140"/>
      <c r="AE1" s="140"/>
      <c r="AF1" s="140"/>
      <c r="AL1" s="418"/>
    </row>
    <row r="2" spans="1:38">
      <c r="A2" s="141" t="str">
        <f>'管理用（このシートは削除しないでください）'!$E$3</f>
        <v>生産性向上・職場環境整備等支援事業</v>
      </c>
      <c r="B2" s="143"/>
      <c r="C2" s="143"/>
      <c r="D2" s="143"/>
      <c r="E2" s="143"/>
      <c r="F2" s="143"/>
      <c r="G2" s="143"/>
      <c r="H2" s="300" t="str">
        <f>'第１号様式_交付申請書（都道府県→国）'!H10</f>
        <v>事業者名</v>
      </c>
    </row>
    <row r="3" spans="1:38">
      <c r="A3" s="1324" t="s">
        <v>702</v>
      </c>
      <c r="B3" s="1315" t="s">
        <v>119</v>
      </c>
      <c r="C3" s="1315"/>
      <c r="D3" s="1315"/>
      <c r="E3" s="1328" t="s">
        <v>710</v>
      </c>
      <c r="F3" s="1329"/>
      <c r="G3" s="1330"/>
      <c r="H3" s="1316" t="s">
        <v>120</v>
      </c>
    </row>
    <row r="4" spans="1:38">
      <c r="A4" s="1314"/>
      <c r="B4" s="711" t="s">
        <v>121</v>
      </c>
      <c r="C4" s="711" t="s">
        <v>122</v>
      </c>
      <c r="D4" s="711" t="s">
        <v>123</v>
      </c>
      <c r="E4" s="712" t="s">
        <v>711</v>
      </c>
      <c r="F4" s="712" t="s">
        <v>712</v>
      </c>
      <c r="G4" s="712" t="s">
        <v>713</v>
      </c>
      <c r="H4" s="1317"/>
    </row>
    <row r="5" spans="1:38">
      <c r="A5" s="1319"/>
      <c r="B5" s="1321" t="s">
        <v>124</v>
      </c>
      <c r="C5" s="1321" t="s">
        <v>125</v>
      </c>
      <c r="D5" s="1321" t="s">
        <v>96</v>
      </c>
      <c r="E5" s="1321" t="s">
        <v>124</v>
      </c>
      <c r="F5" s="1321" t="s">
        <v>96</v>
      </c>
      <c r="G5" s="1321" t="s">
        <v>96</v>
      </c>
      <c r="H5" s="1317"/>
    </row>
    <row r="6" spans="1:38">
      <c r="A6" s="1320"/>
      <c r="B6" s="1322"/>
      <c r="C6" s="1322"/>
      <c r="D6" s="1322"/>
      <c r="E6" s="1322"/>
      <c r="F6" s="1322"/>
      <c r="G6" s="1322"/>
      <c r="H6" s="1318"/>
    </row>
    <row r="7" spans="1:38" ht="22.5" customHeight="1">
      <c r="A7" s="165" t="s">
        <v>633</v>
      </c>
      <c r="B7" s="134">
        <v>40000</v>
      </c>
      <c r="C7" s="211"/>
      <c r="D7" s="134">
        <f>B7*C7</f>
        <v>0</v>
      </c>
      <c r="E7" s="134"/>
      <c r="F7" s="134"/>
      <c r="G7" s="134"/>
      <c r="H7" s="135"/>
    </row>
    <row r="8" spans="1:38" ht="21" customHeight="1">
      <c r="A8" s="165" t="s">
        <v>703</v>
      </c>
      <c r="B8" s="134">
        <v>40000</v>
      </c>
      <c r="C8" s="211"/>
      <c r="D8" s="134">
        <f>B8*C8</f>
        <v>0</v>
      </c>
      <c r="E8" s="134"/>
      <c r="F8" s="134"/>
      <c r="G8" s="134"/>
      <c r="H8" s="135"/>
    </row>
    <row r="9" spans="1:38" ht="19.5" customHeight="1">
      <c r="A9" s="1311" t="s">
        <v>129</v>
      </c>
      <c r="B9" s="1312"/>
      <c r="C9" s="1313"/>
      <c r="D9" s="137">
        <f>SUM(D7:D8)</f>
        <v>0</v>
      </c>
      <c r="E9" s="137">
        <f>SUM(E7:E8)</f>
        <v>0</v>
      </c>
      <c r="F9" s="137">
        <f t="shared" ref="F9:G9" si="0">SUM(F7:F8)</f>
        <v>0</v>
      </c>
      <c r="G9" s="137">
        <f t="shared" si="0"/>
        <v>0</v>
      </c>
      <c r="H9" s="138"/>
    </row>
    <row r="11" spans="1:38">
      <c r="A11" s="1324" t="s">
        <v>704</v>
      </c>
      <c r="B11" s="1315" t="s">
        <v>119</v>
      </c>
      <c r="C11" s="1315"/>
      <c r="D11" s="1315"/>
      <c r="E11" s="1325" t="s">
        <v>710</v>
      </c>
      <c r="F11" s="1326"/>
      <c r="G11" s="1327"/>
      <c r="H11" s="1316" t="s">
        <v>120</v>
      </c>
    </row>
    <row r="12" spans="1:38" ht="37.5" customHeight="1">
      <c r="A12" s="1314"/>
      <c r="B12" s="711" t="s">
        <v>121</v>
      </c>
      <c r="C12" s="711" t="s">
        <v>122</v>
      </c>
      <c r="D12" s="711" t="s">
        <v>123</v>
      </c>
      <c r="E12" s="712" t="s">
        <v>711</v>
      </c>
      <c r="F12" s="712" t="s">
        <v>712</v>
      </c>
      <c r="G12" s="712" t="s">
        <v>713</v>
      </c>
      <c r="H12" s="1317"/>
    </row>
    <row r="13" spans="1:38" ht="16.5" customHeight="1">
      <c r="A13" s="1319"/>
      <c r="B13" s="1321" t="s">
        <v>124</v>
      </c>
      <c r="C13" s="1321" t="s">
        <v>125</v>
      </c>
      <c r="D13" s="1321" t="s">
        <v>96</v>
      </c>
      <c r="E13" s="1321" t="s">
        <v>124</v>
      </c>
      <c r="F13" s="1321" t="s">
        <v>96</v>
      </c>
      <c r="G13" s="1321" t="s">
        <v>96</v>
      </c>
      <c r="H13" s="1317"/>
    </row>
    <row r="14" spans="1:38">
      <c r="A14" s="1320"/>
      <c r="B14" s="1322"/>
      <c r="C14" s="1322"/>
      <c r="D14" s="1322"/>
      <c r="E14" s="1322"/>
      <c r="F14" s="1322"/>
      <c r="G14" s="1322"/>
      <c r="H14" s="1318"/>
    </row>
    <row r="15" spans="1:38" ht="21" customHeight="1">
      <c r="A15" s="165" t="s">
        <v>705</v>
      </c>
      <c r="B15" s="134">
        <v>40000</v>
      </c>
      <c r="C15" s="211"/>
      <c r="D15" s="134">
        <f>B15*C15</f>
        <v>0</v>
      </c>
      <c r="E15" s="134"/>
      <c r="F15" s="134"/>
      <c r="G15" s="134"/>
      <c r="H15" s="135"/>
    </row>
    <row r="16" spans="1:38" ht="22.5" customHeight="1">
      <c r="A16" s="165" t="s">
        <v>706</v>
      </c>
      <c r="B16" s="134">
        <v>180000</v>
      </c>
      <c r="C16" s="139"/>
      <c r="D16" s="136">
        <f>B16</f>
        <v>180000</v>
      </c>
      <c r="E16" s="136"/>
      <c r="F16" s="136"/>
      <c r="G16" s="136"/>
      <c r="H16" s="135"/>
    </row>
    <row r="17" spans="1:8" ht="21" customHeight="1">
      <c r="A17" s="1311" t="s">
        <v>129</v>
      </c>
      <c r="B17" s="1312"/>
      <c r="C17" s="1313"/>
      <c r="D17" s="137">
        <f>SUM(D15:D16)</f>
        <v>180000</v>
      </c>
      <c r="E17" s="137">
        <f>SUM(E15:E16)</f>
        <v>0</v>
      </c>
      <c r="F17" s="137">
        <f t="shared" ref="F17:G17" si="1">SUM(F15:F16)</f>
        <v>0</v>
      </c>
      <c r="G17" s="137">
        <f t="shared" si="1"/>
        <v>0</v>
      </c>
      <c r="H17" s="138"/>
    </row>
    <row r="19" spans="1:8">
      <c r="A19" s="1324" t="s">
        <v>126</v>
      </c>
      <c r="B19" s="1315" t="s">
        <v>119</v>
      </c>
      <c r="C19" s="1315"/>
      <c r="D19" s="1315"/>
      <c r="E19" s="1325" t="s">
        <v>710</v>
      </c>
      <c r="F19" s="1326"/>
      <c r="G19" s="1327"/>
      <c r="H19" s="1316" t="s">
        <v>120</v>
      </c>
    </row>
    <row r="20" spans="1:8">
      <c r="A20" s="1314"/>
      <c r="B20" s="711" t="s">
        <v>121</v>
      </c>
      <c r="C20" s="711" t="s">
        <v>122</v>
      </c>
      <c r="D20" s="711" t="s">
        <v>123</v>
      </c>
      <c r="E20" s="712" t="s">
        <v>711</v>
      </c>
      <c r="F20" s="712" t="s">
        <v>712</v>
      </c>
      <c r="G20" s="712" t="s">
        <v>713</v>
      </c>
      <c r="H20" s="1317"/>
    </row>
    <row r="21" spans="1:8">
      <c r="A21" s="1319"/>
      <c r="B21" s="1321" t="s">
        <v>124</v>
      </c>
      <c r="C21" s="1321" t="s">
        <v>125</v>
      </c>
      <c r="D21" s="1321" t="s">
        <v>96</v>
      </c>
      <c r="E21" s="1321" t="s">
        <v>124</v>
      </c>
      <c r="F21" s="1321" t="s">
        <v>96</v>
      </c>
      <c r="G21" s="1321" t="s">
        <v>96</v>
      </c>
      <c r="H21" s="1317"/>
    </row>
    <row r="22" spans="1:8">
      <c r="A22" s="1320"/>
      <c r="B22" s="1322"/>
      <c r="C22" s="1322"/>
      <c r="D22" s="1322"/>
      <c r="E22" s="1322"/>
      <c r="F22" s="1322"/>
      <c r="G22" s="1322"/>
      <c r="H22" s="1318"/>
    </row>
    <row r="23" spans="1:8" ht="22.5" customHeight="1">
      <c r="A23" s="165" t="s">
        <v>707</v>
      </c>
      <c r="B23" s="136">
        <v>180000</v>
      </c>
      <c r="C23" s="139"/>
      <c r="D23" s="136">
        <f>B23</f>
        <v>180000</v>
      </c>
      <c r="E23" s="136"/>
      <c r="F23" s="136"/>
      <c r="G23" s="136"/>
      <c r="H23" s="135"/>
    </row>
    <row r="24" spans="1:8" ht="19.5" customHeight="1">
      <c r="A24" s="1311" t="s">
        <v>129</v>
      </c>
      <c r="B24" s="1312"/>
      <c r="C24" s="1313"/>
      <c r="D24" s="137">
        <f>SUM(D23:D23)</f>
        <v>180000</v>
      </c>
      <c r="E24" s="137">
        <f>SUM(E23)</f>
        <v>0</v>
      </c>
      <c r="F24" s="137">
        <f t="shared" ref="F24:G24" si="2">SUM(F23)</f>
        <v>0</v>
      </c>
      <c r="G24" s="137">
        <f t="shared" si="2"/>
        <v>0</v>
      </c>
      <c r="H24" s="138"/>
    </row>
    <row r="26" spans="1:8">
      <c r="A26" s="1324" t="s">
        <v>127</v>
      </c>
      <c r="B26" s="1315" t="s">
        <v>119</v>
      </c>
      <c r="C26" s="1315"/>
      <c r="D26" s="1315"/>
      <c r="E26" s="1325" t="s">
        <v>710</v>
      </c>
      <c r="F26" s="1326"/>
      <c r="G26" s="1327"/>
      <c r="H26" s="1316" t="s">
        <v>120</v>
      </c>
    </row>
    <row r="27" spans="1:8">
      <c r="A27" s="1314"/>
      <c r="B27" s="711" t="s">
        <v>121</v>
      </c>
      <c r="C27" s="711" t="s">
        <v>122</v>
      </c>
      <c r="D27" s="711" t="s">
        <v>123</v>
      </c>
      <c r="E27" s="712" t="s">
        <v>711</v>
      </c>
      <c r="F27" s="712" t="s">
        <v>712</v>
      </c>
      <c r="G27" s="712" t="s">
        <v>713</v>
      </c>
      <c r="H27" s="1317"/>
    </row>
    <row r="28" spans="1:8">
      <c r="A28" s="1319"/>
      <c r="B28" s="1321" t="s">
        <v>124</v>
      </c>
      <c r="C28" s="1321" t="s">
        <v>125</v>
      </c>
      <c r="D28" s="1321" t="s">
        <v>96</v>
      </c>
      <c r="E28" s="1321" t="s">
        <v>124</v>
      </c>
      <c r="F28" s="1321" t="s">
        <v>96</v>
      </c>
      <c r="G28" s="1321" t="s">
        <v>96</v>
      </c>
      <c r="H28" s="1317"/>
    </row>
    <row r="29" spans="1:8">
      <c r="A29" s="1320"/>
      <c r="B29" s="1322"/>
      <c r="C29" s="1322"/>
      <c r="D29" s="1322"/>
      <c r="E29" s="1322"/>
      <c r="F29" s="1322"/>
      <c r="G29" s="1322"/>
      <c r="H29" s="1318"/>
    </row>
    <row r="30" spans="1:8" ht="21.75" customHeight="1">
      <c r="A30" s="165" t="s">
        <v>709</v>
      </c>
      <c r="B30" s="136">
        <v>180000</v>
      </c>
      <c r="C30" s="139"/>
      <c r="D30" s="136">
        <f>B30</f>
        <v>180000</v>
      </c>
      <c r="E30" s="136"/>
      <c r="F30" s="136"/>
      <c r="G30" s="136"/>
      <c r="H30" s="135"/>
    </row>
    <row r="31" spans="1:8" ht="22.5" customHeight="1">
      <c r="A31" s="1311" t="s">
        <v>129</v>
      </c>
      <c r="B31" s="1312"/>
      <c r="C31" s="1313"/>
      <c r="D31" s="137">
        <f>SUM(D30:D30)</f>
        <v>180000</v>
      </c>
      <c r="E31" s="137">
        <f>SUM(E30)</f>
        <v>0</v>
      </c>
      <c r="F31" s="137">
        <f t="shared" ref="F31:G31" si="3">SUM(F30)</f>
        <v>0</v>
      </c>
      <c r="G31" s="137">
        <f t="shared" si="3"/>
        <v>0</v>
      </c>
      <c r="H31" s="138"/>
    </row>
    <row r="33" spans="1:8">
      <c r="A33" s="1324" t="s">
        <v>128</v>
      </c>
      <c r="B33" s="1315" t="s">
        <v>119</v>
      </c>
      <c r="C33" s="1315"/>
      <c r="D33" s="1315"/>
      <c r="E33" s="1325" t="s">
        <v>710</v>
      </c>
      <c r="F33" s="1326"/>
      <c r="G33" s="1327"/>
      <c r="H33" s="1316" t="s">
        <v>120</v>
      </c>
    </row>
    <row r="34" spans="1:8">
      <c r="A34" s="1314"/>
      <c r="B34" s="711" t="s">
        <v>121</v>
      </c>
      <c r="C34" s="711" t="s">
        <v>122</v>
      </c>
      <c r="D34" s="711" t="s">
        <v>123</v>
      </c>
      <c r="E34" s="712" t="s">
        <v>711</v>
      </c>
      <c r="F34" s="712" t="s">
        <v>712</v>
      </c>
      <c r="G34" s="712" t="s">
        <v>713</v>
      </c>
      <c r="H34" s="1317"/>
    </row>
    <row r="35" spans="1:8">
      <c r="A35" s="1319"/>
      <c r="B35" s="1321" t="s">
        <v>124</v>
      </c>
      <c r="C35" s="1321" t="s">
        <v>125</v>
      </c>
      <c r="D35" s="1321" t="s">
        <v>96</v>
      </c>
      <c r="E35" s="1321" t="s">
        <v>124</v>
      </c>
      <c r="F35" s="1321" t="s">
        <v>96</v>
      </c>
      <c r="G35" s="1321" t="s">
        <v>96</v>
      </c>
      <c r="H35" s="1317"/>
    </row>
    <row r="36" spans="1:8">
      <c r="A36" s="1320"/>
      <c r="B36" s="1322"/>
      <c r="C36" s="1322"/>
      <c r="D36" s="1322"/>
      <c r="E36" s="1322"/>
      <c r="F36" s="1322"/>
      <c r="G36" s="1322"/>
      <c r="H36" s="1318"/>
    </row>
    <row r="37" spans="1:8" ht="21.75" customHeight="1">
      <c r="A37" s="165" t="s">
        <v>708</v>
      </c>
      <c r="B37" s="136">
        <v>180000</v>
      </c>
      <c r="C37" s="139"/>
      <c r="D37" s="136">
        <f>B37</f>
        <v>180000</v>
      </c>
      <c r="E37" s="136"/>
      <c r="F37" s="136"/>
      <c r="G37" s="136"/>
      <c r="H37" s="135"/>
    </row>
    <row r="38" spans="1:8" ht="20.25" customHeight="1">
      <c r="A38" s="1311" t="s">
        <v>129</v>
      </c>
      <c r="B38" s="1312"/>
      <c r="C38" s="1313"/>
      <c r="D38" s="137">
        <f>SUM(D37:D37)</f>
        <v>180000</v>
      </c>
      <c r="E38" s="137">
        <f>SUM(E37)</f>
        <v>0</v>
      </c>
      <c r="F38" s="137">
        <f t="shared" ref="F38:G38" si="4">SUM(F37)</f>
        <v>0</v>
      </c>
      <c r="G38" s="137">
        <f t="shared" si="4"/>
        <v>0</v>
      </c>
      <c r="H38" s="138"/>
    </row>
    <row r="39" spans="1:8" ht="16.5" customHeight="1"/>
    <row r="40" spans="1:8" ht="30.75" customHeight="1">
      <c r="A40" s="1609" t="s">
        <v>714</v>
      </c>
      <c r="B40" s="1312"/>
      <c r="C40" s="1313"/>
      <c r="D40" s="137">
        <f>D38+D31+D24+D17+D9</f>
        <v>720000</v>
      </c>
    </row>
  </sheetData>
  <sheetProtection selectLockedCells="1"/>
  <mergeCells count="61">
    <mergeCell ref="A3:A4"/>
    <mergeCell ref="B3:D3"/>
    <mergeCell ref="E3:G3"/>
    <mergeCell ref="H3:H6"/>
    <mergeCell ref="A5:A6"/>
    <mergeCell ref="B5:B6"/>
    <mergeCell ref="C5:C6"/>
    <mergeCell ref="D5:D6"/>
    <mergeCell ref="E5:E6"/>
    <mergeCell ref="F5:F6"/>
    <mergeCell ref="G5:G6"/>
    <mergeCell ref="H11:H14"/>
    <mergeCell ref="A13:A14"/>
    <mergeCell ref="B13:B14"/>
    <mergeCell ref="C13:C14"/>
    <mergeCell ref="D13:D14"/>
    <mergeCell ref="A9:C9"/>
    <mergeCell ref="A11:A12"/>
    <mergeCell ref="B11:D11"/>
    <mergeCell ref="E11:G11"/>
    <mergeCell ref="E13:E14"/>
    <mergeCell ref="F13:F14"/>
    <mergeCell ref="G13:G14"/>
    <mergeCell ref="A17:C17"/>
    <mergeCell ref="A19:A20"/>
    <mergeCell ref="B19:D19"/>
    <mergeCell ref="E19:G19"/>
    <mergeCell ref="H19:H22"/>
    <mergeCell ref="A21:A22"/>
    <mergeCell ref="B21:B22"/>
    <mergeCell ref="C21:C22"/>
    <mergeCell ref="D21:D22"/>
    <mergeCell ref="E21:E22"/>
    <mergeCell ref="F21:F22"/>
    <mergeCell ref="G21:G22"/>
    <mergeCell ref="A24:C24"/>
    <mergeCell ref="A26:A27"/>
    <mergeCell ref="B26:D26"/>
    <mergeCell ref="E26:G26"/>
    <mergeCell ref="H26:H29"/>
    <mergeCell ref="A28:A29"/>
    <mergeCell ref="B28:B29"/>
    <mergeCell ref="C28:C29"/>
    <mergeCell ref="D28:D29"/>
    <mergeCell ref="E28:E29"/>
    <mergeCell ref="F28:F29"/>
    <mergeCell ref="G28:G29"/>
    <mergeCell ref="A31:C31"/>
    <mergeCell ref="A33:A34"/>
    <mergeCell ref="B33:D33"/>
    <mergeCell ref="E33:G33"/>
    <mergeCell ref="A38:C38"/>
    <mergeCell ref="A40:C40"/>
    <mergeCell ref="H33:H36"/>
    <mergeCell ref="A35:A36"/>
    <mergeCell ref="B35:B36"/>
    <mergeCell ref="C35:C36"/>
    <mergeCell ref="D35:D36"/>
    <mergeCell ref="E35:E36"/>
    <mergeCell ref="F35:F36"/>
    <mergeCell ref="G35:G36"/>
  </mergeCells>
  <phoneticPr fontId="57"/>
  <printOptions horizontalCentered="1"/>
  <pageMargins left="0.39370078740157483" right="0.39370078740157483" top="0.74803149606299213" bottom="0.74803149606299213" header="0.31496062992125984" footer="0.31496062992125984"/>
  <pageSetup paperSize="9" scale="81" fitToHeight="0" orientation="portrait" r:id="rId1"/>
  <headerFooter>
    <oddFooter>&amp;C&amp;P／&amp;N</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693" customWidth="1"/>
    <col min="2" max="2" width="9.75" style="693" customWidth="1"/>
    <col min="3" max="4" width="9" style="693"/>
    <col min="5" max="5" width="9.5" style="693" bestFit="1" customWidth="1"/>
    <col min="6" max="6" width="9" style="693"/>
    <col min="7" max="7" width="22.375" style="693" customWidth="1"/>
    <col min="8" max="8" width="26.75" style="693" customWidth="1"/>
    <col min="9" max="16384" width="9" style="693"/>
  </cols>
  <sheetData>
    <row r="1" spans="2:8" ht="24.75" customHeight="1">
      <c r="B1" s="1612" t="s">
        <v>675</v>
      </c>
      <c r="C1" s="1612"/>
      <c r="D1" s="1612"/>
      <c r="E1" s="1612"/>
      <c r="H1" s="694"/>
    </row>
    <row r="2" spans="2:8" ht="23.25" customHeight="1">
      <c r="B2" s="693" t="s">
        <v>637</v>
      </c>
    </row>
    <row r="3" spans="2:8" ht="26.25" customHeight="1">
      <c r="G3" s="695" t="s">
        <v>638</v>
      </c>
      <c r="H3" s="696"/>
    </row>
    <row r="4" spans="2:8" ht="26.25" customHeight="1"/>
    <row r="5" spans="2:8" ht="24.75" customHeight="1">
      <c r="B5" s="1613" t="s">
        <v>676</v>
      </c>
      <c r="C5" s="1613"/>
      <c r="D5" s="1613"/>
      <c r="E5" s="1613"/>
      <c r="F5" s="1613"/>
      <c r="G5" s="1613"/>
      <c r="H5" s="1613"/>
    </row>
    <row r="7" spans="2:8" ht="39.75" customHeight="1">
      <c r="B7" s="1614" t="s">
        <v>677</v>
      </c>
      <c r="C7" s="1614"/>
      <c r="D7" s="1614"/>
      <c r="E7" s="1614"/>
      <c r="F7" s="1614"/>
      <c r="G7" s="1614"/>
      <c r="H7" s="1614"/>
    </row>
    <row r="9" spans="2:8">
      <c r="B9" s="697" t="s">
        <v>678</v>
      </c>
    </row>
    <row r="10" spans="2:8">
      <c r="C10" s="694"/>
      <c r="D10" s="694"/>
      <c r="E10" s="694"/>
      <c r="F10" s="694"/>
      <c r="G10" s="698" t="s">
        <v>679</v>
      </c>
    </row>
    <row r="11" spans="2:8">
      <c r="C11" s="699"/>
      <c r="D11" s="694"/>
      <c r="E11" s="700"/>
      <c r="F11" s="694"/>
      <c r="G11" s="676"/>
    </row>
    <row r="13" spans="2:8">
      <c r="B13" s="697" t="s">
        <v>647</v>
      </c>
    </row>
    <row r="15" spans="2:8">
      <c r="C15" s="693" t="s">
        <v>648</v>
      </c>
    </row>
    <row r="18" spans="2:8">
      <c r="B18" s="697" t="s">
        <v>680</v>
      </c>
    </row>
    <row r="20" spans="2:8">
      <c r="C20" s="1614" t="s">
        <v>650</v>
      </c>
      <c r="D20" s="1614"/>
      <c r="E20" s="1614"/>
      <c r="F20" s="1614"/>
      <c r="G20" s="1614"/>
      <c r="H20" s="1614"/>
    </row>
    <row r="21" spans="2:8">
      <c r="C21" s="1614"/>
      <c r="D21" s="1614"/>
      <c r="E21" s="1614"/>
      <c r="F21" s="1614"/>
      <c r="G21" s="1614"/>
      <c r="H21" s="1614"/>
    </row>
    <row r="22" spans="2:8">
      <c r="C22" s="701"/>
      <c r="D22" s="701"/>
      <c r="E22" s="701"/>
      <c r="F22" s="701"/>
      <c r="G22" s="701"/>
      <c r="H22" s="701"/>
    </row>
    <row r="23" spans="2:8">
      <c r="D23" s="1611" t="s">
        <v>651</v>
      </c>
      <c r="E23" s="1611"/>
      <c r="F23" s="1611"/>
      <c r="G23" s="1611"/>
      <c r="H23" s="698" t="s">
        <v>681</v>
      </c>
    </row>
    <row r="24" spans="2:8">
      <c r="B24" s="1611" t="s">
        <v>653</v>
      </c>
      <c r="C24" s="1615"/>
      <c r="D24" s="1610"/>
      <c r="E24" s="1610"/>
      <c r="F24" s="1610"/>
      <c r="G24" s="1610"/>
      <c r="H24" s="702"/>
    </row>
    <row r="25" spans="2:8">
      <c r="B25" s="1611"/>
      <c r="C25" s="1615"/>
      <c r="D25" s="1610"/>
      <c r="E25" s="1610"/>
      <c r="F25" s="1610"/>
      <c r="G25" s="1610"/>
      <c r="H25" s="702"/>
    </row>
    <row r="26" spans="2:8">
      <c r="B26" s="1611"/>
      <c r="C26" s="1611"/>
      <c r="D26" s="1610"/>
      <c r="E26" s="1610"/>
      <c r="F26" s="1610"/>
      <c r="G26" s="1610"/>
      <c r="H26" s="702"/>
    </row>
    <row r="27" spans="2:8">
      <c r="B27" s="1611"/>
      <c r="C27" s="1611"/>
      <c r="D27" s="1610"/>
      <c r="E27" s="1610"/>
      <c r="F27" s="1610"/>
      <c r="G27" s="1610"/>
      <c r="H27" s="702"/>
    </row>
    <row r="28" spans="2:8">
      <c r="B28" s="1611"/>
      <c r="C28" s="1611"/>
      <c r="D28" s="1610"/>
      <c r="E28" s="1610"/>
      <c r="F28" s="1610"/>
      <c r="G28" s="1610"/>
      <c r="H28" s="702"/>
    </row>
    <row r="29" spans="2:8">
      <c r="B29" s="1611"/>
      <c r="C29" s="1611"/>
      <c r="D29" s="1610"/>
      <c r="E29" s="1610"/>
      <c r="F29" s="1610"/>
      <c r="G29" s="1610"/>
      <c r="H29" s="702"/>
    </row>
    <row r="30" spans="2:8">
      <c r="B30" s="1611" t="s">
        <v>70</v>
      </c>
      <c r="C30" s="1611"/>
      <c r="D30" s="1611"/>
      <c r="E30" s="1611"/>
      <c r="F30" s="1611"/>
      <c r="G30" s="1611"/>
      <c r="H30" s="703">
        <f>SUM(H24:H29)</f>
        <v>0</v>
      </c>
    </row>
    <row r="32" spans="2:8">
      <c r="C32" s="693" t="s">
        <v>654</v>
      </c>
    </row>
    <row r="34" spans="3:8" ht="19.5" customHeight="1">
      <c r="C34" s="704"/>
      <c r="D34" s="704"/>
      <c r="E34" s="704"/>
      <c r="F34" s="704"/>
      <c r="G34" s="705" t="s">
        <v>682</v>
      </c>
      <c r="H34" s="702"/>
    </row>
    <row r="35" spans="3:8" ht="19.5" customHeight="1">
      <c r="C35" s="704"/>
      <c r="D35" s="704"/>
      <c r="E35" s="704"/>
      <c r="F35" s="704"/>
      <c r="G35" s="704"/>
    </row>
    <row r="36" spans="3:8">
      <c r="C36" s="693" t="s">
        <v>656</v>
      </c>
    </row>
    <row r="38" spans="3:8" ht="24" customHeight="1">
      <c r="G38" s="705" t="s">
        <v>683</v>
      </c>
      <c r="H38" s="702"/>
    </row>
    <row r="39" spans="3:8" ht="15.75" customHeight="1">
      <c r="G39" s="704"/>
      <c r="H39" s="700"/>
    </row>
    <row r="40" spans="3:8" ht="20.25" customHeight="1">
      <c r="G40" s="706" t="s">
        <v>658</v>
      </c>
      <c r="H40" s="676">
        <f>H30+H34+H38</f>
        <v>0</v>
      </c>
    </row>
    <row r="41" spans="3:8" ht="20.25" customHeight="1">
      <c r="G41" s="707" t="s">
        <v>659</v>
      </c>
      <c r="H41" s="708" t="str">
        <f>IF(G11=H40,"○","×")</f>
        <v>○</v>
      </c>
    </row>
    <row r="42" spans="3:8" ht="20.25" customHeight="1">
      <c r="E42" s="1304" t="s">
        <v>684</v>
      </c>
      <c r="F42" s="1304"/>
      <c r="G42" s="1305"/>
      <c r="H42" s="677">
        <f>IF(G11&lt;=H40,G11,H40)</f>
        <v>0</v>
      </c>
    </row>
    <row r="43" spans="3:8" ht="31.5" customHeight="1">
      <c r="G43" s="695" t="s">
        <v>661</v>
      </c>
      <c r="H43" s="695"/>
    </row>
    <row r="44" spans="3:8" ht="31.5" customHeight="1">
      <c r="G44" s="695" t="s">
        <v>662</v>
      </c>
      <c r="H44" s="695"/>
    </row>
    <row r="45" spans="3:8" ht="30.75" customHeight="1">
      <c r="G45" s="695" t="s">
        <v>300</v>
      </c>
      <c r="H45" s="69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57"/>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687"/>
    <col min="2" max="2" width="64.375" style="687" customWidth="1"/>
    <col min="3" max="3" width="18.5" style="687" customWidth="1"/>
    <col min="4" max="16384" width="9" style="687"/>
  </cols>
  <sheetData>
    <row r="1" spans="2:3">
      <c r="B1" s="687" t="s">
        <v>663</v>
      </c>
    </row>
    <row r="2" spans="2:3">
      <c r="B2" s="688" t="s">
        <v>664</v>
      </c>
      <c r="C2" s="688">
        <f>【参考】病院・有床診→都道府県の実績報告書!H3</f>
        <v>0</v>
      </c>
    </row>
    <row r="4" spans="2:3" ht="18" customHeight="1">
      <c r="B4" s="689" t="s">
        <v>665</v>
      </c>
    </row>
    <row r="5" spans="2:3" ht="33" customHeight="1">
      <c r="B5" s="690" t="s">
        <v>666</v>
      </c>
      <c r="C5" s="690" t="s">
        <v>667</v>
      </c>
    </row>
    <row r="6" spans="2:3" ht="24" customHeight="1">
      <c r="B6" s="691" t="s">
        <v>668</v>
      </c>
      <c r="C6" s="691"/>
    </row>
    <row r="7" spans="2:3" ht="24" customHeight="1">
      <c r="B7" s="691" t="s">
        <v>669</v>
      </c>
      <c r="C7" s="691"/>
    </row>
    <row r="8" spans="2:3" ht="24" customHeight="1">
      <c r="B8" s="691" t="s">
        <v>670</v>
      </c>
      <c r="C8" s="691"/>
    </row>
    <row r="9" spans="2:3" ht="24" customHeight="1">
      <c r="B9" s="691" t="s">
        <v>671</v>
      </c>
      <c r="C9" s="691"/>
    </row>
    <row r="10" spans="2:3" ht="27.75" customHeight="1">
      <c r="B10" s="691" t="s">
        <v>672</v>
      </c>
      <c r="C10" s="691"/>
    </row>
    <row r="11" spans="2:3" ht="27.75" customHeight="1"/>
  </sheetData>
  <phoneticPr fontId="5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693" customWidth="1"/>
    <col min="2" max="2" width="9.75" style="693" customWidth="1"/>
    <col min="3" max="4" width="9" style="693"/>
    <col min="5" max="5" width="9.5" style="693" bestFit="1" customWidth="1"/>
    <col min="6" max="6" width="9" style="693"/>
    <col min="7" max="7" width="22.375" style="693" customWidth="1"/>
    <col min="8" max="8" width="26.75" style="693" customWidth="1"/>
    <col min="9" max="16384" width="9" style="693"/>
  </cols>
  <sheetData>
    <row r="1" spans="2:8" ht="24.75" customHeight="1">
      <c r="B1" s="1616" t="s">
        <v>685</v>
      </c>
      <c r="C1" s="1616"/>
      <c r="D1" s="1616"/>
      <c r="E1" s="1616"/>
      <c r="H1" s="694"/>
    </row>
    <row r="2" spans="2:8" ht="23.25" customHeight="1">
      <c r="B2" s="693" t="s">
        <v>637</v>
      </c>
    </row>
    <row r="3" spans="2:8" ht="26.25" customHeight="1">
      <c r="G3" s="695" t="s">
        <v>638</v>
      </c>
      <c r="H3" s="696"/>
    </row>
    <row r="4" spans="2:8" ht="26.25" customHeight="1"/>
    <row r="5" spans="2:8" ht="24.75" customHeight="1">
      <c r="B5" s="1613" t="s">
        <v>676</v>
      </c>
      <c r="C5" s="1613"/>
      <c r="D5" s="1613"/>
      <c r="E5" s="1613"/>
      <c r="F5" s="1613"/>
      <c r="G5" s="1613"/>
      <c r="H5" s="1613"/>
    </row>
    <row r="7" spans="2:8" ht="39.75" customHeight="1">
      <c r="B7" s="1614" t="s">
        <v>677</v>
      </c>
      <c r="C7" s="1614"/>
      <c r="D7" s="1614"/>
      <c r="E7" s="1614"/>
      <c r="F7" s="1614"/>
      <c r="G7" s="1614"/>
      <c r="H7" s="1614"/>
    </row>
    <row r="9" spans="2:8">
      <c r="B9" s="697" t="s">
        <v>678</v>
      </c>
    </row>
    <row r="10" spans="2:8">
      <c r="C10" s="694"/>
      <c r="D10" s="694"/>
      <c r="E10" s="694"/>
      <c r="F10" s="694"/>
      <c r="G10" s="698" t="s">
        <v>679</v>
      </c>
    </row>
    <row r="11" spans="2:8">
      <c r="C11" s="699"/>
      <c r="D11" s="694"/>
      <c r="E11" s="700"/>
      <c r="F11" s="694"/>
      <c r="G11" s="676"/>
    </row>
    <row r="13" spans="2:8">
      <c r="B13" s="697" t="s">
        <v>647</v>
      </c>
    </row>
    <row r="15" spans="2:8">
      <c r="C15" s="693" t="s">
        <v>648</v>
      </c>
    </row>
    <row r="18" spans="2:8">
      <c r="B18" s="697" t="s">
        <v>680</v>
      </c>
    </row>
    <row r="20" spans="2:8">
      <c r="C20" s="1614" t="s">
        <v>650</v>
      </c>
      <c r="D20" s="1614"/>
      <c r="E20" s="1614"/>
      <c r="F20" s="1614"/>
      <c r="G20" s="1614"/>
      <c r="H20" s="1614"/>
    </row>
    <row r="21" spans="2:8">
      <c r="C21" s="1614"/>
      <c r="D21" s="1614"/>
      <c r="E21" s="1614"/>
      <c r="F21" s="1614"/>
      <c r="G21" s="1614"/>
      <c r="H21" s="1614"/>
    </row>
    <row r="22" spans="2:8">
      <c r="C22" s="701"/>
      <c r="D22" s="701"/>
      <c r="E22" s="701"/>
      <c r="F22" s="701"/>
      <c r="G22" s="701"/>
      <c r="H22" s="701"/>
    </row>
    <row r="23" spans="2:8">
      <c r="D23" s="1611" t="s">
        <v>651</v>
      </c>
      <c r="E23" s="1611"/>
      <c r="F23" s="1611"/>
      <c r="G23" s="1611"/>
      <c r="H23" s="698" t="s">
        <v>681</v>
      </c>
    </row>
    <row r="24" spans="2:8">
      <c r="B24" s="1611" t="s">
        <v>653</v>
      </c>
      <c r="C24" s="1615"/>
      <c r="D24" s="1610"/>
      <c r="E24" s="1610"/>
      <c r="F24" s="1610"/>
      <c r="G24" s="1610"/>
      <c r="H24" s="702"/>
    </row>
    <row r="25" spans="2:8">
      <c r="B25" s="1611"/>
      <c r="C25" s="1615"/>
      <c r="D25" s="1610"/>
      <c r="E25" s="1610"/>
      <c r="F25" s="1610"/>
      <c r="G25" s="1610"/>
      <c r="H25" s="702"/>
    </row>
    <row r="26" spans="2:8">
      <c r="B26" s="1611"/>
      <c r="C26" s="1611"/>
      <c r="D26" s="1610"/>
      <c r="E26" s="1610"/>
      <c r="F26" s="1610"/>
      <c r="G26" s="1610"/>
      <c r="H26" s="702"/>
    </row>
    <row r="27" spans="2:8">
      <c r="B27" s="1611"/>
      <c r="C27" s="1611"/>
      <c r="D27" s="1610"/>
      <c r="E27" s="1610"/>
      <c r="F27" s="1610"/>
      <c r="G27" s="1610"/>
      <c r="H27" s="702"/>
    </row>
    <row r="28" spans="2:8">
      <c r="B28" s="1611"/>
      <c r="C28" s="1611"/>
      <c r="D28" s="1610"/>
      <c r="E28" s="1610"/>
      <c r="F28" s="1610"/>
      <c r="G28" s="1610"/>
      <c r="H28" s="702"/>
    </row>
    <row r="29" spans="2:8">
      <c r="B29" s="1611"/>
      <c r="C29" s="1611"/>
      <c r="D29" s="1610"/>
      <c r="E29" s="1610"/>
      <c r="F29" s="1610"/>
      <c r="G29" s="1610"/>
      <c r="H29" s="702"/>
    </row>
    <row r="30" spans="2:8">
      <c r="B30" s="1611" t="s">
        <v>70</v>
      </c>
      <c r="C30" s="1611"/>
      <c r="D30" s="1611"/>
      <c r="E30" s="1611"/>
      <c r="F30" s="1611"/>
      <c r="G30" s="1611"/>
      <c r="H30" s="703">
        <f>SUM(H24:H29)</f>
        <v>0</v>
      </c>
    </row>
    <row r="32" spans="2:8">
      <c r="C32" s="693" t="s">
        <v>654</v>
      </c>
    </row>
    <row r="34" spans="3:8" ht="19.5" customHeight="1">
      <c r="C34" s="704"/>
      <c r="D34" s="704"/>
      <c r="E34" s="704"/>
      <c r="F34" s="704"/>
      <c r="G34" s="705" t="s">
        <v>682</v>
      </c>
      <c r="H34" s="702">
        <v>0</v>
      </c>
    </row>
    <row r="35" spans="3:8" ht="19.5" customHeight="1">
      <c r="C35" s="704"/>
      <c r="D35" s="704"/>
      <c r="E35" s="704"/>
      <c r="F35" s="704"/>
      <c r="G35" s="704"/>
    </row>
    <row r="36" spans="3:8">
      <c r="C36" s="693" t="s">
        <v>656</v>
      </c>
    </row>
    <row r="38" spans="3:8" ht="24" customHeight="1">
      <c r="G38" s="705" t="s">
        <v>683</v>
      </c>
      <c r="H38" s="702"/>
    </row>
    <row r="39" spans="3:8" ht="15.75" customHeight="1">
      <c r="G39" s="704"/>
      <c r="H39" s="700"/>
    </row>
    <row r="40" spans="3:8" ht="20.25" customHeight="1">
      <c r="G40" s="706" t="s">
        <v>658</v>
      </c>
      <c r="H40" s="676">
        <f>H30+H34+H38</f>
        <v>0</v>
      </c>
    </row>
    <row r="41" spans="3:8" ht="20.25" customHeight="1">
      <c r="G41" s="707" t="s">
        <v>659</v>
      </c>
      <c r="H41" s="708" t="str">
        <f>IF(G11=H40,"○","×")</f>
        <v>○</v>
      </c>
    </row>
    <row r="42" spans="3:8" ht="20.25" customHeight="1">
      <c r="E42" s="1304" t="s">
        <v>684</v>
      </c>
      <c r="F42" s="1304"/>
      <c r="G42" s="1305"/>
      <c r="H42" s="677">
        <f>IF(G11&lt;=H40,G11,H40)</f>
        <v>0</v>
      </c>
    </row>
    <row r="43" spans="3:8" ht="31.5" customHeight="1">
      <c r="G43" s="695" t="s">
        <v>661</v>
      </c>
      <c r="H43" s="695"/>
    </row>
    <row r="44" spans="3:8" ht="31.5" customHeight="1">
      <c r="G44" s="695" t="s">
        <v>662</v>
      </c>
      <c r="H44" s="695"/>
    </row>
    <row r="45" spans="3:8" ht="30.75" customHeight="1">
      <c r="G45" s="695" t="s">
        <v>300</v>
      </c>
      <c r="H45" s="69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57"/>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687" customWidth="1"/>
    <col min="2" max="2" width="64.375" style="687" customWidth="1"/>
    <col min="3" max="3" width="18.5" style="687" customWidth="1"/>
    <col min="4" max="16384" width="9" style="687"/>
  </cols>
  <sheetData>
    <row r="1" spans="2:3">
      <c r="B1" s="687" t="s">
        <v>674</v>
      </c>
    </row>
    <row r="2" spans="2:3">
      <c r="B2" s="688" t="s">
        <v>664</v>
      </c>
      <c r="C2" s="688">
        <f>【参考】診療所・訪看ＳＴ→都道府県の実績報告書!H3</f>
        <v>0</v>
      </c>
    </row>
    <row r="4" spans="2:3" ht="18" customHeight="1">
      <c r="B4" s="689" t="s">
        <v>665</v>
      </c>
    </row>
    <row r="5" spans="2:3" ht="33" customHeight="1">
      <c r="B5" s="690" t="s">
        <v>666</v>
      </c>
      <c r="C5" s="690" t="s">
        <v>667</v>
      </c>
    </row>
    <row r="6" spans="2:3" ht="24" customHeight="1">
      <c r="B6" s="691" t="s">
        <v>668</v>
      </c>
      <c r="C6" s="691"/>
    </row>
    <row r="7" spans="2:3" ht="24" customHeight="1">
      <c r="B7" s="691" t="s">
        <v>669</v>
      </c>
      <c r="C7" s="691"/>
    </row>
    <row r="8" spans="2:3" ht="27.75" customHeight="1">
      <c r="B8" s="691" t="s">
        <v>672</v>
      </c>
      <c r="C8" s="691"/>
    </row>
    <row r="9" spans="2:3" ht="27.75" customHeight="1"/>
  </sheetData>
  <phoneticPr fontId="5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520CE-FBD6-40B7-80D6-E7EDB451363F}">
  <sheetPr>
    <tabColor theme="5" tint="0.39997558519241921"/>
    <pageSetUpPr fitToPage="1"/>
  </sheetPr>
  <dimension ref="A1:AK55"/>
  <sheetViews>
    <sheetView showGridLines="0" view="pageBreakPreview" zoomScale="60" zoomScaleNormal="100" workbookViewId="0">
      <pane xSplit="2" ySplit="8" topLeftCell="C9" activePane="bottomRight" state="frozen"/>
      <selection activeCell="A14" sqref="A14"/>
      <selection pane="topRight" activeCell="A14" sqref="A14"/>
      <selection pane="bottomLeft" activeCell="A14" sqref="A14"/>
      <selection pane="bottomRight" activeCell="B1" sqref="B1"/>
    </sheetView>
  </sheetViews>
  <sheetFormatPr defaultColWidth="9" defaultRowHeight="18.75" customHeight="1"/>
  <cols>
    <col min="1" max="1" width="18.875" style="339" hidden="1" customWidth="1"/>
    <col min="2" max="2" width="5.375" style="339" customWidth="1"/>
    <col min="3" max="3" width="25.375" style="339" customWidth="1"/>
    <col min="4" max="7" width="10.375" style="339" hidden="1" customWidth="1"/>
    <col min="8" max="8" width="8.375" style="339" hidden="1" customWidth="1"/>
    <col min="9" max="9" width="21" style="339" customWidth="1"/>
    <col min="10" max="10" width="9" style="339" customWidth="1"/>
    <col min="11" max="11" width="11.375" style="339" customWidth="1"/>
    <col min="12" max="12" width="15.375" style="339" customWidth="1"/>
    <col min="13" max="28" width="8.375" style="339" customWidth="1"/>
    <col min="29" max="29" width="9" style="339" hidden="1" customWidth="1"/>
    <col min="30" max="31" width="10.375" style="339" customWidth="1"/>
    <col min="32" max="32" width="10.875" style="339" bestFit="1" customWidth="1"/>
    <col min="33" max="35" width="10.875" style="339" customWidth="1"/>
    <col min="36" max="37" width="10.375" style="339" customWidth="1"/>
    <col min="38" max="16384" width="9" style="339"/>
  </cols>
  <sheetData>
    <row r="1" spans="1:37" ht="19.5" customHeight="1">
      <c r="A1" s="417"/>
      <c r="B1" s="142" t="s">
        <v>480</v>
      </c>
      <c r="C1" s="221"/>
      <c r="D1" s="221"/>
      <c r="E1" s="221"/>
      <c r="F1" s="221"/>
      <c r="G1" s="221"/>
      <c r="H1" s="417"/>
      <c r="I1" s="417"/>
      <c r="J1" s="417"/>
      <c r="K1" s="417"/>
      <c r="L1" s="417"/>
      <c r="M1" s="417"/>
      <c r="N1" s="417"/>
      <c r="O1" s="417"/>
      <c r="P1" s="417"/>
      <c r="Q1" s="417"/>
      <c r="R1" s="417"/>
      <c r="S1" s="417"/>
      <c r="T1" s="417"/>
      <c r="U1" s="417"/>
      <c r="V1" s="417"/>
      <c r="W1" s="417"/>
      <c r="X1" s="417"/>
      <c r="Y1" s="417"/>
      <c r="Z1" s="417"/>
      <c r="AA1" s="417"/>
      <c r="AB1" s="417"/>
      <c r="AC1" s="417"/>
      <c r="AD1" s="417"/>
      <c r="AE1" s="417"/>
      <c r="AF1" s="1332"/>
      <c r="AG1" s="1332"/>
      <c r="AH1" s="1332"/>
      <c r="AI1" s="1332"/>
      <c r="AJ1" s="1332"/>
      <c r="AK1" s="727"/>
    </row>
    <row r="2" spans="1:37" ht="18.75" customHeight="1">
      <c r="A2" s="338"/>
      <c r="B2" s="142" t="str">
        <f>'管理用（このシートは削除しないでください）'!$E$4</f>
        <v>病床数適正化支援事業</v>
      </c>
      <c r="C2" s="221"/>
      <c r="D2" s="221"/>
      <c r="E2" s="221"/>
      <c r="F2" s="221"/>
      <c r="G2" s="221"/>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727"/>
      <c r="AH2" s="727"/>
      <c r="AI2" s="727"/>
      <c r="AJ2" s="338"/>
      <c r="AK2" s="727"/>
    </row>
    <row r="3" spans="1:37" ht="25.5" thickBot="1">
      <c r="B3" s="1642" t="s">
        <v>481</v>
      </c>
      <c r="C3" s="1642"/>
      <c r="D3" s="433"/>
      <c r="E3" s="433"/>
      <c r="F3" s="433"/>
      <c r="G3" s="433"/>
      <c r="H3" s="341"/>
      <c r="I3" s="340"/>
      <c r="J3" s="340"/>
      <c r="K3" s="341"/>
      <c r="L3" s="343"/>
      <c r="AJ3" s="344"/>
      <c r="AK3" s="344"/>
    </row>
    <row r="4" spans="1:37" ht="36.75" customHeight="1">
      <c r="A4" s="1624" t="s">
        <v>131</v>
      </c>
      <c r="B4" s="345" t="s">
        <v>132</v>
      </c>
      <c r="C4" s="1627" t="s">
        <v>297</v>
      </c>
      <c r="D4" s="1629" t="s">
        <v>301</v>
      </c>
      <c r="E4" s="1629" t="s">
        <v>302</v>
      </c>
      <c r="F4" s="1632" t="s">
        <v>303</v>
      </c>
      <c r="G4" s="1632" t="s">
        <v>304</v>
      </c>
      <c r="H4" s="1629" t="s">
        <v>138</v>
      </c>
      <c r="I4" s="1341" t="s">
        <v>482</v>
      </c>
      <c r="J4" s="1338" t="s">
        <v>140</v>
      </c>
      <c r="K4" s="1336" t="s">
        <v>141</v>
      </c>
      <c r="L4" s="1341" t="s">
        <v>142</v>
      </c>
      <c r="M4" s="1352" t="s">
        <v>143</v>
      </c>
      <c r="N4" s="1353"/>
      <c r="O4" s="1353"/>
      <c r="P4" s="1353"/>
      <c r="Q4" s="1354" t="s">
        <v>144</v>
      </c>
      <c r="R4" s="1355"/>
      <c r="S4" s="1355"/>
      <c r="T4" s="1356"/>
      <c r="U4" s="1354" t="s">
        <v>483</v>
      </c>
      <c r="V4" s="1353"/>
      <c r="W4" s="1353"/>
      <c r="X4" s="1353"/>
      <c r="Y4" s="1354" t="s">
        <v>484</v>
      </c>
      <c r="Z4" s="1353"/>
      <c r="AA4" s="1353"/>
      <c r="AB4" s="1353"/>
      <c r="AC4" s="1617" t="s">
        <v>147</v>
      </c>
      <c r="AD4" s="1620" t="s">
        <v>148</v>
      </c>
      <c r="AE4" s="1644" t="s">
        <v>149</v>
      </c>
      <c r="AF4" s="1370" t="s">
        <v>307</v>
      </c>
      <c r="AG4" s="1637" t="s">
        <v>796</v>
      </c>
      <c r="AH4" s="1637" t="s">
        <v>773</v>
      </c>
      <c r="AI4" s="1637" t="s">
        <v>742</v>
      </c>
      <c r="AJ4" s="1637" t="s">
        <v>743</v>
      </c>
      <c r="AK4" s="752"/>
    </row>
    <row r="5" spans="1:37" ht="9" customHeight="1">
      <c r="A5" s="1625"/>
      <c r="B5" s="346"/>
      <c r="C5" s="1628"/>
      <c r="D5" s="1630"/>
      <c r="E5" s="1630"/>
      <c r="F5" s="1633"/>
      <c r="G5" s="1633"/>
      <c r="H5" s="1635"/>
      <c r="I5" s="1342"/>
      <c r="J5" s="1339"/>
      <c r="K5" s="1337"/>
      <c r="L5" s="1342"/>
      <c r="M5" s="347"/>
      <c r="Q5" s="348"/>
      <c r="U5" s="347"/>
      <c r="Y5" s="347"/>
      <c r="AC5" s="1363"/>
      <c r="AD5" s="1621"/>
      <c r="AE5" s="1645"/>
      <c r="AF5" s="1371"/>
      <c r="AG5" s="1638"/>
      <c r="AH5" s="1639"/>
      <c r="AI5" s="1639"/>
      <c r="AJ5" s="1638"/>
      <c r="AK5" s="753"/>
    </row>
    <row r="6" spans="1:37" ht="58.5" customHeight="1">
      <c r="A6" s="1625"/>
      <c r="B6" s="346"/>
      <c r="C6" s="1628"/>
      <c r="D6" s="1630"/>
      <c r="E6" s="1630"/>
      <c r="F6" s="1633"/>
      <c r="G6" s="1633"/>
      <c r="H6" s="1635"/>
      <c r="I6" s="1342"/>
      <c r="J6" s="1339"/>
      <c r="K6" s="1337"/>
      <c r="L6" s="1342"/>
      <c r="M6" s="1357" t="s">
        <v>152</v>
      </c>
      <c r="N6" s="1359" t="s">
        <v>153</v>
      </c>
      <c r="O6" s="1359" t="s">
        <v>154</v>
      </c>
      <c r="P6" s="1360" t="s">
        <v>70</v>
      </c>
      <c r="Q6" s="1357" t="s">
        <v>155</v>
      </c>
      <c r="R6" s="1359" t="s">
        <v>156</v>
      </c>
      <c r="S6" s="1359" t="s">
        <v>157</v>
      </c>
      <c r="T6" s="1360" t="s">
        <v>70</v>
      </c>
      <c r="U6" s="1357" t="s">
        <v>155</v>
      </c>
      <c r="V6" s="1359" t="s">
        <v>156</v>
      </c>
      <c r="W6" s="1359" t="s">
        <v>157</v>
      </c>
      <c r="X6" s="1360" t="s">
        <v>70</v>
      </c>
      <c r="Y6" s="1357" t="s">
        <v>155</v>
      </c>
      <c r="Z6" s="1359" t="s">
        <v>156</v>
      </c>
      <c r="AA6" s="1359" t="s">
        <v>157</v>
      </c>
      <c r="AB6" s="1360" t="s">
        <v>70</v>
      </c>
      <c r="AC6" s="1618"/>
      <c r="AD6" s="1621"/>
      <c r="AE6" s="1645"/>
      <c r="AF6" s="1371"/>
      <c r="AG6" s="1638"/>
      <c r="AH6" s="1639"/>
      <c r="AI6" s="1639"/>
      <c r="AJ6" s="1638"/>
      <c r="AK6" s="753"/>
    </row>
    <row r="7" spans="1:37" ht="86.25" customHeight="1" thickBot="1">
      <c r="A7" s="1626"/>
      <c r="B7" s="346"/>
      <c r="C7" s="1628"/>
      <c r="D7" s="1631"/>
      <c r="E7" s="1631"/>
      <c r="F7" s="1634"/>
      <c r="G7" s="1634"/>
      <c r="H7" s="1636"/>
      <c r="I7" s="1342"/>
      <c r="J7" s="1339"/>
      <c r="K7" s="1337"/>
      <c r="L7" s="1342"/>
      <c r="M7" s="1358"/>
      <c r="N7" s="1337"/>
      <c r="O7" s="1337"/>
      <c r="P7" s="1360"/>
      <c r="Q7" s="1358"/>
      <c r="R7" s="1337"/>
      <c r="S7" s="1337"/>
      <c r="T7" s="1360"/>
      <c r="U7" s="1358"/>
      <c r="V7" s="1337"/>
      <c r="W7" s="1337"/>
      <c r="X7" s="1360"/>
      <c r="Y7" s="1358"/>
      <c r="Z7" s="1337"/>
      <c r="AA7" s="1623"/>
      <c r="AB7" s="1360"/>
      <c r="AC7" s="1619"/>
      <c r="AD7" s="1622"/>
      <c r="AE7" s="1646"/>
      <c r="AF7" s="1371"/>
      <c r="AG7" s="1638"/>
      <c r="AH7" s="1640"/>
      <c r="AI7" s="1640"/>
      <c r="AJ7" s="1638"/>
      <c r="AK7" s="753"/>
    </row>
    <row r="8" spans="1:37" ht="21" customHeight="1" thickBot="1">
      <c r="A8" s="349">
        <v>0</v>
      </c>
      <c r="B8" s="350">
        <v>1</v>
      </c>
      <c r="C8" s="355">
        <v>3</v>
      </c>
      <c r="D8" s="422">
        <v>4</v>
      </c>
      <c r="E8" s="422">
        <v>5</v>
      </c>
      <c r="F8" s="422"/>
      <c r="G8" s="422"/>
      <c r="H8" s="423"/>
      <c r="I8" s="354"/>
      <c r="J8" s="354"/>
      <c r="K8" s="351">
        <v>2</v>
      </c>
      <c r="L8" s="355"/>
      <c r="M8" s="350">
        <v>4</v>
      </c>
      <c r="N8" s="351">
        <v>5</v>
      </c>
      <c r="O8" s="351">
        <v>6</v>
      </c>
      <c r="P8" s="354">
        <v>9</v>
      </c>
      <c r="Q8" s="350">
        <v>11</v>
      </c>
      <c r="R8" s="351">
        <v>12</v>
      </c>
      <c r="S8" s="351">
        <v>13</v>
      </c>
      <c r="T8" s="354">
        <v>15</v>
      </c>
      <c r="U8" s="350">
        <v>17</v>
      </c>
      <c r="V8" s="351">
        <v>18</v>
      </c>
      <c r="W8" s="351">
        <v>19</v>
      </c>
      <c r="X8" s="354">
        <v>22</v>
      </c>
      <c r="Y8" s="350">
        <v>17</v>
      </c>
      <c r="Z8" s="351">
        <v>18</v>
      </c>
      <c r="AA8" s="351">
        <v>19</v>
      </c>
      <c r="AB8" s="354">
        <v>22</v>
      </c>
      <c r="AC8" s="434"/>
      <c r="AD8" s="442">
        <v>32</v>
      </c>
      <c r="AE8" s="438">
        <v>33</v>
      </c>
      <c r="AF8" s="359">
        <v>34</v>
      </c>
      <c r="AG8" s="356">
        <v>37</v>
      </c>
      <c r="AH8" s="754"/>
      <c r="AI8" s="754"/>
      <c r="AJ8" s="356">
        <v>37</v>
      </c>
      <c r="AK8" s="755"/>
    </row>
    <row r="9" spans="1:37" ht="39.950000000000003" customHeight="1">
      <c r="A9" s="446"/>
      <c r="B9" s="361">
        <v>1</v>
      </c>
      <c r="C9" s="428"/>
      <c r="D9" s="424"/>
      <c r="E9" s="424"/>
      <c r="F9" s="424"/>
      <c r="G9" s="424"/>
      <c r="H9" s="425"/>
      <c r="I9" s="449"/>
      <c r="J9" s="430"/>
      <c r="K9" s="368"/>
      <c r="L9" s="369"/>
      <c r="M9" s="370"/>
      <c r="N9" s="371"/>
      <c r="O9" s="371"/>
      <c r="P9" s="372">
        <f t="shared" ref="P9:P28" si="0">SUM(M9:O9)</f>
        <v>0</v>
      </c>
      <c r="Q9" s="370"/>
      <c r="R9" s="371"/>
      <c r="S9" s="371"/>
      <c r="T9" s="372">
        <f t="shared" ref="T9:T28" si="1">SUM(Q9:S9)</f>
        <v>0</v>
      </c>
      <c r="U9" s="370"/>
      <c r="V9" s="371"/>
      <c r="W9" s="371"/>
      <c r="X9" s="372">
        <f t="shared" ref="X9:X28" si="2">SUM(U9:W9)</f>
        <v>0</v>
      </c>
      <c r="Y9" s="375"/>
      <c r="Z9" s="376"/>
      <c r="AA9" s="376"/>
      <c r="AB9" s="372">
        <f t="shared" ref="AB9:AB28" si="3">SUM(Y9:AA9)</f>
        <v>0</v>
      </c>
      <c r="AC9" s="435"/>
      <c r="AD9" s="443">
        <v>4104</v>
      </c>
      <c r="AE9" s="439">
        <f t="shared" ref="AE9:AE28" si="4">X9*AD9</f>
        <v>0</v>
      </c>
      <c r="AF9" s="380"/>
      <c r="AG9" s="381">
        <f>AB9-AC9</f>
        <v>0</v>
      </c>
      <c r="AH9" s="380"/>
      <c r="AI9" s="380"/>
      <c r="AJ9" s="381">
        <f>AE9-AF9</f>
        <v>0</v>
      </c>
      <c r="AK9" s="756"/>
    </row>
    <row r="10" spans="1:37" ht="39.950000000000003" customHeight="1">
      <c r="A10" s="447"/>
      <c r="B10" s="382">
        <v>2</v>
      </c>
      <c r="C10" s="429"/>
      <c r="D10" s="424"/>
      <c r="E10" s="424"/>
      <c r="F10" s="424"/>
      <c r="G10" s="424"/>
      <c r="H10" s="426"/>
      <c r="I10" s="449"/>
      <c r="J10" s="430"/>
      <c r="K10" s="385"/>
      <c r="L10" s="386"/>
      <c r="M10" s="387"/>
      <c r="N10" s="364"/>
      <c r="O10" s="364"/>
      <c r="P10" s="388">
        <f t="shared" si="0"/>
        <v>0</v>
      </c>
      <c r="Q10" s="387"/>
      <c r="R10" s="364"/>
      <c r="S10" s="364"/>
      <c r="T10" s="388">
        <f t="shared" si="1"/>
        <v>0</v>
      </c>
      <c r="U10" s="387"/>
      <c r="V10" s="364"/>
      <c r="W10" s="364"/>
      <c r="X10" s="388">
        <f t="shared" si="2"/>
        <v>0</v>
      </c>
      <c r="Y10" s="389"/>
      <c r="Z10" s="364"/>
      <c r="AA10" s="364"/>
      <c r="AB10" s="388">
        <f t="shared" si="3"/>
        <v>0</v>
      </c>
      <c r="AC10" s="436"/>
      <c r="AD10" s="444">
        <v>4104</v>
      </c>
      <c r="AE10" s="440">
        <f t="shared" si="4"/>
        <v>0</v>
      </c>
      <c r="AF10" s="387"/>
      <c r="AG10" s="391">
        <f>AB10-AC10</f>
        <v>0</v>
      </c>
      <c r="AH10" s="387"/>
      <c r="AI10" s="387"/>
      <c r="AJ10" s="391">
        <f>AE10-AF10</f>
        <v>0</v>
      </c>
      <c r="AK10" s="756"/>
    </row>
    <row r="11" spans="1:37" ht="39.950000000000003" customHeight="1">
      <c r="A11" s="447"/>
      <c r="B11" s="382">
        <v>3</v>
      </c>
      <c r="C11" s="429"/>
      <c r="D11" s="424"/>
      <c r="E11" s="424"/>
      <c r="F11" s="424"/>
      <c r="G11" s="424"/>
      <c r="H11" s="426"/>
      <c r="I11" s="449"/>
      <c r="J11" s="430"/>
      <c r="K11" s="385"/>
      <c r="L11" s="386"/>
      <c r="M11" s="387"/>
      <c r="N11" s="364"/>
      <c r="O11" s="364"/>
      <c r="P11" s="388">
        <f t="shared" si="0"/>
        <v>0</v>
      </c>
      <c r="Q11" s="387"/>
      <c r="R11" s="364"/>
      <c r="S11" s="364"/>
      <c r="T11" s="388">
        <f t="shared" si="1"/>
        <v>0</v>
      </c>
      <c r="U11" s="387"/>
      <c r="V11" s="364"/>
      <c r="W11" s="364"/>
      <c r="X11" s="388">
        <f t="shared" si="2"/>
        <v>0</v>
      </c>
      <c r="Y11" s="389"/>
      <c r="Z11" s="364"/>
      <c r="AA11" s="364"/>
      <c r="AB11" s="388">
        <f t="shared" si="3"/>
        <v>0</v>
      </c>
      <c r="AC11" s="436"/>
      <c r="AD11" s="444">
        <v>4104</v>
      </c>
      <c r="AE11" s="440">
        <f t="shared" si="4"/>
        <v>0</v>
      </c>
      <c r="AF11" s="387"/>
      <c r="AG11" s="391">
        <f>AB11-AC11</f>
        <v>0</v>
      </c>
      <c r="AH11" s="387"/>
      <c r="AI11" s="387"/>
      <c r="AJ11" s="391">
        <f>AE11-AF11</f>
        <v>0</v>
      </c>
      <c r="AK11" s="756"/>
    </row>
    <row r="12" spans="1:37" ht="39.950000000000003" customHeight="1">
      <c r="A12" s="447"/>
      <c r="B12" s="382">
        <v>4</v>
      </c>
      <c r="C12" s="429"/>
      <c r="D12" s="424"/>
      <c r="E12" s="424"/>
      <c r="F12" s="424"/>
      <c r="G12" s="424"/>
      <c r="H12" s="426"/>
      <c r="I12" s="449"/>
      <c r="J12" s="430"/>
      <c r="K12" s="385"/>
      <c r="L12" s="386"/>
      <c r="M12" s="387"/>
      <c r="N12" s="364"/>
      <c r="O12" s="364"/>
      <c r="P12" s="388">
        <f t="shared" si="0"/>
        <v>0</v>
      </c>
      <c r="Q12" s="387"/>
      <c r="R12" s="364"/>
      <c r="S12" s="364"/>
      <c r="T12" s="388">
        <f t="shared" si="1"/>
        <v>0</v>
      </c>
      <c r="U12" s="387"/>
      <c r="V12" s="364"/>
      <c r="W12" s="364"/>
      <c r="X12" s="388">
        <f t="shared" si="2"/>
        <v>0</v>
      </c>
      <c r="Y12" s="389"/>
      <c r="Z12" s="364"/>
      <c r="AA12" s="364"/>
      <c r="AB12" s="388">
        <f t="shared" si="3"/>
        <v>0</v>
      </c>
      <c r="AC12" s="436"/>
      <c r="AD12" s="444">
        <v>4104</v>
      </c>
      <c r="AE12" s="440">
        <f t="shared" si="4"/>
        <v>0</v>
      </c>
      <c r="AF12" s="387"/>
      <c r="AG12" s="391">
        <f>AB12-AC12</f>
        <v>0</v>
      </c>
      <c r="AH12" s="387"/>
      <c r="AI12" s="387"/>
      <c r="AJ12" s="391">
        <f>AE12-AF12</f>
        <v>0</v>
      </c>
      <c r="AK12" s="756"/>
    </row>
    <row r="13" spans="1:37" ht="39.950000000000003" customHeight="1">
      <c r="A13" s="447"/>
      <c r="B13" s="382">
        <v>5</v>
      </c>
      <c r="C13" s="429"/>
      <c r="D13" s="424"/>
      <c r="E13" s="424"/>
      <c r="F13" s="424"/>
      <c r="G13" s="424"/>
      <c r="H13" s="426"/>
      <c r="I13" s="449"/>
      <c r="J13" s="430"/>
      <c r="K13" s="385"/>
      <c r="L13" s="386"/>
      <c r="M13" s="387"/>
      <c r="N13" s="364"/>
      <c r="O13" s="364"/>
      <c r="P13" s="388">
        <f t="shared" si="0"/>
        <v>0</v>
      </c>
      <c r="Q13" s="387"/>
      <c r="R13" s="364"/>
      <c r="S13" s="364"/>
      <c r="T13" s="388">
        <f t="shared" si="1"/>
        <v>0</v>
      </c>
      <c r="U13" s="387"/>
      <c r="V13" s="364"/>
      <c r="W13" s="364"/>
      <c r="X13" s="388">
        <f t="shared" si="2"/>
        <v>0</v>
      </c>
      <c r="Y13" s="389"/>
      <c r="Z13" s="364"/>
      <c r="AA13" s="364"/>
      <c r="AB13" s="388">
        <f t="shared" si="3"/>
        <v>0</v>
      </c>
      <c r="AC13" s="436"/>
      <c r="AD13" s="444">
        <v>4104</v>
      </c>
      <c r="AE13" s="440">
        <f t="shared" si="4"/>
        <v>0</v>
      </c>
      <c r="AF13" s="387"/>
      <c r="AG13" s="391">
        <f t="shared" ref="AG13:AG28" si="5">AB13-AC13</f>
        <v>0</v>
      </c>
      <c r="AH13" s="387"/>
      <c r="AI13" s="387"/>
      <c r="AJ13" s="391">
        <f t="shared" ref="AJ13:AJ28" si="6">AE13-AF13</f>
        <v>0</v>
      </c>
      <c r="AK13" s="756"/>
    </row>
    <row r="14" spans="1:37" ht="39.950000000000003" customHeight="1">
      <c r="A14" s="447"/>
      <c r="B14" s="382">
        <v>6</v>
      </c>
      <c r="C14" s="429"/>
      <c r="D14" s="424"/>
      <c r="E14" s="424"/>
      <c r="F14" s="424"/>
      <c r="G14" s="424"/>
      <c r="H14" s="426"/>
      <c r="I14" s="449"/>
      <c r="J14" s="430"/>
      <c r="K14" s="385"/>
      <c r="L14" s="386"/>
      <c r="M14" s="387"/>
      <c r="N14" s="364"/>
      <c r="O14" s="364"/>
      <c r="P14" s="388">
        <f t="shared" si="0"/>
        <v>0</v>
      </c>
      <c r="Q14" s="387"/>
      <c r="R14" s="364"/>
      <c r="S14" s="364"/>
      <c r="T14" s="388">
        <f t="shared" si="1"/>
        <v>0</v>
      </c>
      <c r="U14" s="387"/>
      <c r="V14" s="364"/>
      <c r="W14" s="364"/>
      <c r="X14" s="388">
        <f t="shared" si="2"/>
        <v>0</v>
      </c>
      <c r="Y14" s="389"/>
      <c r="Z14" s="364"/>
      <c r="AA14" s="364"/>
      <c r="AB14" s="388">
        <f t="shared" si="3"/>
        <v>0</v>
      </c>
      <c r="AC14" s="436"/>
      <c r="AD14" s="444">
        <v>4104</v>
      </c>
      <c r="AE14" s="440">
        <f t="shared" si="4"/>
        <v>0</v>
      </c>
      <c r="AF14" s="387"/>
      <c r="AG14" s="391">
        <f t="shared" si="5"/>
        <v>0</v>
      </c>
      <c r="AH14" s="387"/>
      <c r="AI14" s="387"/>
      <c r="AJ14" s="391">
        <f t="shared" si="6"/>
        <v>0</v>
      </c>
      <c r="AK14" s="756"/>
    </row>
    <row r="15" spans="1:37" ht="39.950000000000003" customHeight="1">
      <c r="A15" s="447"/>
      <c r="B15" s="382">
        <v>7</v>
      </c>
      <c r="C15" s="429"/>
      <c r="D15" s="424"/>
      <c r="E15" s="424"/>
      <c r="F15" s="424"/>
      <c r="G15" s="424"/>
      <c r="H15" s="426"/>
      <c r="I15" s="449"/>
      <c r="J15" s="430"/>
      <c r="K15" s="385"/>
      <c r="L15" s="386"/>
      <c r="M15" s="387"/>
      <c r="N15" s="364"/>
      <c r="O15" s="364"/>
      <c r="P15" s="388">
        <f t="shared" si="0"/>
        <v>0</v>
      </c>
      <c r="Q15" s="387"/>
      <c r="R15" s="364"/>
      <c r="S15" s="364"/>
      <c r="T15" s="388">
        <f t="shared" si="1"/>
        <v>0</v>
      </c>
      <c r="U15" s="387"/>
      <c r="V15" s="364"/>
      <c r="W15" s="364"/>
      <c r="X15" s="388">
        <f t="shared" si="2"/>
        <v>0</v>
      </c>
      <c r="Y15" s="389"/>
      <c r="Z15" s="364"/>
      <c r="AA15" s="364"/>
      <c r="AB15" s="388">
        <f t="shared" si="3"/>
        <v>0</v>
      </c>
      <c r="AC15" s="436"/>
      <c r="AD15" s="444">
        <v>4104</v>
      </c>
      <c r="AE15" s="440">
        <f t="shared" si="4"/>
        <v>0</v>
      </c>
      <c r="AF15" s="387"/>
      <c r="AG15" s="391">
        <f t="shared" si="5"/>
        <v>0</v>
      </c>
      <c r="AH15" s="387"/>
      <c r="AI15" s="387"/>
      <c r="AJ15" s="391">
        <f t="shared" si="6"/>
        <v>0</v>
      </c>
      <c r="AK15" s="756"/>
    </row>
    <row r="16" spans="1:37" ht="39.950000000000003" customHeight="1">
      <c r="A16" s="447"/>
      <c r="B16" s="382">
        <v>8</v>
      </c>
      <c r="C16" s="429"/>
      <c r="D16" s="424"/>
      <c r="E16" s="424"/>
      <c r="F16" s="424"/>
      <c r="G16" s="424"/>
      <c r="H16" s="426"/>
      <c r="I16" s="449"/>
      <c r="J16" s="430"/>
      <c r="K16" s="385"/>
      <c r="L16" s="386"/>
      <c r="M16" s="387"/>
      <c r="N16" s="364"/>
      <c r="O16" s="364"/>
      <c r="P16" s="388">
        <f t="shared" si="0"/>
        <v>0</v>
      </c>
      <c r="Q16" s="387"/>
      <c r="R16" s="364"/>
      <c r="S16" s="364"/>
      <c r="T16" s="388">
        <f t="shared" si="1"/>
        <v>0</v>
      </c>
      <c r="U16" s="387"/>
      <c r="V16" s="364"/>
      <c r="W16" s="364"/>
      <c r="X16" s="388">
        <f t="shared" si="2"/>
        <v>0</v>
      </c>
      <c r="Y16" s="389"/>
      <c r="Z16" s="364"/>
      <c r="AA16" s="364"/>
      <c r="AB16" s="388">
        <f t="shared" si="3"/>
        <v>0</v>
      </c>
      <c r="AC16" s="436"/>
      <c r="AD16" s="444">
        <v>4104</v>
      </c>
      <c r="AE16" s="440">
        <f t="shared" si="4"/>
        <v>0</v>
      </c>
      <c r="AF16" s="387"/>
      <c r="AG16" s="391">
        <f t="shared" si="5"/>
        <v>0</v>
      </c>
      <c r="AH16" s="387"/>
      <c r="AI16" s="387"/>
      <c r="AJ16" s="391">
        <f t="shared" si="6"/>
        <v>0</v>
      </c>
      <c r="AK16" s="756"/>
    </row>
    <row r="17" spans="1:37" ht="39.950000000000003" customHeight="1">
      <c r="A17" s="447"/>
      <c r="B17" s="382">
        <v>9</v>
      </c>
      <c r="C17" s="429"/>
      <c r="D17" s="424"/>
      <c r="E17" s="424"/>
      <c r="F17" s="424"/>
      <c r="G17" s="424"/>
      <c r="H17" s="426"/>
      <c r="I17" s="449"/>
      <c r="J17" s="430"/>
      <c r="K17" s="385"/>
      <c r="L17" s="386"/>
      <c r="M17" s="387"/>
      <c r="N17" s="364"/>
      <c r="O17" s="364"/>
      <c r="P17" s="388">
        <f t="shared" si="0"/>
        <v>0</v>
      </c>
      <c r="Q17" s="387"/>
      <c r="R17" s="364"/>
      <c r="S17" s="364"/>
      <c r="T17" s="388">
        <f t="shared" si="1"/>
        <v>0</v>
      </c>
      <c r="U17" s="387"/>
      <c r="V17" s="364"/>
      <c r="W17" s="364"/>
      <c r="X17" s="388">
        <f t="shared" si="2"/>
        <v>0</v>
      </c>
      <c r="Y17" s="389"/>
      <c r="Z17" s="364"/>
      <c r="AA17" s="364"/>
      <c r="AB17" s="388">
        <f t="shared" si="3"/>
        <v>0</v>
      </c>
      <c r="AC17" s="436"/>
      <c r="AD17" s="444">
        <v>4104</v>
      </c>
      <c r="AE17" s="440">
        <f t="shared" si="4"/>
        <v>0</v>
      </c>
      <c r="AF17" s="387"/>
      <c r="AG17" s="391">
        <f t="shared" si="5"/>
        <v>0</v>
      </c>
      <c r="AH17" s="387"/>
      <c r="AI17" s="387"/>
      <c r="AJ17" s="391">
        <f t="shared" si="6"/>
        <v>0</v>
      </c>
      <c r="AK17" s="756"/>
    </row>
    <row r="18" spans="1:37" ht="39.950000000000003" customHeight="1">
      <c r="A18" s="447"/>
      <c r="B18" s="382">
        <v>10</v>
      </c>
      <c r="C18" s="429"/>
      <c r="D18" s="424"/>
      <c r="E18" s="424"/>
      <c r="F18" s="424"/>
      <c r="G18" s="424"/>
      <c r="H18" s="426"/>
      <c r="I18" s="449"/>
      <c r="J18" s="430"/>
      <c r="K18" s="385"/>
      <c r="L18" s="386"/>
      <c r="M18" s="387"/>
      <c r="N18" s="364"/>
      <c r="O18" s="364"/>
      <c r="P18" s="388">
        <f t="shared" si="0"/>
        <v>0</v>
      </c>
      <c r="Q18" s="387"/>
      <c r="R18" s="364"/>
      <c r="S18" s="364"/>
      <c r="T18" s="388">
        <f t="shared" si="1"/>
        <v>0</v>
      </c>
      <c r="U18" s="387"/>
      <c r="V18" s="364"/>
      <c r="W18" s="364"/>
      <c r="X18" s="388">
        <f t="shared" si="2"/>
        <v>0</v>
      </c>
      <c r="Y18" s="389"/>
      <c r="Z18" s="364"/>
      <c r="AA18" s="364"/>
      <c r="AB18" s="388">
        <f t="shared" si="3"/>
        <v>0</v>
      </c>
      <c r="AC18" s="436"/>
      <c r="AD18" s="444">
        <v>4104</v>
      </c>
      <c r="AE18" s="440">
        <f t="shared" si="4"/>
        <v>0</v>
      </c>
      <c r="AF18" s="387"/>
      <c r="AG18" s="391">
        <f t="shared" si="5"/>
        <v>0</v>
      </c>
      <c r="AH18" s="387"/>
      <c r="AI18" s="387"/>
      <c r="AJ18" s="391">
        <f t="shared" si="6"/>
        <v>0</v>
      </c>
      <c r="AK18" s="756"/>
    </row>
    <row r="19" spans="1:37" ht="39.950000000000003" customHeight="1">
      <c r="A19" s="447"/>
      <c r="B19" s="382">
        <v>11</v>
      </c>
      <c r="C19" s="429"/>
      <c r="D19" s="424"/>
      <c r="E19" s="424"/>
      <c r="F19" s="424"/>
      <c r="G19" s="424"/>
      <c r="H19" s="426"/>
      <c r="I19" s="449"/>
      <c r="J19" s="430"/>
      <c r="K19" s="385"/>
      <c r="L19" s="386"/>
      <c r="M19" s="387"/>
      <c r="N19" s="364"/>
      <c r="O19" s="364"/>
      <c r="P19" s="388">
        <f t="shared" si="0"/>
        <v>0</v>
      </c>
      <c r="Q19" s="387"/>
      <c r="R19" s="364"/>
      <c r="S19" s="364"/>
      <c r="T19" s="388">
        <f t="shared" si="1"/>
        <v>0</v>
      </c>
      <c r="U19" s="387"/>
      <c r="V19" s="364"/>
      <c r="W19" s="364"/>
      <c r="X19" s="388">
        <f t="shared" si="2"/>
        <v>0</v>
      </c>
      <c r="Y19" s="389"/>
      <c r="Z19" s="364"/>
      <c r="AA19" s="364"/>
      <c r="AB19" s="388">
        <f t="shared" si="3"/>
        <v>0</v>
      </c>
      <c r="AC19" s="436"/>
      <c r="AD19" s="444">
        <v>4104</v>
      </c>
      <c r="AE19" s="440">
        <f t="shared" si="4"/>
        <v>0</v>
      </c>
      <c r="AF19" s="387"/>
      <c r="AG19" s="391">
        <f t="shared" si="5"/>
        <v>0</v>
      </c>
      <c r="AH19" s="387"/>
      <c r="AI19" s="387"/>
      <c r="AJ19" s="391">
        <f t="shared" si="6"/>
        <v>0</v>
      </c>
      <c r="AK19" s="756"/>
    </row>
    <row r="20" spans="1:37" ht="39.950000000000003" customHeight="1">
      <c r="A20" s="447"/>
      <c r="B20" s="382">
        <v>12</v>
      </c>
      <c r="C20" s="429"/>
      <c r="D20" s="424"/>
      <c r="E20" s="424"/>
      <c r="F20" s="424"/>
      <c r="G20" s="424"/>
      <c r="H20" s="426"/>
      <c r="I20" s="449"/>
      <c r="J20" s="430"/>
      <c r="K20" s="385"/>
      <c r="L20" s="386"/>
      <c r="M20" s="387"/>
      <c r="N20" s="364"/>
      <c r="O20" s="364"/>
      <c r="P20" s="388">
        <f t="shared" si="0"/>
        <v>0</v>
      </c>
      <c r="Q20" s="387"/>
      <c r="R20" s="364"/>
      <c r="S20" s="364"/>
      <c r="T20" s="388">
        <f t="shared" si="1"/>
        <v>0</v>
      </c>
      <c r="U20" s="387"/>
      <c r="V20" s="364"/>
      <c r="W20" s="364"/>
      <c r="X20" s="388">
        <f t="shared" si="2"/>
        <v>0</v>
      </c>
      <c r="Y20" s="389"/>
      <c r="Z20" s="364"/>
      <c r="AA20" s="364"/>
      <c r="AB20" s="388">
        <f t="shared" si="3"/>
        <v>0</v>
      </c>
      <c r="AC20" s="436"/>
      <c r="AD20" s="444">
        <v>4104</v>
      </c>
      <c r="AE20" s="440">
        <f t="shared" si="4"/>
        <v>0</v>
      </c>
      <c r="AF20" s="387"/>
      <c r="AG20" s="391">
        <f t="shared" si="5"/>
        <v>0</v>
      </c>
      <c r="AH20" s="387"/>
      <c r="AI20" s="387"/>
      <c r="AJ20" s="391">
        <f t="shared" si="6"/>
        <v>0</v>
      </c>
      <c r="AK20" s="756"/>
    </row>
    <row r="21" spans="1:37" ht="39.950000000000003" customHeight="1">
      <c r="A21" s="447"/>
      <c r="B21" s="382">
        <v>13</v>
      </c>
      <c r="C21" s="429"/>
      <c r="D21" s="424"/>
      <c r="E21" s="424"/>
      <c r="F21" s="424"/>
      <c r="G21" s="424"/>
      <c r="H21" s="426"/>
      <c r="I21" s="449"/>
      <c r="J21" s="430"/>
      <c r="K21" s="385"/>
      <c r="L21" s="386"/>
      <c r="M21" s="387"/>
      <c r="N21" s="364"/>
      <c r="O21" s="364"/>
      <c r="P21" s="388">
        <f t="shared" si="0"/>
        <v>0</v>
      </c>
      <c r="Q21" s="387"/>
      <c r="R21" s="364"/>
      <c r="S21" s="364"/>
      <c r="T21" s="388">
        <f t="shared" si="1"/>
        <v>0</v>
      </c>
      <c r="U21" s="387"/>
      <c r="V21" s="364"/>
      <c r="W21" s="364"/>
      <c r="X21" s="388">
        <f t="shared" si="2"/>
        <v>0</v>
      </c>
      <c r="Y21" s="389"/>
      <c r="Z21" s="364"/>
      <c r="AA21" s="364"/>
      <c r="AB21" s="388">
        <f t="shared" si="3"/>
        <v>0</v>
      </c>
      <c r="AC21" s="436"/>
      <c r="AD21" s="444">
        <v>4104</v>
      </c>
      <c r="AE21" s="440">
        <f t="shared" si="4"/>
        <v>0</v>
      </c>
      <c r="AF21" s="387"/>
      <c r="AG21" s="391">
        <f t="shared" si="5"/>
        <v>0</v>
      </c>
      <c r="AH21" s="387"/>
      <c r="AI21" s="387"/>
      <c r="AJ21" s="391">
        <f t="shared" si="6"/>
        <v>0</v>
      </c>
      <c r="AK21" s="756"/>
    </row>
    <row r="22" spans="1:37" ht="39.950000000000003" customHeight="1">
      <c r="A22" s="447"/>
      <c r="B22" s="382">
        <v>14</v>
      </c>
      <c r="C22" s="429"/>
      <c r="D22" s="424"/>
      <c r="E22" s="424"/>
      <c r="F22" s="424"/>
      <c r="G22" s="424"/>
      <c r="H22" s="426"/>
      <c r="I22" s="449"/>
      <c r="J22" s="430"/>
      <c r="K22" s="385"/>
      <c r="L22" s="386"/>
      <c r="M22" s="387"/>
      <c r="N22" s="364"/>
      <c r="O22" s="364"/>
      <c r="P22" s="388">
        <f t="shared" si="0"/>
        <v>0</v>
      </c>
      <c r="Q22" s="387"/>
      <c r="R22" s="364"/>
      <c r="S22" s="364"/>
      <c r="T22" s="388">
        <f t="shared" si="1"/>
        <v>0</v>
      </c>
      <c r="U22" s="387"/>
      <c r="V22" s="364"/>
      <c r="W22" s="364"/>
      <c r="X22" s="388">
        <f t="shared" si="2"/>
        <v>0</v>
      </c>
      <c r="Y22" s="389"/>
      <c r="Z22" s="364"/>
      <c r="AA22" s="364"/>
      <c r="AB22" s="388">
        <f t="shared" si="3"/>
        <v>0</v>
      </c>
      <c r="AC22" s="436"/>
      <c r="AD22" s="444">
        <v>4104</v>
      </c>
      <c r="AE22" s="440">
        <f t="shared" si="4"/>
        <v>0</v>
      </c>
      <c r="AF22" s="387"/>
      <c r="AG22" s="391">
        <f t="shared" si="5"/>
        <v>0</v>
      </c>
      <c r="AH22" s="387"/>
      <c r="AI22" s="387"/>
      <c r="AJ22" s="391">
        <f t="shared" si="6"/>
        <v>0</v>
      </c>
      <c r="AK22" s="756"/>
    </row>
    <row r="23" spans="1:37" ht="39.950000000000003" customHeight="1">
      <c r="A23" s="447"/>
      <c r="B23" s="382">
        <v>15</v>
      </c>
      <c r="C23" s="429"/>
      <c r="D23" s="424"/>
      <c r="E23" s="424"/>
      <c r="F23" s="424"/>
      <c r="G23" s="424"/>
      <c r="H23" s="426"/>
      <c r="I23" s="449"/>
      <c r="J23" s="430"/>
      <c r="K23" s="385"/>
      <c r="L23" s="386"/>
      <c r="M23" s="387"/>
      <c r="N23" s="364"/>
      <c r="O23" s="364"/>
      <c r="P23" s="388">
        <f t="shared" si="0"/>
        <v>0</v>
      </c>
      <c r="Q23" s="387"/>
      <c r="R23" s="364"/>
      <c r="S23" s="364"/>
      <c r="T23" s="388">
        <f t="shared" si="1"/>
        <v>0</v>
      </c>
      <c r="U23" s="387"/>
      <c r="V23" s="364"/>
      <c r="W23" s="364"/>
      <c r="X23" s="388">
        <f t="shared" si="2"/>
        <v>0</v>
      </c>
      <c r="Y23" s="389"/>
      <c r="Z23" s="364"/>
      <c r="AA23" s="364"/>
      <c r="AB23" s="388">
        <f t="shared" si="3"/>
        <v>0</v>
      </c>
      <c r="AC23" s="436"/>
      <c r="AD23" s="444">
        <v>4104</v>
      </c>
      <c r="AE23" s="440">
        <f t="shared" si="4"/>
        <v>0</v>
      </c>
      <c r="AF23" s="387"/>
      <c r="AG23" s="391">
        <f t="shared" si="5"/>
        <v>0</v>
      </c>
      <c r="AH23" s="387"/>
      <c r="AI23" s="387"/>
      <c r="AJ23" s="391">
        <f t="shared" si="6"/>
        <v>0</v>
      </c>
      <c r="AK23" s="756"/>
    </row>
    <row r="24" spans="1:37" ht="39.950000000000003" customHeight="1">
      <c r="A24" s="447"/>
      <c r="B24" s="382">
        <v>16</v>
      </c>
      <c r="C24" s="429"/>
      <c r="D24" s="424"/>
      <c r="E24" s="424"/>
      <c r="F24" s="424"/>
      <c r="G24" s="424"/>
      <c r="H24" s="426"/>
      <c r="I24" s="449"/>
      <c r="J24" s="430"/>
      <c r="K24" s="385"/>
      <c r="L24" s="386"/>
      <c r="M24" s="387"/>
      <c r="N24" s="364"/>
      <c r="O24" s="364"/>
      <c r="P24" s="388">
        <f t="shared" si="0"/>
        <v>0</v>
      </c>
      <c r="Q24" s="387"/>
      <c r="R24" s="364"/>
      <c r="S24" s="364"/>
      <c r="T24" s="388">
        <f t="shared" si="1"/>
        <v>0</v>
      </c>
      <c r="U24" s="387"/>
      <c r="V24" s="364"/>
      <c r="W24" s="364"/>
      <c r="X24" s="388">
        <f t="shared" si="2"/>
        <v>0</v>
      </c>
      <c r="Y24" s="389"/>
      <c r="Z24" s="364"/>
      <c r="AA24" s="364"/>
      <c r="AB24" s="388">
        <f t="shared" si="3"/>
        <v>0</v>
      </c>
      <c r="AC24" s="436"/>
      <c r="AD24" s="444">
        <v>4104</v>
      </c>
      <c r="AE24" s="440">
        <f t="shared" si="4"/>
        <v>0</v>
      </c>
      <c r="AF24" s="387"/>
      <c r="AG24" s="391">
        <f t="shared" si="5"/>
        <v>0</v>
      </c>
      <c r="AH24" s="387"/>
      <c r="AI24" s="387"/>
      <c r="AJ24" s="391">
        <f t="shared" si="6"/>
        <v>0</v>
      </c>
      <c r="AK24" s="756"/>
    </row>
    <row r="25" spans="1:37" ht="39.950000000000003" customHeight="1">
      <c r="A25" s="447"/>
      <c r="B25" s="382">
        <v>17</v>
      </c>
      <c r="C25" s="429"/>
      <c r="D25" s="424"/>
      <c r="E25" s="424"/>
      <c r="F25" s="424"/>
      <c r="G25" s="424"/>
      <c r="H25" s="426"/>
      <c r="I25" s="449"/>
      <c r="J25" s="430"/>
      <c r="K25" s="385"/>
      <c r="L25" s="386"/>
      <c r="M25" s="387"/>
      <c r="N25" s="364"/>
      <c r="O25" s="364"/>
      <c r="P25" s="388">
        <f t="shared" si="0"/>
        <v>0</v>
      </c>
      <c r="Q25" s="387"/>
      <c r="R25" s="364"/>
      <c r="S25" s="364"/>
      <c r="T25" s="388">
        <f t="shared" si="1"/>
        <v>0</v>
      </c>
      <c r="U25" s="387"/>
      <c r="V25" s="364"/>
      <c r="W25" s="364"/>
      <c r="X25" s="388">
        <f t="shared" si="2"/>
        <v>0</v>
      </c>
      <c r="Y25" s="389"/>
      <c r="Z25" s="364"/>
      <c r="AA25" s="364"/>
      <c r="AB25" s="388">
        <f t="shared" si="3"/>
        <v>0</v>
      </c>
      <c r="AC25" s="436"/>
      <c r="AD25" s="444">
        <v>4104</v>
      </c>
      <c r="AE25" s="440">
        <f t="shared" si="4"/>
        <v>0</v>
      </c>
      <c r="AF25" s="387"/>
      <c r="AG25" s="391">
        <f t="shared" si="5"/>
        <v>0</v>
      </c>
      <c r="AH25" s="387"/>
      <c r="AI25" s="387"/>
      <c r="AJ25" s="391">
        <f t="shared" si="6"/>
        <v>0</v>
      </c>
      <c r="AK25" s="756"/>
    </row>
    <row r="26" spans="1:37" ht="39.950000000000003" customHeight="1">
      <c r="A26" s="447"/>
      <c r="B26" s="382">
        <v>18</v>
      </c>
      <c r="C26" s="429"/>
      <c r="D26" s="424"/>
      <c r="E26" s="424"/>
      <c r="F26" s="424"/>
      <c r="G26" s="424"/>
      <c r="H26" s="426"/>
      <c r="I26" s="449"/>
      <c r="J26" s="430"/>
      <c r="K26" s="385"/>
      <c r="L26" s="386"/>
      <c r="M26" s="387"/>
      <c r="N26" s="364"/>
      <c r="O26" s="364"/>
      <c r="P26" s="388">
        <f t="shared" si="0"/>
        <v>0</v>
      </c>
      <c r="Q26" s="387"/>
      <c r="R26" s="364"/>
      <c r="S26" s="364"/>
      <c r="T26" s="388">
        <f t="shared" si="1"/>
        <v>0</v>
      </c>
      <c r="U26" s="387"/>
      <c r="V26" s="364"/>
      <c r="W26" s="364"/>
      <c r="X26" s="388">
        <f t="shared" si="2"/>
        <v>0</v>
      </c>
      <c r="Y26" s="389"/>
      <c r="Z26" s="364"/>
      <c r="AA26" s="364"/>
      <c r="AB26" s="388">
        <f t="shared" si="3"/>
        <v>0</v>
      </c>
      <c r="AC26" s="436"/>
      <c r="AD26" s="444">
        <v>4104</v>
      </c>
      <c r="AE26" s="440">
        <f t="shared" si="4"/>
        <v>0</v>
      </c>
      <c r="AF26" s="387"/>
      <c r="AG26" s="391">
        <f t="shared" si="5"/>
        <v>0</v>
      </c>
      <c r="AH26" s="387"/>
      <c r="AI26" s="387"/>
      <c r="AJ26" s="391">
        <f t="shared" si="6"/>
        <v>0</v>
      </c>
      <c r="AK26" s="756"/>
    </row>
    <row r="27" spans="1:37" ht="39.950000000000003" customHeight="1">
      <c r="A27" s="447"/>
      <c r="B27" s="382">
        <v>19</v>
      </c>
      <c r="C27" s="429"/>
      <c r="D27" s="424"/>
      <c r="E27" s="424"/>
      <c r="F27" s="424"/>
      <c r="G27" s="424"/>
      <c r="H27" s="426"/>
      <c r="I27" s="449"/>
      <c r="J27" s="430"/>
      <c r="K27" s="385"/>
      <c r="L27" s="386"/>
      <c r="M27" s="387"/>
      <c r="N27" s="364"/>
      <c r="O27" s="364"/>
      <c r="P27" s="388">
        <f t="shared" si="0"/>
        <v>0</v>
      </c>
      <c r="Q27" s="387"/>
      <c r="R27" s="364"/>
      <c r="S27" s="364"/>
      <c r="T27" s="388">
        <f t="shared" si="1"/>
        <v>0</v>
      </c>
      <c r="U27" s="387"/>
      <c r="V27" s="364"/>
      <c r="W27" s="364"/>
      <c r="X27" s="388">
        <f t="shared" si="2"/>
        <v>0</v>
      </c>
      <c r="Y27" s="389"/>
      <c r="Z27" s="364"/>
      <c r="AA27" s="364"/>
      <c r="AB27" s="388">
        <f t="shared" si="3"/>
        <v>0</v>
      </c>
      <c r="AC27" s="436"/>
      <c r="AD27" s="444">
        <v>4104</v>
      </c>
      <c r="AE27" s="440">
        <f t="shared" si="4"/>
        <v>0</v>
      </c>
      <c r="AF27" s="387"/>
      <c r="AG27" s="391">
        <f t="shared" si="5"/>
        <v>0</v>
      </c>
      <c r="AH27" s="387"/>
      <c r="AI27" s="387"/>
      <c r="AJ27" s="391">
        <f t="shared" si="6"/>
        <v>0</v>
      </c>
      <c r="AK27" s="756"/>
    </row>
    <row r="28" spans="1:37" ht="39.950000000000003" customHeight="1" thickBot="1">
      <c r="A28" s="447"/>
      <c r="B28" s="382">
        <v>20</v>
      </c>
      <c r="C28" s="429"/>
      <c r="D28" s="427"/>
      <c r="E28" s="427"/>
      <c r="F28" s="427"/>
      <c r="G28" s="427"/>
      <c r="H28" s="426"/>
      <c r="I28" s="449"/>
      <c r="J28" s="430"/>
      <c r="K28" s="385"/>
      <c r="L28" s="386"/>
      <c r="M28" s="387"/>
      <c r="N28" s="364"/>
      <c r="O28" s="364"/>
      <c r="P28" s="388">
        <f t="shared" si="0"/>
        <v>0</v>
      </c>
      <c r="Q28" s="387"/>
      <c r="R28" s="364"/>
      <c r="S28" s="364"/>
      <c r="T28" s="388">
        <f t="shared" si="1"/>
        <v>0</v>
      </c>
      <c r="U28" s="387"/>
      <c r="V28" s="364"/>
      <c r="W28" s="364"/>
      <c r="X28" s="388">
        <f t="shared" si="2"/>
        <v>0</v>
      </c>
      <c r="Y28" s="389"/>
      <c r="Z28" s="364"/>
      <c r="AA28" s="364"/>
      <c r="AB28" s="388">
        <f t="shared" si="3"/>
        <v>0</v>
      </c>
      <c r="AC28" s="436"/>
      <c r="AD28" s="444">
        <v>4104</v>
      </c>
      <c r="AE28" s="440">
        <f t="shared" si="4"/>
        <v>0</v>
      </c>
      <c r="AF28" s="387"/>
      <c r="AG28" s="391">
        <f t="shared" si="5"/>
        <v>0</v>
      </c>
      <c r="AH28" s="760"/>
      <c r="AI28" s="760"/>
      <c r="AJ28" s="391">
        <f t="shared" si="6"/>
        <v>0</v>
      </c>
      <c r="AK28" s="756"/>
    </row>
    <row r="29" spans="1:37" ht="39.950000000000003" customHeight="1" thickTop="1" thickBot="1">
      <c r="A29" s="448"/>
      <c r="B29" s="395" t="s">
        <v>70</v>
      </c>
      <c r="C29" s="399"/>
      <c r="D29" s="421"/>
      <c r="E29" s="421"/>
      <c r="F29" s="421"/>
      <c r="G29" s="421"/>
      <c r="H29" s="421"/>
      <c r="I29" s="639"/>
      <c r="J29" s="431"/>
      <c r="K29" s="397"/>
      <c r="L29" s="399"/>
      <c r="M29" s="400">
        <f t="shared" ref="M29:AB29" si="7">SUBTOTAL(9,M9:M28)</f>
        <v>0</v>
      </c>
      <c r="N29" s="401">
        <f t="shared" si="7"/>
        <v>0</v>
      </c>
      <c r="O29" s="401">
        <f t="shared" si="7"/>
        <v>0</v>
      </c>
      <c r="P29" s="402">
        <f t="shared" si="7"/>
        <v>0</v>
      </c>
      <c r="Q29" s="400">
        <f t="shared" si="7"/>
        <v>0</v>
      </c>
      <c r="R29" s="401">
        <f t="shared" si="7"/>
        <v>0</v>
      </c>
      <c r="S29" s="401">
        <f t="shared" si="7"/>
        <v>0</v>
      </c>
      <c r="T29" s="402">
        <f t="shared" si="7"/>
        <v>0</v>
      </c>
      <c r="U29" s="400">
        <f t="shared" si="7"/>
        <v>0</v>
      </c>
      <c r="V29" s="401">
        <f t="shared" si="7"/>
        <v>0</v>
      </c>
      <c r="W29" s="401">
        <f t="shared" si="7"/>
        <v>0</v>
      </c>
      <c r="X29" s="403">
        <f t="shared" si="7"/>
        <v>0</v>
      </c>
      <c r="Y29" s="400">
        <f t="shared" si="7"/>
        <v>0</v>
      </c>
      <c r="Z29" s="401">
        <f t="shared" si="7"/>
        <v>0</v>
      </c>
      <c r="AA29" s="401">
        <f t="shared" si="7"/>
        <v>0</v>
      </c>
      <c r="AB29" s="403">
        <f t="shared" si="7"/>
        <v>0</v>
      </c>
      <c r="AC29" s="437"/>
      <c r="AD29" s="445"/>
      <c r="AE29" s="441">
        <f>SUBTOTAL(9,AE9:AE28)</f>
        <v>0</v>
      </c>
      <c r="AF29" s="407">
        <f>SUBTOTAL(9,AF9:AF28)</f>
        <v>0</v>
      </c>
      <c r="AG29" s="757">
        <f>SUBTOTAL(9,AG9:AG28)</f>
        <v>0</v>
      </c>
      <c r="AH29" s="761"/>
      <c r="AI29" s="761"/>
      <c r="AJ29" s="758">
        <f>SUBTOTAL(9,AJ9:AJ28)</f>
        <v>0</v>
      </c>
      <c r="AK29" s="756"/>
    </row>
    <row r="30" spans="1:37" ht="36" customHeight="1">
      <c r="D30" s="1643" t="s">
        <v>158</v>
      </c>
      <c r="E30" s="1643"/>
      <c r="F30" s="1643"/>
      <c r="G30" s="1643"/>
      <c r="H30" s="1643"/>
      <c r="I30" s="432"/>
      <c r="J30" s="339">
        <v>1</v>
      </c>
      <c r="K30" s="409" t="s">
        <v>159</v>
      </c>
      <c r="N30" s="410"/>
      <c r="AI30" s="759"/>
    </row>
    <row r="31" spans="1:37" ht="35.25" customHeight="1">
      <c r="D31" s="1643" t="s">
        <v>161</v>
      </c>
      <c r="E31" s="1643"/>
      <c r="F31" s="1643"/>
      <c r="G31" s="1643"/>
      <c r="H31" s="1643"/>
      <c r="I31" s="432"/>
      <c r="J31" s="339">
        <v>2</v>
      </c>
      <c r="K31" s="409" t="s">
        <v>162</v>
      </c>
    </row>
    <row r="32" spans="1:37">
      <c r="D32" s="1641" t="s">
        <v>163</v>
      </c>
      <c r="E32" s="1641"/>
      <c r="F32" s="1641"/>
      <c r="G32" s="1641"/>
      <c r="H32" s="1641"/>
      <c r="J32" s="339">
        <v>3</v>
      </c>
      <c r="K32" s="409" t="s">
        <v>164</v>
      </c>
      <c r="N32" s="410"/>
    </row>
    <row r="33" spans="4:14">
      <c r="D33" s="339" t="s">
        <v>485</v>
      </c>
      <c r="J33" s="339">
        <v>4</v>
      </c>
      <c r="K33" s="409" t="s">
        <v>166</v>
      </c>
      <c r="N33" s="410"/>
    </row>
    <row r="34" spans="4:14" ht="18.75" customHeight="1">
      <c r="J34" s="339">
        <v>5</v>
      </c>
      <c r="K34" s="409" t="s">
        <v>167</v>
      </c>
      <c r="N34" s="410"/>
    </row>
    <row r="35" spans="4:14" ht="18.75" customHeight="1">
      <c r="J35" s="339">
        <v>6</v>
      </c>
      <c r="K35" s="409" t="s">
        <v>168</v>
      </c>
      <c r="N35" s="410"/>
    </row>
    <row r="36" spans="4:14" ht="18.75" customHeight="1">
      <c r="J36" s="339">
        <v>7</v>
      </c>
      <c r="K36" s="409" t="s">
        <v>169</v>
      </c>
      <c r="N36" s="410"/>
    </row>
    <row r="37" spans="4:14" ht="18.75" customHeight="1">
      <c r="J37" s="339">
        <v>8</v>
      </c>
      <c r="K37" s="409" t="s">
        <v>131</v>
      </c>
      <c r="N37" s="410"/>
    </row>
    <row r="38" spans="4:14" ht="18.75" customHeight="1">
      <c r="J38" s="339">
        <v>9</v>
      </c>
      <c r="K38" s="409" t="s">
        <v>170</v>
      </c>
      <c r="N38" s="410"/>
    </row>
    <row r="39" spans="4:14" ht="18.75" customHeight="1">
      <c r="J39" s="339">
        <v>10</v>
      </c>
      <c r="K39" s="409" t="s">
        <v>171</v>
      </c>
      <c r="N39" s="410"/>
    </row>
    <row r="40" spans="4:14" ht="18.75" customHeight="1">
      <c r="J40" s="339">
        <v>11</v>
      </c>
      <c r="K40" s="409" t="s">
        <v>172</v>
      </c>
      <c r="N40" s="410"/>
    </row>
    <row r="41" spans="4:14" ht="18.75" customHeight="1">
      <c r="J41" s="339">
        <v>12</v>
      </c>
      <c r="K41" s="409" t="s">
        <v>173</v>
      </c>
      <c r="N41" s="410"/>
    </row>
    <row r="42" spans="4:14" ht="18.75" customHeight="1">
      <c r="J42" s="339">
        <v>13</v>
      </c>
      <c r="K42" s="409" t="s">
        <v>174</v>
      </c>
      <c r="N42" s="410"/>
    </row>
    <row r="43" spans="4:14" ht="18.75" customHeight="1">
      <c r="J43" s="339">
        <v>14</v>
      </c>
      <c r="K43" s="409" t="s">
        <v>175</v>
      </c>
      <c r="N43" s="410"/>
    </row>
    <row r="44" spans="4:14" ht="18.75" customHeight="1">
      <c r="J44" s="339">
        <v>15</v>
      </c>
      <c r="K44" s="409" t="s">
        <v>176</v>
      </c>
      <c r="N44" s="410"/>
    </row>
    <row r="45" spans="4:14" ht="18.75" customHeight="1">
      <c r="J45" s="339">
        <v>16</v>
      </c>
      <c r="K45" s="409" t="s">
        <v>177</v>
      </c>
      <c r="N45" s="410"/>
    </row>
    <row r="46" spans="4:14" ht="18.75" customHeight="1">
      <c r="J46" s="339">
        <v>17</v>
      </c>
      <c r="K46" s="409" t="s">
        <v>178</v>
      </c>
      <c r="N46" s="410"/>
    </row>
    <row r="47" spans="4:14" ht="18.75" customHeight="1">
      <c r="J47" s="339">
        <v>18</v>
      </c>
      <c r="K47" s="409" t="s">
        <v>179</v>
      </c>
      <c r="N47" s="410"/>
    </row>
    <row r="48" spans="4:14" ht="18.75" customHeight="1">
      <c r="J48" s="339">
        <v>19</v>
      </c>
      <c r="K48" s="409" t="s">
        <v>180</v>
      </c>
      <c r="N48" s="410"/>
    </row>
    <row r="49" spans="10:14" ht="18.75" customHeight="1">
      <c r="J49" s="339">
        <v>20</v>
      </c>
      <c r="K49" s="409" t="s">
        <v>181</v>
      </c>
      <c r="N49" s="410"/>
    </row>
    <row r="50" spans="10:14" ht="18.75" customHeight="1">
      <c r="J50" s="339">
        <v>21</v>
      </c>
      <c r="K50" s="409" t="s">
        <v>182</v>
      </c>
      <c r="N50" s="410"/>
    </row>
    <row r="51" spans="10:14" ht="18.75" customHeight="1">
      <c r="J51" s="339">
        <v>22</v>
      </c>
      <c r="K51" s="409" t="s">
        <v>183</v>
      </c>
      <c r="N51" s="410"/>
    </row>
    <row r="52" spans="10:14" ht="18.75" customHeight="1">
      <c r="J52" s="339">
        <v>23</v>
      </c>
      <c r="K52" s="409" t="s">
        <v>184</v>
      </c>
      <c r="N52" s="410"/>
    </row>
    <row r="53" spans="10:14" ht="18.75" customHeight="1">
      <c r="J53" s="339">
        <v>24</v>
      </c>
      <c r="K53" s="409" t="s">
        <v>185</v>
      </c>
      <c r="N53" s="410"/>
    </row>
    <row r="54" spans="10:14" ht="18.75" customHeight="1">
      <c r="J54" s="339">
        <v>25</v>
      </c>
      <c r="K54" s="409" t="s">
        <v>186</v>
      </c>
      <c r="N54" s="410"/>
    </row>
    <row r="55" spans="10:14" ht="18.75" customHeight="1">
      <c r="J55" s="339">
        <v>26</v>
      </c>
      <c r="K55" s="409" t="s">
        <v>187</v>
      </c>
      <c r="N55" s="410"/>
    </row>
  </sheetData>
  <autoFilter ref="A8:AJ8" xr:uid="{00000000-0009-0000-0000-000000000000}"/>
  <mergeCells count="44">
    <mergeCell ref="AG4:AG7"/>
    <mergeCell ref="AH4:AH7"/>
    <mergeCell ref="AI4:AI7"/>
    <mergeCell ref="D32:H32"/>
    <mergeCell ref="B3:C3"/>
    <mergeCell ref="U6:U7"/>
    <mergeCell ref="D31:H31"/>
    <mergeCell ref="M6:M7"/>
    <mergeCell ref="N6:N7"/>
    <mergeCell ref="O6:O7"/>
    <mergeCell ref="P6:P7"/>
    <mergeCell ref="Q6:Q7"/>
    <mergeCell ref="V6:V7"/>
    <mergeCell ref="D30:H30"/>
    <mergeCell ref="AE4:AE7"/>
    <mergeCell ref="AF4:AF7"/>
    <mergeCell ref="AF1:AJ1"/>
    <mergeCell ref="A4:A7"/>
    <mergeCell ref="C4:C7"/>
    <mergeCell ref="D4:D7"/>
    <mergeCell ref="E4:E7"/>
    <mergeCell ref="F4:F7"/>
    <mergeCell ref="G4:G7"/>
    <mergeCell ref="H4:H7"/>
    <mergeCell ref="I4:I7"/>
    <mergeCell ref="AJ4:AJ7"/>
    <mergeCell ref="J4:J7"/>
    <mergeCell ref="K4:K7"/>
    <mergeCell ref="L4:L7"/>
    <mergeCell ref="R6:R7"/>
    <mergeCell ref="S6:S7"/>
    <mergeCell ref="T6:T7"/>
    <mergeCell ref="M4:P4"/>
    <mergeCell ref="Q4:T4"/>
    <mergeCell ref="U4:X4"/>
    <mergeCell ref="AC4:AC7"/>
    <mergeCell ref="AD4:AD7"/>
    <mergeCell ref="W6:W7"/>
    <mergeCell ref="X6:X7"/>
    <mergeCell ref="Y6:Y7"/>
    <mergeCell ref="Z6:Z7"/>
    <mergeCell ref="AA6:AA7"/>
    <mergeCell ref="AB6:AB7"/>
    <mergeCell ref="Y4:AB4"/>
  </mergeCells>
  <phoneticPr fontId="57"/>
  <dataValidations count="4">
    <dataValidation type="list" imeMode="disabled" allowBlank="1" showInputMessage="1" showErrorMessage="1" sqref="H9:H28" xr:uid="{ADB15D42-D44E-41BC-9DA4-F001558DB2EF}">
      <formula1>"○,×"</formula1>
    </dataValidation>
    <dataValidation imeMode="disabled" allowBlank="1" showInputMessage="1" showErrorMessage="1" sqref="D9:G28 M9:AK28" xr:uid="{DFBB7389-9630-44AD-845A-64F275EE04CB}"/>
    <dataValidation type="list" allowBlank="1" showInputMessage="1" showErrorMessage="1" sqref="J9:J28" xr:uid="{9DC01BFD-607A-4685-A24D-5E960A118E76}">
      <formula1>$J$30:$J$55</formula1>
    </dataValidation>
    <dataValidation type="date" imeMode="disabled" allowBlank="1" showInputMessage="1" showErrorMessage="1" sqref="I9:J9" xr:uid="{5D2B75BC-FF31-4317-B4FE-4D9CC2D3453D}">
      <formula1>45643</formula1>
      <formula2>45930</formula2>
    </dataValidation>
  </dataValidations>
  <printOptions horizontalCentered="1"/>
  <pageMargins left="0.39370078740157483" right="0.39370078740157483" top="0.74803149606299213" bottom="0.74803149606299213" header="0.31496062992125984" footer="0.31496062992125984"/>
  <pageSetup paperSize="9" scale="33" fitToHeight="0" orientation="portrait" r:id="rId1"/>
  <headerFooter>
    <oddFooter>&amp;C&amp;P／&amp;N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8FCB8-6F6D-4627-975F-D18C0CFD7986}">
  <sheetPr>
    <tabColor theme="5" tint="0.39997558519241921"/>
    <outlinePr summaryRight="0"/>
    <pageSetUpPr fitToPage="1"/>
  </sheetPr>
  <dimension ref="A1:X41"/>
  <sheetViews>
    <sheetView showGridLines="0" view="pageBreakPreview" zoomScale="55" zoomScaleNormal="70" zoomScaleSheetLayoutView="55" workbookViewId="0"/>
  </sheetViews>
  <sheetFormatPr defaultColWidth="9" defaultRowHeight="12"/>
  <cols>
    <col min="1" max="1" width="17.375" style="131" customWidth="1"/>
    <col min="2" max="2" width="5.125" style="131" bestFit="1" customWidth="1"/>
    <col min="3" max="12" width="27.375" style="131" customWidth="1"/>
    <col min="13" max="13" width="12.625" style="131" bestFit="1" customWidth="1"/>
    <col min="14" max="14" width="27.375" style="131" customWidth="1"/>
    <col min="15" max="16" width="9" style="131"/>
    <col min="17" max="17" width="17.625" style="131" customWidth="1"/>
    <col min="18" max="18" width="15.25" style="131" customWidth="1"/>
    <col min="19" max="19" width="16.875" style="131" customWidth="1"/>
    <col min="20" max="20" width="9" style="131"/>
    <col min="21" max="21" width="9" style="131" customWidth="1"/>
    <col min="22" max="16384" width="9" style="131"/>
  </cols>
  <sheetData>
    <row r="1" spans="1:24" ht="25.5" customHeight="1">
      <c r="A1" s="142" t="s">
        <v>486</v>
      </c>
      <c r="C1" s="127"/>
      <c r="D1" s="127"/>
      <c r="E1" s="127"/>
      <c r="F1" s="127"/>
      <c r="G1" s="127"/>
      <c r="H1" s="127"/>
      <c r="I1" s="127"/>
      <c r="J1" s="127"/>
      <c r="K1" s="127"/>
      <c r="L1" s="127"/>
      <c r="M1" s="127"/>
      <c r="N1" s="127"/>
    </row>
    <row r="2" spans="1:24" ht="39" customHeight="1" thickBot="1">
      <c r="A2" s="142" t="str">
        <f>'管理用（このシートは削除しないでください）'!$E$5</f>
        <v>施設整備促進支援事業</v>
      </c>
      <c r="B2" s="130"/>
      <c r="N2" s="143"/>
      <c r="P2" s="254" t="s">
        <v>487</v>
      </c>
      <c r="Q2" s="254"/>
      <c r="R2" s="254"/>
      <c r="S2" s="254"/>
    </row>
    <row r="3" spans="1:24" s="144" customFormat="1" ht="36.75" customHeight="1">
      <c r="A3" s="1407" t="s">
        <v>297</v>
      </c>
      <c r="B3" s="1410" t="s">
        <v>132</v>
      </c>
      <c r="C3" s="1393" t="s">
        <v>309</v>
      </c>
      <c r="D3" s="1393" t="s">
        <v>310</v>
      </c>
      <c r="E3" s="1393" t="s">
        <v>311</v>
      </c>
      <c r="F3" s="1393" t="s">
        <v>312</v>
      </c>
      <c r="G3" s="1393" t="s">
        <v>313</v>
      </c>
      <c r="H3" s="1393" t="s">
        <v>314</v>
      </c>
      <c r="I3" s="1393" t="s">
        <v>488</v>
      </c>
      <c r="J3" s="1393" t="s">
        <v>316</v>
      </c>
      <c r="K3" s="1393" t="s">
        <v>317</v>
      </c>
      <c r="L3" s="1393" t="s">
        <v>489</v>
      </c>
      <c r="M3" s="1393" t="s">
        <v>319</v>
      </c>
      <c r="N3" s="1404" t="s">
        <v>744</v>
      </c>
      <c r="O3" s="1653" t="s">
        <v>320</v>
      </c>
      <c r="P3" s="1655" t="s">
        <v>321</v>
      </c>
      <c r="Q3" s="1647" t="s">
        <v>774</v>
      </c>
      <c r="R3" s="1647" t="s">
        <v>749</v>
      </c>
      <c r="S3" s="1647" t="s">
        <v>750</v>
      </c>
    </row>
    <row r="4" spans="1:24" s="144" customFormat="1" ht="18.75" customHeight="1">
      <c r="A4" s="1408"/>
      <c r="B4" s="1411"/>
      <c r="C4" s="1396"/>
      <c r="D4" s="1396"/>
      <c r="E4" s="1396"/>
      <c r="F4" s="1396"/>
      <c r="G4" s="1396"/>
      <c r="H4" s="1396"/>
      <c r="I4" s="1394"/>
      <c r="J4" s="1394"/>
      <c r="K4" s="1394"/>
      <c r="L4" s="1396"/>
      <c r="M4" s="1396"/>
      <c r="N4" s="1405"/>
      <c r="O4" s="1654"/>
      <c r="P4" s="1656"/>
      <c r="Q4" s="1651"/>
      <c r="R4" s="1648"/>
      <c r="S4" s="1648"/>
    </row>
    <row r="5" spans="1:24" s="144" customFormat="1" ht="18.75" customHeight="1">
      <c r="A5" s="1408"/>
      <c r="B5" s="1411"/>
      <c r="C5" s="1396"/>
      <c r="D5" s="1396"/>
      <c r="E5" s="1396"/>
      <c r="F5" s="1396"/>
      <c r="G5" s="1396"/>
      <c r="H5" s="1396"/>
      <c r="I5" s="1394"/>
      <c r="J5" s="1394"/>
      <c r="K5" s="1394"/>
      <c r="L5" s="1396"/>
      <c r="M5" s="1396"/>
      <c r="N5" s="1405"/>
      <c r="O5" s="1654"/>
      <c r="P5" s="1656"/>
      <c r="Q5" s="1651"/>
      <c r="R5" s="1648"/>
      <c r="S5" s="1649"/>
      <c r="T5" s="919"/>
    </row>
    <row r="6" spans="1:24" s="144" customFormat="1" ht="155.25" customHeight="1" thickBot="1">
      <c r="A6" s="1409"/>
      <c r="B6" s="1412"/>
      <c r="C6" s="1397"/>
      <c r="D6" s="1397"/>
      <c r="E6" s="1397"/>
      <c r="F6" s="1397"/>
      <c r="G6" s="1397"/>
      <c r="H6" s="1397"/>
      <c r="I6" s="1395"/>
      <c r="J6" s="1395"/>
      <c r="K6" s="1395"/>
      <c r="L6" s="1397"/>
      <c r="M6" s="1397"/>
      <c r="N6" s="1406"/>
      <c r="O6" s="1654"/>
      <c r="P6" s="1657"/>
      <c r="Q6" s="1652"/>
      <c r="R6" s="1650"/>
      <c r="S6" s="1650"/>
    </row>
    <row r="7" spans="1:24" s="144" customFormat="1" ht="12.75" customHeight="1" thickBot="1">
      <c r="A7" s="145">
        <v>0</v>
      </c>
      <c r="B7" s="145">
        <v>1</v>
      </c>
      <c r="C7" s="146">
        <v>2</v>
      </c>
      <c r="D7" s="146">
        <v>2</v>
      </c>
      <c r="E7" s="157"/>
      <c r="F7" s="157"/>
      <c r="G7" s="157"/>
      <c r="H7" s="157"/>
      <c r="I7" s="157"/>
      <c r="J7" s="157"/>
      <c r="K7" s="157"/>
      <c r="L7" s="157"/>
      <c r="M7" s="157"/>
      <c r="N7" s="762"/>
      <c r="O7" s="768"/>
      <c r="P7" s="768"/>
      <c r="Q7" s="773"/>
      <c r="R7" s="774"/>
      <c r="S7" s="775"/>
    </row>
    <row r="8" spans="1:24" s="144" customFormat="1" ht="39.950000000000003" customHeight="1">
      <c r="A8" s="166" t="s">
        <v>322</v>
      </c>
      <c r="B8" s="166" t="s">
        <v>323</v>
      </c>
      <c r="C8" s="311" t="s">
        <v>324</v>
      </c>
      <c r="D8" s="312" t="s">
        <v>325</v>
      </c>
      <c r="E8" s="313" t="s">
        <v>326</v>
      </c>
      <c r="F8" s="318">
        <v>484000</v>
      </c>
      <c r="G8" s="314">
        <v>500000</v>
      </c>
      <c r="H8" s="314">
        <f t="shared" ref="H8:H9" si="0">MIN(F8:G8)</f>
        <v>484000</v>
      </c>
      <c r="I8" s="314">
        <v>295100</v>
      </c>
      <c r="J8" s="315">
        <v>2500</v>
      </c>
      <c r="K8" s="315">
        <v>2300</v>
      </c>
      <c r="L8" s="315">
        <f t="shared" ref="L8:L9" si="1">MIN(J8:K8)</f>
        <v>2300</v>
      </c>
      <c r="M8" s="328">
        <v>0.33</v>
      </c>
      <c r="N8" s="314">
        <f>ROUNDDOWN(((H8-I8)*L8*M8)/1000,0)*1000</f>
        <v>143375000</v>
      </c>
      <c r="O8" s="772">
        <v>45748</v>
      </c>
      <c r="P8" s="770" t="s">
        <v>327</v>
      </c>
      <c r="Q8" s="776">
        <v>143375000</v>
      </c>
      <c r="R8" s="776">
        <v>143375000</v>
      </c>
      <c r="S8" s="920">
        <f>Q8-R8</f>
        <v>0</v>
      </c>
      <c r="X8" s="149"/>
    </row>
    <row r="9" spans="1:24" s="144" customFormat="1" ht="39.950000000000003" customHeight="1" thickBot="1">
      <c r="A9" s="319" t="s">
        <v>328</v>
      </c>
      <c r="B9" s="319" t="s">
        <v>329</v>
      </c>
      <c r="C9" s="320" t="s">
        <v>330</v>
      </c>
      <c r="D9" s="321" t="s">
        <v>331</v>
      </c>
      <c r="E9" s="320" t="s">
        <v>332</v>
      </c>
      <c r="F9" s="322">
        <v>484000</v>
      </c>
      <c r="G9" s="323">
        <v>500000</v>
      </c>
      <c r="H9" s="323">
        <f t="shared" si="0"/>
        <v>484000</v>
      </c>
      <c r="I9" s="323">
        <v>360000</v>
      </c>
      <c r="J9" s="324">
        <v>1000</v>
      </c>
      <c r="K9" s="324">
        <v>1250</v>
      </c>
      <c r="L9" s="324">
        <f t="shared" si="1"/>
        <v>1000</v>
      </c>
      <c r="M9" s="325">
        <v>0.66666666666666663</v>
      </c>
      <c r="N9" s="322">
        <f>ROUNDDOWN(((H9-I9)*L9*M9)/1000,0)*1000</f>
        <v>82666000</v>
      </c>
      <c r="O9" s="763">
        <v>45748</v>
      </c>
      <c r="P9" s="771" t="s">
        <v>327</v>
      </c>
      <c r="Q9" s="777">
        <v>82666000</v>
      </c>
      <c r="R9" s="777">
        <v>82666000</v>
      </c>
      <c r="S9" s="921">
        <f>Q9-R9</f>
        <v>0</v>
      </c>
      <c r="X9" s="149"/>
    </row>
    <row r="10" spans="1:24" s="144" customFormat="1" ht="39.950000000000003" customHeight="1">
      <c r="A10" s="147"/>
      <c r="B10" s="147">
        <v>1</v>
      </c>
      <c r="C10" s="148"/>
      <c r="D10" s="255"/>
      <c r="E10" s="148"/>
      <c r="F10" s="212"/>
      <c r="G10" s="212"/>
      <c r="H10" s="243"/>
      <c r="I10" s="212"/>
      <c r="J10" s="245"/>
      <c r="K10" s="244"/>
      <c r="L10" s="244"/>
      <c r="M10" s="246"/>
      <c r="N10" s="212"/>
      <c r="O10" s="764"/>
      <c r="P10" s="770"/>
      <c r="Q10" s="770"/>
      <c r="R10" s="770"/>
      <c r="S10" s="248"/>
      <c r="X10" s="149"/>
    </row>
    <row r="11" spans="1:24" s="144" customFormat="1" ht="39.950000000000003" customHeight="1">
      <c r="A11" s="150"/>
      <c r="B11" s="150">
        <v>2</v>
      </c>
      <c r="C11" s="151"/>
      <c r="D11" s="256"/>
      <c r="E11" s="158"/>
      <c r="F11" s="159"/>
      <c r="G11" s="159"/>
      <c r="H11" s="159"/>
      <c r="I11" s="159"/>
      <c r="J11" s="249"/>
      <c r="K11" s="250"/>
      <c r="L11" s="250"/>
      <c r="M11" s="251"/>
      <c r="N11" s="159"/>
      <c r="O11" s="765"/>
      <c r="P11" s="769"/>
      <c r="Q11" s="769"/>
      <c r="R11" s="769"/>
      <c r="S11" s="233"/>
    </row>
    <row r="12" spans="1:24" s="144" customFormat="1" ht="39.950000000000003" customHeight="1">
      <c r="A12" s="150"/>
      <c r="B12" s="150">
        <v>3</v>
      </c>
      <c r="C12" s="151"/>
      <c r="D12" s="256"/>
      <c r="E12" s="158"/>
      <c r="F12" s="159"/>
      <c r="G12" s="159"/>
      <c r="H12" s="159"/>
      <c r="I12" s="159"/>
      <c r="J12" s="249"/>
      <c r="K12" s="250"/>
      <c r="L12" s="250"/>
      <c r="M12" s="251"/>
      <c r="N12" s="159"/>
      <c r="O12" s="765"/>
      <c r="P12" s="769"/>
      <c r="Q12" s="769"/>
      <c r="R12" s="769"/>
      <c r="S12" s="233"/>
    </row>
    <row r="13" spans="1:24" s="144" customFormat="1" ht="39.950000000000003" customHeight="1">
      <c r="A13" s="150"/>
      <c r="B13" s="150">
        <v>4</v>
      </c>
      <c r="C13" s="151"/>
      <c r="D13" s="256"/>
      <c r="E13" s="158"/>
      <c r="F13" s="159"/>
      <c r="G13" s="159"/>
      <c r="H13" s="159"/>
      <c r="I13" s="159"/>
      <c r="J13" s="249"/>
      <c r="K13" s="250"/>
      <c r="L13" s="250"/>
      <c r="M13" s="251"/>
      <c r="N13" s="159"/>
      <c r="O13" s="765"/>
      <c r="P13" s="769"/>
      <c r="Q13" s="769"/>
      <c r="R13" s="769"/>
      <c r="S13" s="233"/>
    </row>
    <row r="14" spans="1:24" s="144" customFormat="1" ht="39.950000000000003" customHeight="1">
      <c r="A14" s="150"/>
      <c r="B14" s="150">
        <v>5</v>
      </c>
      <c r="C14" s="151"/>
      <c r="D14" s="256"/>
      <c r="E14" s="158"/>
      <c r="F14" s="159"/>
      <c r="G14" s="159"/>
      <c r="H14" s="159"/>
      <c r="I14" s="159"/>
      <c r="J14" s="249"/>
      <c r="K14" s="250"/>
      <c r="L14" s="250"/>
      <c r="M14" s="251"/>
      <c r="N14" s="159"/>
      <c r="O14" s="765"/>
      <c r="P14" s="769"/>
      <c r="Q14" s="769"/>
      <c r="R14" s="769"/>
      <c r="S14" s="233"/>
    </row>
    <row r="15" spans="1:24" s="144" customFormat="1" ht="39.950000000000003" customHeight="1">
      <c r="A15" s="150"/>
      <c r="B15" s="150">
        <v>6</v>
      </c>
      <c r="C15" s="151"/>
      <c r="D15" s="151"/>
      <c r="E15" s="158"/>
      <c r="F15" s="159"/>
      <c r="G15" s="159"/>
      <c r="H15" s="159"/>
      <c r="I15" s="159"/>
      <c r="J15" s="159"/>
      <c r="K15" s="159"/>
      <c r="L15" s="159"/>
      <c r="M15" s="164"/>
      <c r="N15" s="159"/>
      <c r="O15" s="766"/>
      <c r="P15" s="769"/>
      <c r="Q15" s="769"/>
      <c r="R15" s="769"/>
      <c r="S15" s="233"/>
    </row>
    <row r="16" spans="1:24" s="144" customFormat="1" ht="39.950000000000003" customHeight="1">
      <c r="A16" s="150"/>
      <c r="B16" s="150">
        <v>7</v>
      </c>
      <c r="C16" s="151"/>
      <c r="D16" s="151"/>
      <c r="E16" s="158"/>
      <c r="F16" s="159"/>
      <c r="G16" s="159"/>
      <c r="H16" s="159"/>
      <c r="I16" s="159"/>
      <c r="J16" s="159"/>
      <c r="K16" s="159"/>
      <c r="L16" s="159"/>
      <c r="M16" s="164"/>
      <c r="N16" s="159"/>
      <c r="O16" s="766"/>
      <c r="P16" s="769"/>
      <c r="Q16" s="769"/>
      <c r="R16" s="769"/>
      <c r="S16" s="233"/>
    </row>
    <row r="17" spans="1:19" s="144" customFormat="1" ht="39.950000000000003" customHeight="1">
      <c r="A17" s="150"/>
      <c r="B17" s="150">
        <v>8</v>
      </c>
      <c r="C17" s="151"/>
      <c r="D17" s="151"/>
      <c r="E17" s="158"/>
      <c r="F17" s="159"/>
      <c r="G17" s="159"/>
      <c r="H17" s="159"/>
      <c r="I17" s="159"/>
      <c r="J17" s="159"/>
      <c r="K17" s="159"/>
      <c r="L17" s="159"/>
      <c r="M17" s="164"/>
      <c r="N17" s="159"/>
      <c r="O17" s="766"/>
      <c r="P17" s="769"/>
      <c r="Q17" s="769"/>
      <c r="R17" s="769"/>
      <c r="S17" s="233"/>
    </row>
    <row r="18" spans="1:19" s="144" customFormat="1" ht="39.950000000000003" customHeight="1">
      <c r="A18" s="150"/>
      <c r="B18" s="150">
        <v>9</v>
      </c>
      <c r="C18" s="151"/>
      <c r="D18" s="151"/>
      <c r="E18" s="158"/>
      <c r="F18" s="159"/>
      <c r="G18" s="159"/>
      <c r="H18" s="159"/>
      <c r="I18" s="159"/>
      <c r="J18" s="159"/>
      <c r="K18" s="159"/>
      <c r="L18" s="159"/>
      <c r="M18" s="164"/>
      <c r="N18" s="159"/>
      <c r="O18" s="766"/>
      <c r="P18" s="769"/>
      <c r="Q18" s="769"/>
      <c r="R18" s="769"/>
      <c r="S18" s="233"/>
    </row>
    <row r="19" spans="1:19" s="144" customFormat="1" ht="39.950000000000003" customHeight="1">
      <c r="A19" s="150"/>
      <c r="B19" s="150">
        <v>10</v>
      </c>
      <c r="C19" s="151"/>
      <c r="D19" s="151"/>
      <c r="E19" s="158"/>
      <c r="F19" s="159"/>
      <c r="G19" s="159"/>
      <c r="H19" s="159"/>
      <c r="I19" s="159"/>
      <c r="J19" s="159"/>
      <c r="K19" s="159"/>
      <c r="L19" s="159"/>
      <c r="M19" s="164"/>
      <c r="N19" s="159"/>
      <c r="O19" s="766"/>
      <c r="P19" s="769"/>
      <c r="Q19" s="769"/>
      <c r="R19" s="769"/>
      <c r="S19" s="233"/>
    </row>
    <row r="20" spans="1:19" s="144" customFormat="1" ht="39.950000000000003" customHeight="1">
      <c r="A20" s="150"/>
      <c r="B20" s="150">
        <v>11</v>
      </c>
      <c r="C20" s="151"/>
      <c r="D20" s="151"/>
      <c r="E20" s="158"/>
      <c r="F20" s="159"/>
      <c r="G20" s="159"/>
      <c r="H20" s="159"/>
      <c r="I20" s="159"/>
      <c r="J20" s="159"/>
      <c r="K20" s="159"/>
      <c r="L20" s="159"/>
      <c r="M20" s="164"/>
      <c r="N20" s="159"/>
      <c r="O20" s="766"/>
      <c r="P20" s="769"/>
      <c r="Q20" s="769"/>
      <c r="R20" s="769"/>
      <c r="S20" s="233"/>
    </row>
    <row r="21" spans="1:19" s="144" customFormat="1" ht="39.950000000000003" customHeight="1">
      <c r="A21" s="150"/>
      <c r="B21" s="150">
        <v>12</v>
      </c>
      <c r="C21" s="151"/>
      <c r="D21" s="151"/>
      <c r="E21" s="158"/>
      <c r="F21" s="159"/>
      <c r="G21" s="159"/>
      <c r="H21" s="159"/>
      <c r="I21" s="159"/>
      <c r="J21" s="159"/>
      <c r="K21" s="159"/>
      <c r="L21" s="159"/>
      <c r="M21" s="164"/>
      <c r="N21" s="159"/>
      <c r="O21" s="766"/>
      <c r="P21" s="769"/>
      <c r="Q21" s="769"/>
      <c r="R21" s="769"/>
      <c r="S21" s="233"/>
    </row>
    <row r="22" spans="1:19" s="144" customFormat="1" ht="39.950000000000003" customHeight="1">
      <c r="A22" s="150"/>
      <c r="B22" s="150">
        <v>13</v>
      </c>
      <c r="C22" s="151"/>
      <c r="D22" s="151"/>
      <c r="E22" s="158"/>
      <c r="F22" s="159"/>
      <c r="G22" s="159"/>
      <c r="H22" s="159"/>
      <c r="I22" s="159"/>
      <c r="J22" s="159"/>
      <c r="K22" s="159"/>
      <c r="L22" s="159"/>
      <c r="M22" s="164"/>
      <c r="N22" s="159"/>
      <c r="O22" s="766"/>
      <c r="P22" s="769"/>
      <c r="Q22" s="769"/>
      <c r="R22" s="769"/>
      <c r="S22" s="233"/>
    </row>
    <row r="23" spans="1:19" s="144" customFormat="1" ht="39.950000000000003" customHeight="1">
      <c r="A23" s="150"/>
      <c r="B23" s="150">
        <v>14</v>
      </c>
      <c r="C23" s="151"/>
      <c r="D23" s="151"/>
      <c r="E23" s="158"/>
      <c r="F23" s="159"/>
      <c r="G23" s="159"/>
      <c r="H23" s="159"/>
      <c r="I23" s="159"/>
      <c r="J23" s="159"/>
      <c r="K23" s="159"/>
      <c r="L23" s="159"/>
      <c r="M23" s="164"/>
      <c r="N23" s="159"/>
      <c r="O23" s="766"/>
      <c r="P23" s="769"/>
      <c r="Q23" s="769"/>
      <c r="R23" s="769"/>
      <c r="S23" s="233"/>
    </row>
    <row r="24" spans="1:19" s="144" customFormat="1" ht="39.950000000000003" customHeight="1">
      <c r="A24" s="150"/>
      <c r="B24" s="150">
        <v>15</v>
      </c>
      <c r="C24" s="151"/>
      <c r="D24" s="151"/>
      <c r="E24" s="158"/>
      <c r="F24" s="159"/>
      <c r="G24" s="159"/>
      <c r="H24" s="159"/>
      <c r="I24" s="159"/>
      <c r="J24" s="159"/>
      <c r="K24" s="159"/>
      <c r="L24" s="159"/>
      <c r="M24" s="164"/>
      <c r="N24" s="159"/>
      <c r="O24" s="766"/>
      <c r="P24" s="769"/>
      <c r="Q24" s="769"/>
      <c r="R24" s="769"/>
      <c r="S24" s="233"/>
    </row>
    <row r="25" spans="1:19" s="144" customFormat="1" ht="39.950000000000003" customHeight="1">
      <c r="A25" s="150"/>
      <c r="B25" s="150">
        <v>16</v>
      </c>
      <c r="C25" s="151"/>
      <c r="D25" s="151"/>
      <c r="E25" s="158"/>
      <c r="F25" s="159"/>
      <c r="G25" s="159"/>
      <c r="H25" s="159"/>
      <c r="I25" s="159"/>
      <c r="J25" s="159"/>
      <c r="K25" s="159"/>
      <c r="L25" s="159"/>
      <c r="M25" s="164"/>
      <c r="N25" s="159"/>
      <c r="O25" s="766"/>
      <c r="P25" s="769"/>
      <c r="Q25" s="769"/>
      <c r="R25" s="769"/>
      <c r="S25" s="233"/>
    </row>
    <row r="26" spans="1:19" s="144" customFormat="1" ht="39.950000000000003" customHeight="1">
      <c r="A26" s="150"/>
      <c r="B26" s="150">
        <v>17</v>
      </c>
      <c r="C26" s="151"/>
      <c r="D26" s="151"/>
      <c r="E26" s="158"/>
      <c r="F26" s="159"/>
      <c r="G26" s="159"/>
      <c r="H26" s="159"/>
      <c r="I26" s="159"/>
      <c r="J26" s="159"/>
      <c r="K26" s="159"/>
      <c r="L26" s="159"/>
      <c r="M26" s="164"/>
      <c r="N26" s="159"/>
      <c r="O26" s="766"/>
      <c r="P26" s="769"/>
      <c r="Q26" s="769"/>
      <c r="R26" s="769"/>
      <c r="S26" s="233"/>
    </row>
    <row r="27" spans="1:19" s="144" customFormat="1" ht="39.950000000000003" customHeight="1">
      <c r="A27" s="150"/>
      <c r="B27" s="150">
        <v>18</v>
      </c>
      <c r="C27" s="151"/>
      <c r="D27" s="151"/>
      <c r="E27" s="158"/>
      <c r="F27" s="159"/>
      <c r="G27" s="159"/>
      <c r="H27" s="159"/>
      <c r="I27" s="159"/>
      <c r="J27" s="159"/>
      <c r="K27" s="159"/>
      <c r="L27" s="159"/>
      <c r="M27" s="164"/>
      <c r="N27" s="159"/>
      <c r="O27" s="766"/>
      <c r="P27" s="769"/>
      <c r="Q27" s="769"/>
      <c r="R27" s="769"/>
      <c r="S27" s="233"/>
    </row>
    <row r="28" spans="1:19" s="144" customFormat="1" ht="39.950000000000003" customHeight="1">
      <c r="A28" s="150"/>
      <c r="B28" s="150">
        <v>19</v>
      </c>
      <c r="C28" s="151"/>
      <c r="D28" s="151"/>
      <c r="E28" s="158"/>
      <c r="F28" s="159"/>
      <c r="G28" s="159"/>
      <c r="H28" s="159"/>
      <c r="I28" s="159"/>
      <c r="J28" s="159"/>
      <c r="K28" s="159"/>
      <c r="L28" s="159"/>
      <c r="M28" s="164"/>
      <c r="N28" s="159"/>
      <c r="O28" s="766"/>
      <c r="P28" s="769"/>
      <c r="Q28" s="769"/>
      <c r="R28" s="769"/>
      <c r="S28" s="233"/>
    </row>
    <row r="29" spans="1:19" s="144" customFormat="1" ht="39.950000000000003" customHeight="1">
      <c r="A29" s="150"/>
      <c r="B29" s="150">
        <v>20</v>
      </c>
      <c r="C29" s="151"/>
      <c r="D29" s="151"/>
      <c r="E29" s="158"/>
      <c r="F29" s="159"/>
      <c r="G29" s="159"/>
      <c r="H29" s="159"/>
      <c r="I29" s="159"/>
      <c r="J29" s="159"/>
      <c r="K29" s="159"/>
      <c r="L29" s="159"/>
      <c r="M29" s="164"/>
      <c r="N29" s="159"/>
      <c r="O29" s="766"/>
      <c r="P29" s="769"/>
      <c r="Q29" s="769"/>
      <c r="R29" s="769"/>
      <c r="S29" s="233"/>
    </row>
    <row r="30" spans="1:19" s="144" customFormat="1" ht="39.950000000000003" customHeight="1">
      <c r="A30" s="150"/>
      <c r="B30" s="150">
        <v>21</v>
      </c>
      <c r="C30" s="151"/>
      <c r="D30" s="151"/>
      <c r="E30" s="158"/>
      <c r="F30" s="159"/>
      <c r="G30" s="159"/>
      <c r="H30" s="159"/>
      <c r="I30" s="159"/>
      <c r="J30" s="159"/>
      <c r="K30" s="159"/>
      <c r="L30" s="159"/>
      <c r="M30" s="164"/>
      <c r="N30" s="159"/>
      <c r="O30" s="766"/>
      <c r="P30" s="769"/>
      <c r="Q30" s="769"/>
      <c r="R30" s="769"/>
      <c r="S30" s="233"/>
    </row>
    <row r="31" spans="1:19" s="144" customFormat="1" ht="39.950000000000003" customHeight="1">
      <c r="A31" s="150"/>
      <c r="B31" s="150">
        <v>22</v>
      </c>
      <c r="C31" s="151"/>
      <c r="D31" s="151"/>
      <c r="E31" s="158"/>
      <c r="F31" s="159"/>
      <c r="G31" s="159"/>
      <c r="H31" s="159"/>
      <c r="I31" s="159"/>
      <c r="J31" s="159"/>
      <c r="K31" s="159"/>
      <c r="L31" s="159"/>
      <c r="M31" s="164"/>
      <c r="N31" s="159"/>
      <c r="O31" s="766"/>
      <c r="P31" s="769"/>
      <c r="Q31" s="769"/>
      <c r="R31" s="769"/>
      <c r="S31" s="233"/>
    </row>
    <row r="32" spans="1:19" s="144" customFormat="1" ht="39.950000000000003" customHeight="1">
      <c r="A32" s="150"/>
      <c r="B32" s="150">
        <v>23</v>
      </c>
      <c r="C32" s="151"/>
      <c r="D32" s="151"/>
      <c r="E32" s="158"/>
      <c r="F32" s="159"/>
      <c r="G32" s="159"/>
      <c r="H32" s="159"/>
      <c r="I32" s="159"/>
      <c r="J32" s="159"/>
      <c r="K32" s="159"/>
      <c r="L32" s="159"/>
      <c r="M32" s="164"/>
      <c r="N32" s="159"/>
      <c r="O32" s="766"/>
      <c r="P32" s="769"/>
      <c r="Q32" s="769"/>
      <c r="R32" s="769"/>
      <c r="S32" s="233"/>
    </row>
    <row r="33" spans="1:19" s="144" customFormat="1" ht="39.950000000000003" customHeight="1">
      <c r="A33" s="150"/>
      <c r="B33" s="150">
        <v>24</v>
      </c>
      <c r="C33" s="151"/>
      <c r="D33" s="151"/>
      <c r="E33" s="158"/>
      <c r="F33" s="159"/>
      <c r="G33" s="159"/>
      <c r="H33" s="159"/>
      <c r="I33" s="159"/>
      <c r="J33" s="159"/>
      <c r="K33" s="159"/>
      <c r="L33" s="159"/>
      <c r="M33" s="164"/>
      <c r="N33" s="159"/>
      <c r="O33" s="766"/>
      <c r="P33" s="769"/>
      <c r="Q33" s="769"/>
      <c r="R33" s="769"/>
      <c r="S33" s="233"/>
    </row>
    <row r="34" spans="1:19" s="144" customFormat="1" ht="39.950000000000003" customHeight="1">
      <c r="A34" s="150"/>
      <c r="B34" s="150">
        <v>25</v>
      </c>
      <c r="C34" s="151"/>
      <c r="D34" s="151"/>
      <c r="E34" s="158"/>
      <c r="F34" s="159"/>
      <c r="G34" s="159"/>
      <c r="H34" s="159"/>
      <c r="I34" s="159"/>
      <c r="J34" s="159"/>
      <c r="K34" s="159"/>
      <c r="L34" s="159"/>
      <c r="M34" s="164"/>
      <c r="N34" s="159"/>
      <c r="O34" s="766"/>
      <c r="P34" s="769"/>
      <c r="Q34" s="769"/>
      <c r="R34" s="769"/>
      <c r="S34" s="233"/>
    </row>
    <row r="35" spans="1:19" s="144" customFormat="1" ht="39.950000000000003" customHeight="1">
      <c r="A35" s="150"/>
      <c r="B35" s="150">
        <v>26</v>
      </c>
      <c r="C35" s="151"/>
      <c r="D35" s="151"/>
      <c r="E35" s="158"/>
      <c r="F35" s="159"/>
      <c r="G35" s="159"/>
      <c r="H35" s="159"/>
      <c r="I35" s="159"/>
      <c r="J35" s="159"/>
      <c r="K35" s="159"/>
      <c r="L35" s="159"/>
      <c r="M35" s="164"/>
      <c r="N35" s="159"/>
      <c r="O35" s="766"/>
      <c r="P35" s="769"/>
      <c r="Q35" s="769"/>
      <c r="R35" s="769"/>
      <c r="S35" s="233"/>
    </row>
    <row r="36" spans="1:19" s="144" customFormat="1" ht="39.950000000000003" customHeight="1">
      <c r="A36" s="150"/>
      <c r="B36" s="150">
        <v>27</v>
      </c>
      <c r="C36" s="151"/>
      <c r="D36" s="151"/>
      <c r="E36" s="158"/>
      <c r="F36" s="159"/>
      <c r="G36" s="159"/>
      <c r="H36" s="159"/>
      <c r="I36" s="159"/>
      <c r="J36" s="159"/>
      <c r="K36" s="159"/>
      <c r="L36" s="159"/>
      <c r="M36" s="164"/>
      <c r="N36" s="159"/>
      <c r="O36" s="766"/>
      <c r="P36" s="769"/>
      <c r="Q36" s="769"/>
      <c r="R36" s="769"/>
      <c r="S36" s="233"/>
    </row>
    <row r="37" spans="1:19" s="144" customFormat="1" ht="39.950000000000003" customHeight="1">
      <c r="A37" s="150"/>
      <c r="B37" s="150">
        <v>28</v>
      </c>
      <c r="C37" s="151"/>
      <c r="D37" s="151"/>
      <c r="E37" s="158"/>
      <c r="F37" s="159"/>
      <c r="G37" s="159"/>
      <c r="H37" s="159"/>
      <c r="I37" s="159"/>
      <c r="J37" s="159"/>
      <c r="K37" s="159"/>
      <c r="L37" s="159"/>
      <c r="M37" s="164"/>
      <c r="N37" s="159"/>
      <c r="O37" s="766"/>
      <c r="P37" s="769"/>
      <c r="Q37" s="769"/>
      <c r="R37" s="769"/>
      <c r="S37" s="233"/>
    </row>
    <row r="38" spans="1:19" s="144" customFormat="1" ht="39.950000000000003" customHeight="1">
      <c r="A38" s="150"/>
      <c r="B38" s="150">
        <v>29</v>
      </c>
      <c r="C38" s="151"/>
      <c r="D38" s="151"/>
      <c r="E38" s="158"/>
      <c r="F38" s="159"/>
      <c r="G38" s="159"/>
      <c r="H38" s="159"/>
      <c r="I38" s="159"/>
      <c r="J38" s="159"/>
      <c r="K38" s="159"/>
      <c r="L38" s="159"/>
      <c r="M38" s="164"/>
      <c r="N38" s="159"/>
      <c r="O38" s="766"/>
      <c r="P38" s="769"/>
      <c r="Q38" s="769"/>
      <c r="R38" s="769"/>
      <c r="S38" s="233"/>
    </row>
    <row r="39" spans="1:19" s="144" customFormat="1" ht="39.950000000000003" customHeight="1" thickBot="1">
      <c r="A39" s="152"/>
      <c r="B39" s="152">
        <v>30</v>
      </c>
      <c r="C39" s="331"/>
      <c r="D39" s="331"/>
      <c r="E39" s="332"/>
      <c r="F39" s="333"/>
      <c r="G39" s="333"/>
      <c r="H39" s="333"/>
      <c r="I39" s="333"/>
      <c r="J39" s="333"/>
      <c r="K39" s="333"/>
      <c r="L39" s="333"/>
      <c r="M39" s="334"/>
      <c r="N39" s="159"/>
      <c r="O39" s="767"/>
      <c r="P39" s="923"/>
      <c r="Q39" s="923"/>
      <c r="R39" s="923"/>
      <c r="S39" s="925"/>
    </row>
    <row r="40" spans="1:19" s="144" customFormat="1" ht="39.950000000000003" customHeight="1" thickTop="1" thickBot="1">
      <c r="A40" s="153"/>
      <c r="B40" s="329" t="s">
        <v>70</v>
      </c>
      <c r="C40" s="235"/>
      <c r="D40" s="235"/>
      <c r="E40" s="236"/>
      <c r="F40" s="236"/>
      <c r="G40" s="236"/>
      <c r="H40" s="236"/>
      <c r="I40" s="236"/>
      <c r="J40" s="236"/>
      <c r="K40" s="236"/>
      <c r="L40" s="236"/>
      <c r="M40" s="236"/>
      <c r="N40" s="330" cm="1">
        <f t="array" ref="N40">SUM(IFERROR(N10:N39,0))</f>
        <v>0</v>
      </c>
      <c r="O40" s="335"/>
      <c r="P40" s="235"/>
      <c r="Q40" s="924"/>
      <c r="R40" s="924"/>
      <c r="S40" s="926"/>
    </row>
    <row r="41" spans="1:19">
      <c r="P41" s="922"/>
      <c r="Q41" s="922"/>
      <c r="R41" s="922"/>
      <c r="S41" s="922"/>
    </row>
  </sheetData>
  <sheetProtection selectLockedCells="1"/>
  <mergeCells count="19">
    <mergeCell ref="S3:S6"/>
    <mergeCell ref="R3:R6"/>
    <mergeCell ref="Q3:Q6"/>
    <mergeCell ref="L3:L6"/>
    <mergeCell ref="O3:O6"/>
    <mergeCell ref="P3:P6"/>
    <mergeCell ref="M3:M6"/>
    <mergeCell ref="N3:N6"/>
    <mergeCell ref="G3:G6"/>
    <mergeCell ref="H3:H6"/>
    <mergeCell ref="I3:I6"/>
    <mergeCell ref="J3:J6"/>
    <mergeCell ref="K3:K6"/>
    <mergeCell ref="F3:F6"/>
    <mergeCell ref="A3:A6"/>
    <mergeCell ref="B3:B6"/>
    <mergeCell ref="C3:C6"/>
    <mergeCell ref="D3:D6"/>
    <mergeCell ref="E3:E6"/>
  </mergeCells>
  <phoneticPr fontId="57"/>
  <dataValidations count="3">
    <dataValidation type="list" allowBlank="1" showInputMessage="1" showErrorMessage="1" sqref="F10:F39" xr:uid="{45F9B0F4-6C05-4A95-91BE-C3261B1508D5}">
      <formula1>INDIRECT(E11)</formula1>
    </dataValidation>
    <dataValidation type="list" allowBlank="1" showInputMessage="1" showErrorMessage="1" sqref="E10 D10:D39" xr:uid="{00F13D63-85CA-4255-AF99-98BD0757F9AF}">
      <formula1>INDIRECT(C10)</formula1>
    </dataValidation>
    <dataValidation type="list" allowBlank="1" showInputMessage="1" showErrorMessage="1" sqref="F8:F9" xr:uid="{1D6EF941-C444-4CAF-8AB1-FEF4488030CD}">
      <formula1>INDIRECT(#REF!)</formula1>
    </dataValidation>
  </dataValidations>
  <printOptions horizontalCentered="1"/>
  <pageMargins left="0.39370078740157483" right="0.39370078740157483" top="0.74803149606299213" bottom="0.74803149606299213" header="0.31496062992125984" footer="0.31496062992125984"/>
  <pageSetup paperSize="9" scale="22"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7">
        <x14:dataValidation type="list" allowBlank="1" showInputMessage="1" showErrorMessage="1" xr:uid="{BF0FDDD1-2989-47DD-BD46-7651097F71AF}">
          <x14:formula1>
            <xm:f>'管理用（このシートは削除しないでください）'!$O$3:$O$5</xm:f>
          </x14:formula1>
          <xm:sqref>M15:M39 M9</xm:sqref>
        </x14:dataValidation>
        <x14:dataValidation type="list" allowBlank="1" showInputMessage="1" showErrorMessage="1" xr:uid="{0999AB9B-DF6B-45A8-AC19-42BB22DA752D}">
          <x14:formula1>
            <xm:f>'管理用（このシートは削除しないでください）'!$G$2:$I$2</xm:f>
          </x14:formula1>
          <xm:sqref>C15:C39 C8:C9</xm:sqref>
        </x14:dataValidation>
        <x14:dataValidation type="list" allowBlank="1" showInputMessage="1" showErrorMessage="1" xr:uid="{5ABCF83E-98B1-4A10-B222-44382FEE693E}">
          <x14:formula1>
            <xm:f>'管理用（このシートは削除しないでください）'!#REF!</xm:f>
          </x14:formula1>
          <xm:sqref>E15:E39</xm:sqref>
        </x14:dataValidation>
        <x14:dataValidation type="list" allowBlank="1" showInputMessage="1" showErrorMessage="1" xr:uid="{03451CD3-FC1D-4BF4-ACFE-9759D4C54B59}">
          <x14:formula1>
            <xm:f>'管理用（このシートは削除しないでください）'!$K$2:$K$5</xm:f>
          </x14:formula1>
          <xm:sqref>E8:E9</xm:sqref>
        </x14:dataValidation>
        <x14:dataValidation type="list" allowBlank="1" showInputMessage="1" showErrorMessage="1" xr:uid="{62AF94C1-9548-4E99-8EA4-72BB0765E8D5}">
          <x14:formula1>
            <xm:f>'管理用（このシートは削除しないでください）'!$H$3:$H$30</xm:f>
          </x14:formula1>
          <xm:sqref>D8</xm:sqref>
        </x14:dataValidation>
        <x14:dataValidation type="list" allowBlank="1" showInputMessage="1" showErrorMessage="1" xr:uid="{40C8E443-4C59-4A14-BA69-3D01630D112C}">
          <x14:formula1>
            <xm:f>'管理用（このシートは削除しないでください）'!$O$3:$O$7</xm:f>
          </x14:formula1>
          <xm:sqref>M8</xm:sqref>
        </x14:dataValidation>
        <x14:dataValidation type="list" allowBlank="1" showInputMessage="1" showErrorMessage="1" xr:uid="{100A6A5D-DB3B-4514-9482-29D3633481DF}">
          <x14:formula1>
            <xm:f>'管理用（このシートは削除しないでください）'!$G$3</xm:f>
          </x14:formula1>
          <xm:sqref>D9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tabSelected="1" view="pageBreakPreview" zoomScale="115" zoomScaleNormal="100" zoomScaleSheetLayoutView="115" workbookViewId="0"/>
  </sheetViews>
  <sheetFormatPr defaultColWidth="9" defaultRowHeight="14.25"/>
  <cols>
    <col min="1" max="1" width="5" style="9" customWidth="1"/>
    <col min="2" max="2" width="3.375" style="9" customWidth="1"/>
    <col min="3" max="3" width="9" style="9"/>
    <col min="4" max="4" width="9.875" style="9" customWidth="1"/>
    <col min="5" max="7" width="9" style="9"/>
    <col min="8" max="8" width="10" style="9" customWidth="1"/>
    <col min="9" max="9" width="9" style="9" customWidth="1"/>
    <col min="10" max="10" width="17.5" style="9" customWidth="1"/>
    <col min="11" max="16384" width="9" style="9"/>
  </cols>
  <sheetData>
    <row r="1" spans="1:10">
      <c r="A1" s="8" t="s">
        <v>686</v>
      </c>
    </row>
    <row r="2" spans="1:10">
      <c r="A2" s="8"/>
    </row>
    <row r="3" spans="1:10">
      <c r="A3" s="8"/>
      <c r="H3" s="1292" t="s">
        <v>106</v>
      </c>
      <c r="I3" s="1292"/>
      <c r="J3" s="1292"/>
    </row>
    <row r="4" spans="1:10">
      <c r="A4" s="8"/>
      <c r="H4" s="1293" t="s">
        <v>107</v>
      </c>
      <c r="I4" s="1293"/>
      <c r="J4" s="1293"/>
    </row>
    <row r="5" spans="1:10">
      <c r="A5" s="8"/>
      <c r="G5" s="1294"/>
      <c r="H5" s="1295"/>
      <c r="I5" s="1295"/>
    </row>
    <row r="6" spans="1:10">
      <c r="A6" s="8" t="s">
        <v>864</v>
      </c>
    </row>
    <row r="7" spans="1:10">
      <c r="A7" s="8"/>
    </row>
    <row r="8" spans="1:10">
      <c r="A8" s="8"/>
    </row>
    <row r="9" spans="1:10">
      <c r="A9" s="8"/>
    </row>
    <row r="10" spans="1:10">
      <c r="A10" s="8"/>
      <c r="E10" s="258"/>
      <c r="F10" s="258"/>
      <c r="G10" s="258"/>
      <c r="H10" s="258" t="s">
        <v>867</v>
      </c>
    </row>
    <row r="11" spans="1:10">
      <c r="A11" s="8"/>
      <c r="E11" s="10"/>
      <c r="F11" s="10"/>
      <c r="G11" s="10"/>
      <c r="H11" s="10"/>
    </row>
    <row r="12" spans="1:10">
      <c r="A12" s="8"/>
      <c r="E12" s="10"/>
      <c r="F12" s="10"/>
      <c r="G12" s="10"/>
      <c r="H12" s="10"/>
    </row>
    <row r="13" spans="1:10">
      <c r="A13" s="8"/>
    </row>
    <row r="14" spans="1:10">
      <c r="A14" s="1287" t="str">
        <f>第７号様式_補助金調書!B2&amp;"補助金の交付申請書"</f>
        <v xml:space="preserve">  令和７年度（令和６年度からの繰越分）医療施設等経営強化緊急支援事業費補助金の交付申請書</v>
      </c>
      <c r="B14" s="1287"/>
      <c r="C14" s="1287"/>
      <c r="D14" s="1287"/>
      <c r="E14" s="1287"/>
      <c r="F14" s="1287"/>
      <c r="G14" s="1287"/>
      <c r="H14" s="1287"/>
      <c r="I14" s="1287"/>
      <c r="J14" s="1287"/>
    </row>
    <row r="15" spans="1:10">
      <c r="A15" s="1287"/>
      <c r="B15" s="1287"/>
      <c r="C15" s="1287"/>
      <c r="D15" s="1287"/>
      <c r="E15" s="1287"/>
      <c r="F15" s="1287"/>
      <c r="G15" s="1287"/>
      <c r="H15" s="1287"/>
      <c r="I15" s="1287"/>
      <c r="J15" s="1287"/>
    </row>
    <row r="16" spans="1:10">
      <c r="A16" s="8"/>
    </row>
    <row r="17" spans="1:10">
      <c r="A17" s="8"/>
    </row>
    <row r="18" spans="1:10">
      <c r="A18" s="8"/>
    </row>
    <row r="19" spans="1:10" ht="30" customHeight="1">
      <c r="A19" s="8"/>
      <c r="B19" s="1291" t="s">
        <v>108</v>
      </c>
      <c r="C19" s="1291"/>
      <c r="D19" s="1291"/>
      <c r="E19" s="1291"/>
      <c r="F19" s="1291"/>
      <c r="G19" s="1291"/>
      <c r="H19" s="1291"/>
      <c r="I19" s="1291"/>
      <c r="J19" s="1291"/>
    </row>
    <row r="20" spans="1:10">
      <c r="A20" s="8"/>
    </row>
    <row r="21" spans="1:10">
      <c r="A21" s="8"/>
    </row>
    <row r="22" spans="1:10">
      <c r="A22" s="8"/>
      <c r="B22" s="9">
        <v>1</v>
      </c>
      <c r="C22" s="9" t="s">
        <v>109</v>
      </c>
      <c r="E22" s="10" t="str">
        <f>IF(F22="","金","")</f>
        <v/>
      </c>
      <c r="F22" s="1288">
        <f>'第１号様式_別紙1 経費所要額調'!D17</f>
        <v>0</v>
      </c>
      <c r="G22" s="1288"/>
      <c r="H22" s="9" t="s">
        <v>96</v>
      </c>
    </row>
    <row r="23" spans="1:10">
      <c r="A23" s="8"/>
      <c r="E23" s="10"/>
      <c r="F23" s="257"/>
      <c r="G23" s="257"/>
    </row>
    <row r="24" spans="1:10" ht="39.950000000000003" customHeight="1">
      <c r="A24" s="8"/>
      <c r="B24" s="9">
        <v>2</v>
      </c>
      <c r="C24" s="9" t="s">
        <v>110</v>
      </c>
      <c r="E24" s="1289" t="str">
        <f>IF('第１号様式_別紙1 経費所要額調'!A8="","",'第１号様式_別紙1 経費所要額調'!A8)</f>
        <v>生産性向上・職場環境整備等支援事業</v>
      </c>
      <c r="F24" s="1290"/>
      <c r="G24" s="1290"/>
      <c r="H24" s="1290"/>
      <c r="I24" s="1290"/>
    </row>
    <row r="25" spans="1:10" ht="39.950000000000003" customHeight="1">
      <c r="A25" s="8"/>
      <c r="D25" s="11"/>
      <c r="E25" s="1289" t="str">
        <f>IF('第１号様式_別紙1 経費所要額調'!A9="","",'第１号様式_別紙1 経費所要額調'!A9)</f>
        <v>病床数適正化支援事業</v>
      </c>
      <c r="F25" s="1290"/>
      <c r="G25" s="1290"/>
      <c r="H25" s="1290"/>
      <c r="I25" s="1290"/>
    </row>
    <row r="26" spans="1:10" ht="39.950000000000003" customHeight="1">
      <c r="A26" s="8"/>
      <c r="D26" s="11"/>
      <c r="E26" s="1289" t="str">
        <f>IF('第１号様式_別紙1 経費所要額調'!A10="","",'第１号様式_別紙1 経費所要額調'!A10)</f>
        <v>施設整備促進支援事業</v>
      </c>
      <c r="F26" s="1290"/>
      <c r="G26" s="1290"/>
      <c r="H26" s="1290"/>
      <c r="I26" s="1290"/>
    </row>
    <row r="27" spans="1:10" ht="39.950000000000003" customHeight="1">
      <c r="A27" s="8"/>
      <c r="D27" s="11"/>
      <c r="E27" s="1284" t="str">
        <f>IF('第１号様式_別紙1 経費所要額調'!A11="","",'第１号様式_別紙1 経費所要額調'!A11)</f>
        <v>分娩取扱施設支援事業</v>
      </c>
      <c r="F27" s="1285"/>
      <c r="G27" s="1285"/>
      <c r="H27" s="1285"/>
      <c r="I27" s="1285"/>
    </row>
    <row r="28" spans="1:10" ht="39.950000000000003" customHeight="1">
      <c r="A28" s="8"/>
      <c r="D28" s="11"/>
      <c r="E28" s="1284" t="str">
        <f>IF('第１号様式_別紙1 経費所要額調'!A12="","",'第１号様式_別紙1 経費所要額調'!A12)</f>
        <v>小児医療施設支援事業</v>
      </c>
      <c r="F28" s="1285"/>
      <c r="G28" s="1285"/>
      <c r="H28" s="1285"/>
      <c r="I28" s="1285"/>
    </row>
    <row r="29" spans="1:10" ht="39" customHeight="1">
      <c r="A29" s="8"/>
      <c r="D29" s="11"/>
      <c r="E29" s="1289" t="str">
        <f>IF('第１号様式_別紙1 経費所要額調'!A13="","",'第１号様式_別紙1 経費所要額調'!A13)</f>
        <v>地域連携周産期支援事業（分娩取扱施設）</v>
      </c>
      <c r="F29" s="1290"/>
      <c r="G29" s="1290"/>
      <c r="H29" s="1290"/>
      <c r="I29" s="1290"/>
    </row>
    <row r="30" spans="1:10" ht="39" customHeight="1">
      <c r="A30" s="8"/>
      <c r="D30" s="11"/>
      <c r="E30" s="1289" t="str">
        <f>IF('第１号様式_別紙1 経費所要額調'!A14="","",'第１号様式_別紙1 経費所要額調'!A14)</f>
        <v>地域連携周産期支援事業（産科施設のうち施設）</v>
      </c>
      <c r="F30" s="1290"/>
      <c r="G30" s="1290"/>
      <c r="H30" s="1290"/>
      <c r="I30" s="1290"/>
    </row>
    <row r="31" spans="1:10" ht="39" customHeight="1">
      <c r="A31" s="8"/>
      <c r="D31" s="11"/>
      <c r="E31" s="1289" t="str">
        <f>IF('第１号様式_別紙1 経費所要額調'!A15="","",'第１号様式_別紙1 経費所要額調'!A15)</f>
        <v>地域連携周産期支援事業（産科施設のうち設備）</v>
      </c>
      <c r="F31" s="1290"/>
      <c r="G31" s="1290"/>
      <c r="H31" s="1290"/>
      <c r="I31" s="1290"/>
    </row>
    <row r="32" spans="1:10" ht="39" customHeight="1">
      <c r="A32" s="8"/>
      <c r="D32" s="11"/>
      <c r="E32" s="1284" t="str">
        <f>IF('第１号様式_別紙1 経費所要額調'!A16="","",'第１号様式_別紙1 経費所要額調'!A16)</f>
        <v>医療施設等経営強化緊急支援執行事業</v>
      </c>
      <c r="F32" s="1285"/>
      <c r="G32" s="1285"/>
      <c r="H32" s="1285"/>
      <c r="I32" s="1285"/>
    </row>
    <row r="33" spans="1:9" ht="39" customHeight="1">
      <c r="A33" s="8"/>
      <c r="D33" s="11"/>
      <c r="E33" s="1284" t="str">
        <f>IF('第１号様式_別紙1 経費所要額調'!A17="","",'第１号様式_別紙1 経費所要額調'!A17)</f>
        <v>合計</v>
      </c>
      <c r="F33" s="1285"/>
      <c r="G33" s="1285"/>
      <c r="H33" s="1285"/>
      <c r="I33" s="1285"/>
    </row>
    <row r="34" spans="1:9" ht="39" customHeight="1">
      <c r="A34" s="8"/>
      <c r="D34" s="11"/>
      <c r="E34" s="1286"/>
      <c r="F34" s="1286"/>
      <c r="G34" s="1286"/>
      <c r="H34" s="1286"/>
      <c r="I34" s="1286"/>
    </row>
    <row r="35" spans="1:9">
      <c r="A35" s="8"/>
      <c r="B35" s="9">
        <v>3</v>
      </c>
      <c r="C35" s="9" t="s">
        <v>111</v>
      </c>
    </row>
    <row r="36" spans="1:9">
      <c r="A36" s="8"/>
    </row>
    <row r="37" spans="1:9">
      <c r="A37" s="8"/>
    </row>
    <row r="38" spans="1:9">
      <c r="A38" s="8"/>
      <c r="B38" s="9">
        <v>4</v>
      </c>
      <c r="C38" s="9" t="str">
        <f>"　事業計画書　 　（"&amp;IF(E24&lt;&gt;"","別表１","")&amp;IF(AND(E24&lt;&gt;"",E25&lt;&gt;""),"、","")&amp;IF(E25&lt;&gt;"","別表２","")&amp;IF(AND(CONCATENATE(E24,E25)&lt;&gt;"",E26&lt;&gt;""),"、","")&amp;IF(E26&lt;&gt;"","別表３","")&amp;IF(AND(CONCATENATE(E24,E25,E26)&lt;&gt;"",E27&lt;&gt;""),"、","")&amp;IF(E27&lt;&gt;"","別表４","")&amp;IF(AND(CONCATENATE(E24,E25,E26,E27)&lt;&gt;"",E28&lt;&gt;""),"、","")&amp;IF(E28&lt;&gt;"","別表５","")&amp;IF(AND(CONCATENATE(E24,E25,E26,E27,E28)&lt;&gt;"",E29&lt;&gt;""),"、","")&amp;IF(E29&lt;&gt;"","別表６","")&amp;IF(AND(CONCATENATE(E24,E25,E26,E27,E28,E29)&lt;&gt;"",E30&lt;&gt;""),"、","")&amp;IF(E30&lt;&gt;"","別表７","")&amp;IF(AND(CONCATENATE(E24,E25,E26,E27,E28,E29,E30)&lt;&gt;"",E31&lt;&gt;""),"、","")&amp;IF(E31&lt;&gt;"","別表８","")&amp;IF(AND(CONCATENATE(E24,E25,E26,E27,E28,E29,E30,E31)&lt;&gt;"",E32&lt;&gt;""),"、","")&amp;IF(E32&lt;&gt;"","別表９）","")</f>
        <v>　事業計画書　 　（別表１、別表２、別表３、別表４、別表５、別表６、別表７、別表８、別表９）</v>
      </c>
    </row>
    <row r="39" spans="1:9">
      <c r="A39" s="8"/>
    </row>
    <row r="40" spans="1:9">
      <c r="A40" s="8"/>
      <c r="B40" s="9">
        <v>5</v>
      </c>
      <c r="C40" s="9" t="s">
        <v>112</v>
      </c>
    </row>
    <row r="41" spans="1:9">
      <c r="A41" s="8"/>
      <c r="C41" s="9" t="s">
        <v>113</v>
      </c>
    </row>
    <row r="42" spans="1:9">
      <c r="A42" s="8"/>
      <c r="C42" s="65"/>
    </row>
    <row r="43" spans="1:9">
      <c r="A43" s="8"/>
    </row>
    <row r="44" spans="1:9">
      <c r="A44" s="8"/>
      <c r="C44" s="65"/>
    </row>
    <row r="45" spans="1:9">
      <c r="A45" s="8"/>
    </row>
    <row r="46" spans="1:9">
      <c r="A46" s="8"/>
    </row>
  </sheetData>
  <sheetProtection selectLockedCells="1"/>
  <mergeCells count="17">
    <mergeCell ref="H3:J3"/>
    <mergeCell ref="H4:J4"/>
    <mergeCell ref="G5:I5"/>
    <mergeCell ref="E29:I29"/>
    <mergeCell ref="E32:I32"/>
    <mergeCell ref="E33:I33"/>
    <mergeCell ref="E34:I34"/>
    <mergeCell ref="A14:J15"/>
    <mergeCell ref="F22:G22"/>
    <mergeCell ref="E24:I24"/>
    <mergeCell ref="E25:I25"/>
    <mergeCell ref="E26:I26"/>
    <mergeCell ref="E27:I27"/>
    <mergeCell ref="E28:I28"/>
    <mergeCell ref="E30:I30"/>
    <mergeCell ref="E31:I31"/>
    <mergeCell ref="B19:J19"/>
  </mergeCells>
  <phoneticPr fontId="57"/>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DDDF8-9411-44E6-B167-A6B67FB56E9C}">
  <sheetPr>
    <tabColor theme="5" tint="0.39997558519241921"/>
    <outlinePr summaryRight="0"/>
    <pageSetUpPr fitToPage="1"/>
  </sheetPr>
  <dimension ref="A1:R51"/>
  <sheetViews>
    <sheetView showGridLines="0" view="pageBreakPreview" zoomScale="70" zoomScaleNormal="130" zoomScaleSheetLayoutView="70" workbookViewId="0">
      <selection activeCell="B1" sqref="B1"/>
    </sheetView>
  </sheetViews>
  <sheetFormatPr defaultRowHeight="13.5"/>
  <cols>
    <col min="1" max="1" width="4.375" customWidth="1"/>
    <col min="2" max="2" width="9.375" bestFit="1" customWidth="1"/>
    <col min="3" max="3" width="21.625" bestFit="1" customWidth="1"/>
    <col min="4" max="4" width="13.25" bestFit="1" customWidth="1"/>
    <col min="5" max="6" width="12.75" bestFit="1" customWidth="1"/>
    <col min="7" max="9" width="12.375" bestFit="1" customWidth="1"/>
    <col min="10" max="10" width="18.375" bestFit="1" customWidth="1"/>
    <col min="11" max="11" width="26.875" bestFit="1" customWidth="1"/>
    <col min="12" max="12" width="14.375" bestFit="1" customWidth="1"/>
    <col min="13" max="13" width="24.625" bestFit="1" customWidth="1"/>
    <col min="14" max="17" width="14.375" customWidth="1"/>
  </cols>
  <sheetData>
    <row r="1" spans="1:18" ht="43.5" customHeight="1">
      <c r="A1" s="142" t="s">
        <v>490</v>
      </c>
    </row>
    <row r="2" spans="1:18" ht="43.5" customHeight="1" thickBot="1">
      <c r="A2" s="142"/>
    </row>
    <row r="3" spans="1:18" ht="15.75" customHeight="1">
      <c r="B3" s="1413" t="s">
        <v>491</v>
      </c>
      <c r="C3" s="1414"/>
      <c r="D3" s="1414"/>
      <c r="E3" s="1414"/>
      <c r="F3" s="1414"/>
      <c r="G3" s="1414"/>
      <c r="H3" s="1414"/>
      <c r="I3" s="1414"/>
      <c r="J3" s="1414"/>
      <c r="K3" s="1414"/>
      <c r="L3" s="1414"/>
      <c r="M3" s="1414"/>
      <c r="N3" s="1414"/>
      <c r="O3" s="1414"/>
      <c r="P3" s="1414"/>
      <c r="Q3" s="1414"/>
      <c r="R3" s="1415"/>
    </row>
    <row r="4" spans="1:18" ht="15.75" customHeight="1" thickBot="1">
      <c r="B4" s="1416"/>
      <c r="C4" s="1417"/>
      <c r="D4" s="1417"/>
      <c r="E4" s="1417"/>
      <c r="F4" s="1417"/>
      <c r="G4" s="1417"/>
      <c r="H4" s="1417"/>
      <c r="I4" s="1417"/>
      <c r="J4" s="1417"/>
      <c r="K4" s="1417"/>
      <c r="L4" s="1417"/>
      <c r="M4" s="1417"/>
      <c r="N4" s="1417"/>
      <c r="O4" s="1417"/>
      <c r="P4" s="1417"/>
      <c r="Q4" s="1417"/>
      <c r="R4" s="1418"/>
    </row>
    <row r="5" spans="1:18" ht="21" customHeight="1">
      <c r="B5" s="1438"/>
      <c r="C5" s="1438"/>
      <c r="D5" s="450"/>
      <c r="E5" s="450"/>
      <c r="F5" s="450"/>
      <c r="G5" s="450"/>
      <c r="H5" s="450"/>
      <c r="I5" s="450"/>
      <c r="J5" s="450"/>
      <c r="K5" s="450"/>
      <c r="L5" s="450"/>
      <c r="M5" s="450"/>
      <c r="N5" s="450"/>
      <c r="O5" s="450"/>
      <c r="P5" s="450"/>
      <c r="Q5" s="450"/>
      <c r="R5" s="450"/>
    </row>
    <row r="6" spans="1:18" ht="21" customHeight="1">
      <c r="B6" s="1438"/>
      <c r="C6" s="1438"/>
      <c r="D6" s="450"/>
      <c r="E6" s="450"/>
      <c r="F6" s="450"/>
      <c r="G6" s="450"/>
      <c r="H6" s="450"/>
      <c r="I6" s="450"/>
      <c r="J6" s="450"/>
      <c r="K6" s="450"/>
      <c r="L6" s="450"/>
      <c r="M6" s="450"/>
      <c r="N6" s="450"/>
      <c r="O6" s="450"/>
      <c r="P6" s="450"/>
      <c r="Q6" s="450"/>
      <c r="R6" s="450"/>
    </row>
    <row r="7" spans="1:18" ht="20.25" customHeight="1">
      <c r="B7" s="1438"/>
      <c r="C7" s="1438"/>
      <c r="D7" s="450"/>
      <c r="E7" s="450"/>
      <c r="F7" s="450"/>
      <c r="G7" s="450"/>
      <c r="H7" s="450"/>
      <c r="I7" s="450"/>
      <c r="J7" s="450"/>
      <c r="K7" s="450"/>
      <c r="L7" s="450"/>
      <c r="M7" s="450"/>
      <c r="N7" s="450"/>
      <c r="O7" s="450"/>
      <c r="P7" s="450"/>
      <c r="Q7" s="450"/>
      <c r="R7" s="450"/>
    </row>
    <row r="8" spans="1:18" ht="15.75" customHeight="1" thickBot="1">
      <c r="B8" s="451"/>
      <c r="C8" s="451"/>
      <c r="D8" s="451"/>
      <c r="E8" s="451"/>
      <c r="F8" s="451"/>
      <c r="G8" s="451"/>
      <c r="H8" s="451"/>
      <c r="I8" s="451"/>
    </row>
    <row r="9" spans="1:18" ht="20.25" thickTop="1" thickBot="1">
      <c r="B9" s="1439"/>
      <c r="C9" s="1440"/>
      <c r="D9" s="451" t="s">
        <v>334</v>
      </c>
      <c r="E9" s="451"/>
      <c r="F9" s="451"/>
      <c r="G9" s="452"/>
      <c r="H9" s="1419" t="s">
        <v>335</v>
      </c>
      <c r="I9" s="1421"/>
      <c r="J9" s="451"/>
      <c r="K9" s="1419" t="s">
        <v>336</v>
      </c>
      <c r="L9" s="1420"/>
      <c r="M9" s="1421"/>
      <c r="N9" s="451"/>
      <c r="O9" s="451"/>
      <c r="P9" s="451"/>
      <c r="Q9" s="451"/>
      <c r="R9" s="451"/>
    </row>
    <row r="10" spans="1:18" ht="18.75" customHeight="1" thickTop="1">
      <c r="B10" s="453"/>
      <c r="C10" s="454"/>
      <c r="D10" s="455"/>
      <c r="E10" s="1422" t="s">
        <v>337</v>
      </c>
      <c r="F10" s="1423"/>
      <c r="G10" s="1423"/>
      <c r="H10" s="1424"/>
      <c r="I10" s="1425"/>
      <c r="J10" s="1426" t="s">
        <v>338</v>
      </c>
      <c r="K10" s="1427"/>
      <c r="L10" s="1427"/>
      <c r="M10" s="1428"/>
      <c r="N10" s="456"/>
      <c r="O10" s="456"/>
      <c r="P10" s="456"/>
      <c r="Q10" s="456"/>
      <c r="R10" s="457"/>
    </row>
    <row r="11" spans="1:18" ht="37.5">
      <c r="B11" s="458" t="s">
        <v>339</v>
      </c>
      <c r="C11" s="459" t="s">
        <v>782</v>
      </c>
      <c r="D11" s="460" t="s">
        <v>341</v>
      </c>
      <c r="E11" s="461" t="s">
        <v>342</v>
      </c>
      <c r="F11" s="461" t="s">
        <v>343</v>
      </c>
      <c r="G11" s="461" t="s">
        <v>344</v>
      </c>
      <c r="H11" s="462" t="s">
        <v>345</v>
      </c>
      <c r="I11" s="463" t="s">
        <v>346</v>
      </c>
      <c r="J11" s="464" t="s">
        <v>347</v>
      </c>
      <c r="K11" s="464" t="s">
        <v>348</v>
      </c>
      <c r="L11" s="465" t="s">
        <v>349</v>
      </c>
      <c r="M11" s="465" t="s">
        <v>350</v>
      </c>
      <c r="N11" s="779" t="s">
        <v>747</v>
      </c>
      <c r="O11" s="460" t="s">
        <v>748</v>
      </c>
      <c r="P11" s="460" t="s">
        <v>745</v>
      </c>
      <c r="Q11" s="466" t="s">
        <v>746</v>
      </c>
      <c r="R11" s="467" t="s">
        <v>352</v>
      </c>
    </row>
    <row r="12" spans="1:18" ht="18.75">
      <c r="B12" s="468" t="s">
        <v>353</v>
      </c>
      <c r="C12" s="469" t="s">
        <v>354</v>
      </c>
      <c r="D12" s="470" t="s">
        <v>355</v>
      </c>
      <c r="E12" s="471">
        <v>250</v>
      </c>
      <c r="F12" s="471">
        <v>240</v>
      </c>
      <c r="G12" s="471">
        <v>237</v>
      </c>
      <c r="H12" s="472">
        <f>AVERAGE(E12:G12)</f>
        <v>242.33333333333334</v>
      </c>
      <c r="I12" s="471">
        <v>210</v>
      </c>
      <c r="J12" s="471"/>
      <c r="K12" s="471"/>
      <c r="L12" s="471"/>
      <c r="M12" s="471"/>
      <c r="N12" s="473">
        <f>IF(D12="助産所",1000000,IF(D12="病院",2500000,IF(D12="診療所",2500000,0)))</f>
        <v>2500000</v>
      </c>
      <c r="O12" s="780">
        <v>3000000</v>
      </c>
      <c r="P12" s="780">
        <v>3000000</v>
      </c>
      <c r="Q12" s="783">
        <f>N12-P12</f>
        <v>-500000</v>
      </c>
      <c r="R12" s="474"/>
    </row>
    <row r="13" spans="1:18" ht="57" thickBot="1">
      <c r="B13" s="784" t="s">
        <v>356</v>
      </c>
      <c r="C13" s="785" t="s">
        <v>357</v>
      </c>
      <c r="D13" s="786" t="s">
        <v>358</v>
      </c>
      <c r="E13" s="787"/>
      <c r="F13" s="787"/>
      <c r="G13" s="787"/>
      <c r="H13" s="788" t="e">
        <f>AVERAGE(E13:G13)</f>
        <v>#DIV/0!</v>
      </c>
      <c r="I13" s="787"/>
      <c r="J13" s="787" t="s">
        <v>359</v>
      </c>
      <c r="K13" s="787">
        <v>50</v>
      </c>
      <c r="L13" s="787" t="s">
        <v>360</v>
      </c>
      <c r="M13" s="787">
        <v>30</v>
      </c>
      <c r="N13" s="789">
        <f t="shared" ref="N13:N33" si="0">IF(D13="助産所",1000000,IF(D13="病院",2500000,IF(D13="診療所",2500000,0)))</f>
        <v>1000000</v>
      </c>
      <c r="O13" s="790">
        <v>1000000</v>
      </c>
      <c r="P13" s="790">
        <v>1000000</v>
      </c>
      <c r="Q13" s="791">
        <f>N13-P13</f>
        <v>0</v>
      </c>
      <c r="R13" s="792"/>
    </row>
    <row r="14" spans="1:18" ht="18.75">
      <c r="B14" s="475">
        <v>1</v>
      </c>
      <c r="C14" s="476"/>
      <c r="D14" s="477"/>
      <c r="E14" s="308"/>
      <c r="F14" s="308"/>
      <c r="G14" s="308"/>
      <c r="H14" s="478" t="e">
        <f>AVERAGE(E14:G14)</f>
        <v>#DIV/0!</v>
      </c>
      <c r="I14" s="308"/>
      <c r="J14" s="308"/>
      <c r="K14" s="308"/>
      <c r="L14" s="308"/>
      <c r="M14" s="308"/>
      <c r="N14" s="479">
        <f t="shared" si="0"/>
        <v>0</v>
      </c>
      <c r="O14" s="781"/>
      <c r="P14" s="781"/>
      <c r="Q14" s="479"/>
      <c r="R14" s="309" t="s">
        <v>361</v>
      </c>
    </row>
    <row r="15" spans="1:18" ht="18.75">
      <c r="B15" s="480">
        <v>2</v>
      </c>
      <c r="C15" s="481"/>
      <c r="D15" s="477"/>
      <c r="E15" s="307"/>
      <c r="F15" s="307"/>
      <c r="G15" s="307"/>
      <c r="H15" s="482" t="e">
        <f t="shared" ref="H15:H33" si="1">AVERAGE(E15:G15)</f>
        <v>#DIV/0!</v>
      </c>
      <c r="I15" s="307"/>
      <c r="J15" s="308"/>
      <c r="K15" s="308"/>
      <c r="L15" s="308"/>
      <c r="M15" s="308"/>
      <c r="N15" s="479">
        <f t="shared" si="0"/>
        <v>0</v>
      </c>
      <c r="O15" s="781"/>
      <c r="P15" s="781"/>
      <c r="Q15" s="479"/>
      <c r="R15" s="309" t="s">
        <v>361</v>
      </c>
    </row>
    <row r="16" spans="1:18" ht="18.75">
      <c r="B16" s="480">
        <v>3</v>
      </c>
      <c r="C16" s="481"/>
      <c r="D16" s="477"/>
      <c r="E16" s="307"/>
      <c r="F16" s="307"/>
      <c r="G16" s="307"/>
      <c r="H16" s="482" t="e">
        <f t="shared" si="1"/>
        <v>#DIV/0!</v>
      </c>
      <c r="I16" s="307"/>
      <c r="J16" s="308"/>
      <c r="K16" s="308"/>
      <c r="L16" s="308"/>
      <c r="M16" s="308"/>
      <c r="N16" s="479">
        <f t="shared" si="0"/>
        <v>0</v>
      </c>
      <c r="O16" s="781"/>
      <c r="P16" s="781"/>
      <c r="Q16" s="479"/>
      <c r="R16" s="309" t="s">
        <v>361</v>
      </c>
    </row>
    <row r="17" spans="2:18" ht="18.75">
      <c r="B17" s="480">
        <v>4</v>
      </c>
      <c r="C17" s="481"/>
      <c r="D17" s="477"/>
      <c r="E17" s="307"/>
      <c r="F17" s="307"/>
      <c r="G17" s="307"/>
      <c r="H17" s="482" t="e">
        <f t="shared" si="1"/>
        <v>#DIV/0!</v>
      </c>
      <c r="I17" s="307"/>
      <c r="J17" s="308"/>
      <c r="K17" s="308"/>
      <c r="L17" s="308"/>
      <c r="M17" s="308"/>
      <c r="N17" s="479">
        <f t="shared" si="0"/>
        <v>0</v>
      </c>
      <c r="O17" s="781"/>
      <c r="P17" s="781"/>
      <c r="Q17" s="479"/>
      <c r="R17" s="309" t="s">
        <v>361</v>
      </c>
    </row>
    <row r="18" spans="2:18" ht="18.75">
      <c r="B18" s="480">
        <v>5</v>
      </c>
      <c r="C18" s="481"/>
      <c r="D18" s="477"/>
      <c r="E18" s="307"/>
      <c r="F18" s="307"/>
      <c r="G18" s="307"/>
      <c r="H18" s="482" t="e">
        <f t="shared" si="1"/>
        <v>#DIV/0!</v>
      </c>
      <c r="I18" s="307"/>
      <c r="J18" s="308"/>
      <c r="K18" s="308"/>
      <c r="L18" s="308"/>
      <c r="M18" s="308"/>
      <c r="N18" s="479">
        <f t="shared" si="0"/>
        <v>0</v>
      </c>
      <c r="O18" s="781"/>
      <c r="P18" s="781"/>
      <c r="Q18" s="479"/>
      <c r="R18" s="309" t="s">
        <v>361</v>
      </c>
    </row>
    <row r="19" spans="2:18" ht="18.75">
      <c r="B19" s="480">
        <v>6</v>
      </c>
      <c r="C19" s="481"/>
      <c r="D19" s="477"/>
      <c r="E19" s="307"/>
      <c r="F19" s="307"/>
      <c r="G19" s="307"/>
      <c r="H19" s="482" t="e">
        <f t="shared" si="1"/>
        <v>#DIV/0!</v>
      </c>
      <c r="I19" s="307"/>
      <c r="J19" s="308"/>
      <c r="K19" s="308"/>
      <c r="L19" s="308"/>
      <c r="M19" s="308"/>
      <c r="N19" s="479">
        <f t="shared" si="0"/>
        <v>0</v>
      </c>
      <c r="O19" s="781"/>
      <c r="P19" s="781"/>
      <c r="Q19" s="479"/>
      <c r="R19" s="309" t="s">
        <v>361</v>
      </c>
    </row>
    <row r="20" spans="2:18" ht="18.75">
      <c r="B20" s="480">
        <v>7</v>
      </c>
      <c r="C20" s="481"/>
      <c r="D20" s="477"/>
      <c r="E20" s="307"/>
      <c r="F20" s="307"/>
      <c r="G20" s="307"/>
      <c r="H20" s="482" t="e">
        <f t="shared" si="1"/>
        <v>#DIV/0!</v>
      </c>
      <c r="I20" s="307"/>
      <c r="J20" s="308"/>
      <c r="K20" s="308"/>
      <c r="L20" s="308"/>
      <c r="M20" s="308"/>
      <c r="N20" s="479">
        <f t="shared" si="0"/>
        <v>0</v>
      </c>
      <c r="O20" s="781"/>
      <c r="P20" s="781"/>
      <c r="Q20" s="479"/>
      <c r="R20" s="309" t="s">
        <v>361</v>
      </c>
    </row>
    <row r="21" spans="2:18" ht="18.75">
      <c r="B21" s="480">
        <v>8</v>
      </c>
      <c r="C21" s="481"/>
      <c r="D21" s="477"/>
      <c r="E21" s="307"/>
      <c r="F21" s="307"/>
      <c r="G21" s="307"/>
      <c r="H21" s="482" t="e">
        <f t="shared" si="1"/>
        <v>#DIV/0!</v>
      </c>
      <c r="I21" s="307"/>
      <c r="J21" s="308"/>
      <c r="K21" s="308"/>
      <c r="L21" s="308"/>
      <c r="M21" s="308"/>
      <c r="N21" s="479">
        <f t="shared" si="0"/>
        <v>0</v>
      </c>
      <c r="O21" s="781"/>
      <c r="P21" s="781"/>
      <c r="Q21" s="479"/>
      <c r="R21" s="309" t="s">
        <v>361</v>
      </c>
    </row>
    <row r="22" spans="2:18" ht="18.75">
      <c r="B22" s="480">
        <v>9</v>
      </c>
      <c r="C22" s="481"/>
      <c r="D22" s="477"/>
      <c r="E22" s="307"/>
      <c r="F22" s="307"/>
      <c r="G22" s="307"/>
      <c r="H22" s="482" t="e">
        <f t="shared" si="1"/>
        <v>#DIV/0!</v>
      </c>
      <c r="I22" s="307"/>
      <c r="J22" s="308"/>
      <c r="K22" s="308"/>
      <c r="L22" s="308"/>
      <c r="M22" s="308"/>
      <c r="N22" s="479">
        <f t="shared" si="0"/>
        <v>0</v>
      </c>
      <c r="O22" s="781"/>
      <c r="P22" s="781"/>
      <c r="Q22" s="479"/>
      <c r="R22" s="309" t="s">
        <v>361</v>
      </c>
    </row>
    <row r="23" spans="2:18" ht="18.75">
      <c r="B23" s="480">
        <v>10</v>
      </c>
      <c r="C23" s="481"/>
      <c r="D23" s="477"/>
      <c r="E23" s="307"/>
      <c r="F23" s="307"/>
      <c r="G23" s="307"/>
      <c r="H23" s="482" t="e">
        <f t="shared" si="1"/>
        <v>#DIV/0!</v>
      </c>
      <c r="I23" s="307"/>
      <c r="J23" s="308"/>
      <c r="K23" s="308"/>
      <c r="L23" s="308"/>
      <c r="M23" s="308"/>
      <c r="N23" s="479">
        <f t="shared" si="0"/>
        <v>0</v>
      </c>
      <c r="O23" s="781"/>
      <c r="P23" s="781"/>
      <c r="Q23" s="479"/>
      <c r="R23" s="309" t="s">
        <v>361</v>
      </c>
    </row>
    <row r="24" spans="2:18" ht="18.75">
      <c r="B24" s="480">
        <v>11</v>
      </c>
      <c r="C24" s="481"/>
      <c r="D24" s="477"/>
      <c r="E24" s="307"/>
      <c r="F24" s="307"/>
      <c r="G24" s="307"/>
      <c r="H24" s="482" t="e">
        <f t="shared" si="1"/>
        <v>#DIV/0!</v>
      </c>
      <c r="I24" s="307"/>
      <c r="J24" s="308"/>
      <c r="K24" s="308"/>
      <c r="L24" s="308"/>
      <c r="M24" s="308"/>
      <c r="N24" s="479">
        <f t="shared" si="0"/>
        <v>0</v>
      </c>
      <c r="O24" s="781"/>
      <c r="P24" s="781"/>
      <c r="Q24" s="479"/>
      <c r="R24" s="309" t="s">
        <v>361</v>
      </c>
    </row>
    <row r="25" spans="2:18" ht="18.75">
      <c r="B25" s="480">
        <v>12</v>
      </c>
      <c r="C25" s="481"/>
      <c r="D25" s="477"/>
      <c r="E25" s="307"/>
      <c r="F25" s="307"/>
      <c r="G25" s="307"/>
      <c r="H25" s="482" t="e">
        <f t="shared" si="1"/>
        <v>#DIV/0!</v>
      </c>
      <c r="I25" s="307"/>
      <c r="J25" s="308"/>
      <c r="K25" s="308"/>
      <c r="L25" s="308"/>
      <c r="M25" s="308"/>
      <c r="N25" s="479">
        <f t="shared" si="0"/>
        <v>0</v>
      </c>
      <c r="O25" s="781"/>
      <c r="P25" s="781"/>
      <c r="Q25" s="479"/>
      <c r="R25" s="309" t="s">
        <v>361</v>
      </c>
    </row>
    <row r="26" spans="2:18" ht="18.75">
      <c r="B26" s="480">
        <v>13</v>
      </c>
      <c r="C26" s="481"/>
      <c r="D26" s="477"/>
      <c r="E26" s="307"/>
      <c r="F26" s="307"/>
      <c r="G26" s="307"/>
      <c r="H26" s="482" t="e">
        <f t="shared" si="1"/>
        <v>#DIV/0!</v>
      </c>
      <c r="I26" s="307"/>
      <c r="J26" s="308"/>
      <c r="K26" s="308"/>
      <c r="L26" s="308"/>
      <c r="M26" s="308"/>
      <c r="N26" s="479">
        <f t="shared" si="0"/>
        <v>0</v>
      </c>
      <c r="O26" s="781"/>
      <c r="P26" s="781"/>
      <c r="Q26" s="479"/>
      <c r="R26" s="309" t="s">
        <v>361</v>
      </c>
    </row>
    <row r="27" spans="2:18" ht="18.75">
      <c r="B27" s="480">
        <v>14</v>
      </c>
      <c r="C27" s="481"/>
      <c r="D27" s="477"/>
      <c r="E27" s="307"/>
      <c r="F27" s="307"/>
      <c r="G27" s="307"/>
      <c r="H27" s="482" t="e">
        <f t="shared" si="1"/>
        <v>#DIV/0!</v>
      </c>
      <c r="I27" s="307"/>
      <c r="J27" s="308"/>
      <c r="K27" s="308"/>
      <c r="L27" s="308"/>
      <c r="M27" s="308"/>
      <c r="N27" s="479">
        <f t="shared" si="0"/>
        <v>0</v>
      </c>
      <c r="O27" s="781"/>
      <c r="P27" s="781"/>
      <c r="Q27" s="479"/>
      <c r="R27" s="309" t="s">
        <v>361</v>
      </c>
    </row>
    <row r="28" spans="2:18" ht="18.75">
      <c r="B28" s="480">
        <v>15</v>
      </c>
      <c r="C28" s="481"/>
      <c r="D28" s="477"/>
      <c r="E28" s="307"/>
      <c r="F28" s="307"/>
      <c r="G28" s="307"/>
      <c r="H28" s="482" t="e">
        <f t="shared" si="1"/>
        <v>#DIV/0!</v>
      </c>
      <c r="I28" s="307"/>
      <c r="J28" s="308"/>
      <c r="K28" s="308"/>
      <c r="L28" s="308"/>
      <c r="M28" s="308"/>
      <c r="N28" s="479">
        <f t="shared" si="0"/>
        <v>0</v>
      </c>
      <c r="O28" s="781"/>
      <c r="P28" s="781"/>
      <c r="Q28" s="479"/>
      <c r="R28" s="309" t="s">
        <v>361</v>
      </c>
    </row>
    <row r="29" spans="2:18" ht="18.75">
      <c r="B29" s="480">
        <v>16</v>
      </c>
      <c r="C29" s="481"/>
      <c r="D29" s="477"/>
      <c r="E29" s="307"/>
      <c r="F29" s="307"/>
      <c r="G29" s="307"/>
      <c r="H29" s="482" t="e">
        <f t="shared" si="1"/>
        <v>#DIV/0!</v>
      </c>
      <c r="I29" s="307"/>
      <c r="J29" s="308"/>
      <c r="K29" s="308"/>
      <c r="L29" s="308"/>
      <c r="M29" s="308"/>
      <c r="N29" s="479">
        <f t="shared" si="0"/>
        <v>0</v>
      </c>
      <c r="O29" s="781"/>
      <c r="P29" s="781"/>
      <c r="Q29" s="479"/>
      <c r="R29" s="309" t="s">
        <v>361</v>
      </c>
    </row>
    <row r="30" spans="2:18" ht="18.75">
      <c r="B30" s="480">
        <v>17</v>
      </c>
      <c r="C30" s="481"/>
      <c r="D30" s="477"/>
      <c r="E30" s="307"/>
      <c r="F30" s="307"/>
      <c r="G30" s="307"/>
      <c r="H30" s="482" t="e">
        <f t="shared" si="1"/>
        <v>#DIV/0!</v>
      </c>
      <c r="I30" s="307"/>
      <c r="J30" s="308"/>
      <c r="K30" s="308"/>
      <c r="L30" s="308"/>
      <c r="M30" s="308"/>
      <c r="N30" s="479">
        <f t="shared" si="0"/>
        <v>0</v>
      </c>
      <c r="O30" s="781"/>
      <c r="P30" s="781"/>
      <c r="Q30" s="479"/>
      <c r="R30" s="309" t="s">
        <v>361</v>
      </c>
    </row>
    <row r="31" spans="2:18" ht="18.75">
      <c r="B31" s="480">
        <v>18</v>
      </c>
      <c r="C31" s="481"/>
      <c r="D31" s="477"/>
      <c r="E31" s="307"/>
      <c r="F31" s="307"/>
      <c r="G31" s="307"/>
      <c r="H31" s="482" t="e">
        <f t="shared" si="1"/>
        <v>#DIV/0!</v>
      </c>
      <c r="I31" s="307"/>
      <c r="J31" s="308"/>
      <c r="K31" s="308"/>
      <c r="L31" s="308"/>
      <c r="M31" s="308"/>
      <c r="N31" s="479">
        <f t="shared" si="0"/>
        <v>0</v>
      </c>
      <c r="O31" s="781"/>
      <c r="P31" s="781"/>
      <c r="Q31" s="479"/>
      <c r="R31" s="309" t="s">
        <v>361</v>
      </c>
    </row>
    <row r="32" spans="2:18" ht="18.75">
      <c r="B32" s="480">
        <v>19</v>
      </c>
      <c r="C32" s="481"/>
      <c r="D32" s="477"/>
      <c r="E32" s="307"/>
      <c r="F32" s="307"/>
      <c r="G32" s="307"/>
      <c r="H32" s="482" t="e">
        <f t="shared" si="1"/>
        <v>#DIV/0!</v>
      </c>
      <c r="I32" s="307"/>
      <c r="J32" s="308"/>
      <c r="K32" s="308"/>
      <c r="L32" s="308"/>
      <c r="M32" s="308"/>
      <c r="N32" s="479">
        <f t="shared" si="0"/>
        <v>0</v>
      </c>
      <c r="O32" s="781"/>
      <c r="P32" s="781"/>
      <c r="Q32" s="479"/>
      <c r="R32" s="309" t="s">
        <v>361</v>
      </c>
    </row>
    <row r="33" spans="2:18" ht="19.5" thickBot="1">
      <c r="B33" s="483">
        <v>20</v>
      </c>
      <c r="C33" s="484"/>
      <c r="D33" s="485"/>
      <c r="E33" s="486"/>
      <c r="F33" s="486"/>
      <c r="G33" s="486"/>
      <c r="H33" s="487" t="e">
        <f t="shared" si="1"/>
        <v>#DIV/0!</v>
      </c>
      <c r="I33" s="486"/>
      <c r="J33" s="306"/>
      <c r="K33" s="306"/>
      <c r="L33" s="306"/>
      <c r="M33" s="306"/>
      <c r="N33" s="479">
        <f t="shared" si="0"/>
        <v>0</v>
      </c>
      <c r="O33" s="782"/>
      <c r="P33" s="782"/>
      <c r="Q33" s="778"/>
      <c r="R33" s="310" t="s">
        <v>361</v>
      </c>
    </row>
    <row r="34" spans="2:18" ht="19.5" thickTop="1">
      <c r="B34" s="488" t="s">
        <v>362</v>
      </c>
      <c r="C34" s="489"/>
      <c r="D34" s="489"/>
      <c r="E34" s="489"/>
      <c r="F34" s="489"/>
      <c r="G34" s="489"/>
      <c r="H34" s="489"/>
      <c r="I34" s="489"/>
      <c r="J34" s="489"/>
      <c r="K34" s="489"/>
      <c r="L34" s="489"/>
      <c r="M34" s="489"/>
      <c r="N34" s="490">
        <f>SUM(N14:N33)</f>
        <v>0</v>
      </c>
      <c r="O34" s="490"/>
      <c r="P34" s="490"/>
      <c r="Q34" s="490"/>
      <c r="R34" s="491"/>
    </row>
    <row r="35" spans="2:18" ht="15.75" customHeight="1" thickBot="1"/>
    <row r="36" spans="2:18" ht="19.5" customHeight="1" thickTop="1">
      <c r="D36" s="492" t="s">
        <v>363</v>
      </c>
      <c r="J36" s="1429" t="s">
        <v>881</v>
      </c>
      <c r="K36" s="1430"/>
      <c r="L36" s="1430"/>
      <c r="M36" s="1430"/>
      <c r="N36" s="1430"/>
      <c r="O36" s="1430"/>
      <c r="P36" s="1430"/>
      <c r="Q36" s="1430"/>
      <c r="R36" s="1431"/>
    </row>
    <row r="37" spans="2:18" ht="18.75">
      <c r="D37" s="493" t="s">
        <v>355</v>
      </c>
      <c r="J37" s="1432"/>
      <c r="K37" s="1433"/>
      <c r="L37" s="1433"/>
      <c r="M37" s="1433"/>
      <c r="N37" s="1433"/>
      <c r="O37" s="1433"/>
      <c r="P37" s="1433"/>
      <c r="Q37" s="1433"/>
      <c r="R37" s="1434"/>
    </row>
    <row r="38" spans="2:18" ht="18.75">
      <c r="D38" s="493" t="s">
        <v>364</v>
      </c>
      <c r="J38" s="1432"/>
      <c r="K38" s="1433"/>
      <c r="L38" s="1433"/>
      <c r="M38" s="1433"/>
      <c r="N38" s="1433"/>
      <c r="O38" s="1433"/>
      <c r="P38" s="1433"/>
      <c r="Q38" s="1433"/>
      <c r="R38" s="1434"/>
    </row>
    <row r="39" spans="2:18" ht="19.5" thickBot="1">
      <c r="D39" s="494" t="s">
        <v>358</v>
      </c>
      <c r="J39" s="1432"/>
      <c r="K39" s="1433"/>
      <c r="L39" s="1433"/>
      <c r="M39" s="1433"/>
      <c r="N39" s="1433"/>
      <c r="O39" s="1433"/>
      <c r="P39" s="1433"/>
      <c r="Q39" s="1433"/>
      <c r="R39" s="1434"/>
    </row>
    <row r="40" spans="2:18" ht="15.75" customHeight="1" thickTop="1">
      <c r="J40" s="1432"/>
      <c r="K40" s="1433"/>
      <c r="L40" s="1433"/>
      <c r="M40" s="1433"/>
      <c r="N40" s="1433"/>
      <c r="O40" s="1433"/>
      <c r="P40" s="1433"/>
      <c r="Q40" s="1433"/>
      <c r="R40" s="1434"/>
    </row>
    <row r="41" spans="2:18" ht="15.75" customHeight="1">
      <c r="J41" s="1432"/>
      <c r="K41" s="1433"/>
      <c r="L41" s="1433"/>
      <c r="M41" s="1433"/>
      <c r="N41" s="1433"/>
      <c r="O41" s="1433"/>
      <c r="P41" s="1433"/>
      <c r="Q41" s="1433"/>
      <c r="R41" s="1434"/>
    </row>
    <row r="42" spans="2:18" ht="15.75" customHeight="1">
      <c r="J42" s="1432"/>
      <c r="K42" s="1433"/>
      <c r="L42" s="1433"/>
      <c r="M42" s="1433"/>
      <c r="N42" s="1433"/>
      <c r="O42" s="1433"/>
      <c r="P42" s="1433"/>
      <c r="Q42" s="1433"/>
      <c r="R42" s="1434"/>
    </row>
    <row r="43" spans="2:18" ht="15.75" customHeight="1">
      <c r="J43" s="1432"/>
      <c r="K43" s="1433"/>
      <c r="L43" s="1433"/>
      <c r="M43" s="1433"/>
      <c r="N43" s="1433"/>
      <c r="O43" s="1433"/>
      <c r="P43" s="1433"/>
      <c r="Q43" s="1433"/>
      <c r="R43" s="1434"/>
    </row>
    <row r="44" spans="2:18" ht="15.75" customHeight="1">
      <c r="J44" s="1432"/>
      <c r="K44" s="1433"/>
      <c r="L44" s="1433"/>
      <c r="M44" s="1433"/>
      <c r="N44" s="1433"/>
      <c r="O44" s="1433"/>
      <c r="P44" s="1433"/>
      <c r="Q44" s="1433"/>
      <c r="R44" s="1434"/>
    </row>
    <row r="45" spans="2:18" ht="15.75" customHeight="1">
      <c r="J45" s="1432"/>
      <c r="K45" s="1433"/>
      <c r="L45" s="1433"/>
      <c r="M45" s="1433"/>
      <c r="N45" s="1433"/>
      <c r="O45" s="1433"/>
      <c r="P45" s="1433"/>
      <c r="Q45" s="1433"/>
      <c r="R45" s="1434"/>
    </row>
    <row r="46" spans="2:18" ht="15.75" customHeight="1">
      <c r="J46" s="1432"/>
      <c r="K46" s="1433"/>
      <c r="L46" s="1433"/>
      <c r="M46" s="1433"/>
      <c r="N46" s="1433"/>
      <c r="O46" s="1433"/>
      <c r="P46" s="1433"/>
      <c r="Q46" s="1433"/>
      <c r="R46" s="1434"/>
    </row>
    <row r="47" spans="2:18" ht="15.75" customHeight="1">
      <c r="J47" s="1432"/>
      <c r="K47" s="1433"/>
      <c r="L47" s="1433"/>
      <c r="M47" s="1433"/>
      <c r="N47" s="1433"/>
      <c r="O47" s="1433"/>
      <c r="P47" s="1433"/>
      <c r="Q47" s="1433"/>
      <c r="R47" s="1434"/>
    </row>
    <row r="48" spans="2:18" ht="15.75" customHeight="1">
      <c r="J48" s="1432"/>
      <c r="K48" s="1433"/>
      <c r="L48" s="1433"/>
      <c r="M48" s="1433"/>
      <c r="N48" s="1433"/>
      <c r="O48" s="1433"/>
      <c r="P48" s="1433"/>
      <c r="Q48" s="1433"/>
      <c r="R48" s="1434"/>
    </row>
    <row r="49" spans="10:18" ht="15.75" customHeight="1">
      <c r="J49" s="1432"/>
      <c r="K49" s="1433"/>
      <c r="L49" s="1433"/>
      <c r="M49" s="1433"/>
      <c r="N49" s="1433"/>
      <c r="O49" s="1433"/>
      <c r="P49" s="1433"/>
      <c r="Q49" s="1433"/>
      <c r="R49" s="1434"/>
    </row>
    <row r="50" spans="10:18" ht="15.75" customHeight="1" thickBot="1">
      <c r="J50" s="1435"/>
      <c r="K50" s="1436"/>
      <c r="L50" s="1436"/>
      <c r="M50" s="1436"/>
      <c r="N50" s="1436"/>
      <c r="O50" s="1436"/>
      <c r="P50" s="1436"/>
      <c r="Q50" s="1436"/>
      <c r="R50" s="1437"/>
    </row>
    <row r="51" spans="10:18" ht="15.75" customHeight="1" thickTop="1"/>
  </sheetData>
  <sheetProtection selectLockedCells="1"/>
  <mergeCells count="10">
    <mergeCell ref="B3:R4"/>
    <mergeCell ref="K9:M9"/>
    <mergeCell ref="E10:I10"/>
    <mergeCell ref="J10:M10"/>
    <mergeCell ref="J36:R50"/>
    <mergeCell ref="B5:C5"/>
    <mergeCell ref="B6:C6"/>
    <mergeCell ref="B7:C7"/>
    <mergeCell ref="B9:C9"/>
    <mergeCell ref="H9:I9"/>
  </mergeCells>
  <phoneticPr fontId="57"/>
  <dataValidations count="2">
    <dataValidation type="list" allowBlank="1" showInputMessage="1" showErrorMessage="1" sqref="D12:D33" xr:uid="{1C01A2E0-38EB-4C30-94F2-41B0D406449E}">
      <formula1>"病院,診療所,助産所"</formula1>
    </dataValidation>
    <dataValidation allowBlank="1" showInputMessage="1" showErrorMessage="1" sqref="N12:Q33" xr:uid="{F55EF1CB-E066-4A63-83F0-B0E073E8F1BF}"/>
  </dataValidations>
  <printOptions horizontalCentered="1"/>
  <pageMargins left="0.39370078740157483" right="0.39370078740157483" top="0.74803149606299213" bottom="0.74803149606299213" header="0.31496062992125984" footer="0.31496062992125984"/>
  <pageSetup paperSize="9" scale="52" fitToHeight="0" orientation="landscape" r:id="rId1"/>
  <headerFooter>
    <oddFooter>&amp;C&amp;P／&amp;N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B2971-839B-44B1-B23B-8687259E7876}">
  <sheetPr>
    <tabColor theme="5" tint="0.39997558519241921"/>
    <outlinePr summaryRight="0"/>
    <pageSetUpPr fitToPage="1"/>
  </sheetPr>
  <dimension ref="A1:W37"/>
  <sheetViews>
    <sheetView showGridLines="0" view="pageBreakPreview" zoomScale="75" zoomScaleNormal="160" zoomScaleSheetLayoutView="75" workbookViewId="0"/>
  </sheetViews>
  <sheetFormatPr defaultRowHeight="13.5"/>
  <cols>
    <col min="1" max="1" width="4.375" customWidth="1"/>
    <col min="2" max="2" width="8.25" bestFit="1" customWidth="1"/>
    <col min="3" max="3" width="22.625" customWidth="1"/>
    <col min="4" max="4" width="32.375" bestFit="1" customWidth="1"/>
    <col min="5" max="6" width="12.75" bestFit="1" customWidth="1"/>
    <col min="7" max="9" width="12.375" bestFit="1" customWidth="1"/>
    <col min="10" max="10" width="16.25" bestFit="1" customWidth="1"/>
    <col min="11" max="11" width="26.875" bestFit="1" customWidth="1"/>
    <col min="12" max="12" width="14.375" bestFit="1" customWidth="1"/>
    <col min="13" max="13" width="26.875" bestFit="1" customWidth="1"/>
    <col min="14" max="14" width="22.625" bestFit="1" customWidth="1"/>
    <col min="15" max="15" width="42.375" bestFit="1" customWidth="1"/>
    <col min="17" max="17" width="10.875" bestFit="1" customWidth="1"/>
    <col min="18" max="18" width="46.375" customWidth="1"/>
    <col min="19" max="19" width="27.25" bestFit="1" customWidth="1"/>
    <col min="20" max="22" width="27.25" customWidth="1"/>
  </cols>
  <sheetData>
    <row r="1" spans="1:23" ht="33" customHeight="1" thickBot="1">
      <c r="A1" s="142" t="s">
        <v>492</v>
      </c>
      <c r="F1" s="142" t="s">
        <v>492</v>
      </c>
    </row>
    <row r="2" spans="1:23">
      <c r="B2" s="1413" t="s">
        <v>493</v>
      </c>
      <c r="C2" s="1414"/>
      <c r="D2" s="1414"/>
      <c r="E2" s="1414"/>
      <c r="F2" s="1414"/>
      <c r="G2" s="1414"/>
      <c r="H2" s="1414"/>
      <c r="I2" s="1414"/>
      <c r="J2" s="1414"/>
      <c r="K2" s="1414"/>
      <c r="L2" s="1414"/>
      <c r="M2" s="1414"/>
      <c r="N2" s="1414"/>
      <c r="O2" s="1414"/>
      <c r="P2" s="1414"/>
      <c r="Q2" s="1414"/>
      <c r="R2" s="1414"/>
      <c r="S2" s="1414"/>
      <c r="T2" s="1414"/>
      <c r="U2" s="1414"/>
      <c r="V2" s="1414"/>
      <c r="W2" s="1415"/>
    </row>
    <row r="3" spans="1:23" ht="14.25" thickBot="1">
      <c r="B3" s="1416"/>
      <c r="C3" s="1417"/>
      <c r="D3" s="1417"/>
      <c r="E3" s="1417"/>
      <c r="F3" s="1417"/>
      <c r="G3" s="1417"/>
      <c r="H3" s="1417"/>
      <c r="I3" s="1417"/>
      <c r="J3" s="1417"/>
      <c r="K3" s="1417"/>
      <c r="L3" s="1417"/>
      <c r="M3" s="1417"/>
      <c r="N3" s="1417"/>
      <c r="O3" s="1417"/>
      <c r="P3" s="1417"/>
      <c r="Q3" s="1417"/>
      <c r="R3" s="1417"/>
      <c r="S3" s="1417"/>
      <c r="T3" s="1417"/>
      <c r="U3" s="1417"/>
      <c r="V3" s="1417"/>
      <c r="W3" s="1418"/>
    </row>
    <row r="4" spans="1:23" ht="15.75" customHeight="1">
      <c r="B4" s="1438"/>
      <c r="C4" s="1438"/>
      <c r="D4" s="450"/>
      <c r="E4" s="450"/>
      <c r="F4" s="450"/>
      <c r="G4" s="450"/>
      <c r="H4" s="450"/>
      <c r="I4" s="450"/>
      <c r="J4" s="450"/>
      <c r="K4" s="450"/>
      <c r="L4" s="450"/>
      <c r="M4" s="450"/>
      <c r="N4" s="450"/>
      <c r="O4" s="450"/>
      <c r="P4" s="450"/>
      <c r="Q4" s="450"/>
      <c r="R4" s="450"/>
      <c r="S4" s="450"/>
      <c r="T4" s="450"/>
      <c r="U4" s="450"/>
      <c r="V4" s="450"/>
      <c r="W4" s="450"/>
    </row>
    <row r="5" spans="1:23" ht="15.75" customHeight="1">
      <c r="B5" s="1438"/>
      <c r="C5" s="1438"/>
      <c r="D5" s="450"/>
      <c r="E5" s="450"/>
      <c r="F5" s="450"/>
      <c r="G5" s="450"/>
      <c r="H5" s="450"/>
      <c r="I5" s="450"/>
      <c r="J5" s="450"/>
      <c r="K5" s="450"/>
      <c r="L5" s="450"/>
      <c r="M5" s="450"/>
      <c r="N5" s="450"/>
      <c r="O5" s="450"/>
      <c r="P5" s="450"/>
      <c r="Q5" s="450"/>
      <c r="R5" s="450"/>
      <c r="S5" s="450"/>
      <c r="T5" s="450"/>
      <c r="U5" s="450"/>
      <c r="V5" s="450"/>
      <c r="W5" s="450"/>
    </row>
    <row r="6" spans="1:23" ht="15.75" customHeight="1">
      <c r="B6" s="1438"/>
      <c r="C6" s="1438"/>
      <c r="D6" s="450"/>
      <c r="E6" s="450"/>
      <c r="F6" s="450"/>
      <c r="G6" s="450"/>
      <c r="H6" s="450"/>
      <c r="I6" s="450"/>
      <c r="J6" s="450"/>
      <c r="K6" s="450"/>
      <c r="L6" s="450"/>
      <c r="M6" s="450"/>
      <c r="N6" s="450"/>
      <c r="O6" s="450"/>
      <c r="P6" s="450"/>
      <c r="Q6" s="450"/>
      <c r="R6" s="450"/>
      <c r="S6" s="450"/>
      <c r="T6" s="450"/>
      <c r="U6" s="450"/>
      <c r="V6" s="450"/>
      <c r="W6" s="450"/>
    </row>
    <row r="7" spans="1:23" ht="15.75" customHeight="1" thickBot="1">
      <c r="B7" s="450"/>
      <c r="C7" s="450"/>
      <c r="D7" s="450"/>
      <c r="E7" s="450"/>
      <c r="F7" s="450"/>
      <c r="G7" s="450"/>
      <c r="H7" s="450"/>
      <c r="I7" s="450"/>
      <c r="J7" s="450"/>
      <c r="K7" s="450"/>
      <c r="L7" s="450"/>
      <c r="M7" s="450"/>
      <c r="N7" s="450"/>
      <c r="O7" s="450"/>
      <c r="P7" s="450"/>
      <c r="Q7" s="450"/>
      <c r="R7" s="450"/>
      <c r="S7" s="450"/>
      <c r="T7" s="450"/>
      <c r="U7" s="450"/>
      <c r="V7" s="450"/>
      <c r="W7" s="450"/>
    </row>
    <row r="8" spans="1:23" ht="20.25" thickTop="1" thickBot="1">
      <c r="B8" s="1439"/>
      <c r="C8" s="1440"/>
      <c r="D8" s="451" t="s">
        <v>334</v>
      </c>
      <c r="E8" s="451"/>
      <c r="F8" s="451"/>
      <c r="G8" s="452"/>
      <c r="H8" s="1419" t="s">
        <v>367</v>
      </c>
      <c r="I8" s="1421"/>
      <c r="J8" s="452"/>
      <c r="K8" s="1419" t="s">
        <v>336</v>
      </c>
      <c r="L8" s="1420"/>
      <c r="M8" s="1421"/>
      <c r="N8" s="451"/>
      <c r="O8" s="451"/>
      <c r="P8" s="451"/>
      <c r="Q8" s="451"/>
      <c r="R8" s="451"/>
      <c r="S8" s="451"/>
      <c r="T8" s="451"/>
      <c r="U8" s="451"/>
      <c r="V8" s="451"/>
      <c r="W8" s="451"/>
    </row>
    <row r="9" spans="1:23" ht="45.75" customHeight="1" thickTop="1">
      <c r="B9" s="453"/>
      <c r="C9" s="496"/>
      <c r="D9" s="305"/>
      <c r="E9" s="1422" t="s">
        <v>368</v>
      </c>
      <c r="F9" s="1423"/>
      <c r="G9" s="1423"/>
      <c r="H9" s="1424"/>
      <c r="I9" s="1425"/>
      <c r="J9" s="1659" t="s">
        <v>369</v>
      </c>
      <c r="K9" s="1427"/>
      <c r="L9" s="1427"/>
      <c r="M9" s="1427"/>
      <c r="N9" s="800"/>
      <c r="O9" s="800"/>
      <c r="P9" s="1658" t="s">
        <v>370</v>
      </c>
      <c r="Q9" s="1444"/>
      <c r="R9" s="498" t="s">
        <v>371</v>
      </c>
      <c r="S9" s="499" t="s">
        <v>751</v>
      </c>
      <c r="T9" s="798" t="s">
        <v>748</v>
      </c>
      <c r="U9" s="798" t="s">
        <v>745</v>
      </c>
      <c r="V9" s="798" t="s">
        <v>746</v>
      </c>
      <c r="W9" s="794"/>
    </row>
    <row r="10" spans="1:23" ht="37.5">
      <c r="B10" s="458" t="s">
        <v>339</v>
      </c>
      <c r="C10" s="501" t="s">
        <v>340</v>
      </c>
      <c r="D10" s="502" t="s">
        <v>341</v>
      </c>
      <c r="E10" s="461" t="s">
        <v>342</v>
      </c>
      <c r="F10" s="461" t="s">
        <v>343</v>
      </c>
      <c r="G10" s="461" t="s">
        <v>344</v>
      </c>
      <c r="H10" s="462" t="s">
        <v>373</v>
      </c>
      <c r="I10" s="463" t="s">
        <v>346</v>
      </c>
      <c r="J10" s="464" t="s">
        <v>347</v>
      </c>
      <c r="K10" s="464" t="s">
        <v>374</v>
      </c>
      <c r="L10" s="465" t="s">
        <v>349</v>
      </c>
      <c r="M10" s="465" t="s">
        <v>375</v>
      </c>
      <c r="N10" s="503" t="s">
        <v>376</v>
      </c>
      <c r="O10" s="504" t="s">
        <v>377</v>
      </c>
      <c r="P10" s="462" t="s">
        <v>378</v>
      </c>
      <c r="Q10" s="462" t="s">
        <v>379</v>
      </c>
      <c r="R10" s="505" t="s">
        <v>379</v>
      </c>
      <c r="S10" s="506" t="s">
        <v>752</v>
      </c>
      <c r="T10" s="471" t="s">
        <v>752</v>
      </c>
      <c r="U10" s="471" t="s">
        <v>752</v>
      </c>
      <c r="V10" s="799" t="s">
        <v>752</v>
      </c>
      <c r="W10" s="728" t="s">
        <v>352</v>
      </c>
    </row>
    <row r="11" spans="1:23" ht="37.5">
      <c r="B11" s="468" t="s">
        <v>380</v>
      </c>
      <c r="C11" s="507" t="s">
        <v>354</v>
      </c>
      <c r="D11" s="508" t="s">
        <v>381</v>
      </c>
      <c r="E11" s="509">
        <v>1218</v>
      </c>
      <c r="F11" s="509">
        <v>1146</v>
      </c>
      <c r="G11" s="509">
        <v>1389</v>
      </c>
      <c r="H11" s="472">
        <f>AVERAGE(E11:G11)</f>
        <v>1251</v>
      </c>
      <c r="I11" s="509">
        <v>1247</v>
      </c>
      <c r="J11" s="509"/>
      <c r="K11" s="509"/>
      <c r="L11" s="509"/>
      <c r="M11" s="509"/>
      <c r="N11" s="509">
        <v>35</v>
      </c>
      <c r="O11" s="510" t="s">
        <v>382</v>
      </c>
      <c r="P11" s="511">
        <v>250000</v>
      </c>
      <c r="Q11" s="511">
        <f>N11*P11</f>
        <v>8750000</v>
      </c>
      <c r="R11" s="512">
        <v>12340000</v>
      </c>
      <c r="S11" s="793">
        <f>MIN(Q11:R11)</f>
        <v>8750000</v>
      </c>
      <c r="T11" s="512">
        <v>9000000</v>
      </c>
      <c r="U11" s="512">
        <v>9000000</v>
      </c>
      <c r="V11" s="801">
        <f>S11-U11</f>
        <v>-250000</v>
      </c>
      <c r="W11" s="795"/>
    </row>
    <row r="12" spans="1:23" ht="57" thickBot="1">
      <c r="B12" s="784" t="s">
        <v>380</v>
      </c>
      <c r="C12" s="803" t="s">
        <v>383</v>
      </c>
      <c r="D12" s="804" t="s">
        <v>384</v>
      </c>
      <c r="E12" s="805"/>
      <c r="F12" s="805"/>
      <c r="G12" s="805"/>
      <c r="H12" s="806" t="e">
        <f>AVERAGE(E12:G12)</f>
        <v>#DIV/0!</v>
      </c>
      <c r="I12" s="805"/>
      <c r="J12" s="805" t="s">
        <v>385</v>
      </c>
      <c r="K12" s="805">
        <v>533</v>
      </c>
      <c r="L12" s="805" t="s">
        <v>360</v>
      </c>
      <c r="M12" s="805">
        <v>481</v>
      </c>
      <c r="N12" s="805">
        <v>21</v>
      </c>
      <c r="O12" s="807" t="s">
        <v>386</v>
      </c>
      <c r="P12" s="808">
        <v>250000</v>
      </c>
      <c r="Q12" s="808">
        <f>N12*P12</f>
        <v>5250000</v>
      </c>
      <c r="R12" s="809">
        <v>3200000</v>
      </c>
      <c r="S12" s="810">
        <f>MIN(Q12:R12)</f>
        <v>3200000</v>
      </c>
      <c r="T12" s="809">
        <v>3200000</v>
      </c>
      <c r="U12" s="809">
        <v>3200000</v>
      </c>
      <c r="V12" s="811">
        <f>S12-U12</f>
        <v>0</v>
      </c>
      <c r="W12" s="812"/>
    </row>
    <row r="13" spans="1:23" ht="18.75">
      <c r="B13" s="475">
        <v>1</v>
      </c>
      <c r="C13" s="476"/>
      <c r="D13" s="514"/>
      <c r="E13" s="308"/>
      <c r="F13" s="308"/>
      <c r="G13" s="308"/>
      <c r="H13" s="478" t="e">
        <f>AVERAGE(E13:G13)</f>
        <v>#DIV/0!</v>
      </c>
      <c r="I13" s="308"/>
      <c r="J13" s="308"/>
      <c r="K13" s="308"/>
      <c r="L13" s="308"/>
      <c r="M13" s="308"/>
      <c r="N13" s="308"/>
      <c r="O13" s="515" t="s">
        <v>361</v>
      </c>
      <c r="P13" s="516">
        <v>250000</v>
      </c>
      <c r="Q13" s="517">
        <f>N13*P13</f>
        <v>0</v>
      </c>
      <c r="R13" s="518"/>
      <c r="S13" s="517">
        <f>MIN(Q13:R13)</f>
        <v>0</v>
      </c>
      <c r="T13" s="813"/>
      <c r="U13" s="813"/>
      <c r="V13" s="802"/>
      <c r="W13" s="796"/>
    </row>
    <row r="14" spans="1:23" ht="18.75">
      <c r="B14" s="480">
        <v>2</v>
      </c>
      <c r="C14" s="481"/>
      <c r="D14" s="514"/>
      <c r="E14" s="307"/>
      <c r="F14" s="307"/>
      <c r="G14" s="307"/>
      <c r="H14" s="482" t="e">
        <f t="shared" ref="H14:H21" si="0">AVERAGE(E14:G14)</f>
        <v>#DIV/0!</v>
      </c>
      <c r="I14" s="307"/>
      <c r="J14" s="308"/>
      <c r="K14" s="308"/>
      <c r="L14" s="308"/>
      <c r="M14" s="308"/>
      <c r="N14" s="308"/>
      <c r="O14" s="515" t="s">
        <v>361</v>
      </c>
      <c r="P14" s="520">
        <v>250000</v>
      </c>
      <c r="Q14" s="521">
        <f t="shared" ref="Q14:Q21" si="1">N14*P14</f>
        <v>0</v>
      </c>
      <c r="R14" s="522"/>
      <c r="S14" s="521">
        <f t="shared" ref="S14:S22" si="2">MIN(Q14:R14)</f>
        <v>0</v>
      </c>
      <c r="T14" s="512"/>
      <c r="U14" s="512"/>
      <c r="V14" s="511"/>
      <c r="W14" s="797"/>
    </row>
    <row r="15" spans="1:23" ht="18.75">
      <c r="B15" s="480">
        <v>3</v>
      </c>
      <c r="C15" s="481"/>
      <c r="D15" s="514"/>
      <c r="E15" s="307"/>
      <c r="F15" s="307"/>
      <c r="G15" s="307"/>
      <c r="H15" s="482" t="e">
        <f t="shared" si="0"/>
        <v>#DIV/0!</v>
      </c>
      <c r="I15" s="307"/>
      <c r="J15" s="308"/>
      <c r="K15" s="308"/>
      <c r="L15" s="308"/>
      <c r="M15" s="308"/>
      <c r="N15" s="308"/>
      <c r="O15" s="515" t="s">
        <v>361</v>
      </c>
      <c r="P15" s="520">
        <v>250000</v>
      </c>
      <c r="Q15" s="521">
        <f t="shared" si="1"/>
        <v>0</v>
      </c>
      <c r="R15" s="522"/>
      <c r="S15" s="521">
        <f t="shared" si="2"/>
        <v>0</v>
      </c>
      <c r="T15" s="512"/>
      <c r="U15" s="512"/>
      <c r="V15" s="511"/>
      <c r="W15" s="797"/>
    </row>
    <row r="16" spans="1:23" ht="18.75">
      <c r="B16" s="480">
        <v>4</v>
      </c>
      <c r="C16" s="481"/>
      <c r="D16" s="514"/>
      <c r="E16" s="307"/>
      <c r="F16" s="307"/>
      <c r="G16" s="307"/>
      <c r="H16" s="482" t="e">
        <f t="shared" si="0"/>
        <v>#DIV/0!</v>
      </c>
      <c r="I16" s="307"/>
      <c r="J16" s="308"/>
      <c r="K16" s="308"/>
      <c r="L16" s="308"/>
      <c r="M16" s="308"/>
      <c r="N16" s="308"/>
      <c r="O16" s="515" t="s">
        <v>361</v>
      </c>
      <c r="P16" s="520">
        <v>250000</v>
      </c>
      <c r="Q16" s="521">
        <f t="shared" si="1"/>
        <v>0</v>
      </c>
      <c r="R16" s="522"/>
      <c r="S16" s="521">
        <f t="shared" si="2"/>
        <v>0</v>
      </c>
      <c r="T16" s="512"/>
      <c r="U16" s="512"/>
      <c r="V16" s="511"/>
      <c r="W16" s="797"/>
    </row>
    <row r="17" spans="2:23" ht="18.75">
      <c r="B17" s="480">
        <v>5</v>
      </c>
      <c r="C17" s="481"/>
      <c r="D17" s="514"/>
      <c r="E17" s="307"/>
      <c r="F17" s="307"/>
      <c r="G17" s="307"/>
      <c r="H17" s="482" t="e">
        <f t="shared" si="0"/>
        <v>#DIV/0!</v>
      </c>
      <c r="I17" s="307"/>
      <c r="J17" s="308"/>
      <c r="K17" s="308"/>
      <c r="L17" s="308"/>
      <c r="M17" s="308"/>
      <c r="N17" s="308"/>
      <c r="O17" s="515" t="s">
        <v>361</v>
      </c>
      <c r="P17" s="520">
        <v>250000</v>
      </c>
      <c r="Q17" s="521">
        <f t="shared" si="1"/>
        <v>0</v>
      </c>
      <c r="R17" s="522"/>
      <c r="S17" s="521">
        <f t="shared" si="2"/>
        <v>0</v>
      </c>
      <c r="T17" s="512"/>
      <c r="U17" s="512"/>
      <c r="V17" s="511"/>
      <c r="W17" s="797"/>
    </row>
    <row r="18" spans="2:23" ht="18.75">
      <c r="B18" s="480">
        <v>6</v>
      </c>
      <c r="C18" s="481"/>
      <c r="D18" s="514"/>
      <c r="E18" s="307"/>
      <c r="F18" s="307"/>
      <c r="G18" s="307"/>
      <c r="H18" s="482" t="e">
        <f t="shared" si="0"/>
        <v>#DIV/0!</v>
      </c>
      <c r="I18" s="307"/>
      <c r="J18" s="308"/>
      <c r="K18" s="308"/>
      <c r="L18" s="308"/>
      <c r="M18" s="308"/>
      <c r="N18" s="308"/>
      <c r="O18" s="515" t="s">
        <v>361</v>
      </c>
      <c r="P18" s="520">
        <v>250000</v>
      </c>
      <c r="Q18" s="521">
        <f t="shared" si="1"/>
        <v>0</v>
      </c>
      <c r="R18" s="522"/>
      <c r="S18" s="521">
        <f t="shared" si="2"/>
        <v>0</v>
      </c>
      <c r="T18" s="512"/>
      <c r="U18" s="512"/>
      <c r="V18" s="511"/>
      <c r="W18" s="797"/>
    </row>
    <row r="19" spans="2:23" ht="18.75">
      <c r="B19" s="480">
        <v>7</v>
      </c>
      <c r="C19" s="481"/>
      <c r="D19" s="514"/>
      <c r="E19" s="307"/>
      <c r="F19" s="307"/>
      <c r="G19" s="307"/>
      <c r="H19" s="482" t="e">
        <f t="shared" si="0"/>
        <v>#DIV/0!</v>
      </c>
      <c r="I19" s="307"/>
      <c r="J19" s="308"/>
      <c r="K19" s="308"/>
      <c r="L19" s="308"/>
      <c r="M19" s="308"/>
      <c r="N19" s="308"/>
      <c r="O19" s="515" t="s">
        <v>361</v>
      </c>
      <c r="P19" s="520">
        <v>250000</v>
      </c>
      <c r="Q19" s="521">
        <f t="shared" si="1"/>
        <v>0</v>
      </c>
      <c r="R19" s="522"/>
      <c r="S19" s="521">
        <f t="shared" si="2"/>
        <v>0</v>
      </c>
      <c r="T19" s="512"/>
      <c r="U19" s="512"/>
      <c r="V19" s="511"/>
      <c r="W19" s="797"/>
    </row>
    <row r="20" spans="2:23" ht="18.75">
      <c r="B20" s="480">
        <v>8</v>
      </c>
      <c r="C20" s="481"/>
      <c r="D20" s="514"/>
      <c r="E20" s="307"/>
      <c r="F20" s="307"/>
      <c r="G20" s="307"/>
      <c r="H20" s="482" t="e">
        <f t="shared" si="0"/>
        <v>#DIV/0!</v>
      </c>
      <c r="I20" s="307"/>
      <c r="J20" s="308"/>
      <c r="K20" s="308"/>
      <c r="L20" s="308"/>
      <c r="M20" s="308"/>
      <c r="N20" s="308"/>
      <c r="O20" s="515" t="s">
        <v>361</v>
      </c>
      <c r="P20" s="520">
        <v>250000</v>
      </c>
      <c r="Q20" s="521">
        <f t="shared" si="1"/>
        <v>0</v>
      </c>
      <c r="R20" s="522"/>
      <c r="S20" s="521">
        <f t="shared" si="2"/>
        <v>0</v>
      </c>
      <c r="T20" s="512"/>
      <c r="U20" s="512"/>
      <c r="V20" s="511"/>
      <c r="W20" s="797"/>
    </row>
    <row r="21" spans="2:23" ht="18.75">
      <c r="B21" s="480">
        <v>9</v>
      </c>
      <c r="C21" s="481"/>
      <c r="D21" s="514"/>
      <c r="E21" s="307"/>
      <c r="F21" s="307"/>
      <c r="G21" s="307"/>
      <c r="H21" s="482" t="e">
        <f t="shared" si="0"/>
        <v>#DIV/0!</v>
      </c>
      <c r="I21" s="307"/>
      <c r="J21" s="308"/>
      <c r="K21" s="308"/>
      <c r="L21" s="308"/>
      <c r="M21" s="308"/>
      <c r="N21" s="308"/>
      <c r="O21" s="515" t="s">
        <v>361</v>
      </c>
      <c r="P21" s="520">
        <v>250000</v>
      </c>
      <c r="Q21" s="521">
        <f t="shared" si="1"/>
        <v>0</v>
      </c>
      <c r="R21" s="522"/>
      <c r="S21" s="521">
        <f t="shared" si="2"/>
        <v>0</v>
      </c>
      <c r="T21" s="512"/>
      <c r="U21" s="512"/>
      <c r="V21" s="511"/>
      <c r="W21" s="797"/>
    </row>
    <row r="22" spans="2:23" ht="19.5" thickBot="1">
      <c r="B22" s="483">
        <v>10</v>
      </c>
      <c r="C22" s="484"/>
      <c r="D22" s="514"/>
      <c r="E22" s="486"/>
      <c r="F22" s="486"/>
      <c r="G22" s="486"/>
      <c r="H22" s="487" t="e">
        <f>AVERAGE(E22:G22)</f>
        <v>#DIV/0!</v>
      </c>
      <c r="I22" s="486"/>
      <c r="J22" s="306"/>
      <c r="K22" s="306"/>
      <c r="L22" s="306"/>
      <c r="M22" s="306"/>
      <c r="N22" s="306"/>
      <c r="O22" s="524" t="s">
        <v>361</v>
      </c>
      <c r="P22" s="525">
        <v>250000</v>
      </c>
      <c r="Q22" s="526">
        <f>N22*P22</f>
        <v>0</v>
      </c>
      <c r="R22" s="527"/>
      <c r="S22" s="816">
        <f t="shared" si="2"/>
        <v>0</v>
      </c>
      <c r="T22" s="814"/>
      <c r="U22" s="815"/>
      <c r="V22" s="817"/>
      <c r="W22" s="500"/>
    </row>
    <row r="23" spans="2:23" ht="19.5" thickTop="1">
      <c r="B23" s="488" t="s">
        <v>362</v>
      </c>
      <c r="C23" s="528"/>
      <c r="D23" s="528"/>
      <c r="E23" s="528"/>
      <c r="F23" s="528"/>
      <c r="G23" s="528"/>
      <c r="H23" s="528"/>
      <c r="I23" s="528"/>
      <c r="J23" s="528"/>
      <c r="K23" s="528"/>
      <c r="L23" s="528"/>
      <c r="M23" s="528"/>
      <c r="N23" s="528"/>
      <c r="O23" s="528"/>
      <c r="P23" s="528"/>
      <c r="Q23" s="528"/>
      <c r="R23" s="528"/>
      <c r="S23" s="490">
        <f>SUM(S13:S22)</f>
        <v>0</v>
      </c>
      <c r="T23" s="490"/>
      <c r="U23" s="490"/>
      <c r="V23" s="490"/>
      <c r="W23" s="529"/>
    </row>
    <row r="24" spans="2:23" ht="14.25" thickBot="1"/>
    <row r="25" spans="2:23" ht="69" customHeight="1">
      <c r="D25" s="530" t="s">
        <v>363</v>
      </c>
      <c r="J25" s="1445" t="s">
        <v>882</v>
      </c>
      <c r="K25" s="1446"/>
      <c r="L25" s="1446"/>
      <c r="M25" s="1446"/>
      <c r="N25" s="1447"/>
      <c r="O25" s="531" t="s">
        <v>387</v>
      </c>
      <c r="R25" s="532" t="s">
        <v>388</v>
      </c>
    </row>
    <row r="26" spans="2:23" ht="20.25" thickTop="1" thickBot="1">
      <c r="D26" s="533" t="s">
        <v>381</v>
      </c>
      <c r="J26" s="1448"/>
      <c r="K26" s="1449"/>
      <c r="L26" s="1449"/>
      <c r="M26" s="1449"/>
      <c r="N26" s="1450"/>
      <c r="O26" s="534"/>
    </row>
    <row r="27" spans="2:23" ht="112.5" customHeight="1" thickTop="1">
      <c r="D27" s="533" t="s">
        <v>389</v>
      </c>
      <c r="J27" s="1448"/>
      <c r="K27" s="1449"/>
      <c r="L27" s="1449"/>
      <c r="M27" s="1449"/>
      <c r="N27" s="1450"/>
      <c r="R27" s="1454" t="s">
        <v>390</v>
      </c>
    </row>
    <row r="28" spans="2:23" ht="18.75">
      <c r="D28" s="533" t="s">
        <v>384</v>
      </c>
      <c r="J28" s="1448"/>
      <c r="K28" s="1449"/>
      <c r="L28" s="1449"/>
      <c r="M28" s="1449"/>
      <c r="N28" s="1450"/>
      <c r="R28" s="1455"/>
    </row>
    <row r="29" spans="2:23" ht="19.5" thickBot="1">
      <c r="D29" s="535" t="s">
        <v>391</v>
      </c>
      <c r="J29" s="1448"/>
      <c r="K29" s="1449"/>
      <c r="L29" s="1449"/>
      <c r="M29" s="1449"/>
      <c r="N29" s="1450"/>
      <c r="R29" s="1455"/>
    </row>
    <row r="30" spans="2:23" ht="19.5" customHeight="1" thickTop="1">
      <c r="D30" s="640"/>
      <c r="J30" s="1448"/>
      <c r="K30" s="1449"/>
      <c r="L30" s="1449"/>
      <c r="M30" s="1449"/>
      <c r="N30" s="1450"/>
      <c r="R30" s="1455"/>
    </row>
    <row r="31" spans="2:23" ht="18.75" customHeight="1">
      <c r="J31" s="1448"/>
      <c r="K31" s="1449"/>
      <c r="L31" s="1449"/>
      <c r="M31" s="1449"/>
      <c r="N31" s="1450"/>
      <c r="R31" s="1455"/>
    </row>
    <row r="32" spans="2:23" ht="18.75" customHeight="1" thickBot="1">
      <c r="J32" s="1448"/>
      <c r="K32" s="1449"/>
      <c r="L32" s="1449"/>
      <c r="M32" s="1449"/>
      <c r="N32" s="1450"/>
      <c r="R32" s="1456"/>
    </row>
    <row r="33" spans="10:14" ht="14.25" thickTop="1">
      <c r="J33" s="1448"/>
      <c r="K33" s="1449"/>
      <c r="L33" s="1449"/>
      <c r="M33" s="1449"/>
      <c r="N33" s="1450"/>
    </row>
    <row r="34" spans="10:14">
      <c r="J34" s="1448"/>
      <c r="K34" s="1449"/>
      <c r="L34" s="1449"/>
      <c r="M34" s="1449"/>
      <c r="N34" s="1450"/>
    </row>
    <row r="35" spans="10:14">
      <c r="J35" s="1448"/>
      <c r="K35" s="1449"/>
      <c r="L35" s="1449"/>
      <c r="M35" s="1449"/>
      <c r="N35" s="1450"/>
    </row>
    <row r="36" spans="10:14" ht="14.25" thickBot="1">
      <c r="J36" s="1451"/>
      <c r="K36" s="1452"/>
      <c r="L36" s="1452"/>
      <c r="M36" s="1452"/>
      <c r="N36" s="1453"/>
    </row>
    <row r="37" spans="10:14" ht="14.25" thickTop="1"/>
  </sheetData>
  <sheetProtection selectLockedCells="1"/>
  <mergeCells count="12">
    <mergeCell ref="J25:N36"/>
    <mergeCell ref="R27:R32"/>
    <mergeCell ref="B8:C8"/>
    <mergeCell ref="H8:I8"/>
    <mergeCell ref="K8:M8"/>
    <mergeCell ref="E9:I9"/>
    <mergeCell ref="J9:M9"/>
    <mergeCell ref="B2:W3"/>
    <mergeCell ref="B4:C4"/>
    <mergeCell ref="B5:C5"/>
    <mergeCell ref="B6:C6"/>
    <mergeCell ref="P9:Q9"/>
  </mergeCells>
  <phoneticPr fontId="57"/>
  <dataValidations count="1">
    <dataValidation type="list" allowBlank="1" showInputMessage="1" showErrorMessage="1" sqref="D11:D22" xr:uid="{8E4F42F7-C09C-4149-8D16-112F4DAB3DB4}">
      <formula1>$D$26:$D$29</formula1>
    </dataValidation>
  </dataValidations>
  <printOptions horizontalCentered="1"/>
  <pageMargins left="0.39370078740157483" right="0.39370078740157483" top="0.74803149606299213" bottom="0.74803149606299213" header="0.31496062992125984" footer="0.31496062992125984"/>
  <pageSetup paperSize="9" scale="28" fitToHeight="0" orientation="landscape" r:id="rId1"/>
  <headerFooter>
    <oddFooter>&amp;C&amp;P／&amp;N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97A30-D2B8-4A71-9449-3C6BED6C479E}">
  <sheetPr>
    <tabColor theme="5" tint="0.39997558519241921"/>
    <outlinePr summaryRight="0"/>
    <pageSetUpPr fitToPage="1"/>
  </sheetPr>
  <dimension ref="A1:S103"/>
  <sheetViews>
    <sheetView showGridLines="0" view="pageBreakPreview" zoomScale="115" zoomScaleNormal="160" zoomScaleSheetLayoutView="115" workbookViewId="0"/>
  </sheetViews>
  <sheetFormatPr defaultColWidth="9" defaultRowHeight="13.5" outlineLevelCol="1"/>
  <cols>
    <col min="1" max="1" width="7.375" style="538" bestFit="1" customWidth="1"/>
    <col min="2" max="2" width="29" style="536" customWidth="1"/>
    <col min="3" max="3" width="36.375" style="537" bestFit="1" customWidth="1" outlineLevel="1"/>
    <col min="4" max="4" width="14" style="537" bestFit="1" customWidth="1"/>
    <col min="5" max="5" width="18.25" style="537" customWidth="1"/>
    <col min="6" max="6" width="13.625" style="537" customWidth="1"/>
    <col min="7" max="7" width="14" style="537" bestFit="1" customWidth="1"/>
    <col min="8" max="8" width="20.625" style="537" customWidth="1"/>
    <col min="9" max="9" width="12.125" style="537" customWidth="1"/>
    <col min="10" max="10" width="17.375" style="537" bestFit="1" customWidth="1"/>
    <col min="11" max="11" width="12.125" style="537" customWidth="1"/>
    <col min="12" max="12" width="20" style="537" customWidth="1"/>
    <col min="13" max="17" width="14.625" style="537" customWidth="1"/>
    <col min="18" max="18" width="12.625" style="537" customWidth="1"/>
    <col min="19" max="16384" width="9" style="537"/>
  </cols>
  <sheetData>
    <row r="1" spans="1:19" ht="29.25" customHeight="1" thickBot="1">
      <c r="A1" s="142" t="s">
        <v>494</v>
      </c>
    </row>
    <row r="2" spans="1:19" ht="24" customHeight="1" thickBot="1">
      <c r="B2" s="1466" t="s">
        <v>495</v>
      </c>
      <c r="C2" s="1467"/>
      <c r="D2" s="1467"/>
      <c r="E2" s="1467"/>
      <c r="F2" s="1467"/>
      <c r="G2" s="1467"/>
      <c r="H2" s="1467"/>
      <c r="I2" s="1467"/>
      <c r="J2" s="1467"/>
      <c r="K2" s="1467"/>
      <c r="L2" s="1467"/>
      <c r="M2" s="1467"/>
      <c r="N2" s="1467"/>
      <c r="O2" s="1467"/>
      <c r="P2" s="1467"/>
      <c r="Q2" s="1468"/>
    </row>
    <row r="3" spans="1:19" ht="18.75" customHeight="1">
      <c r="B3" s="539"/>
      <c r="C3" s="540"/>
    </row>
    <row r="4" spans="1:19" ht="18.75" customHeight="1">
      <c r="B4" s="539"/>
      <c r="C4" s="540"/>
    </row>
    <row r="5" spans="1:19" ht="18.75" customHeight="1">
      <c r="B5" s="539"/>
      <c r="C5" s="540"/>
    </row>
    <row r="6" spans="1:19" ht="18.75" customHeight="1">
      <c r="B6" s="539"/>
      <c r="C6" s="540"/>
    </row>
    <row r="7" spans="1:19" ht="18.75" customHeight="1" thickBot="1">
      <c r="B7" s="1479"/>
      <c r="C7" s="1480"/>
      <c r="D7" s="541" t="s">
        <v>334</v>
      </c>
    </row>
    <row r="8" spans="1:19" ht="15.75" customHeight="1">
      <c r="B8" s="1481" t="s">
        <v>393</v>
      </c>
      <c r="C8" s="1483" t="s">
        <v>394</v>
      </c>
      <c r="D8" s="1473" t="s">
        <v>395</v>
      </c>
      <c r="E8" s="1473" t="s">
        <v>735</v>
      </c>
      <c r="F8" s="1471" t="s">
        <v>801</v>
      </c>
      <c r="G8" s="1473" t="s">
        <v>397</v>
      </c>
      <c r="H8" s="1473" t="s">
        <v>398</v>
      </c>
      <c r="I8" s="1471" t="s">
        <v>399</v>
      </c>
      <c r="J8" s="1471" t="s">
        <v>400</v>
      </c>
      <c r="K8" s="1495" t="s">
        <v>726</v>
      </c>
      <c r="L8" s="1496" t="s">
        <v>401</v>
      </c>
      <c r="M8" s="1496" t="s">
        <v>754</v>
      </c>
      <c r="N8" s="1665" t="s">
        <v>775</v>
      </c>
      <c r="O8" s="1662" t="s">
        <v>741</v>
      </c>
      <c r="P8" s="1473" t="s">
        <v>745</v>
      </c>
      <c r="Q8" s="1533" t="s">
        <v>762</v>
      </c>
    </row>
    <row r="9" spans="1:19" ht="15.75" customHeight="1">
      <c r="B9" s="1482"/>
      <c r="C9" s="1484"/>
      <c r="D9" s="1474"/>
      <c r="E9" s="1474"/>
      <c r="F9" s="1472"/>
      <c r="G9" s="1474"/>
      <c r="H9" s="1474"/>
      <c r="I9" s="1472"/>
      <c r="J9" s="1472"/>
      <c r="K9" s="1484"/>
      <c r="L9" s="1497"/>
      <c r="M9" s="1499"/>
      <c r="N9" s="1666"/>
      <c r="O9" s="1663"/>
      <c r="P9" s="1474"/>
      <c r="Q9" s="1660"/>
    </row>
    <row r="10" spans="1:19" ht="15.75" customHeight="1">
      <c r="B10" s="1482"/>
      <c r="C10" s="1484"/>
      <c r="D10" s="1474"/>
      <c r="E10" s="1474"/>
      <c r="F10" s="1472"/>
      <c r="G10" s="1474"/>
      <c r="H10" s="1474"/>
      <c r="I10" s="1472"/>
      <c r="J10" s="1472"/>
      <c r="K10" s="1484"/>
      <c r="L10" s="1497"/>
      <c r="M10" s="1499"/>
      <c r="N10" s="1666"/>
      <c r="O10" s="1663"/>
      <c r="P10" s="1474"/>
      <c r="Q10" s="1660"/>
      <c r="R10" s="1505"/>
      <c r="S10" s="1505"/>
    </row>
    <row r="11" spans="1:19" ht="15.75" customHeight="1">
      <c r="B11" s="1482"/>
      <c r="C11" s="1484"/>
      <c r="D11" s="1474"/>
      <c r="E11" s="1474"/>
      <c r="F11" s="1472"/>
      <c r="G11" s="1474"/>
      <c r="H11" s="1474"/>
      <c r="I11" s="1472"/>
      <c r="J11" s="1472"/>
      <c r="K11" s="1484"/>
      <c r="L11" s="1498"/>
      <c r="M11" s="1500"/>
      <c r="N11" s="1667"/>
      <c r="O11" s="1664"/>
      <c r="P11" s="1474"/>
      <c r="Q11" s="1661"/>
      <c r="R11" s="1505"/>
      <c r="S11" s="1505"/>
    </row>
    <row r="12" spans="1:19">
      <c r="B12" s="542"/>
      <c r="C12" s="543"/>
      <c r="D12" s="544" t="s">
        <v>402</v>
      </c>
      <c r="E12" s="544" t="s">
        <v>403</v>
      </c>
      <c r="F12" s="545" t="s">
        <v>404</v>
      </c>
      <c r="G12" s="544" t="s">
        <v>405</v>
      </c>
      <c r="H12" s="544"/>
      <c r="I12" s="544" t="s">
        <v>406</v>
      </c>
      <c r="J12" s="544" t="s">
        <v>407</v>
      </c>
      <c r="K12" s="544" t="s">
        <v>765</v>
      </c>
      <c r="L12" s="933" t="s">
        <v>857</v>
      </c>
      <c r="M12" s="544" t="s">
        <v>856</v>
      </c>
      <c r="N12" s="544" t="s">
        <v>766</v>
      </c>
      <c r="O12" s="544" t="s">
        <v>763</v>
      </c>
      <c r="P12" s="544" t="s">
        <v>764</v>
      </c>
      <c r="Q12" s="547" t="s">
        <v>779</v>
      </c>
    </row>
    <row r="13" spans="1:19">
      <c r="A13" s="548"/>
      <c r="B13" s="549"/>
      <c r="C13" s="550" t="s">
        <v>409</v>
      </c>
      <c r="D13" s="550" t="s">
        <v>96</v>
      </c>
      <c r="E13" s="550" t="s">
        <v>96</v>
      </c>
      <c r="F13" s="550" t="s">
        <v>96</v>
      </c>
      <c r="G13" s="550" t="s">
        <v>96</v>
      </c>
      <c r="H13" s="550" t="s">
        <v>409</v>
      </c>
      <c r="I13" s="550" t="s">
        <v>96</v>
      </c>
      <c r="J13" s="550" t="s">
        <v>96</v>
      </c>
      <c r="K13" s="550" t="s">
        <v>96</v>
      </c>
      <c r="L13" s="551" t="s">
        <v>410</v>
      </c>
      <c r="M13" s="551" t="s">
        <v>410</v>
      </c>
      <c r="N13" s="824" t="s">
        <v>466</v>
      </c>
      <c r="O13" s="819" t="s">
        <v>759</v>
      </c>
      <c r="P13" s="837" t="s">
        <v>466</v>
      </c>
      <c r="Q13" s="822" t="s">
        <v>759</v>
      </c>
      <c r="R13" s="553"/>
      <c r="S13" s="554"/>
    </row>
    <row r="14" spans="1:19">
      <c r="A14" s="555" t="s">
        <v>380</v>
      </c>
      <c r="B14" s="556" t="s">
        <v>354</v>
      </c>
      <c r="C14" s="557" t="s">
        <v>737</v>
      </c>
      <c r="D14" s="558">
        <v>100000000</v>
      </c>
      <c r="E14" s="558">
        <v>75000000</v>
      </c>
      <c r="F14" s="559">
        <f>D14-E14</f>
        <v>25000000</v>
      </c>
      <c r="G14" s="558">
        <v>32000000</v>
      </c>
      <c r="H14" s="560" t="s">
        <v>411</v>
      </c>
      <c r="I14" s="561">
        <f t="shared" ref="I14:I33" si="0">IF(H14="年間９月以上",11400000,IF(H14="年間６月以上９月未満",7600000,IF(H14="年間６月未満",3800000,0)))</f>
        <v>7600000</v>
      </c>
      <c r="J14" s="561">
        <f t="shared" ref="J14:J33" si="1">MIN(F14,G14,I14)</f>
        <v>7600000</v>
      </c>
      <c r="K14" s="562">
        <v>8000000</v>
      </c>
      <c r="L14" s="563">
        <f t="shared" ref="L14:L33" si="2">MIN(J14,K14)</f>
        <v>7600000</v>
      </c>
      <c r="M14" s="820">
        <f>ROUNDDOWN(L14*1/2,-3)</f>
        <v>3800000</v>
      </c>
      <c r="N14" s="902">
        <v>3800000</v>
      </c>
      <c r="O14" s="874">
        <v>4000000</v>
      </c>
      <c r="P14" s="875">
        <v>3800000</v>
      </c>
      <c r="Q14" s="838">
        <f>N14-P14</f>
        <v>0</v>
      </c>
      <c r="R14" s="565"/>
      <c r="S14" s="566"/>
    </row>
    <row r="15" spans="1:19">
      <c r="A15" s="555" t="s">
        <v>380</v>
      </c>
      <c r="B15" s="556" t="s">
        <v>412</v>
      </c>
      <c r="C15" s="557" t="s">
        <v>736</v>
      </c>
      <c r="D15" s="558">
        <v>95000000</v>
      </c>
      <c r="E15" s="558">
        <v>60000000</v>
      </c>
      <c r="F15" s="559">
        <f>D15-E15</f>
        <v>35000000</v>
      </c>
      <c r="G15" s="558">
        <v>20000000</v>
      </c>
      <c r="H15" s="560" t="s">
        <v>413</v>
      </c>
      <c r="I15" s="561">
        <f t="shared" si="0"/>
        <v>11400000</v>
      </c>
      <c r="J15" s="561">
        <f t="shared" si="1"/>
        <v>11400000</v>
      </c>
      <c r="K15" s="1071"/>
      <c r="L15" s="563">
        <f t="shared" si="2"/>
        <v>11400000</v>
      </c>
      <c r="M15" s="820">
        <f>ROUNDDOWN(L15*1/2,-3)</f>
        <v>5700000</v>
      </c>
      <c r="N15" s="902">
        <v>5700000</v>
      </c>
      <c r="O15" s="874">
        <v>5700000</v>
      </c>
      <c r="P15" s="875">
        <v>5700000</v>
      </c>
      <c r="Q15" s="838">
        <f>N15-P15</f>
        <v>0</v>
      </c>
      <c r="R15" s="565"/>
      <c r="S15" s="566"/>
    </row>
    <row r="16" spans="1:19">
      <c r="B16" s="567"/>
      <c r="C16" s="568"/>
      <c r="D16" s="569"/>
      <c r="E16" s="569"/>
      <c r="F16" s="570">
        <f t="shared" ref="F16:F33" si="3">D16-E16</f>
        <v>0</v>
      </c>
      <c r="G16" s="569"/>
      <c r="H16" s="571"/>
      <c r="I16" s="572">
        <f>IF(H16="年間９月以上",11400000,IF(H16="年間６月以上９月未満",7600000,IF(H16="年間６月未満",3800000,0)))</f>
        <v>0</v>
      </c>
      <c r="J16" s="572">
        <f t="shared" si="1"/>
        <v>0</v>
      </c>
      <c r="K16" s="573"/>
      <c r="L16" s="574">
        <f t="shared" si="2"/>
        <v>0</v>
      </c>
      <c r="M16" s="825">
        <f t="shared" ref="M16:M32" si="4">L16*1/2</f>
        <v>0</v>
      </c>
      <c r="N16" s="903"/>
      <c r="O16" s="876"/>
      <c r="P16" s="877"/>
      <c r="Q16" s="833"/>
      <c r="R16" s="565"/>
      <c r="S16" s="566"/>
    </row>
    <row r="17" spans="2:19">
      <c r="B17" s="576"/>
      <c r="C17" s="568"/>
      <c r="D17" s="577"/>
      <c r="E17" s="577"/>
      <c r="F17" s="578">
        <f t="shared" si="3"/>
        <v>0</v>
      </c>
      <c r="G17" s="577"/>
      <c r="H17" s="571"/>
      <c r="I17" s="572">
        <f>IF(H17="年間９月以上",11400000,IF(H17="年間６月以上９月未満",7600000,IF(H17="年間６月未満",3800000,0)))</f>
        <v>0</v>
      </c>
      <c r="J17" s="572">
        <f t="shared" si="1"/>
        <v>0</v>
      </c>
      <c r="K17" s="573"/>
      <c r="L17" s="574">
        <f t="shared" si="2"/>
        <v>0</v>
      </c>
      <c r="M17" s="825">
        <f t="shared" si="4"/>
        <v>0</v>
      </c>
      <c r="N17" s="880"/>
      <c r="O17" s="878"/>
      <c r="P17" s="879"/>
      <c r="Q17" s="834"/>
      <c r="R17" s="566"/>
      <c r="S17" s="566"/>
    </row>
    <row r="18" spans="2:19">
      <c r="B18" s="576"/>
      <c r="C18" s="568"/>
      <c r="D18" s="577"/>
      <c r="E18" s="577"/>
      <c r="F18" s="578">
        <f t="shared" si="3"/>
        <v>0</v>
      </c>
      <c r="G18" s="577"/>
      <c r="H18" s="571"/>
      <c r="I18" s="572">
        <f t="shared" si="0"/>
        <v>0</v>
      </c>
      <c r="J18" s="572">
        <f t="shared" si="1"/>
        <v>0</v>
      </c>
      <c r="K18" s="573"/>
      <c r="L18" s="574"/>
      <c r="M18" s="825">
        <f t="shared" si="4"/>
        <v>0</v>
      </c>
      <c r="N18" s="880"/>
      <c r="O18" s="878"/>
      <c r="P18" s="879"/>
      <c r="Q18" s="834"/>
      <c r="R18" s="566"/>
      <c r="S18" s="566"/>
    </row>
    <row r="19" spans="2:19">
      <c r="B19" s="576"/>
      <c r="C19" s="568"/>
      <c r="D19" s="577"/>
      <c r="E19" s="577"/>
      <c r="F19" s="578">
        <f t="shared" si="3"/>
        <v>0</v>
      </c>
      <c r="G19" s="577"/>
      <c r="H19" s="571"/>
      <c r="I19" s="572">
        <f t="shared" si="0"/>
        <v>0</v>
      </c>
      <c r="J19" s="572">
        <f t="shared" si="1"/>
        <v>0</v>
      </c>
      <c r="K19" s="573"/>
      <c r="L19" s="574">
        <f t="shared" si="2"/>
        <v>0</v>
      </c>
      <c r="M19" s="825">
        <f t="shared" si="4"/>
        <v>0</v>
      </c>
      <c r="N19" s="880"/>
      <c r="O19" s="880"/>
      <c r="P19" s="879"/>
      <c r="Q19" s="834"/>
      <c r="R19" s="566"/>
      <c r="S19" s="566"/>
    </row>
    <row r="20" spans="2:19">
      <c r="B20" s="576"/>
      <c r="C20" s="568"/>
      <c r="D20" s="577"/>
      <c r="E20" s="577"/>
      <c r="F20" s="578">
        <f t="shared" si="3"/>
        <v>0</v>
      </c>
      <c r="G20" s="577"/>
      <c r="H20" s="571"/>
      <c r="I20" s="572">
        <f t="shared" si="0"/>
        <v>0</v>
      </c>
      <c r="J20" s="572">
        <f t="shared" si="1"/>
        <v>0</v>
      </c>
      <c r="K20" s="573"/>
      <c r="L20" s="574">
        <f t="shared" si="2"/>
        <v>0</v>
      </c>
      <c r="M20" s="825">
        <f t="shared" si="4"/>
        <v>0</v>
      </c>
      <c r="N20" s="880"/>
      <c r="O20" s="880"/>
      <c r="P20" s="878"/>
      <c r="Q20" s="835"/>
      <c r="R20" s="566"/>
      <c r="S20" s="566"/>
    </row>
    <row r="21" spans="2:19">
      <c r="B21" s="576"/>
      <c r="C21" s="568"/>
      <c r="D21" s="577"/>
      <c r="E21" s="577"/>
      <c r="F21" s="578">
        <f t="shared" si="3"/>
        <v>0</v>
      </c>
      <c r="G21" s="577"/>
      <c r="H21" s="571"/>
      <c r="I21" s="572">
        <f t="shared" si="0"/>
        <v>0</v>
      </c>
      <c r="J21" s="572">
        <f t="shared" si="1"/>
        <v>0</v>
      </c>
      <c r="K21" s="573"/>
      <c r="L21" s="574">
        <f t="shared" si="2"/>
        <v>0</v>
      </c>
      <c r="M21" s="825">
        <f t="shared" si="4"/>
        <v>0</v>
      </c>
      <c r="N21" s="878"/>
      <c r="O21" s="880"/>
      <c r="P21" s="881"/>
      <c r="Q21" s="836"/>
    </row>
    <row r="22" spans="2:19">
      <c r="B22" s="576"/>
      <c r="C22" s="568"/>
      <c r="D22" s="577"/>
      <c r="E22" s="577"/>
      <c r="F22" s="578">
        <f t="shared" si="3"/>
        <v>0</v>
      </c>
      <c r="G22" s="577"/>
      <c r="H22" s="571"/>
      <c r="I22" s="572">
        <f t="shared" si="0"/>
        <v>0</v>
      </c>
      <c r="J22" s="572">
        <f t="shared" si="1"/>
        <v>0</v>
      </c>
      <c r="K22" s="573"/>
      <c r="L22" s="574">
        <f t="shared" si="2"/>
        <v>0</v>
      </c>
      <c r="M22" s="825">
        <f t="shared" si="4"/>
        <v>0</v>
      </c>
      <c r="N22" s="878"/>
      <c r="O22" s="878"/>
      <c r="P22" s="879"/>
      <c r="Q22" s="834"/>
    </row>
    <row r="23" spans="2:19">
      <c r="B23" s="576"/>
      <c r="C23" s="568"/>
      <c r="D23" s="577"/>
      <c r="E23" s="577"/>
      <c r="F23" s="578">
        <f t="shared" si="3"/>
        <v>0</v>
      </c>
      <c r="G23" s="577"/>
      <c r="H23" s="571"/>
      <c r="I23" s="572">
        <f t="shared" si="0"/>
        <v>0</v>
      </c>
      <c r="J23" s="572">
        <f t="shared" si="1"/>
        <v>0</v>
      </c>
      <c r="K23" s="573"/>
      <c r="L23" s="574">
        <f t="shared" si="2"/>
        <v>0</v>
      </c>
      <c r="M23" s="825">
        <f t="shared" si="4"/>
        <v>0</v>
      </c>
      <c r="N23" s="904"/>
      <c r="O23" s="882"/>
      <c r="P23" s="878"/>
      <c r="Q23" s="834"/>
    </row>
    <row r="24" spans="2:19">
      <c r="B24" s="576"/>
      <c r="C24" s="568"/>
      <c r="D24" s="577"/>
      <c r="E24" s="577"/>
      <c r="F24" s="578">
        <f t="shared" si="3"/>
        <v>0</v>
      </c>
      <c r="G24" s="577"/>
      <c r="H24" s="571"/>
      <c r="I24" s="572">
        <f t="shared" si="0"/>
        <v>0</v>
      </c>
      <c r="J24" s="572">
        <f t="shared" si="1"/>
        <v>0</v>
      </c>
      <c r="K24" s="573"/>
      <c r="L24" s="574">
        <f t="shared" si="2"/>
        <v>0</v>
      </c>
      <c r="M24" s="825">
        <f t="shared" si="4"/>
        <v>0</v>
      </c>
      <c r="N24" s="878"/>
      <c r="O24" s="880"/>
      <c r="P24" s="879"/>
      <c r="Q24" s="835"/>
    </row>
    <row r="25" spans="2:19">
      <c r="B25" s="576"/>
      <c r="C25" s="568"/>
      <c r="D25" s="577"/>
      <c r="E25" s="577"/>
      <c r="F25" s="578">
        <f t="shared" si="3"/>
        <v>0</v>
      </c>
      <c r="G25" s="577"/>
      <c r="H25" s="571"/>
      <c r="I25" s="572">
        <f t="shared" si="0"/>
        <v>0</v>
      </c>
      <c r="J25" s="572">
        <f t="shared" si="1"/>
        <v>0</v>
      </c>
      <c r="K25" s="573"/>
      <c r="L25" s="574">
        <f t="shared" si="2"/>
        <v>0</v>
      </c>
      <c r="M25" s="825">
        <f t="shared" si="4"/>
        <v>0</v>
      </c>
      <c r="N25" s="904"/>
      <c r="O25" s="880"/>
      <c r="P25" s="878"/>
      <c r="Q25" s="835"/>
    </row>
    <row r="26" spans="2:19">
      <c r="B26" s="576"/>
      <c r="C26" s="568"/>
      <c r="D26" s="577"/>
      <c r="E26" s="577"/>
      <c r="F26" s="578">
        <f t="shared" si="3"/>
        <v>0</v>
      </c>
      <c r="G26" s="577"/>
      <c r="H26" s="571"/>
      <c r="I26" s="572">
        <f t="shared" si="0"/>
        <v>0</v>
      </c>
      <c r="J26" s="572">
        <f t="shared" si="1"/>
        <v>0</v>
      </c>
      <c r="K26" s="573"/>
      <c r="L26" s="574">
        <f t="shared" si="2"/>
        <v>0</v>
      </c>
      <c r="M26" s="825">
        <f t="shared" si="4"/>
        <v>0</v>
      </c>
      <c r="N26" s="878"/>
      <c r="O26" s="880"/>
      <c r="P26" s="881"/>
      <c r="Q26" s="836"/>
    </row>
    <row r="27" spans="2:19">
      <c r="B27" s="576"/>
      <c r="C27" s="568"/>
      <c r="D27" s="577"/>
      <c r="E27" s="577"/>
      <c r="F27" s="578">
        <f t="shared" si="3"/>
        <v>0</v>
      </c>
      <c r="G27" s="577"/>
      <c r="H27" s="571"/>
      <c r="I27" s="572">
        <f t="shared" si="0"/>
        <v>0</v>
      </c>
      <c r="J27" s="572">
        <f t="shared" si="1"/>
        <v>0</v>
      </c>
      <c r="K27" s="573"/>
      <c r="L27" s="574">
        <f t="shared" si="2"/>
        <v>0</v>
      </c>
      <c r="M27" s="825">
        <f t="shared" si="4"/>
        <v>0</v>
      </c>
      <c r="N27" s="878"/>
      <c r="O27" s="880"/>
      <c r="P27" s="879"/>
      <c r="Q27" s="835"/>
    </row>
    <row r="28" spans="2:19">
      <c r="B28" s="576"/>
      <c r="C28" s="568"/>
      <c r="D28" s="577"/>
      <c r="E28" s="577"/>
      <c r="F28" s="578">
        <f t="shared" si="3"/>
        <v>0</v>
      </c>
      <c r="G28" s="577"/>
      <c r="H28" s="571"/>
      <c r="I28" s="572">
        <f t="shared" si="0"/>
        <v>0</v>
      </c>
      <c r="J28" s="572">
        <f t="shared" si="1"/>
        <v>0</v>
      </c>
      <c r="K28" s="573"/>
      <c r="L28" s="574">
        <f t="shared" si="2"/>
        <v>0</v>
      </c>
      <c r="M28" s="825">
        <f t="shared" si="4"/>
        <v>0</v>
      </c>
      <c r="N28" s="905"/>
      <c r="O28" s="880"/>
      <c r="P28" s="878"/>
      <c r="Q28" s="836"/>
    </row>
    <row r="29" spans="2:19">
      <c r="B29" s="576"/>
      <c r="C29" s="568"/>
      <c r="D29" s="577"/>
      <c r="E29" s="577"/>
      <c r="F29" s="578">
        <f t="shared" si="3"/>
        <v>0</v>
      </c>
      <c r="G29" s="577"/>
      <c r="H29" s="571"/>
      <c r="I29" s="572">
        <f t="shared" si="0"/>
        <v>0</v>
      </c>
      <c r="J29" s="572">
        <f t="shared" si="1"/>
        <v>0</v>
      </c>
      <c r="K29" s="573"/>
      <c r="L29" s="574">
        <f t="shared" si="2"/>
        <v>0</v>
      </c>
      <c r="M29" s="825">
        <f t="shared" si="4"/>
        <v>0</v>
      </c>
      <c r="N29" s="878"/>
      <c r="O29" s="880"/>
      <c r="P29" s="879"/>
      <c r="Q29" s="835"/>
    </row>
    <row r="30" spans="2:19">
      <c r="B30" s="576"/>
      <c r="C30" s="568"/>
      <c r="D30" s="577"/>
      <c r="E30" s="577"/>
      <c r="F30" s="578">
        <f t="shared" si="3"/>
        <v>0</v>
      </c>
      <c r="G30" s="577"/>
      <c r="H30" s="571"/>
      <c r="I30" s="572">
        <f t="shared" si="0"/>
        <v>0</v>
      </c>
      <c r="J30" s="572">
        <f t="shared" si="1"/>
        <v>0</v>
      </c>
      <c r="K30" s="573"/>
      <c r="L30" s="574">
        <f t="shared" si="2"/>
        <v>0</v>
      </c>
      <c r="M30" s="825">
        <f t="shared" si="4"/>
        <v>0</v>
      </c>
      <c r="N30" s="878"/>
      <c r="O30" s="880"/>
      <c r="P30" s="878"/>
      <c r="Q30" s="575"/>
    </row>
    <row r="31" spans="2:19">
      <c r="B31" s="576"/>
      <c r="C31" s="568"/>
      <c r="D31" s="577"/>
      <c r="E31" s="577"/>
      <c r="F31" s="578">
        <f t="shared" si="3"/>
        <v>0</v>
      </c>
      <c r="G31" s="577"/>
      <c r="H31" s="571"/>
      <c r="I31" s="572">
        <f t="shared" si="0"/>
        <v>0</v>
      </c>
      <c r="J31" s="572">
        <f t="shared" si="1"/>
        <v>0</v>
      </c>
      <c r="K31" s="573"/>
      <c r="L31" s="574">
        <f t="shared" si="2"/>
        <v>0</v>
      </c>
      <c r="M31" s="825">
        <f t="shared" si="4"/>
        <v>0</v>
      </c>
      <c r="N31" s="878"/>
      <c r="O31" s="880"/>
      <c r="P31" s="879"/>
      <c r="Q31" s="835"/>
    </row>
    <row r="32" spans="2:19">
      <c r="B32" s="576"/>
      <c r="C32" s="568"/>
      <c r="D32" s="577"/>
      <c r="E32" s="577"/>
      <c r="F32" s="578">
        <f t="shared" si="3"/>
        <v>0</v>
      </c>
      <c r="G32" s="577"/>
      <c r="H32" s="571"/>
      <c r="I32" s="572">
        <f t="shared" si="0"/>
        <v>0</v>
      </c>
      <c r="J32" s="572">
        <f t="shared" si="1"/>
        <v>0</v>
      </c>
      <c r="K32" s="573"/>
      <c r="L32" s="574">
        <f t="shared" si="2"/>
        <v>0</v>
      </c>
      <c r="M32" s="825">
        <f t="shared" si="4"/>
        <v>0</v>
      </c>
      <c r="N32" s="904"/>
      <c r="O32" s="880"/>
      <c r="P32" s="878"/>
      <c r="Q32" s="836"/>
    </row>
    <row r="33" spans="1:17" ht="14.25" thickBot="1">
      <c r="B33" s="579"/>
      <c r="C33" s="580"/>
      <c r="D33" s="581"/>
      <c r="E33" s="581"/>
      <c r="F33" s="582">
        <f t="shared" si="3"/>
        <v>0</v>
      </c>
      <c r="G33" s="581"/>
      <c r="H33" s="583"/>
      <c r="I33" s="572">
        <f t="shared" si="0"/>
        <v>0</v>
      </c>
      <c r="J33" s="572">
        <f t="shared" si="1"/>
        <v>0</v>
      </c>
      <c r="K33" s="573"/>
      <c r="L33" s="574">
        <f t="shared" si="2"/>
        <v>0</v>
      </c>
      <c r="M33" s="826">
        <f>L33*1/2</f>
        <v>0</v>
      </c>
      <c r="N33" s="883"/>
      <c r="O33" s="883"/>
      <c r="P33" s="884"/>
      <c r="Q33" s="584"/>
    </row>
    <row r="34" spans="1:17" ht="15" thickTop="1" thickBot="1">
      <c r="B34" s="585" t="s">
        <v>70</v>
      </c>
      <c r="C34" s="586"/>
      <c r="D34" s="587"/>
      <c r="E34" s="587"/>
      <c r="F34" s="587"/>
      <c r="G34" s="587"/>
      <c r="H34" s="587"/>
      <c r="I34" s="588"/>
      <c r="J34" s="588"/>
      <c r="K34" s="588"/>
      <c r="L34" s="588"/>
      <c r="M34" s="827">
        <f>SUM(M16:M33)</f>
        <v>0</v>
      </c>
      <c r="N34" s="823"/>
      <c r="O34" s="821"/>
      <c r="P34" s="821"/>
      <c r="Q34" s="589"/>
    </row>
    <row r="36" spans="1:17">
      <c r="C36" s="590" t="s">
        <v>736</v>
      </c>
      <c r="D36" s="1470"/>
      <c r="E36" s="1470"/>
      <c r="F36" s="1470"/>
      <c r="G36" s="1470"/>
      <c r="H36" s="591" t="s">
        <v>413</v>
      </c>
    </row>
    <row r="37" spans="1:17">
      <c r="A37" s="592"/>
      <c r="B37" s="592"/>
      <c r="C37" s="593" t="s">
        <v>737</v>
      </c>
      <c r="D37" s="1470"/>
      <c r="E37" s="1470"/>
      <c r="F37" s="1470"/>
      <c r="G37" s="1470"/>
      <c r="H37" s="594" t="s">
        <v>411</v>
      </c>
    </row>
    <row r="38" spans="1:17" ht="15.75" customHeight="1">
      <c r="A38" s="1485"/>
      <c r="B38" s="595"/>
      <c r="D38" s="1470"/>
      <c r="E38" s="1470"/>
      <c r="F38" s="1470"/>
      <c r="G38" s="1470"/>
      <c r="H38" s="593" t="s">
        <v>414</v>
      </c>
    </row>
    <row r="39" spans="1:17" ht="15.75" customHeight="1" thickBot="1">
      <c r="A39" s="1485"/>
      <c r="B39" s="595"/>
      <c r="D39" s="596"/>
      <c r="E39" s="596"/>
      <c r="F39" s="596"/>
      <c r="G39" s="596"/>
    </row>
    <row r="40" spans="1:17" ht="15.75" customHeight="1" thickTop="1">
      <c r="A40" s="1485"/>
      <c r="B40" s="597"/>
      <c r="C40" s="1486" t="s">
        <v>415</v>
      </c>
      <c r="D40" s="1487"/>
      <c r="E40" s="1487"/>
      <c r="F40" s="1487"/>
      <c r="G40" s="1487"/>
      <c r="H40" s="1487"/>
      <c r="I40" s="1487"/>
      <c r="J40" s="1487"/>
      <c r="K40" s="1487"/>
      <c r="L40" s="1487"/>
      <c r="M40" s="1488"/>
      <c r="N40" s="818"/>
      <c r="O40" s="818"/>
      <c r="P40" s="818"/>
      <c r="Q40" s="818"/>
    </row>
    <row r="41" spans="1:17" ht="15.75" customHeight="1">
      <c r="A41" s="1485"/>
      <c r="B41" s="597"/>
      <c r="C41" s="1489"/>
      <c r="D41" s="1490"/>
      <c r="E41" s="1490"/>
      <c r="F41" s="1490"/>
      <c r="G41" s="1490"/>
      <c r="H41" s="1490"/>
      <c r="I41" s="1490"/>
      <c r="J41" s="1490"/>
      <c r="K41" s="1490"/>
      <c r="L41" s="1490"/>
      <c r="M41" s="1491"/>
      <c r="N41" s="818"/>
      <c r="O41" s="818"/>
      <c r="P41" s="818"/>
      <c r="Q41" s="818"/>
    </row>
    <row r="42" spans="1:17" ht="15.75" customHeight="1">
      <c r="A42" s="1485"/>
      <c r="B42" s="597"/>
      <c r="C42" s="1489"/>
      <c r="D42" s="1490"/>
      <c r="E42" s="1490"/>
      <c r="F42" s="1490"/>
      <c r="G42" s="1490"/>
      <c r="H42" s="1490"/>
      <c r="I42" s="1490"/>
      <c r="J42" s="1490"/>
      <c r="K42" s="1490"/>
      <c r="L42" s="1490"/>
      <c r="M42" s="1491"/>
      <c r="N42" s="818"/>
      <c r="O42" s="818"/>
      <c r="P42" s="818"/>
      <c r="Q42" s="818"/>
    </row>
    <row r="43" spans="1:17" ht="15.75" customHeight="1">
      <c r="A43" s="1485"/>
      <c r="B43" s="598"/>
      <c r="C43" s="1489"/>
      <c r="D43" s="1490"/>
      <c r="E43" s="1490"/>
      <c r="F43" s="1490"/>
      <c r="G43" s="1490"/>
      <c r="H43" s="1490"/>
      <c r="I43" s="1490"/>
      <c r="J43" s="1490"/>
      <c r="K43" s="1490"/>
      <c r="L43" s="1490"/>
      <c r="M43" s="1491"/>
      <c r="N43" s="818"/>
      <c r="O43" s="818"/>
      <c r="P43" s="818"/>
      <c r="Q43" s="818"/>
    </row>
    <row r="44" spans="1:17" ht="15.75" customHeight="1">
      <c r="A44" s="1485"/>
      <c r="B44" s="598"/>
      <c r="C44" s="1489"/>
      <c r="D44" s="1490"/>
      <c r="E44" s="1490"/>
      <c r="F44" s="1490"/>
      <c r="G44" s="1490"/>
      <c r="H44" s="1490"/>
      <c r="I44" s="1490"/>
      <c r="J44" s="1490"/>
      <c r="K44" s="1490"/>
      <c r="L44" s="1490"/>
      <c r="M44" s="1491"/>
      <c r="N44" s="818"/>
      <c r="O44" s="818"/>
      <c r="P44" s="818"/>
      <c r="Q44" s="818"/>
    </row>
    <row r="45" spans="1:17" ht="15.75" customHeight="1">
      <c r="A45" s="1485"/>
      <c r="B45" s="597"/>
      <c r="C45" s="1489"/>
      <c r="D45" s="1490"/>
      <c r="E45" s="1490"/>
      <c r="F45" s="1490"/>
      <c r="G45" s="1490"/>
      <c r="H45" s="1490"/>
      <c r="I45" s="1490"/>
      <c r="J45" s="1490"/>
      <c r="K45" s="1490"/>
      <c r="L45" s="1490"/>
      <c r="M45" s="1491"/>
      <c r="N45" s="818"/>
      <c r="O45" s="818"/>
      <c r="P45" s="818"/>
      <c r="Q45" s="818"/>
    </row>
    <row r="46" spans="1:17" ht="15.75" customHeight="1">
      <c r="A46" s="1485"/>
      <c r="B46" s="597"/>
      <c r="C46" s="1489"/>
      <c r="D46" s="1490"/>
      <c r="E46" s="1490"/>
      <c r="F46" s="1490"/>
      <c r="G46" s="1490"/>
      <c r="H46" s="1490"/>
      <c r="I46" s="1490"/>
      <c r="J46" s="1490"/>
      <c r="K46" s="1490"/>
      <c r="L46" s="1490"/>
      <c r="M46" s="1491"/>
      <c r="N46" s="818"/>
      <c r="O46" s="818"/>
      <c r="P46" s="818"/>
      <c r="Q46" s="818"/>
    </row>
    <row r="47" spans="1:17" ht="15.75" customHeight="1">
      <c r="A47" s="1485"/>
      <c r="B47" s="599"/>
      <c r="C47" s="1489"/>
      <c r="D47" s="1490"/>
      <c r="E47" s="1490"/>
      <c r="F47" s="1490"/>
      <c r="G47" s="1490"/>
      <c r="H47" s="1490"/>
      <c r="I47" s="1490"/>
      <c r="J47" s="1490"/>
      <c r="K47" s="1490"/>
      <c r="L47" s="1490"/>
      <c r="M47" s="1491"/>
      <c r="N47" s="818"/>
      <c r="O47" s="818"/>
      <c r="P47" s="818"/>
      <c r="Q47" s="818"/>
    </row>
    <row r="48" spans="1:17" ht="15.75" customHeight="1">
      <c r="A48" s="1485"/>
      <c r="B48" s="599"/>
      <c r="C48" s="1489"/>
      <c r="D48" s="1490"/>
      <c r="E48" s="1490"/>
      <c r="F48" s="1490"/>
      <c r="G48" s="1490"/>
      <c r="H48" s="1490"/>
      <c r="I48" s="1490"/>
      <c r="J48" s="1490"/>
      <c r="K48" s="1490"/>
      <c r="L48" s="1490"/>
      <c r="M48" s="1491"/>
      <c r="N48" s="818"/>
      <c r="O48" s="818"/>
      <c r="P48" s="818"/>
      <c r="Q48" s="818"/>
    </row>
    <row r="49" spans="1:17" ht="15.75" customHeight="1">
      <c r="A49" s="1485"/>
      <c r="B49" s="600"/>
      <c r="C49" s="1489"/>
      <c r="D49" s="1490"/>
      <c r="E49" s="1490"/>
      <c r="F49" s="1490"/>
      <c r="G49" s="1490"/>
      <c r="H49" s="1490"/>
      <c r="I49" s="1490"/>
      <c r="J49" s="1490"/>
      <c r="K49" s="1490"/>
      <c r="L49" s="1490"/>
      <c r="M49" s="1491"/>
      <c r="N49" s="818"/>
      <c r="O49" s="818"/>
      <c r="P49" s="818"/>
      <c r="Q49" s="818"/>
    </row>
    <row r="50" spans="1:17" ht="15.75" customHeight="1">
      <c r="A50" s="1485"/>
      <c r="B50" s="595"/>
      <c r="C50" s="1489"/>
      <c r="D50" s="1490"/>
      <c r="E50" s="1490"/>
      <c r="F50" s="1490"/>
      <c r="G50" s="1490"/>
      <c r="H50" s="1490"/>
      <c r="I50" s="1490"/>
      <c r="J50" s="1490"/>
      <c r="K50" s="1490"/>
      <c r="L50" s="1490"/>
      <c r="M50" s="1491"/>
      <c r="N50" s="818"/>
      <c r="O50" s="818"/>
      <c r="P50" s="818"/>
      <c r="Q50" s="818"/>
    </row>
    <row r="51" spans="1:17" ht="15.75" customHeight="1" thickBot="1">
      <c r="A51" s="1485"/>
      <c r="B51" s="598"/>
      <c r="C51" s="1492"/>
      <c r="D51" s="1493"/>
      <c r="E51" s="1493"/>
      <c r="F51" s="1493"/>
      <c r="G51" s="1493"/>
      <c r="H51" s="1493"/>
      <c r="I51" s="1493"/>
      <c r="J51" s="1493"/>
      <c r="K51" s="1493"/>
      <c r="L51" s="1493"/>
      <c r="M51" s="1494"/>
      <c r="N51" s="818"/>
      <c r="O51" s="818"/>
      <c r="P51" s="818"/>
      <c r="Q51" s="818"/>
    </row>
    <row r="52" spans="1:17" ht="15.75" customHeight="1" thickTop="1">
      <c r="A52" s="1485"/>
      <c r="B52" s="598"/>
      <c r="D52" s="601"/>
    </row>
    <row r="53" spans="1:17" ht="15.75" customHeight="1">
      <c r="A53" s="1485"/>
      <c r="B53" s="600"/>
      <c r="D53" s="601"/>
    </row>
    <row r="54" spans="1:17" ht="15.75" customHeight="1">
      <c r="A54" s="1485"/>
      <c r="B54" s="595"/>
      <c r="D54" s="601"/>
    </row>
    <row r="55" spans="1:17" ht="15.75" customHeight="1">
      <c r="A55" s="1485"/>
      <c r="B55" s="597"/>
      <c r="D55" s="601"/>
    </row>
    <row r="56" spans="1:17" ht="15.75" customHeight="1">
      <c r="A56" s="1485"/>
      <c r="B56" s="597"/>
      <c r="D56" s="601"/>
    </row>
    <row r="57" spans="1:17" ht="15.75" customHeight="1">
      <c r="A57" s="1485"/>
      <c r="B57" s="597"/>
      <c r="D57" s="601"/>
    </row>
    <row r="58" spans="1:17" ht="15.75" customHeight="1">
      <c r="A58" s="1485"/>
      <c r="B58" s="597"/>
      <c r="D58" s="601"/>
    </row>
    <row r="59" spans="1:17" ht="15.75" customHeight="1">
      <c r="A59" s="1485"/>
      <c r="B59" s="597"/>
      <c r="D59" s="601"/>
    </row>
    <row r="60" spans="1:17" ht="15.75" customHeight="1">
      <c r="A60" s="1485"/>
      <c r="B60" s="600"/>
      <c r="D60" s="601"/>
    </row>
    <row r="61" spans="1:17" ht="15.75" customHeight="1">
      <c r="A61" s="1485"/>
      <c r="B61" s="595"/>
      <c r="D61" s="601"/>
    </row>
    <row r="62" spans="1:17" ht="15.75" customHeight="1">
      <c r="A62" s="1485"/>
      <c r="B62" s="597"/>
      <c r="D62" s="601"/>
    </row>
    <row r="63" spans="1:17" ht="15.75" customHeight="1">
      <c r="A63" s="1485"/>
      <c r="B63" s="597"/>
      <c r="D63" s="601"/>
    </row>
    <row r="64" spans="1:17" ht="15.75" customHeight="1">
      <c r="A64" s="1485"/>
      <c r="B64" s="600"/>
      <c r="D64" s="601"/>
    </row>
    <row r="65" spans="1:4" ht="15.75" customHeight="1">
      <c r="A65" s="1485"/>
      <c r="B65" s="595"/>
      <c r="D65" s="601"/>
    </row>
    <row r="66" spans="1:4" ht="15.75" customHeight="1">
      <c r="A66" s="1485"/>
      <c r="B66" s="595"/>
      <c r="D66" s="601"/>
    </row>
    <row r="67" spans="1:4" ht="15.75" customHeight="1">
      <c r="A67" s="1485"/>
      <c r="B67" s="597"/>
      <c r="D67" s="601"/>
    </row>
    <row r="68" spans="1:4" ht="15.75" customHeight="1">
      <c r="A68" s="1485"/>
      <c r="B68" s="597"/>
      <c r="D68" s="601"/>
    </row>
    <row r="69" spans="1:4" ht="15.75" customHeight="1">
      <c r="A69" s="1485"/>
      <c r="B69" s="598"/>
      <c r="D69" s="601"/>
    </row>
    <row r="70" spans="1:4" ht="15.75" customHeight="1">
      <c r="A70" s="1485"/>
      <c r="B70" s="598"/>
      <c r="D70" s="601"/>
    </row>
    <row r="71" spans="1:4" ht="15.75" customHeight="1">
      <c r="A71" s="1485"/>
      <c r="B71" s="598"/>
      <c r="D71" s="601"/>
    </row>
    <row r="72" spans="1:4" ht="15.75" customHeight="1">
      <c r="A72" s="1485"/>
      <c r="B72" s="597"/>
      <c r="D72" s="601"/>
    </row>
    <row r="73" spans="1:4" ht="15.75" customHeight="1">
      <c r="A73" s="1485"/>
      <c r="B73" s="602"/>
      <c r="D73" s="601"/>
    </row>
    <row r="74" spans="1:4" ht="15.75" customHeight="1">
      <c r="A74" s="1485"/>
      <c r="B74" s="600"/>
      <c r="D74" s="601"/>
    </row>
    <row r="75" spans="1:4" ht="15.75" customHeight="1">
      <c r="A75" s="1485"/>
      <c r="B75" s="597"/>
      <c r="D75" s="601"/>
    </row>
    <row r="76" spans="1:4" ht="15.75" customHeight="1">
      <c r="A76" s="1485"/>
      <c r="B76" s="597"/>
      <c r="D76" s="601"/>
    </row>
    <row r="77" spans="1:4" ht="15.75" customHeight="1">
      <c r="A77" s="1485"/>
      <c r="B77" s="597"/>
      <c r="D77" s="601"/>
    </row>
    <row r="78" spans="1:4" ht="15.75" customHeight="1">
      <c r="A78" s="1485"/>
      <c r="B78" s="603"/>
      <c r="D78" s="601"/>
    </row>
    <row r="79" spans="1:4" ht="15.75" customHeight="1">
      <c r="A79" s="1485"/>
      <c r="B79" s="604"/>
      <c r="D79" s="605"/>
    </row>
    <row r="80" spans="1:4" ht="15.75" customHeight="1">
      <c r="A80" s="1485"/>
      <c r="B80" s="595"/>
      <c r="D80" s="601"/>
    </row>
    <row r="81" spans="1:4" ht="15.75" customHeight="1">
      <c r="A81" s="1485"/>
      <c r="B81" s="597"/>
      <c r="D81" s="601"/>
    </row>
    <row r="82" spans="1:4" ht="15.75" customHeight="1">
      <c r="A82" s="1485"/>
      <c r="B82" s="597"/>
      <c r="D82" s="601"/>
    </row>
    <row r="83" spans="1:4" ht="15.75" customHeight="1">
      <c r="A83" s="1485"/>
      <c r="B83" s="598"/>
      <c r="D83" s="601"/>
    </row>
    <row r="84" spans="1:4" ht="15.75" customHeight="1">
      <c r="A84" s="1485"/>
      <c r="B84" s="598"/>
      <c r="D84" s="601"/>
    </row>
    <row r="85" spans="1:4" ht="15.75" customHeight="1">
      <c r="A85" s="1485"/>
      <c r="B85" s="597"/>
      <c r="D85" s="605"/>
    </row>
    <row r="86" spans="1:4" ht="15.75" customHeight="1">
      <c r="A86" s="1485"/>
      <c r="B86" s="599"/>
      <c r="D86" s="605"/>
    </row>
    <row r="87" spans="1:4" ht="15.75" customHeight="1">
      <c r="A87" s="1485"/>
      <c r="B87" s="600"/>
      <c r="D87" s="601"/>
    </row>
    <row r="88" spans="1:4" ht="15.75" customHeight="1">
      <c r="A88" s="1485"/>
      <c r="B88" s="595"/>
      <c r="D88" s="601"/>
    </row>
    <row r="89" spans="1:4" ht="15.75" customHeight="1">
      <c r="A89" s="1485"/>
      <c r="B89" s="598"/>
      <c r="D89" s="601"/>
    </row>
    <row r="90" spans="1:4" ht="15.75" customHeight="1">
      <c r="A90" s="1485"/>
      <c r="B90" s="600"/>
      <c r="D90" s="601"/>
    </row>
    <row r="91" spans="1:4" ht="15.75" customHeight="1">
      <c r="A91" s="1485"/>
      <c r="B91" s="595"/>
      <c r="D91" s="601"/>
    </row>
    <row r="92" spans="1:4" ht="15.75" customHeight="1">
      <c r="A92" s="1485"/>
      <c r="B92" s="595"/>
      <c r="D92" s="601"/>
    </row>
    <row r="93" spans="1:4" ht="15.75" customHeight="1">
      <c r="A93" s="1485"/>
      <c r="B93" s="597"/>
      <c r="D93" s="601"/>
    </row>
    <row r="94" spans="1:4" ht="15.75" customHeight="1">
      <c r="A94" s="1485"/>
      <c r="B94" s="597"/>
      <c r="D94" s="601"/>
    </row>
    <row r="95" spans="1:4" ht="15.75" customHeight="1">
      <c r="A95" s="1485"/>
      <c r="B95" s="597"/>
      <c r="D95" s="601"/>
    </row>
    <row r="96" spans="1:4" ht="15.75" customHeight="1">
      <c r="A96" s="1485"/>
      <c r="B96" s="600"/>
      <c r="D96" s="601"/>
    </row>
    <row r="97" spans="1:4" ht="15.75" customHeight="1">
      <c r="A97" s="1485"/>
      <c r="B97" s="595"/>
      <c r="D97" s="601"/>
    </row>
    <row r="98" spans="1:4" ht="15.75" customHeight="1">
      <c r="A98" s="1485"/>
      <c r="B98" s="597"/>
      <c r="D98" s="601"/>
    </row>
    <row r="99" spans="1:4" ht="15.75" customHeight="1">
      <c r="A99" s="1485"/>
      <c r="B99" s="597"/>
      <c r="D99" s="601"/>
    </row>
    <row r="100" spans="1:4" ht="15.75" customHeight="1">
      <c r="A100" s="1485"/>
      <c r="B100" s="603"/>
      <c r="D100" s="601"/>
    </row>
    <row r="101" spans="1:4" ht="15.75" customHeight="1">
      <c r="A101" s="1485"/>
      <c r="B101" s="597"/>
      <c r="D101" s="601"/>
    </row>
    <row r="102" spans="1:4" ht="15.75" customHeight="1">
      <c r="A102" s="1485"/>
      <c r="B102" s="604"/>
      <c r="D102" s="605"/>
    </row>
    <row r="103" spans="1:4">
      <c r="A103" s="604"/>
      <c r="B103" s="604"/>
      <c r="D103" s="605"/>
    </row>
  </sheetData>
  <sheetProtection selectLockedCells="1"/>
  <mergeCells count="23">
    <mergeCell ref="A38:A79"/>
    <mergeCell ref="C40:M51"/>
    <mergeCell ref="A80:A102"/>
    <mergeCell ref="H8:H11"/>
    <mergeCell ref="I8:I11"/>
    <mergeCell ref="J8:J11"/>
    <mergeCell ref="K8:K11"/>
    <mergeCell ref="L8:L11"/>
    <mergeCell ref="M8:M11"/>
    <mergeCell ref="F8:F11"/>
    <mergeCell ref="G8:G11"/>
    <mergeCell ref="B2:Q2"/>
    <mergeCell ref="R10:S11"/>
    <mergeCell ref="D36:G38"/>
    <mergeCell ref="Q8:Q11"/>
    <mergeCell ref="O8:O11"/>
    <mergeCell ref="N8:N11"/>
    <mergeCell ref="P8:P11"/>
    <mergeCell ref="B7:C7"/>
    <mergeCell ref="B8:B11"/>
    <mergeCell ref="C8:C11"/>
    <mergeCell ref="D8:D11"/>
    <mergeCell ref="E8:E11"/>
  </mergeCells>
  <phoneticPr fontId="57"/>
  <conditionalFormatting sqref="K14:K33">
    <cfRule type="expression" dxfId="2" priority="1">
      <formula>IF(C14="都道府県が行う事業（直接補助）",TRUE,FALSE)</formula>
    </cfRule>
  </conditionalFormatting>
  <dataValidations count="4">
    <dataValidation imeMode="off" allowBlank="1" showInputMessage="1" showErrorMessage="1" sqref="B37:B103 I8:I13 C8:C13 D8:G33 G52:K103 C104:K1048576 L34:Q34 H8 H12:H13 E34:H35 J8:K33 C34:D36 I34:K39" xr:uid="{F36EB06A-7897-4557-B983-F67716EA8AF9}"/>
    <dataValidation type="list" allowBlank="1" showInputMessage="1" showErrorMessage="1" sqref="C14:C33" xr:uid="{4DD6D010-C2F5-4DDB-9368-D246248F7666}">
      <formula1>$C$36:$C$37</formula1>
    </dataValidation>
    <dataValidation allowBlank="1" showInputMessage="1" showErrorMessage="1" sqref="I14:I33" xr:uid="{B9E6414D-1944-4D8D-B2C2-0086E13E4DB4}"/>
    <dataValidation type="list" imeMode="off" allowBlank="1" showInputMessage="1" showErrorMessage="1" sqref="H14:H33" xr:uid="{6C929B04-8806-43EB-938A-E00A0F12A27B}">
      <formula1>$H$36:$H$38</formula1>
    </dataValidation>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EB2EC-F908-4A41-8763-1398DE3B1DC5}">
  <sheetPr>
    <tabColor theme="5" tint="0.39997558519241921"/>
    <pageSetUpPr fitToPage="1"/>
  </sheetPr>
  <dimension ref="B1:Q81"/>
  <sheetViews>
    <sheetView showGridLines="0" view="pageBreakPreview" zoomScale="90" zoomScaleNormal="90" zoomScaleSheetLayoutView="90" zoomScalePageLayoutView="70" workbookViewId="0"/>
  </sheetViews>
  <sheetFormatPr defaultRowHeight="13.5" outlineLevelCol="1"/>
  <cols>
    <col min="1" max="1" width="3.625" style="962" customWidth="1"/>
    <col min="2" max="10" width="22.5" style="962" customWidth="1"/>
    <col min="11" max="13" width="20.75" style="962" customWidth="1"/>
    <col min="14" max="14" width="5.625" style="962" customWidth="1" outlineLevel="1"/>
    <col min="15" max="16" width="9" style="962" customWidth="1" outlineLevel="1"/>
    <col min="18" max="262" width="9" style="962"/>
    <col min="263" max="263" width="15.75" style="962" customWidth="1"/>
    <col min="264" max="269" width="12.125" style="962" customWidth="1"/>
    <col min="270" max="270" width="11.875" style="962" customWidth="1"/>
    <col min="271" max="518" width="9" style="962"/>
    <col min="519" max="519" width="15.75" style="962" customWidth="1"/>
    <col min="520" max="525" width="12.125" style="962" customWidth="1"/>
    <col min="526" max="526" width="11.875" style="962" customWidth="1"/>
    <col min="527" max="774" width="9" style="962"/>
    <col min="775" max="775" width="15.75" style="962" customWidth="1"/>
    <col min="776" max="781" width="12.125" style="962" customWidth="1"/>
    <col min="782" max="782" width="11.875" style="962" customWidth="1"/>
    <col min="783" max="1030" width="9" style="962"/>
    <col min="1031" max="1031" width="15.75" style="962" customWidth="1"/>
    <col min="1032" max="1037" width="12.125" style="962" customWidth="1"/>
    <col min="1038" max="1038" width="11.875" style="962" customWidth="1"/>
    <col min="1039" max="1286" width="9" style="962"/>
    <col min="1287" max="1287" width="15.75" style="962" customWidth="1"/>
    <col min="1288" max="1293" width="12.125" style="962" customWidth="1"/>
    <col min="1294" max="1294" width="11.875" style="962" customWidth="1"/>
    <col min="1295" max="1542" width="9" style="962"/>
    <col min="1543" max="1543" width="15.75" style="962" customWidth="1"/>
    <col min="1544" max="1549" width="12.125" style="962" customWidth="1"/>
    <col min="1550" max="1550" width="11.875" style="962" customWidth="1"/>
    <col min="1551" max="1798" width="9" style="962"/>
    <col min="1799" max="1799" width="15.75" style="962" customWidth="1"/>
    <col min="1800" max="1805" width="12.125" style="962" customWidth="1"/>
    <col min="1806" max="1806" width="11.875" style="962" customWidth="1"/>
    <col min="1807" max="2054" width="9" style="962"/>
    <col min="2055" max="2055" width="15.75" style="962" customWidth="1"/>
    <col min="2056" max="2061" width="12.125" style="962" customWidth="1"/>
    <col min="2062" max="2062" width="11.875" style="962" customWidth="1"/>
    <col min="2063" max="2310" width="9" style="962"/>
    <col min="2311" max="2311" width="15.75" style="962" customWidth="1"/>
    <col min="2312" max="2317" width="12.125" style="962" customWidth="1"/>
    <col min="2318" max="2318" width="11.875" style="962" customWidth="1"/>
    <col min="2319" max="2566" width="9" style="962"/>
    <col min="2567" max="2567" width="15.75" style="962" customWidth="1"/>
    <col min="2568" max="2573" width="12.125" style="962" customWidth="1"/>
    <col min="2574" max="2574" width="11.875" style="962" customWidth="1"/>
    <col min="2575" max="2822" width="9" style="962"/>
    <col min="2823" max="2823" width="15.75" style="962" customWidth="1"/>
    <col min="2824" max="2829" width="12.125" style="962" customWidth="1"/>
    <col min="2830" max="2830" width="11.875" style="962" customWidth="1"/>
    <col min="2831" max="3078" width="9" style="962"/>
    <col min="3079" max="3079" width="15.75" style="962" customWidth="1"/>
    <col min="3080" max="3085" width="12.125" style="962" customWidth="1"/>
    <col min="3086" max="3086" width="11.875" style="962" customWidth="1"/>
    <col min="3087" max="3334" width="9" style="962"/>
    <col min="3335" max="3335" width="15.75" style="962" customWidth="1"/>
    <col min="3336" max="3341" width="12.125" style="962" customWidth="1"/>
    <col min="3342" max="3342" width="11.875" style="962" customWidth="1"/>
    <col min="3343" max="3590" width="9" style="962"/>
    <col min="3591" max="3591" width="15.75" style="962" customWidth="1"/>
    <col min="3592" max="3597" width="12.125" style="962" customWidth="1"/>
    <col min="3598" max="3598" width="11.875" style="962" customWidth="1"/>
    <col min="3599" max="3846" width="9" style="962"/>
    <col min="3847" max="3847" width="15.75" style="962" customWidth="1"/>
    <col min="3848" max="3853" width="12.125" style="962" customWidth="1"/>
    <col min="3854" max="3854" width="11.875" style="962" customWidth="1"/>
    <col min="3855" max="4102" width="9" style="962"/>
    <col min="4103" max="4103" width="15.75" style="962" customWidth="1"/>
    <col min="4104" max="4109" width="12.125" style="962" customWidth="1"/>
    <col min="4110" max="4110" width="11.875" style="962" customWidth="1"/>
    <col min="4111" max="4358" width="9" style="962"/>
    <col min="4359" max="4359" width="15.75" style="962" customWidth="1"/>
    <col min="4360" max="4365" width="12.125" style="962" customWidth="1"/>
    <col min="4366" max="4366" width="11.875" style="962" customWidth="1"/>
    <col min="4367" max="4614" width="9" style="962"/>
    <col min="4615" max="4615" width="15.75" style="962" customWidth="1"/>
    <col min="4616" max="4621" width="12.125" style="962" customWidth="1"/>
    <col min="4622" max="4622" width="11.875" style="962" customWidth="1"/>
    <col min="4623" max="4870" width="9" style="962"/>
    <col min="4871" max="4871" width="15.75" style="962" customWidth="1"/>
    <col min="4872" max="4877" width="12.125" style="962" customWidth="1"/>
    <col min="4878" max="4878" width="11.875" style="962" customWidth="1"/>
    <col min="4879" max="5126" width="9" style="962"/>
    <col min="5127" max="5127" width="15.75" style="962" customWidth="1"/>
    <col min="5128" max="5133" width="12.125" style="962" customWidth="1"/>
    <col min="5134" max="5134" width="11.875" style="962" customWidth="1"/>
    <col min="5135" max="5382" width="9" style="962"/>
    <col min="5383" max="5383" width="15.75" style="962" customWidth="1"/>
    <col min="5384" max="5389" width="12.125" style="962" customWidth="1"/>
    <col min="5390" max="5390" width="11.875" style="962" customWidth="1"/>
    <col min="5391" max="5638" width="9" style="962"/>
    <col min="5639" max="5639" width="15.75" style="962" customWidth="1"/>
    <col min="5640" max="5645" width="12.125" style="962" customWidth="1"/>
    <col min="5646" max="5646" width="11.875" style="962" customWidth="1"/>
    <col min="5647" max="5894" width="9" style="962"/>
    <col min="5895" max="5895" width="15.75" style="962" customWidth="1"/>
    <col min="5896" max="5901" width="12.125" style="962" customWidth="1"/>
    <col min="5902" max="5902" width="11.875" style="962" customWidth="1"/>
    <col min="5903" max="6150" width="9" style="962"/>
    <col min="6151" max="6151" width="15.75" style="962" customWidth="1"/>
    <col min="6152" max="6157" width="12.125" style="962" customWidth="1"/>
    <col min="6158" max="6158" width="11.875" style="962" customWidth="1"/>
    <col min="6159" max="6406" width="9" style="962"/>
    <col min="6407" max="6407" width="15.75" style="962" customWidth="1"/>
    <col min="6408" max="6413" width="12.125" style="962" customWidth="1"/>
    <col min="6414" max="6414" width="11.875" style="962" customWidth="1"/>
    <col min="6415" max="6662" width="9" style="962"/>
    <col min="6663" max="6663" width="15.75" style="962" customWidth="1"/>
    <col min="6664" max="6669" width="12.125" style="962" customWidth="1"/>
    <col min="6670" max="6670" width="11.875" style="962" customWidth="1"/>
    <col min="6671" max="6918" width="9" style="962"/>
    <col min="6919" max="6919" width="15.75" style="962" customWidth="1"/>
    <col min="6920" max="6925" width="12.125" style="962" customWidth="1"/>
    <col min="6926" max="6926" width="11.875" style="962" customWidth="1"/>
    <col min="6927" max="7174" width="9" style="962"/>
    <col min="7175" max="7175" width="15.75" style="962" customWidth="1"/>
    <col min="7176" max="7181" width="12.125" style="962" customWidth="1"/>
    <col min="7182" max="7182" width="11.875" style="962" customWidth="1"/>
    <col min="7183" max="7430" width="9" style="962"/>
    <col min="7431" max="7431" width="15.75" style="962" customWidth="1"/>
    <col min="7432" max="7437" width="12.125" style="962" customWidth="1"/>
    <col min="7438" max="7438" width="11.875" style="962" customWidth="1"/>
    <col min="7439" max="7686" width="9" style="962"/>
    <col min="7687" max="7687" width="15.75" style="962" customWidth="1"/>
    <col min="7688" max="7693" width="12.125" style="962" customWidth="1"/>
    <col min="7694" max="7694" width="11.875" style="962" customWidth="1"/>
    <col min="7695" max="7942" width="9" style="962"/>
    <col min="7943" max="7943" width="15.75" style="962" customWidth="1"/>
    <col min="7944" max="7949" width="12.125" style="962" customWidth="1"/>
    <col min="7950" max="7950" width="11.875" style="962" customWidth="1"/>
    <col min="7951" max="8198" width="9" style="962"/>
    <col min="8199" max="8199" width="15.75" style="962" customWidth="1"/>
    <col min="8200" max="8205" width="12.125" style="962" customWidth="1"/>
    <col min="8206" max="8206" width="11.875" style="962" customWidth="1"/>
    <col min="8207" max="8454" width="9" style="962"/>
    <col min="8455" max="8455" width="15.75" style="962" customWidth="1"/>
    <col min="8456" max="8461" width="12.125" style="962" customWidth="1"/>
    <col min="8462" max="8462" width="11.875" style="962" customWidth="1"/>
    <col min="8463" max="8710" width="9" style="962"/>
    <col min="8711" max="8711" width="15.75" style="962" customWidth="1"/>
    <col min="8712" max="8717" width="12.125" style="962" customWidth="1"/>
    <col min="8718" max="8718" width="11.875" style="962" customWidth="1"/>
    <col min="8719" max="8966" width="9" style="962"/>
    <col min="8967" max="8967" width="15.75" style="962" customWidth="1"/>
    <col min="8968" max="8973" width="12.125" style="962" customWidth="1"/>
    <col min="8974" max="8974" width="11.875" style="962" customWidth="1"/>
    <col min="8975" max="9222" width="9" style="962"/>
    <col min="9223" max="9223" width="15.75" style="962" customWidth="1"/>
    <col min="9224" max="9229" width="12.125" style="962" customWidth="1"/>
    <col min="9230" max="9230" width="11.875" style="962" customWidth="1"/>
    <col min="9231" max="9478" width="9" style="962"/>
    <col min="9479" max="9479" width="15.75" style="962" customWidth="1"/>
    <col min="9480" max="9485" width="12.125" style="962" customWidth="1"/>
    <col min="9486" max="9486" width="11.875" style="962" customWidth="1"/>
    <col min="9487" max="9734" width="9" style="962"/>
    <col min="9735" max="9735" width="15.75" style="962" customWidth="1"/>
    <col min="9736" max="9741" width="12.125" style="962" customWidth="1"/>
    <col min="9742" max="9742" width="11.875" style="962" customWidth="1"/>
    <col min="9743" max="9990" width="9" style="962"/>
    <col min="9991" max="9991" width="15.75" style="962" customWidth="1"/>
    <col min="9992" max="9997" width="12.125" style="962" customWidth="1"/>
    <col min="9998" max="9998" width="11.875" style="962" customWidth="1"/>
    <col min="9999" max="10246" width="9" style="962"/>
    <col min="10247" max="10247" width="15.75" style="962" customWidth="1"/>
    <col min="10248" max="10253" width="12.125" style="962" customWidth="1"/>
    <col min="10254" max="10254" width="11.875" style="962" customWidth="1"/>
    <col min="10255" max="10502" width="9" style="962"/>
    <col min="10503" max="10503" width="15.75" style="962" customWidth="1"/>
    <col min="10504" max="10509" width="12.125" style="962" customWidth="1"/>
    <col min="10510" max="10510" width="11.875" style="962" customWidth="1"/>
    <col min="10511" max="10758" width="9" style="962"/>
    <col min="10759" max="10759" width="15.75" style="962" customWidth="1"/>
    <col min="10760" max="10765" width="12.125" style="962" customWidth="1"/>
    <col min="10766" max="10766" width="11.875" style="962" customWidth="1"/>
    <col min="10767" max="11014" width="9" style="962"/>
    <col min="11015" max="11015" width="15.75" style="962" customWidth="1"/>
    <col min="11016" max="11021" width="12.125" style="962" customWidth="1"/>
    <col min="11022" max="11022" width="11.875" style="962" customWidth="1"/>
    <col min="11023" max="11270" width="9" style="962"/>
    <col min="11271" max="11271" width="15.75" style="962" customWidth="1"/>
    <col min="11272" max="11277" width="12.125" style="962" customWidth="1"/>
    <col min="11278" max="11278" width="11.875" style="962" customWidth="1"/>
    <col min="11279" max="11526" width="9" style="962"/>
    <col min="11527" max="11527" width="15.75" style="962" customWidth="1"/>
    <col min="11528" max="11533" width="12.125" style="962" customWidth="1"/>
    <col min="11534" max="11534" width="11.875" style="962" customWidth="1"/>
    <col min="11535" max="11782" width="9" style="962"/>
    <col min="11783" max="11783" width="15.75" style="962" customWidth="1"/>
    <col min="11784" max="11789" width="12.125" style="962" customWidth="1"/>
    <col min="11790" max="11790" width="11.875" style="962" customWidth="1"/>
    <col min="11791" max="12038" width="9" style="962"/>
    <col min="12039" max="12039" width="15.75" style="962" customWidth="1"/>
    <col min="12040" max="12045" width="12.125" style="962" customWidth="1"/>
    <col min="12046" max="12046" width="11.875" style="962" customWidth="1"/>
    <col min="12047" max="12294" width="9" style="962"/>
    <col min="12295" max="12295" width="15.75" style="962" customWidth="1"/>
    <col min="12296" max="12301" width="12.125" style="962" customWidth="1"/>
    <col min="12302" max="12302" width="11.875" style="962" customWidth="1"/>
    <col min="12303" max="12550" width="9" style="962"/>
    <col min="12551" max="12551" width="15.75" style="962" customWidth="1"/>
    <col min="12552" max="12557" width="12.125" style="962" customWidth="1"/>
    <col min="12558" max="12558" width="11.875" style="962" customWidth="1"/>
    <col min="12559" max="12806" width="9" style="962"/>
    <col min="12807" max="12807" width="15.75" style="962" customWidth="1"/>
    <col min="12808" max="12813" width="12.125" style="962" customWidth="1"/>
    <col min="12814" max="12814" width="11.875" style="962" customWidth="1"/>
    <col min="12815" max="13062" width="9" style="962"/>
    <col min="13063" max="13063" width="15.75" style="962" customWidth="1"/>
    <col min="13064" max="13069" width="12.125" style="962" customWidth="1"/>
    <col min="13070" max="13070" width="11.875" style="962" customWidth="1"/>
    <col min="13071" max="13318" width="9" style="962"/>
    <col min="13319" max="13319" width="15.75" style="962" customWidth="1"/>
    <col min="13320" max="13325" width="12.125" style="962" customWidth="1"/>
    <col min="13326" max="13326" width="11.875" style="962" customWidth="1"/>
    <col min="13327" max="13574" width="9" style="962"/>
    <col min="13575" max="13575" width="15.75" style="962" customWidth="1"/>
    <col min="13576" max="13581" width="12.125" style="962" customWidth="1"/>
    <col min="13582" max="13582" width="11.875" style="962" customWidth="1"/>
    <col min="13583" max="13830" width="9" style="962"/>
    <col min="13831" max="13831" width="15.75" style="962" customWidth="1"/>
    <col min="13832" max="13837" width="12.125" style="962" customWidth="1"/>
    <col min="13838" max="13838" width="11.875" style="962" customWidth="1"/>
    <col min="13839" max="14086" width="9" style="962"/>
    <col min="14087" max="14087" width="15.75" style="962" customWidth="1"/>
    <col min="14088" max="14093" width="12.125" style="962" customWidth="1"/>
    <col min="14094" max="14094" width="11.875" style="962" customWidth="1"/>
    <col min="14095" max="14342" width="9" style="962"/>
    <col min="14343" max="14343" width="15.75" style="962" customWidth="1"/>
    <col min="14344" max="14349" width="12.125" style="962" customWidth="1"/>
    <col min="14350" max="14350" width="11.875" style="962" customWidth="1"/>
    <col min="14351" max="14598" width="9" style="962"/>
    <col min="14599" max="14599" width="15.75" style="962" customWidth="1"/>
    <col min="14600" max="14605" width="12.125" style="962" customWidth="1"/>
    <col min="14606" max="14606" width="11.875" style="962" customWidth="1"/>
    <col min="14607" max="14854" width="9" style="962"/>
    <col min="14855" max="14855" width="15.75" style="962" customWidth="1"/>
    <col min="14856" max="14861" width="12.125" style="962" customWidth="1"/>
    <col min="14862" max="14862" width="11.875" style="962" customWidth="1"/>
    <col min="14863" max="15110" width="9" style="962"/>
    <col min="15111" max="15111" width="15.75" style="962" customWidth="1"/>
    <col min="15112" max="15117" width="12.125" style="962" customWidth="1"/>
    <col min="15118" max="15118" width="11.875" style="962" customWidth="1"/>
    <col min="15119" max="15366" width="9" style="962"/>
    <col min="15367" max="15367" width="15.75" style="962" customWidth="1"/>
    <col min="15368" max="15373" width="12.125" style="962" customWidth="1"/>
    <col min="15374" max="15374" width="11.875" style="962" customWidth="1"/>
    <col min="15375" max="15622" width="9" style="962"/>
    <col min="15623" max="15623" width="15.75" style="962" customWidth="1"/>
    <col min="15624" max="15629" width="12.125" style="962" customWidth="1"/>
    <col min="15630" max="15630" width="11.875" style="962" customWidth="1"/>
    <col min="15631" max="15878" width="9" style="962"/>
    <col min="15879" max="15879" width="15.75" style="962" customWidth="1"/>
    <col min="15880" max="15885" width="12.125" style="962" customWidth="1"/>
    <col min="15886" max="15886" width="11.875" style="962" customWidth="1"/>
    <col min="15887" max="16134" width="9" style="962"/>
    <col min="16135" max="16135" width="15.75" style="962" customWidth="1"/>
    <col min="16136" max="16141" width="12.125" style="962" customWidth="1"/>
    <col min="16142" max="16142" width="11.875" style="962" customWidth="1"/>
    <col min="16143" max="16384" width="9" style="962"/>
  </cols>
  <sheetData>
    <row r="1" spans="2:14" ht="16.5" customHeight="1">
      <c r="B1" s="959" t="s">
        <v>849</v>
      </c>
      <c r="C1" s="960"/>
      <c r="D1" s="961"/>
      <c r="E1" s="961"/>
      <c r="F1" s="961"/>
      <c r="G1" s="961"/>
      <c r="H1" s="961"/>
      <c r="I1" s="961"/>
      <c r="J1" s="961"/>
      <c r="K1" s="961"/>
      <c r="L1" s="961"/>
      <c r="M1" s="961"/>
    </row>
    <row r="2" spans="2:14" ht="13.5" customHeight="1">
      <c r="B2" s="961"/>
      <c r="C2" s="961"/>
      <c r="D2" s="961"/>
      <c r="E2" s="961"/>
      <c r="F2" s="961"/>
      <c r="G2" s="961"/>
      <c r="H2" s="961"/>
      <c r="I2" s="961"/>
      <c r="J2" s="961"/>
      <c r="K2" s="961"/>
      <c r="L2" s="961"/>
      <c r="M2" s="961"/>
    </row>
    <row r="3" spans="2:14" ht="13.5" customHeight="1">
      <c r="B3" s="961"/>
      <c r="C3" s="963"/>
      <c r="D3" s="963"/>
      <c r="E3" s="963"/>
      <c r="F3" s="963"/>
      <c r="G3" s="963"/>
      <c r="H3" s="963"/>
      <c r="I3" s="963"/>
      <c r="J3" s="963"/>
      <c r="K3" s="963"/>
      <c r="L3" s="963"/>
      <c r="M3" s="963"/>
    </row>
    <row r="4" spans="2:14" ht="23.25" customHeight="1">
      <c r="B4" s="959" t="s">
        <v>847</v>
      </c>
      <c r="C4" s="959"/>
      <c r="D4" s="961"/>
      <c r="E4" s="961"/>
      <c r="F4" s="961"/>
      <c r="G4" s="961"/>
      <c r="H4" s="961"/>
      <c r="I4" s="961"/>
      <c r="J4" s="961"/>
      <c r="K4" s="961"/>
      <c r="L4" s="1517" t="s">
        <v>841</v>
      </c>
      <c r="M4" s="1517"/>
    </row>
    <row r="5" spans="2:14" ht="18" customHeight="1">
      <c r="B5" s="1514" t="s">
        <v>814</v>
      </c>
      <c r="C5" s="1515"/>
      <c r="D5" s="1516"/>
      <c r="E5" s="1514" t="s">
        <v>815</v>
      </c>
      <c r="F5" s="1516"/>
      <c r="G5" s="1514" t="s">
        <v>816</v>
      </c>
      <c r="H5" s="1515"/>
      <c r="I5" s="1515"/>
      <c r="J5" s="1515"/>
      <c r="K5" s="1515"/>
      <c r="L5" s="1515"/>
      <c r="M5" s="1516"/>
      <c r="N5" s="972"/>
    </row>
    <row r="6" spans="2:14" ht="18" customHeight="1">
      <c r="B6" s="1518"/>
      <c r="C6" s="1519"/>
      <c r="D6" s="1520"/>
      <c r="E6" s="964"/>
      <c r="F6" s="965" t="s">
        <v>813</v>
      </c>
      <c r="G6" s="966"/>
      <c r="H6" s="959"/>
      <c r="I6" s="973"/>
      <c r="J6" s="959"/>
      <c r="K6" s="959"/>
      <c r="L6" s="959"/>
      <c r="M6" s="967"/>
    </row>
    <row r="7" spans="2:14" ht="18" customHeight="1">
      <c r="B7" s="1521" t="s">
        <v>837</v>
      </c>
      <c r="C7" s="1512"/>
      <c r="D7" s="1513"/>
      <c r="E7" s="964"/>
      <c r="F7" s="994"/>
      <c r="G7" s="995"/>
      <c r="H7" s="996"/>
      <c r="I7" s="997"/>
      <c r="J7" s="996"/>
      <c r="K7" s="996"/>
      <c r="L7" s="996"/>
      <c r="M7" s="998"/>
      <c r="N7" s="962">
        <v>4</v>
      </c>
    </row>
    <row r="8" spans="2:14" ht="18" customHeight="1">
      <c r="B8" s="1511"/>
      <c r="C8" s="1512"/>
      <c r="D8" s="1513"/>
      <c r="E8" s="964"/>
      <c r="F8" s="994"/>
      <c r="G8" s="995"/>
      <c r="H8" s="996"/>
      <c r="I8" s="996"/>
      <c r="J8" s="996"/>
      <c r="K8" s="996"/>
      <c r="L8" s="996"/>
      <c r="M8" s="998"/>
      <c r="N8" s="962">
        <v>5</v>
      </c>
    </row>
    <row r="9" spans="2:14" ht="18" customHeight="1">
      <c r="B9" s="1511"/>
      <c r="C9" s="1512"/>
      <c r="D9" s="1513"/>
      <c r="E9" s="964"/>
      <c r="F9" s="994"/>
      <c r="G9" s="999"/>
      <c r="H9" s="996"/>
      <c r="I9" s="996"/>
      <c r="J9" s="996"/>
      <c r="K9" s="996"/>
      <c r="L9" s="996"/>
      <c r="M9" s="998"/>
      <c r="N9" s="962">
        <v>6</v>
      </c>
    </row>
    <row r="10" spans="2:14" ht="18" customHeight="1">
      <c r="B10" s="1511"/>
      <c r="C10" s="1512"/>
      <c r="D10" s="1513"/>
      <c r="E10" s="964"/>
      <c r="F10" s="994"/>
      <c r="G10" s="999"/>
      <c r="H10" s="996"/>
      <c r="I10" s="996"/>
      <c r="J10" s="996"/>
      <c r="K10" s="996"/>
      <c r="L10" s="996"/>
      <c r="M10" s="998"/>
      <c r="N10" s="962">
        <v>7</v>
      </c>
    </row>
    <row r="11" spans="2:14" ht="18" customHeight="1">
      <c r="B11" s="1511" t="s">
        <v>838</v>
      </c>
      <c r="C11" s="1512"/>
      <c r="D11" s="1513"/>
      <c r="E11" s="964"/>
      <c r="F11" s="1000"/>
      <c r="G11" s="999"/>
      <c r="H11" s="996"/>
      <c r="I11" s="996"/>
      <c r="J11" s="996"/>
      <c r="K11" s="996"/>
      <c r="L11" s="996"/>
      <c r="M11" s="998"/>
      <c r="N11" s="962">
        <v>8</v>
      </c>
    </row>
    <row r="12" spans="2:14" ht="18" customHeight="1">
      <c r="B12" s="1511"/>
      <c r="C12" s="1512"/>
      <c r="D12" s="1513"/>
      <c r="E12" s="964"/>
      <c r="F12" s="994"/>
      <c r="G12" s="999"/>
      <c r="H12" s="996"/>
      <c r="I12" s="996"/>
      <c r="J12" s="996"/>
      <c r="K12" s="996"/>
      <c r="L12" s="996"/>
      <c r="M12" s="998"/>
      <c r="N12" s="962">
        <v>9</v>
      </c>
    </row>
    <row r="13" spans="2:14" ht="18" customHeight="1">
      <c r="B13" s="1511"/>
      <c r="C13" s="1512"/>
      <c r="D13" s="1513"/>
      <c r="E13" s="964"/>
      <c r="F13" s="994"/>
      <c r="G13" s="999"/>
      <c r="H13" s="996"/>
      <c r="I13" s="996"/>
      <c r="J13" s="996"/>
      <c r="K13" s="996"/>
      <c r="L13" s="996"/>
      <c r="M13" s="998"/>
      <c r="N13" s="962">
        <v>10</v>
      </c>
    </row>
    <row r="14" spans="2:14" ht="18" customHeight="1">
      <c r="B14" s="1511"/>
      <c r="C14" s="1512"/>
      <c r="D14" s="1513"/>
      <c r="E14" s="964"/>
      <c r="F14" s="994"/>
      <c r="G14" s="999"/>
      <c r="H14" s="996"/>
      <c r="I14" s="996"/>
      <c r="J14" s="996"/>
      <c r="K14" s="996"/>
      <c r="L14" s="996"/>
      <c r="M14" s="998"/>
      <c r="N14" s="962">
        <v>11</v>
      </c>
    </row>
    <row r="15" spans="2:14" ht="18" customHeight="1">
      <c r="B15" s="1511" t="s">
        <v>827</v>
      </c>
      <c r="C15" s="1512"/>
      <c r="D15" s="1513"/>
      <c r="E15" s="964"/>
      <c r="F15" s="994"/>
      <c r="G15" s="999"/>
      <c r="H15" s="996"/>
      <c r="I15" s="996"/>
      <c r="J15" s="996"/>
      <c r="K15" s="996"/>
      <c r="L15" s="996"/>
      <c r="M15" s="998"/>
      <c r="N15" s="962">
        <v>12</v>
      </c>
    </row>
    <row r="16" spans="2:14" ht="18" customHeight="1">
      <c r="B16" s="1511"/>
      <c r="C16" s="1512"/>
      <c r="D16" s="1513"/>
      <c r="E16" s="964"/>
      <c r="F16" s="994"/>
      <c r="G16" s="999"/>
      <c r="H16" s="996"/>
      <c r="I16" s="996"/>
      <c r="J16" s="996"/>
      <c r="K16" s="996"/>
      <c r="L16" s="996"/>
      <c r="M16" s="998"/>
      <c r="N16" s="962">
        <v>13</v>
      </c>
    </row>
    <row r="17" spans="2:14" ht="18" customHeight="1">
      <c r="B17" s="1511"/>
      <c r="C17" s="1512"/>
      <c r="D17" s="1513"/>
      <c r="E17" s="964"/>
      <c r="F17" s="994"/>
      <c r="G17" s="999"/>
      <c r="H17" s="996"/>
      <c r="I17" s="996"/>
      <c r="J17" s="996"/>
      <c r="K17" s="996"/>
      <c r="L17" s="996"/>
      <c r="M17" s="998"/>
      <c r="N17" s="962">
        <v>14</v>
      </c>
    </row>
    <row r="18" spans="2:14" ht="18" customHeight="1">
      <c r="B18" s="1511" t="s">
        <v>839</v>
      </c>
      <c r="C18" s="1512"/>
      <c r="D18" s="1513"/>
      <c r="E18" s="964"/>
      <c r="F18" s="994"/>
      <c r="G18" s="999"/>
      <c r="H18" s="996"/>
      <c r="I18" s="996"/>
      <c r="J18" s="996"/>
      <c r="K18" s="996"/>
      <c r="L18" s="996"/>
      <c r="M18" s="998"/>
      <c r="N18" s="962">
        <v>15</v>
      </c>
    </row>
    <row r="19" spans="2:14" ht="18" customHeight="1">
      <c r="B19" s="1511"/>
      <c r="C19" s="1512"/>
      <c r="D19" s="1513"/>
      <c r="E19" s="964"/>
      <c r="F19" s="994"/>
      <c r="G19" s="999"/>
      <c r="H19" s="996"/>
      <c r="I19" s="996"/>
      <c r="J19" s="996"/>
      <c r="K19" s="996"/>
      <c r="L19" s="996"/>
      <c r="M19" s="998"/>
      <c r="N19" s="962">
        <v>16</v>
      </c>
    </row>
    <row r="20" spans="2:14" ht="18" customHeight="1">
      <c r="B20" s="1511"/>
      <c r="C20" s="1512"/>
      <c r="D20" s="1513"/>
      <c r="E20" s="964"/>
      <c r="F20" s="994"/>
      <c r="G20" s="999"/>
      <c r="H20" s="996"/>
      <c r="I20" s="996"/>
      <c r="J20" s="996"/>
      <c r="K20" s="996"/>
      <c r="L20" s="996"/>
      <c r="M20" s="998"/>
      <c r="N20" s="962">
        <v>17</v>
      </c>
    </row>
    <row r="21" spans="2:14" ht="18" customHeight="1">
      <c r="B21" s="1511"/>
      <c r="C21" s="1512"/>
      <c r="D21" s="1513"/>
      <c r="E21" s="964"/>
      <c r="F21" s="994"/>
      <c r="G21" s="999"/>
      <c r="H21" s="996"/>
      <c r="I21" s="996"/>
      <c r="J21" s="996"/>
      <c r="K21" s="996"/>
      <c r="L21" s="996"/>
      <c r="M21" s="998"/>
      <c r="N21" s="962">
        <v>18</v>
      </c>
    </row>
    <row r="22" spans="2:14" ht="18" customHeight="1">
      <c r="B22" s="1511"/>
      <c r="C22" s="1512"/>
      <c r="D22" s="1513"/>
      <c r="E22" s="964"/>
      <c r="F22" s="994"/>
      <c r="G22" s="999"/>
      <c r="H22" s="996"/>
      <c r="I22" s="996"/>
      <c r="J22" s="996"/>
      <c r="K22" s="996"/>
      <c r="L22" s="996"/>
      <c r="M22" s="998"/>
      <c r="N22" s="962">
        <v>19</v>
      </c>
    </row>
    <row r="23" spans="2:14" ht="18" customHeight="1">
      <c r="B23" s="1511"/>
      <c r="C23" s="1512"/>
      <c r="D23" s="1513"/>
      <c r="E23" s="964"/>
      <c r="F23" s="994"/>
      <c r="G23" s="999"/>
      <c r="H23" s="996"/>
      <c r="I23" s="996"/>
      <c r="J23" s="996"/>
      <c r="K23" s="996"/>
      <c r="L23" s="996"/>
      <c r="M23" s="998"/>
      <c r="N23" s="962">
        <v>20</v>
      </c>
    </row>
    <row r="24" spans="2:14" ht="18" customHeight="1">
      <c r="B24" s="1511"/>
      <c r="C24" s="1512"/>
      <c r="D24" s="1513"/>
      <c r="E24" s="964"/>
      <c r="F24" s="994"/>
      <c r="G24" s="999"/>
      <c r="H24" s="996"/>
      <c r="I24" s="996"/>
      <c r="J24" s="996"/>
      <c r="K24" s="996"/>
      <c r="L24" s="996"/>
      <c r="M24" s="998"/>
      <c r="N24" s="962">
        <v>21</v>
      </c>
    </row>
    <row r="25" spans="2:14" ht="18" customHeight="1">
      <c r="B25" s="1511"/>
      <c r="C25" s="1512"/>
      <c r="D25" s="1513"/>
      <c r="E25" s="964"/>
      <c r="F25" s="994"/>
      <c r="G25" s="999"/>
      <c r="H25" s="996"/>
      <c r="I25" s="996"/>
      <c r="J25" s="996"/>
      <c r="K25" s="996"/>
      <c r="L25" s="996"/>
      <c r="M25" s="998"/>
      <c r="N25" s="962">
        <v>22</v>
      </c>
    </row>
    <row r="26" spans="2:14" ht="18" customHeight="1">
      <c r="B26" s="1511"/>
      <c r="C26" s="1512"/>
      <c r="D26" s="1513"/>
      <c r="E26" s="964"/>
      <c r="F26" s="994"/>
      <c r="G26" s="999"/>
      <c r="H26" s="996"/>
      <c r="I26" s="996"/>
      <c r="J26" s="996"/>
      <c r="K26" s="996"/>
      <c r="L26" s="996"/>
      <c r="M26" s="998"/>
      <c r="N26" s="962">
        <v>23</v>
      </c>
    </row>
    <row r="27" spans="2:14" ht="18" customHeight="1">
      <c r="B27" s="1511"/>
      <c r="C27" s="1512"/>
      <c r="D27" s="1513"/>
      <c r="E27" s="964"/>
      <c r="F27" s="994"/>
      <c r="G27" s="999"/>
      <c r="H27" s="996"/>
      <c r="I27" s="996"/>
      <c r="J27" s="996"/>
      <c r="K27" s="996"/>
      <c r="L27" s="996"/>
      <c r="M27" s="998"/>
      <c r="N27" s="962">
        <v>24</v>
      </c>
    </row>
    <row r="28" spans="2:14" ht="18" customHeight="1">
      <c r="B28" s="1511"/>
      <c r="C28" s="1512"/>
      <c r="D28" s="1513"/>
      <c r="E28" s="964"/>
      <c r="F28" s="994"/>
      <c r="G28" s="999"/>
      <c r="H28" s="996"/>
      <c r="I28" s="996"/>
      <c r="J28" s="996"/>
      <c r="K28" s="996"/>
      <c r="L28" s="996"/>
      <c r="M28" s="998"/>
      <c r="N28" s="962">
        <v>25</v>
      </c>
    </row>
    <row r="29" spans="2:14" ht="18" customHeight="1">
      <c r="B29" s="1511"/>
      <c r="C29" s="1512"/>
      <c r="D29" s="1513"/>
      <c r="E29" s="964"/>
      <c r="F29" s="994"/>
      <c r="G29" s="999"/>
      <c r="H29" s="996"/>
      <c r="I29" s="996"/>
      <c r="J29" s="996"/>
      <c r="K29" s="996"/>
      <c r="L29" s="996"/>
      <c r="M29" s="998"/>
      <c r="N29" s="962">
        <v>26</v>
      </c>
    </row>
    <row r="30" spans="2:14" ht="18" customHeight="1">
      <c r="B30" s="1511"/>
      <c r="C30" s="1512"/>
      <c r="D30" s="1513"/>
      <c r="E30" s="964"/>
      <c r="F30" s="994"/>
      <c r="G30" s="999"/>
      <c r="H30" s="996"/>
      <c r="I30" s="996"/>
      <c r="J30" s="996"/>
      <c r="K30" s="996"/>
      <c r="L30" s="996"/>
      <c r="M30" s="998"/>
      <c r="N30" s="962">
        <v>27</v>
      </c>
    </row>
    <row r="31" spans="2:14" ht="18" customHeight="1">
      <c r="B31" s="1511"/>
      <c r="C31" s="1512"/>
      <c r="D31" s="1513"/>
      <c r="E31" s="964"/>
      <c r="F31" s="994"/>
      <c r="G31" s="999"/>
      <c r="H31" s="996"/>
      <c r="I31" s="996"/>
      <c r="J31" s="996"/>
      <c r="K31" s="996"/>
      <c r="L31" s="996"/>
      <c r="M31" s="998"/>
      <c r="N31" s="962">
        <v>28</v>
      </c>
    </row>
    <row r="32" spans="2:14" ht="18" customHeight="1">
      <c r="B32" s="1511"/>
      <c r="C32" s="1512"/>
      <c r="D32" s="1513"/>
      <c r="E32" s="964"/>
      <c r="F32" s="994"/>
      <c r="G32" s="999"/>
      <c r="H32" s="996"/>
      <c r="I32" s="996"/>
      <c r="J32" s="996"/>
      <c r="K32" s="996"/>
      <c r="L32" s="996"/>
      <c r="M32" s="998"/>
      <c r="N32" s="962">
        <v>29</v>
      </c>
    </row>
    <row r="33" spans="2:14" ht="18" customHeight="1">
      <c r="B33" s="1511"/>
      <c r="C33" s="1512"/>
      <c r="D33" s="1513"/>
      <c r="E33" s="964"/>
      <c r="F33" s="994"/>
      <c r="G33" s="999"/>
      <c r="H33" s="996"/>
      <c r="I33" s="996"/>
      <c r="J33" s="996"/>
      <c r="K33" s="996"/>
      <c r="L33" s="996"/>
      <c r="M33" s="998"/>
      <c r="N33" s="962">
        <v>30</v>
      </c>
    </row>
    <row r="34" spans="2:14" ht="18" customHeight="1">
      <c r="B34" s="1511"/>
      <c r="C34" s="1512"/>
      <c r="D34" s="1513"/>
      <c r="E34" s="964"/>
      <c r="F34" s="994"/>
      <c r="G34" s="999"/>
      <c r="H34" s="996"/>
      <c r="I34" s="996"/>
      <c r="J34" s="996"/>
      <c r="K34" s="996"/>
      <c r="L34" s="996"/>
      <c r="M34" s="998"/>
      <c r="N34" s="962">
        <v>31</v>
      </c>
    </row>
    <row r="35" spans="2:14" ht="18" customHeight="1">
      <c r="B35" s="1511"/>
      <c r="C35" s="1512"/>
      <c r="D35" s="1513"/>
      <c r="E35" s="964"/>
      <c r="F35" s="994"/>
      <c r="G35" s="999"/>
      <c r="H35" s="996"/>
      <c r="I35" s="996"/>
      <c r="J35" s="996"/>
      <c r="K35" s="996"/>
      <c r="L35" s="996"/>
      <c r="M35" s="998"/>
      <c r="N35" s="962">
        <v>32</v>
      </c>
    </row>
    <row r="36" spans="2:14" ht="18" customHeight="1">
      <c r="B36" s="1511"/>
      <c r="C36" s="1512"/>
      <c r="D36" s="1513"/>
      <c r="E36" s="964"/>
      <c r="F36" s="994"/>
      <c r="G36" s="999"/>
      <c r="H36" s="996"/>
      <c r="I36" s="996"/>
      <c r="J36" s="996"/>
      <c r="K36" s="996"/>
      <c r="L36" s="996"/>
      <c r="M36" s="998"/>
      <c r="N36" s="962">
        <v>33</v>
      </c>
    </row>
    <row r="37" spans="2:14" ht="18" customHeight="1">
      <c r="B37" s="1511"/>
      <c r="C37" s="1512"/>
      <c r="D37" s="1513"/>
      <c r="E37" s="964"/>
      <c r="F37" s="994"/>
      <c r="G37" s="999"/>
      <c r="H37" s="996"/>
      <c r="I37" s="996"/>
      <c r="J37" s="996"/>
      <c r="K37" s="996"/>
      <c r="L37" s="996"/>
      <c r="M37" s="998"/>
      <c r="N37" s="962">
        <v>34</v>
      </c>
    </row>
    <row r="38" spans="2:14" ht="18" customHeight="1">
      <c r="B38" s="1511"/>
      <c r="C38" s="1512"/>
      <c r="D38" s="1513"/>
      <c r="E38" s="964"/>
      <c r="F38" s="994"/>
      <c r="G38" s="999"/>
      <c r="H38" s="996"/>
      <c r="I38" s="996"/>
      <c r="J38" s="996"/>
      <c r="K38" s="996"/>
      <c r="L38" s="996"/>
      <c r="M38" s="998"/>
      <c r="N38" s="962">
        <v>35</v>
      </c>
    </row>
    <row r="39" spans="2:14" ht="18" customHeight="1">
      <c r="B39" s="1511"/>
      <c r="C39" s="1512"/>
      <c r="D39" s="1513"/>
      <c r="E39" s="964"/>
      <c r="F39" s="994"/>
      <c r="G39" s="999"/>
      <c r="H39" s="996"/>
      <c r="I39" s="996"/>
      <c r="J39" s="996"/>
      <c r="K39" s="996"/>
      <c r="L39" s="996"/>
      <c r="M39" s="998"/>
      <c r="N39" s="962">
        <v>36</v>
      </c>
    </row>
    <row r="40" spans="2:14" ht="18" customHeight="1">
      <c r="B40" s="1511"/>
      <c r="C40" s="1512"/>
      <c r="D40" s="1513"/>
      <c r="E40" s="964"/>
      <c r="F40" s="994"/>
      <c r="G40" s="999"/>
      <c r="H40" s="996"/>
      <c r="I40" s="996"/>
      <c r="J40" s="996"/>
      <c r="K40" s="996"/>
      <c r="L40" s="996"/>
      <c r="M40" s="998"/>
      <c r="N40" s="962">
        <v>37</v>
      </c>
    </row>
    <row r="41" spans="2:14" ht="18" customHeight="1">
      <c r="B41" s="1511"/>
      <c r="C41" s="1512"/>
      <c r="D41" s="1513"/>
      <c r="E41" s="964"/>
      <c r="F41" s="994"/>
      <c r="G41" s="999"/>
      <c r="H41" s="996"/>
      <c r="I41" s="996"/>
      <c r="J41" s="996"/>
      <c r="K41" s="996"/>
      <c r="L41" s="996"/>
      <c r="M41" s="998"/>
      <c r="N41" s="962">
        <v>38</v>
      </c>
    </row>
    <row r="42" spans="2:14" ht="18" customHeight="1">
      <c r="B42" s="1511"/>
      <c r="C42" s="1512"/>
      <c r="D42" s="1513"/>
      <c r="E42" s="964"/>
      <c r="F42" s="994"/>
      <c r="G42" s="999"/>
      <c r="H42" s="996"/>
      <c r="I42" s="996"/>
      <c r="J42" s="996"/>
      <c r="K42" s="996"/>
      <c r="L42" s="996"/>
      <c r="M42" s="998"/>
      <c r="N42" s="962">
        <v>39</v>
      </c>
    </row>
    <row r="43" spans="2:14" ht="18" customHeight="1">
      <c r="B43" s="1511"/>
      <c r="C43" s="1512"/>
      <c r="D43" s="1513"/>
      <c r="E43" s="964"/>
      <c r="F43" s="994"/>
      <c r="G43" s="999"/>
      <c r="H43" s="996"/>
      <c r="I43" s="996"/>
      <c r="J43" s="996"/>
      <c r="K43" s="996"/>
      <c r="L43" s="996"/>
      <c r="M43" s="998"/>
      <c r="N43" s="962">
        <v>40</v>
      </c>
    </row>
    <row r="44" spans="2:14" ht="18" customHeight="1">
      <c r="B44" s="1511"/>
      <c r="C44" s="1512"/>
      <c r="D44" s="1513"/>
      <c r="E44" s="964"/>
      <c r="F44" s="994"/>
      <c r="G44" s="999"/>
      <c r="H44" s="996"/>
      <c r="I44" s="996"/>
      <c r="J44" s="996"/>
      <c r="K44" s="996"/>
      <c r="L44" s="996"/>
      <c r="M44" s="998"/>
      <c r="N44" s="962">
        <v>41</v>
      </c>
    </row>
    <row r="45" spans="2:14" ht="18" customHeight="1">
      <c r="B45" s="1511"/>
      <c r="C45" s="1512"/>
      <c r="D45" s="1513"/>
      <c r="E45" s="964"/>
      <c r="F45" s="994"/>
      <c r="G45" s="999"/>
      <c r="H45" s="996"/>
      <c r="I45" s="996"/>
      <c r="J45" s="996"/>
      <c r="K45" s="996"/>
      <c r="L45" s="996"/>
      <c r="M45" s="998"/>
      <c r="N45" s="962">
        <v>42</v>
      </c>
    </row>
    <row r="46" spans="2:14" ht="18" customHeight="1">
      <c r="B46" s="1511"/>
      <c r="C46" s="1512"/>
      <c r="D46" s="1513"/>
      <c r="E46" s="964"/>
      <c r="F46" s="994"/>
      <c r="G46" s="999"/>
      <c r="H46" s="996"/>
      <c r="I46" s="996"/>
      <c r="J46" s="996"/>
      <c r="K46" s="996"/>
      <c r="L46" s="996"/>
      <c r="M46" s="998"/>
      <c r="N46" s="962">
        <v>43</v>
      </c>
    </row>
    <row r="47" spans="2:14" ht="18" customHeight="1">
      <c r="B47" s="1511"/>
      <c r="C47" s="1512"/>
      <c r="D47" s="1513"/>
      <c r="E47" s="964"/>
      <c r="F47" s="994"/>
      <c r="G47" s="999"/>
      <c r="H47" s="996"/>
      <c r="I47" s="996"/>
      <c r="J47" s="996"/>
      <c r="K47" s="996"/>
      <c r="L47" s="996"/>
      <c r="M47" s="998"/>
      <c r="N47" s="962">
        <v>44</v>
      </c>
    </row>
    <row r="48" spans="2:14" ht="18" customHeight="1">
      <c r="B48" s="1511"/>
      <c r="C48" s="1512"/>
      <c r="D48" s="1513"/>
      <c r="E48" s="964"/>
      <c r="F48" s="994"/>
      <c r="G48" s="999"/>
      <c r="H48" s="996"/>
      <c r="I48" s="996"/>
      <c r="J48" s="996"/>
      <c r="K48" s="996"/>
      <c r="L48" s="996"/>
      <c r="M48" s="998"/>
      <c r="N48" s="962">
        <v>45</v>
      </c>
    </row>
    <row r="49" spans="2:14" ht="18" customHeight="1">
      <c r="B49" s="1511"/>
      <c r="C49" s="1512"/>
      <c r="D49" s="1513"/>
      <c r="E49" s="964"/>
      <c r="F49" s="994"/>
      <c r="G49" s="999"/>
      <c r="H49" s="996"/>
      <c r="I49" s="996"/>
      <c r="J49" s="996"/>
      <c r="K49" s="996"/>
      <c r="L49" s="996"/>
      <c r="M49" s="998"/>
      <c r="N49" s="962">
        <v>46</v>
      </c>
    </row>
    <row r="50" spans="2:14" ht="18" customHeight="1">
      <c r="B50" s="1511"/>
      <c r="C50" s="1512"/>
      <c r="D50" s="1513"/>
      <c r="E50" s="964"/>
      <c r="F50" s="994"/>
      <c r="G50" s="999"/>
      <c r="H50" s="996"/>
      <c r="I50" s="996"/>
      <c r="J50" s="996"/>
      <c r="K50" s="996"/>
      <c r="L50" s="996"/>
      <c r="M50" s="998"/>
      <c r="N50" s="962">
        <v>47</v>
      </c>
    </row>
    <row r="51" spans="2:14" ht="18" customHeight="1">
      <c r="B51" s="1511"/>
      <c r="C51" s="1512"/>
      <c r="D51" s="1513"/>
      <c r="E51" s="964"/>
      <c r="F51" s="994"/>
      <c r="G51" s="999"/>
      <c r="H51" s="996"/>
      <c r="I51" s="996"/>
      <c r="J51" s="996"/>
      <c r="K51" s="996"/>
      <c r="L51" s="996"/>
      <c r="M51" s="998"/>
      <c r="N51" s="962">
        <v>48</v>
      </c>
    </row>
    <row r="52" spans="2:14" ht="18" customHeight="1">
      <c r="B52" s="1511"/>
      <c r="C52" s="1512"/>
      <c r="D52" s="1513"/>
      <c r="E52" s="964"/>
      <c r="F52" s="994"/>
      <c r="G52" s="999"/>
      <c r="H52" s="996"/>
      <c r="I52" s="996"/>
      <c r="J52" s="996"/>
      <c r="K52" s="996"/>
      <c r="L52" s="996"/>
      <c r="M52" s="998"/>
      <c r="N52" s="962">
        <v>49</v>
      </c>
    </row>
    <row r="53" spans="2:14" ht="18" customHeight="1">
      <c r="B53" s="1511"/>
      <c r="C53" s="1512"/>
      <c r="D53" s="1513"/>
      <c r="E53" s="964"/>
      <c r="F53" s="994"/>
      <c r="G53" s="999"/>
      <c r="H53" s="996"/>
      <c r="I53" s="996"/>
      <c r="J53" s="996"/>
      <c r="K53" s="996"/>
      <c r="L53" s="996"/>
      <c r="M53" s="998"/>
      <c r="N53" s="962">
        <v>50</v>
      </c>
    </row>
    <row r="54" spans="2:14" ht="18" customHeight="1">
      <c r="B54" s="1511"/>
      <c r="C54" s="1512"/>
      <c r="D54" s="1513"/>
      <c r="E54" s="964"/>
      <c r="F54" s="994"/>
      <c r="G54" s="999"/>
      <c r="H54" s="996"/>
      <c r="I54" s="996"/>
      <c r="J54" s="996"/>
      <c r="K54" s="996"/>
      <c r="L54" s="996"/>
      <c r="M54" s="998"/>
      <c r="N54" s="962">
        <v>51</v>
      </c>
    </row>
    <row r="55" spans="2:14" ht="18" customHeight="1">
      <c r="B55" s="1511"/>
      <c r="C55" s="1512"/>
      <c r="D55" s="1513"/>
      <c r="E55" s="964"/>
      <c r="F55" s="994"/>
      <c r="G55" s="999"/>
      <c r="H55" s="996"/>
      <c r="I55" s="996"/>
      <c r="J55" s="996"/>
      <c r="K55" s="996"/>
      <c r="L55" s="996"/>
      <c r="M55" s="998"/>
      <c r="N55" s="962">
        <v>52</v>
      </c>
    </row>
    <row r="56" spans="2:14" ht="18" customHeight="1">
      <c r="B56" s="1511"/>
      <c r="C56" s="1512"/>
      <c r="D56" s="1513"/>
      <c r="E56" s="964"/>
      <c r="F56" s="994"/>
      <c r="G56" s="999"/>
      <c r="H56" s="996"/>
      <c r="I56" s="996"/>
      <c r="J56" s="996"/>
      <c r="K56" s="996"/>
      <c r="L56" s="996"/>
      <c r="M56" s="998"/>
      <c r="N56" s="962">
        <v>53</v>
      </c>
    </row>
    <row r="57" spans="2:14" ht="18" customHeight="1">
      <c r="B57" s="1511"/>
      <c r="C57" s="1512"/>
      <c r="D57" s="1513"/>
      <c r="E57" s="964"/>
      <c r="F57" s="994"/>
      <c r="G57" s="999"/>
      <c r="H57" s="996"/>
      <c r="I57" s="996"/>
      <c r="J57" s="996"/>
      <c r="K57" s="996"/>
      <c r="L57" s="996"/>
      <c r="M57" s="998"/>
      <c r="N57" s="962">
        <v>54</v>
      </c>
    </row>
    <row r="58" spans="2:14" ht="18" customHeight="1">
      <c r="B58" s="1511"/>
      <c r="C58" s="1512"/>
      <c r="D58" s="1513"/>
      <c r="E58" s="964"/>
      <c r="F58" s="994"/>
      <c r="G58" s="999"/>
      <c r="H58" s="996"/>
      <c r="I58" s="996"/>
      <c r="J58" s="996"/>
      <c r="K58" s="996"/>
      <c r="L58" s="996"/>
      <c r="M58" s="998"/>
      <c r="N58" s="962">
        <v>55</v>
      </c>
    </row>
    <row r="59" spans="2:14" ht="18" customHeight="1">
      <c r="B59" s="1511"/>
      <c r="C59" s="1512"/>
      <c r="D59" s="1513"/>
      <c r="E59" s="964"/>
      <c r="F59" s="994"/>
      <c r="G59" s="999"/>
      <c r="H59" s="996"/>
      <c r="I59" s="996"/>
      <c r="J59" s="996"/>
      <c r="K59" s="996"/>
      <c r="L59" s="996"/>
      <c r="M59" s="998"/>
      <c r="N59" s="962">
        <v>56</v>
      </c>
    </row>
    <row r="60" spans="2:14" ht="18" customHeight="1">
      <c r="B60" s="1511"/>
      <c r="C60" s="1512"/>
      <c r="D60" s="1513"/>
      <c r="E60" s="964"/>
      <c r="F60" s="994"/>
      <c r="G60" s="999"/>
      <c r="H60" s="996"/>
      <c r="I60" s="996"/>
      <c r="J60" s="996"/>
      <c r="K60" s="996"/>
      <c r="L60" s="996"/>
      <c r="M60" s="998"/>
      <c r="N60" s="962">
        <v>57</v>
      </c>
    </row>
    <row r="61" spans="2:14" ht="18" customHeight="1">
      <c r="B61" s="1511"/>
      <c r="C61" s="1512"/>
      <c r="D61" s="1513"/>
      <c r="E61" s="964"/>
      <c r="F61" s="994"/>
      <c r="G61" s="999"/>
      <c r="H61" s="996"/>
      <c r="I61" s="996"/>
      <c r="J61" s="996"/>
      <c r="K61" s="996"/>
      <c r="L61" s="996"/>
      <c r="M61" s="998"/>
      <c r="N61" s="962">
        <v>58</v>
      </c>
    </row>
    <row r="62" spans="2:14" ht="18" customHeight="1">
      <c r="B62" s="1511"/>
      <c r="C62" s="1512"/>
      <c r="D62" s="1513"/>
      <c r="E62" s="964"/>
      <c r="F62" s="994"/>
      <c r="G62" s="999"/>
      <c r="H62" s="996"/>
      <c r="I62" s="996"/>
      <c r="J62" s="996"/>
      <c r="K62" s="996"/>
      <c r="L62" s="996"/>
      <c r="M62" s="998"/>
      <c r="N62" s="962">
        <v>59</v>
      </c>
    </row>
    <row r="63" spans="2:14" ht="18" customHeight="1">
      <c r="B63" s="1511"/>
      <c r="C63" s="1512"/>
      <c r="D63" s="1513"/>
      <c r="E63" s="964"/>
      <c r="F63" s="994"/>
      <c r="G63" s="999"/>
      <c r="H63" s="996"/>
      <c r="I63" s="996"/>
      <c r="J63" s="996"/>
      <c r="K63" s="996"/>
      <c r="L63" s="996"/>
      <c r="M63" s="998"/>
      <c r="N63" s="962">
        <v>60</v>
      </c>
    </row>
    <row r="64" spans="2:14" ht="18" customHeight="1">
      <c r="B64" s="1511"/>
      <c r="C64" s="1512"/>
      <c r="D64" s="1513"/>
      <c r="E64" s="964"/>
      <c r="F64" s="994"/>
      <c r="G64" s="999"/>
      <c r="H64" s="996"/>
      <c r="I64" s="996"/>
      <c r="J64" s="996"/>
      <c r="K64" s="996"/>
      <c r="L64" s="996"/>
      <c r="M64" s="998"/>
      <c r="N64" s="962">
        <v>61</v>
      </c>
    </row>
    <row r="65" spans="2:14" ht="18" customHeight="1">
      <c r="B65" s="1511"/>
      <c r="C65" s="1512"/>
      <c r="D65" s="1513"/>
      <c r="E65" s="964"/>
      <c r="F65" s="994"/>
      <c r="G65" s="999"/>
      <c r="H65" s="996"/>
      <c r="I65" s="996"/>
      <c r="J65" s="996"/>
      <c r="K65" s="996"/>
      <c r="L65" s="996"/>
      <c r="M65" s="998"/>
      <c r="N65" s="962">
        <v>62</v>
      </c>
    </row>
    <row r="66" spans="2:14" ht="18" customHeight="1">
      <c r="B66" s="1511"/>
      <c r="C66" s="1512"/>
      <c r="D66" s="1513"/>
      <c r="E66" s="964"/>
      <c r="F66" s="994"/>
      <c r="G66" s="999"/>
      <c r="H66" s="996"/>
      <c r="I66" s="996"/>
      <c r="J66" s="996"/>
      <c r="K66" s="996"/>
      <c r="L66" s="996"/>
      <c r="M66" s="998"/>
      <c r="N66" s="962">
        <v>63</v>
      </c>
    </row>
    <row r="67" spans="2:14" ht="18" customHeight="1">
      <c r="B67" s="1511"/>
      <c r="C67" s="1512"/>
      <c r="D67" s="1513"/>
      <c r="E67" s="964"/>
      <c r="F67" s="994"/>
      <c r="G67" s="999"/>
      <c r="H67" s="996"/>
      <c r="I67" s="996"/>
      <c r="J67" s="996"/>
      <c r="K67" s="996"/>
      <c r="L67" s="996"/>
      <c r="M67" s="998"/>
      <c r="N67" s="962">
        <v>64</v>
      </c>
    </row>
    <row r="68" spans="2:14" ht="18" customHeight="1">
      <c r="B68" s="1511"/>
      <c r="C68" s="1512"/>
      <c r="D68" s="1513"/>
      <c r="E68" s="964"/>
      <c r="F68" s="994"/>
      <c r="G68" s="999"/>
      <c r="H68" s="996"/>
      <c r="I68" s="996"/>
      <c r="J68" s="996"/>
      <c r="K68" s="996"/>
      <c r="L68" s="996"/>
      <c r="M68" s="998"/>
      <c r="N68" s="962">
        <v>65</v>
      </c>
    </row>
    <row r="69" spans="2:14" ht="18" customHeight="1">
      <c r="B69" s="1511"/>
      <c r="C69" s="1512"/>
      <c r="D69" s="1513"/>
      <c r="E69" s="964"/>
      <c r="F69" s="994"/>
      <c r="G69" s="999"/>
      <c r="H69" s="996"/>
      <c r="I69" s="996"/>
      <c r="J69" s="996"/>
      <c r="K69" s="996"/>
      <c r="L69" s="996"/>
      <c r="M69" s="998"/>
      <c r="N69" s="962">
        <v>66</v>
      </c>
    </row>
    <row r="70" spans="2:14" ht="18" customHeight="1">
      <c r="B70" s="1511"/>
      <c r="C70" s="1512"/>
      <c r="D70" s="1513"/>
      <c r="E70" s="964"/>
      <c r="F70" s="994"/>
      <c r="G70" s="999"/>
      <c r="H70" s="996"/>
      <c r="I70" s="996"/>
      <c r="J70" s="996"/>
      <c r="K70" s="996"/>
      <c r="L70" s="996"/>
      <c r="M70" s="998"/>
      <c r="N70" s="962">
        <v>67</v>
      </c>
    </row>
    <row r="71" spans="2:14" ht="18" customHeight="1">
      <c r="B71" s="1511"/>
      <c r="C71" s="1512"/>
      <c r="D71" s="1513"/>
      <c r="E71" s="964"/>
      <c r="F71" s="994"/>
      <c r="G71" s="999"/>
      <c r="H71" s="996"/>
      <c r="I71" s="996"/>
      <c r="J71" s="996"/>
      <c r="K71" s="996"/>
      <c r="L71" s="996"/>
      <c r="M71" s="998"/>
      <c r="N71" s="962">
        <v>68</v>
      </c>
    </row>
    <row r="72" spans="2:14" ht="18" customHeight="1">
      <c r="B72" s="1511"/>
      <c r="C72" s="1512"/>
      <c r="D72" s="1513"/>
      <c r="E72" s="964"/>
      <c r="F72" s="994"/>
      <c r="G72" s="999"/>
      <c r="H72" s="996"/>
      <c r="I72" s="996"/>
      <c r="J72" s="996"/>
      <c r="K72" s="996"/>
      <c r="L72" s="996"/>
      <c r="M72" s="998"/>
      <c r="N72" s="962">
        <v>69</v>
      </c>
    </row>
    <row r="73" spans="2:14" ht="18" customHeight="1">
      <c r="B73" s="1511"/>
      <c r="C73" s="1512"/>
      <c r="D73" s="1513"/>
      <c r="E73" s="964"/>
      <c r="F73" s="994"/>
      <c r="G73" s="999"/>
      <c r="H73" s="996"/>
      <c r="I73" s="996"/>
      <c r="J73" s="996"/>
      <c r="K73" s="996"/>
      <c r="L73" s="996"/>
      <c r="M73" s="998"/>
      <c r="N73" s="962">
        <v>70</v>
      </c>
    </row>
    <row r="74" spans="2:14" ht="18" customHeight="1">
      <c r="B74" s="1511"/>
      <c r="C74" s="1512"/>
      <c r="D74" s="1513"/>
      <c r="E74" s="964"/>
      <c r="F74" s="994"/>
      <c r="G74" s="999"/>
      <c r="H74" s="996"/>
      <c r="I74" s="996"/>
      <c r="J74" s="996"/>
      <c r="K74" s="996"/>
      <c r="L74" s="996"/>
      <c r="M74" s="998"/>
      <c r="N74" s="962">
        <v>71</v>
      </c>
    </row>
    <row r="75" spans="2:14" ht="18" customHeight="1">
      <c r="B75" s="1511"/>
      <c r="C75" s="1512"/>
      <c r="D75" s="1513"/>
      <c r="E75" s="964"/>
      <c r="F75" s="994"/>
      <c r="G75" s="999"/>
      <c r="H75" s="996"/>
      <c r="I75" s="996"/>
      <c r="J75" s="996"/>
      <c r="K75" s="996"/>
      <c r="L75" s="996"/>
      <c r="M75" s="998"/>
      <c r="N75" s="962">
        <v>72</v>
      </c>
    </row>
    <row r="76" spans="2:14" ht="18" customHeight="1">
      <c r="B76" s="1511"/>
      <c r="C76" s="1512"/>
      <c r="D76" s="1513"/>
      <c r="E76" s="964"/>
      <c r="F76" s="994"/>
      <c r="G76" s="999"/>
      <c r="H76" s="996"/>
      <c r="I76" s="996"/>
      <c r="J76" s="996"/>
      <c r="K76" s="996"/>
      <c r="L76" s="996"/>
      <c r="M76" s="998"/>
    </row>
    <row r="77" spans="2:14" ht="18" customHeight="1">
      <c r="B77" s="1511"/>
      <c r="C77" s="1512"/>
      <c r="D77" s="1513"/>
      <c r="E77" s="964"/>
      <c r="F77" s="994"/>
      <c r="G77" s="999"/>
      <c r="H77" s="996"/>
      <c r="I77" s="996"/>
      <c r="J77" s="996"/>
      <c r="K77" s="996"/>
      <c r="L77" s="996"/>
      <c r="M77" s="998"/>
    </row>
    <row r="78" spans="2:14" ht="18" customHeight="1">
      <c r="B78" s="1511"/>
      <c r="C78" s="1512"/>
      <c r="D78" s="1513"/>
      <c r="E78" s="964"/>
      <c r="F78" s="994"/>
      <c r="G78" s="1001"/>
      <c r="H78" s="1002"/>
      <c r="I78" s="1002"/>
      <c r="J78" s="1002"/>
      <c r="K78" s="1002"/>
      <c r="L78" s="1002"/>
      <c r="M78" s="1003"/>
    </row>
    <row r="79" spans="2:14" ht="23.25" customHeight="1">
      <c r="B79" s="1514" t="s">
        <v>817</v>
      </c>
      <c r="C79" s="1515"/>
      <c r="D79" s="1516"/>
      <c r="E79" s="968"/>
      <c r="F79" s="969">
        <f>SUM(F7:F78)</f>
        <v>0</v>
      </c>
      <c r="G79" s="968"/>
      <c r="H79" s="970"/>
      <c r="I79" s="970"/>
      <c r="J79" s="970"/>
      <c r="K79" s="970"/>
      <c r="L79" s="970"/>
      <c r="M79" s="971"/>
    </row>
    <row r="80" spans="2:14" ht="19.5" customHeight="1">
      <c r="B80" s="961"/>
      <c r="C80" s="961"/>
      <c r="D80" s="961"/>
      <c r="E80" s="961"/>
      <c r="F80" s="961"/>
      <c r="G80" s="961"/>
      <c r="H80" s="961"/>
      <c r="I80" s="961"/>
      <c r="J80" s="961"/>
      <c r="K80" s="961"/>
      <c r="L80" s="961"/>
      <c r="M80" s="961"/>
    </row>
    <row r="81" spans="2:13">
      <c r="B81" s="961"/>
      <c r="C81" s="961"/>
      <c r="D81" s="961"/>
      <c r="E81" s="961"/>
      <c r="F81" s="961"/>
      <c r="G81" s="961"/>
      <c r="H81" s="961"/>
      <c r="I81" s="961"/>
      <c r="J81" s="961"/>
      <c r="K81" s="961"/>
      <c r="L81" s="961"/>
      <c r="M81" s="961"/>
    </row>
  </sheetData>
  <sheetProtection formatCells="0" formatColumns="0" formatRows="0" insertColumns="0" insertRows="0" insertHyperlinks="0" deleteColumns="0" deleteRows="0" sort="0" autoFilter="0" pivotTables="0"/>
  <mergeCells count="78">
    <mergeCell ref="B7:D7"/>
    <mergeCell ref="L4:M4"/>
    <mergeCell ref="B5:D5"/>
    <mergeCell ref="E5:F5"/>
    <mergeCell ref="G5:M5"/>
    <mergeCell ref="B6:D6"/>
    <mergeCell ref="B19:D19"/>
    <mergeCell ref="B8:D8"/>
    <mergeCell ref="B9:D9"/>
    <mergeCell ref="B10:D10"/>
    <mergeCell ref="B11:D11"/>
    <mergeCell ref="B12:D12"/>
    <mergeCell ref="B13:D13"/>
    <mergeCell ref="B14:D14"/>
    <mergeCell ref="B15:D15"/>
    <mergeCell ref="B16:D16"/>
    <mergeCell ref="B17:D17"/>
    <mergeCell ref="B18:D18"/>
    <mergeCell ref="B31:D31"/>
    <mergeCell ref="B20:D20"/>
    <mergeCell ref="B21:D21"/>
    <mergeCell ref="B22:D22"/>
    <mergeCell ref="B23:D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 ref="B67:D67"/>
    <mergeCell ref="B56:D56"/>
    <mergeCell ref="B57:D57"/>
    <mergeCell ref="B58:D58"/>
    <mergeCell ref="B59:D59"/>
    <mergeCell ref="B60:D60"/>
    <mergeCell ref="B61:D61"/>
    <mergeCell ref="B62:D62"/>
    <mergeCell ref="B63:D63"/>
    <mergeCell ref="B64:D64"/>
    <mergeCell ref="B65:D65"/>
    <mergeCell ref="B66:D66"/>
    <mergeCell ref="B79:D79"/>
    <mergeCell ref="B68:D68"/>
    <mergeCell ref="B69:D69"/>
    <mergeCell ref="B70:D70"/>
    <mergeCell ref="B71:D71"/>
    <mergeCell ref="B72:D72"/>
    <mergeCell ref="B73:D73"/>
    <mergeCell ref="B74:D74"/>
    <mergeCell ref="B75:D75"/>
    <mergeCell ref="B76:D76"/>
    <mergeCell ref="B77:D77"/>
    <mergeCell ref="B78:D78"/>
  </mergeCells>
  <phoneticPr fontId="57"/>
  <pageMargins left="0.7" right="0.7" top="0.75" bottom="0.75" header="0.3" footer="0.3"/>
  <pageSetup paperSize="9" scale="3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36B7C-C0F2-4DD3-A856-37BC407BFC29}">
  <sheetPr>
    <tabColor theme="5" tint="0.39997558519241921"/>
    <outlinePr summaryRight="0"/>
    <pageSetUpPr fitToPage="1"/>
  </sheetPr>
  <dimension ref="A1:X23"/>
  <sheetViews>
    <sheetView showGridLines="0" view="pageBreakPreview" zoomScale="130" zoomScaleNormal="70" zoomScaleSheetLayoutView="130" workbookViewId="0"/>
  </sheetViews>
  <sheetFormatPr defaultColWidth="9" defaultRowHeight="13.5"/>
  <cols>
    <col min="1" max="1" width="7.125" style="2" bestFit="1" customWidth="1"/>
    <col min="2" max="2" width="24.75" style="2" customWidth="1"/>
    <col min="3" max="16" width="11.25" style="2" customWidth="1"/>
    <col min="17" max="19" width="5.75" style="2" customWidth="1"/>
    <col min="20" max="21" width="5.625" style="2" customWidth="1"/>
    <col min="22" max="16384" width="9" style="2"/>
  </cols>
  <sheetData>
    <row r="1" spans="1:24" ht="21" customHeight="1" thickBot="1">
      <c r="A1" s="495" t="s">
        <v>874</v>
      </c>
    </row>
    <row r="2" spans="1:24" ht="24" customHeight="1" thickBot="1">
      <c r="B2" s="1522" t="s">
        <v>445</v>
      </c>
      <c r="C2" s="1523"/>
      <c r="D2" s="1523"/>
      <c r="E2" s="1523"/>
      <c r="F2" s="1523"/>
      <c r="G2" s="1523"/>
      <c r="H2" s="1523"/>
      <c r="I2" s="1523"/>
      <c r="J2" s="1523"/>
      <c r="K2" s="1523"/>
      <c r="L2" s="1523"/>
      <c r="M2" s="1523"/>
      <c r="N2" s="1523"/>
      <c r="O2" s="1523"/>
      <c r="P2" s="1524"/>
    </row>
    <row r="4" spans="1:24" ht="19.5" customHeight="1">
      <c r="B4" s="606"/>
    </row>
    <row r="5" spans="1:24" ht="19.5" customHeight="1">
      <c r="B5" s="607"/>
    </row>
    <row r="6" spans="1:24" ht="19.5" customHeight="1">
      <c r="B6" s="607"/>
    </row>
    <row r="7" spans="1:24" ht="7.5" customHeight="1">
      <c r="B7" s="726"/>
      <c r="C7" s="726"/>
      <c r="D7" s="726"/>
      <c r="E7" s="726"/>
      <c r="F7" s="726"/>
      <c r="G7" s="726"/>
      <c r="H7" s="726"/>
      <c r="I7" s="935"/>
      <c r="J7" s="935"/>
      <c r="K7" s="726"/>
      <c r="L7" s="726"/>
      <c r="M7" s="726"/>
      <c r="N7" s="726"/>
      <c r="O7" s="726"/>
      <c r="P7" s="726"/>
    </row>
    <row r="8" spans="1:24" ht="19.5" thickBot="1">
      <c r="B8" s="1439"/>
      <c r="C8" s="1440"/>
      <c r="D8" s="2" t="s">
        <v>334</v>
      </c>
      <c r="J8" s="952"/>
    </row>
    <row r="9" spans="1:24" ht="45" customHeight="1" thickTop="1">
      <c r="B9" s="1525" t="s">
        <v>446</v>
      </c>
      <c r="C9" s="608" t="s">
        <v>447</v>
      </c>
      <c r="D9" s="608" t="s">
        <v>859</v>
      </c>
      <c r="E9" s="609" t="s">
        <v>448</v>
      </c>
      <c r="F9" s="608" t="s">
        <v>449</v>
      </c>
      <c r="G9" s="609" t="s">
        <v>450</v>
      </c>
      <c r="H9" s="609" t="s">
        <v>451</v>
      </c>
      <c r="I9" s="609" t="s">
        <v>452</v>
      </c>
      <c r="J9" s="951" t="s">
        <v>805</v>
      </c>
      <c r="K9" s="840" t="s">
        <v>728</v>
      </c>
      <c r="L9" s="846" t="s">
        <v>727</v>
      </c>
      <c r="M9" s="1094" t="s">
        <v>775</v>
      </c>
      <c r="N9" s="1094" t="s">
        <v>741</v>
      </c>
      <c r="O9" s="1094" t="s">
        <v>745</v>
      </c>
      <c r="P9" s="1095" t="s">
        <v>762</v>
      </c>
      <c r="Q9" s="1096"/>
    </row>
    <row r="10" spans="1:24" ht="13.5" customHeight="1" thickBot="1">
      <c r="B10" s="1526"/>
      <c r="C10" s="611" t="s">
        <v>453</v>
      </c>
      <c r="D10" s="612" t="s">
        <v>454</v>
      </c>
      <c r="E10" s="611" t="s">
        <v>455</v>
      </c>
      <c r="F10" s="612" t="s">
        <v>456</v>
      </c>
      <c r="G10" s="611" t="s">
        <v>457</v>
      </c>
      <c r="H10" s="613" t="s">
        <v>458</v>
      </c>
      <c r="I10" s="745"/>
      <c r="J10" s="934" t="s">
        <v>806</v>
      </c>
      <c r="K10" s="844" t="s">
        <v>811</v>
      </c>
      <c r="L10" s="745" t="s">
        <v>797</v>
      </c>
      <c r="M10" s="844" t="s">
        <v>767</v>
      </c>
      <c r="N10" s="844" t="s">
        <v>768</v>
      </c>
      <c r="O10" s="844" t="s">
        <v>769</v>
      </c>
      <c r="P10" s="974" t="s">
        <v>858</v>
      </c>
      <c r="Q10" s="1096"/>
    </row>
    <row r="11" spans="1:24" ht="18.75" customHeight="1" thickBot="1">
      <c r="B11" s="614"/>
      <c r="C11" s="615" t="s">
        <v>459</v>
      </c>
      <c r="D11" s="615" t="s">
        <v>460</v>
      </c>
      <c r="E11" s="615" t="s">
        <v>459</v>
      </c>
      <c r="F11" s="615" t="s">
        <v>459</v>
      </c>
      <c r="G11" s="615" t="s">
        <v>117</v>
      </c>
      <c r="H11" s="615" t="s">
        <v>117</v>
      </c>
      <c r="I11" s="735" t="s">
        <v>466</v>
      </c>
      <c r="J11" s="735" t="s">
        <v>466</v>
      </c>
      <c r="K11" s="845" t="s">
        <v>466</v>
      </c>
      <c r="L11" s="736" t="s">
        <v>466</v>
      </c>
      <c r="M11" s="867" t="s">
        <v>466</v>
      </c>
      <c r="N11" s="867" t="s">
        <v>759</v>
      </c>
      <c r="O11" s="867" t="s">
        <v>729</v>
      </c>
      <c r="P11" s="847" t="s">
        <v>759</v>
      </c>
      <c r="Q11" s="1096"/>
    </row>
    <row r="12" spans="1:24" ht="22.5" customHeight="1" thickBot="1">
      <c r="A12" s="2" t="s">
        <v>380</v>
      </c>
      <c r="B12" s="737" t="s">
        <v>461</v>
      </c>
      <c r="C12" s="738">
        <v>50000000</v>
      </c>
      <c r="D12" s="738">
        <v>8500000</v>
      </c>
      <c r="E12" s="739">
        <f t="shared" ref="E12:E17" si="0">C12-D12</f>
        <v>41500000</v>
      </c>
      <c r="F12" s="738">
        <v>40000000</v>
      </c>
      <c r="G12" s="740">
        <v>16800000</v>
      </c>
      <c r="H12" s="739">
        <f>MIN(E12,F12,G12)</f>
        <v>16800000</v>
      </c>
      <c r="I12" s="742">
        <v>0.5</v>
      </c>
      <c r="J12" s="954">
        <f>H12*1/2</f>
        <v>8400000</v>
      </c>
      <c r="K12" s="841">
        <v>16800000</v>
      </c>
      <c r="L12" s="743">
        <f>ROUNDDOWN(MIN(J12,K12),-3)</f>
        <v>8400000</v>
      </c>
      <c r="M12" s="860">
        <v>8400000</v>
      </c>
      <c r="N12" s="860">
        <v>9000000</v>
      </c>
      <c r="O12" s="860">
        <v>9000000</v>
      </c>
      <c r="P12" s="854">
        <f>M12-O12</f>
        <v>-600000</v>
      </c>
      <c r="Q12" s="1097"/>
      <c r="R12" s="617"/>
      <c r="S12" s="617"/>
      <c r="T12" s="617"/>
      <c r="U12" s="617"/>
    </row>
    <row r="13" spans="1:24" ht="22.5" customHeight="1" thickBot="1">
      <c r="A13" s="2" t="s">
        <v>380</v>
      </c>
      <c r="B13" s="737" t="s">
        <v>730</v>
      </c>
      <c r="C13" s="738">
        <v>50000000</v>
      </c>
      <c r="D13" s="738">
        <v>8500000</v>
      </c>
      <c r="E13" s="739">
        <f t="shared" si="0"/>
        <v>41500000</v>
      </c>
      <c r="F13" s="738">
        <v>40000000</v>
      </c>
      <c r="G13" s="740">
        <v>16800000</v>
      </c>
      <c r="H13" s="739">
        <f>MIN(E13,F13,G13)</f>
        <v>16800000</v>
      </c>
      <c r="I13" s="742">
        <v>0.5</v>
      </c>
      <c r="J13" s="954">
        <f>H13*1/2</f>
        <v>8400000</v>
      </c>
      <c r="K13" s="841">
        <v>16800000</v>
      </c>
      <c r="L13" s="743">
        <f t="shared" ref="L13:L17" si="1">ROUNDDOWN(MIN(J13,K13),-3)</f>
        <v>8400000</v>
      </c>
      <c r="M13" s="860">
        <v>8400000</v>
      </c>
      <c r="N13" s="860">
        <v>9000000</v>
      </c>
      <c r="O13" s="860">
        <v>9000000</v>
      </c>
      <c r="P13" s="854">
        <f>M13-O13</f>
        <v>-600000</v>
      </c>
      <c r="Q13" s="1097"/>
      <c r="R13" s="617"/>
      <c r="S13" s="617"/>
      <c r="T13" s="617"/>
      <c r="U13" s="617"/>
    </row>
    <row r="14" spans="1:24" ht="22.5" customHeight="1">
      <c r="B14" s="618"/>
      <c r="C14" s="619"/>
      <c r="D14" s="619"/>
      <c r="E14" s="620">
        <f t="shared" si="0"/>
        <v>0</v>
      </c>
      <c r="F14" s="619"/>
      <c r="G14" s="621">
        <v>16800000</v>
      </c>
      <c r="H14" s="620">
        <f>MIN(E14,F14,G14)</f>
        <v>0</v>
      </c>
      <c r="I14" s="622">
        <v>0.5</v>
      </c>
      <c r="J14" s="955">
        <f>H14*1/2</f>
        <v>0</v>
      </c>
      <c r="K14" s="842">
        <v>0</v>
      </c>
      <c r="L14" s="1072">
        <f t="shared" si="1"/>
        <v>0</v>
      </c>
      <c r="M14" s="861"/>
      <c r="N14" s="862"/>
      <c r="O14" s="862"/>
      <c r="P14" s="1098"/>
      <c r="Q14" s="616"/>
      <c r="R14" s="617"/>
      <c r="S14" s="617"/>
      <c r="T14" s="617"/>
      <c r="U14" s="617"/>
    </row>
    <row r="15" spans="1:24" ht="22.5" customHeight="1">
      <c r="B15" s="618"/>
      <c r="C15" s="619"/>
      <c r="D15" s="619"/>
      <c r="E15" s="620">
        <f t="shared" si="0"/>
        <v>0</v>
      </c>
      <c r="F15" s="619"/>
      <c r="G15" s="621">
        <v>16800000</v>
      </c>
      <c r="H15" s="620">
        <f>MIN(E15,F15,G15)</f>
        <v>0</v>
      </c>
      <c r="I15" s="622">
        <v>0.5</v>
      </c>
      <c r="J15" s="955">
        <f t="shared" ref="J15:J17" si="2">H15*1/2</f>
        <v>0</v>
      </c>
      <c r="K15" s="842">
        <v>0</v>
      </c>
      <c r="L15" s="1075">
        <f t="shared" si="1"/>
        <v>0</v>
      </c>
      <c r="M15" s="863"/>
      <c r="N15" s="864"/>
      <c r="O15" s="864"/>
      <c r="P15" s="985"/>
      <c r="Q15" s="616"/>
      <c r="R15" s="617"/>
      <c r="S15" s="617"/>
      <c r="T15" s="617"/>
      <c r="U15" s="617"/>
    </row>
    <row r="16" spans="1:24" ht="22.5" customHeight="1">
      <c r="B16" s="618"/>
      <c r="C16" s="619"/>
      <c r="D16" s="619"/>
      <c r="E16" s="620">
        <f t="shared" si="0"/>
        <v>0</v>
      </c>
      <c r="F16" s="619"/>
      <c r="G16" s="621">
        <v>16800000</v>
      </c>
      <c r="H16" s="620">
        <f t="shared" ref="H16" si="3">MIN(E16,F16,G16)</f>
        <v>0</v>
      </c>
      <c r="I16" s="622">
        <v>0.5</v>
      </c>
      <c r="J16" s="955">
        <f t="shared" si="2"/>
        <v>0</v>
      </c>
      <c r="K16" s="842">
        <v>0</v>
      </c>
      <c r="L16" s="1074">
        <f t="shared" si="1"/>
        <v>0</v>
      </c>
      <c r="M16" s="863"/>
      <c r="N16" s="864"/>
      <c r="O16" s="864"/>
      <c r="P16" s="985"/>
      <c r="Q16" s="616"/>
      <c r="R16" s="617"/>
      <c r="S16" s="617"/>
      <c r="T16" s="617"/>
      <c r="U16" s="617"/>
      <c r="X16" s="623"/>
    </row>
    <row r="17" spans="2:21" ht="22.5" customHeight="1" thickBot="1">
      <c r="B17" s="624"/>
      <c r="C17" s="625"/>
      <c r="D17" s="625"/>
      <c r="E17" s="626">
        <f t="shared" si="0"/>
        <v>0</v>
      </c>
      <c r="F17" s="625"/>
      <c r="G17" s="627">
        <v>16800000</v>
      </c>
      <c r="H17" s="628">
        <f>MIN(E17,F17,G17)</f>
        <v>0</v>
      </c>
      <c r="I17" s="629">
        <v>0.5</v>
      </c>
      <c r="J17" s="955">
        <f t="shared" si="2"/>
        <v>0</v>
      </c>
      <c r="K17" s="843">
        <v>0</v>
      </c>
      <c r="L17" s="1073">
        <f t="shared" si="1"/>
        <v>0</v>
      </c>
      <c r="M17" s="865"/>
      <c r="N17" s="866"/>
      <c r="O17" s="866"/>
      <c r="P17" s="1099"/>
      <c r="Q17" s="616"/>
      <c r="R17" s="617"/>
      <c r="S17" s="617"/>
      <c r="T17" s="617"/>
      <c r="U17" s="617"/>
    </row>
    <row r="18" spans="2:21" ht="22.5" customHeight="1" thickTop="1" thickBot="1">
      <c r="B18" s="630" t="s">
        <v>118</v>
      </c>
      <c r="C18" s="631"/>
      <c r="D18" s="632"/>
      <c r="E18" s="633"/>
      <c r="F18" s="631"/>
      <c r="G18" s="632"/>
      <c r="H18" s="633"/>
      <c r="I18" s="632"/>
      <c r="J18" s="948"/>
      <c r="K18" s="632"/>
      <c r="L18" s="634"/>
      <c r="M18" s="1093"/>
      <c r="N18" s="986"/>
      <c r="O18" s="982"/>
      <c r="P18" s="981"/>
    </row>
    <row r="19" spans="2:21" ht="14.25" thickTop="1">
      <c r="B19" s="1"/>
      <c r="M19" s="983"/>
      <c r="O19" s="983"/>
      <c r="P19" s="983"/>
    </row>
    <row r="20" spans="2:21">
      <c r="B20" s="635" t="s">
        <v>462</v>
      </c>
      <c r="H20" s="623"/>
      <c r="I20" s="623"/>
      <c r="J20" s="623"/>
      <c r="K20" s="623"/>
    </row>
    <row r="21" spans="2:21">
      <c r="B21" s="637" t="s">
        <v>872</v>
      </c>
      <c r="C21" s="637"/>
      <c r="D21" s="637"/>
      <c r="E21" s="637"/>
      <c r="F21" s="637"/>
      <c r="G21" s="637"/>
      <c r="H21" s="638"/>
      <c r="I21" s="638"/>
      <c r="J21" s="638"/>
      <c r="K21" s="638"/>
    </row>
    <row r="22" spans="2:21" ht="84" customHeight="1">
      <c r="B22" s="1527" t="s">
        <v>464</v>
      </c>
      <c r="C22" s="1527"/>
      <c r="D22" s="1527"/>
      <c r="E22" s="1527"/>
      <c r="F22" s="1527"/>
      <c r="G22" s="1527"/>
      <c r="H22" s="1527"/>
      <c r="I22" s="1527"/>
      <c r="J22" s="1527"/>
      <c r="K22" s="1527"/>
      <c r="L22" s="1527"/>
      <c r="M22" s="1527"/>
      <c r="N22" s="1527"/>
      <c r="O22" s="1527"/>
      <c r="P22" s="1527"/>
      <c r="Q22" s="1527"/>
      <c r="R22" s="1527"/>
    </row>
    <row r="23" spans="2:21">
      <c r="B23" s="637" t="s">
        <v>465</v>
      </c>
      <c r="C23" s="637"/>
      <c r="D23" s="637"/>
      <c r="E23" s="637"/>
      <c r="F23" s="637"/>
      <c r="G23" s="637"/>
      <c r="H23" s="638"/>
      <c r="I23" s="638"/>
      <c r="J23" s="638"/>
      <c r="K23" s="638"/>
    </row>
  </sheetData>
  <sheetProtection selectLockedCells="1"/>
  <mergeCells count="4">
    <mergeCell ref="B8:C8"/>
    <mergeCell ref="B9:B10"/>
    <mergeCell ref="B22:R22"/>
    <mergeCell ref="B2:P2"/>
  </mergeCells>
  <phoneticPr fontId="57"/>
  <conditionalFormatting sqref="Q14:Q32">
    <cfRule type="expression" dxfId="1" priority="1">
      <formula>IF(C14="都道府県が行う事業（直接補助）",TRUE,FALSE)</formula>
    </cfRule>
  </conditionalFormatting>
  <dataValidations count="5">
    <dataValidation imeMode="off" allowBlank="1" showInputMessage="1" showErrorMessage="1" sqref="B36:B102 C8:C13 R33:S33 H8:K8 E33:K34 C33:D35 D8:G32 H12:K13 Q8:Q32 I9:I10 G51:Q102 C103:Q1048576 L33:Q38 L8:P10 L12:P32" xr:uid="{580A1803-CBFC-4EE4-881D-8B3D23C8C8C8}"/>
    <dataValidation type="list" allowBlank="1" showInputMessage="1" showErrorMessage="1" sqref="C14:C32" xr:uid="{8C5CD026-E4E4-48B0-B740-DB5E668DC55D}">
      <formula1>$C$35:$C$36</formula1>
    </dataValidation>
    <dataValidation allowBlank="1" showInputMessage="1" showErrorMessage="1" sqref="I14:I18" xr:uid="{BD2E6CF5-0128-45BE-B548-BF362FB73482}"/>
    <dataValidation type="list" imeMode="off" allowBlank="1" showInputMessage="1" showErrorMessage="1" sqref="H21:K32 K18:K20 H14:H20 I19:J20" xr:uid="{C735F603-1AD4-478E-92C3-161DC733DCEE}">
      <formula1>$H$35:$H$37</formula1>
    </dataValidation>
    <dataValidation type="list" imeMode="off" allowBlank="1" showInputMessage="1" showErrorMessage="1" sqref="J18" xr:uid="{5A5AAEA6-D10E-42F9-97E1-6B9CC4F5E870}">
      <formula1>$H$37:$H$39</formula1>
    </dataValidation>
  </dataValidations>
  <printOptions horizontalCentered="1"/>
  <pageMargins left="0.39370078740157483" right="0.39370078740157483" top="0.74803149606299213" bottom="0.74803149606299213" header="0.31496062992125984" footer="0.31496062992125984"/>
  <pageSetup paperSize="9" scale="70" fitToHeight="0" orientation="landscape" r:id="rId1"/>
  <headerFooter>
    <oddFooter>&amp;C&amp;P／&amp;N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059F5-ABB6-430A-A58A-9ECC588FAABA}">
  <sheetPr>
    <tabColor theme="5" tint="0.39997558519241921"/>
    <outlinePr summaryRight="0"/>
    <pageSetUpPr fitToPage="1"/>
  </sheetPr>
  <dimension ref="A1:X23"/>
  <sheetViews>
    <sheetView showGridLines="0" view="pageBreakPreview" zoomScaleNormal="115" zoomScaleSheetLayoutView="100" workbookViewId="0"/>
  </sheetViews>
  <sheetFormatPr defaultColWidth="9" defaultRowHeight="13.5"/>
  <cols>
    <col min="1" max="1" width="7.125" style="2" bestFit="1" customWidth="1"/>
    <col min="2" max="2" width="24.75" style="2" customWidth="1"/>
    <col min="3" max="16" width="11.25" style="2" customWidth="1"/>
    <col min="17" max="19" width="5.75" style="2" customWidth="1"/>
    <col min="20" max="21" width="5.625" style="2" customWidth="1"/>
    <col min="22" max="16384" width="9" style="2"/>
  </cols>
  <sheetData>
    <row r="1" spans="1:24" ht="21" customHeight="1" thickBot="1">
      <c r="A1" s="495" t="s">
        <v>875</v>
      </c>
    </row>
    <row r="2" spans="1:24" ht="24" customHeight="1" thickBot="1">
      <c r="B2" s="1522" t="s">
        <v>699</v>
      </c>
      <c r="C2" s="1523"/>
      <c r="D2" s="1523"/>
      <c r="E2" s="1523"/>
      <c r="F2" s="1523"/>
      <c r="G2" s="1523"/>
      <c r="H2" s="1523"/>
      <c r="I2" s="1523"/>
      <c r="J2" s="1523"/>
      <c r="K2" s="1523"/>
      <c r="L2" s="1523"/>
      <c r="M2" s="1523"/>
      <c r="N2" s="1523"/>
      <c r="O2" s="1523"/>
      <c r="P2" s="1524"/>
    </row>
    <row r="4" spans="1:24" ht="19.5" customHeight="1">
      <c r="B4" s="606"/>
    </row>
    <row r="5" spans="1:24" ht="19.5" customHeight="1">
      <c r="B5" s="607"/>
    </row>
    <row r="6" spans="1:24" ht="19.5" customHeight="1">
      <c r="B6" s="607"/>
    </row>
    <row r="7" spans="1:24" ht="7.5" customHeight="1">
      <c r="B7" s="726"/>
      <c r="C7" s="726"/>
      <c r="D7" s="726"/>
      <c r="E7" s="726"/>
      <c r="F7" s="726"/>
      <c r="G7" s="726"/>
      <c r="H7" s="726"/>
      <c r="I7" s="935"/>
      <c r="J7" s="935"/>
      <c r="K7" s="726"/>
      <c r="L7" s="726"/>
      <c r="M7" s="726"/>
      <c r="N7" s="726"/>
      <c r="O7" s="726"/>
      <c r="P7" s="726"/>
    </row>
    <row r="8" spans="1:24" ht="19.5" thickBot="1">
      <c r="B8" s="1439"/>
      <c r="C8" s="1440"/>
      <c r="D8" s="2" t="s">
        <v>334</v>
      </c>
      <c r="J8" s="952"/>
    </row>
    <row r="9" spans="1:24" ht="45" customHeight="1" thickTop="1">
      <c r="B9" s="1525" t="s">
        <v>446</v>
      </c>
      <c r="C9" s="608" t="s">
        <v>447</v>
      </c>
      <c r="D9" s="608" t="s">
        <v>802</v>
      </c>
      <c r="E9" s="609" t="s">
        <v>448</v>
      </c>
      <c r="F9" s="608" t="s">
        <v>449</v>
      </c>
      <c r="G9" s="609" t="s">
        <v>450</v>
      </c>
      <c r="H9" s="609" t="s">
        <v>451</v>
      </c>
      <c r="I9" s="609" t="s">
        <v>452</v>
      </c>
      <c r="J9" s="951" t="s">
        <v>805</v>
      </c>
      <c r="K9" s="840" t="s">
        <v>728</v>
      </c>
      <c r="L9" s="846" t="s">
        <v>727</v>
      </c>
      <c r="M9" s="857" t="s">
        <v>775</v>
      </c>
      <c r="N9" s="858" t="s">
        <v>741</v>
      </c>
      <c r="O9" s="859" t="s">
        <v>745</v>
      </c>
      <c r="P9" s="853" t="s">
        <v>762</v>
      </c>
    </row>
    <row r="10" spans="1:24" ht="13.5" customHeight="1" thickBot="1">
      <c r="B10" s="1526"/>
      <c r="C10" s="611" t="s">
        <v>453</v>
      </c>
      <c r="D10" s="612" t="s">
        <v>454</v>
      </c>
      <c r="E10" s="611" t="s">
        <v>455</v>
      </c>
      <c r="F10" s="612" t="s">
        <v>456</v>
      </c>
      <c r="G10" s="611" t="s">
        <v>457</v>
      </c>
      <c r="H10" s="613" t="s">
        <v>458</v>
      </c>
      <c r="I10" s="745"/>
      <c r="J10" s="934" t="s">
        <v>806</v>
      </c>
      <c r="K10" s="844" t="s">
        <v>811</v>
      </c>
      <c r="L10" s="745" t="s">
        <v>797</v>
      </c>
      <c r="M10" s="844" t="s">
        <v>767</v>
      </c>
      <c r="N10" s="844" t="s">
        <v>768</v>
      </c>
      <c r="O10" s="844" t="s">
        <v>769</v>
      </c>
      <c r="P10" s="745" t="s">
        <v>858</v>
      </c>
      <c r="Q10" s="60"/>
    </row>
    <row r="11" spans="1:24" ht="18.75" customHeight="1" thickBot="1">
      <c r="B11" s="614"/>
      <c r="C11" s="615" t="s">
        <v>459</v>
      </c>
      <c r="D11" s="615" t="s">
        <v>460</v>
      </c>
      <c r="E11" s="615" t="s">
        <v>459</v>
      </c>
      <c r="F11" s="615" t="s">
        <v>459</v>
      </c>
      <c r="G11" s="615" t="s">
        <v>117</v>
      </c>
      <c r="H11" s="615" t="s">
        <v>117</v>
      </c>
      <c r="I11" s="735" t="s">
        <v>466</v>
      </c>
      <c r="J11" s="735" t="s">
        <v>466</v>
      </c>
      <c r="K11" s="845" t="s">
        <v>466</v>
      </c>
      <c r="L11" s="736" t="s">
        <v>466</v>
      </c>
      <c r="M11" s="867" t="s">
        <v>466</v>
      </c>
      <c r="N11" s="867" t="s">
        <v>759</v>
      </c>
      <c r="O11" s="867" t="s">
        <v>729</v>
      </c>
      <c r="P11" s="847" t="s">
        <v>759</v>
      </c>
      <c r="Q11" s="60"/>
    </row>
    <row r="12" spans="1:24" ht="22.5" customHeight="1" thickBot="1">
      <c r="A12" s="2" t="s">
        <v>380</v>
      </c>
      <c r="B12" s="737" t="s">
        <v>461</v>
      </c>
      <c r="C12" s="738">
        <v>50000000</v>
      </c>
      <c r="D12" s="738">
        <v>8500000</v>
      </c>
      <c r="E12" s="739">
        <f t="shared" ref="E12:E17" si="0">C12-D12</f>
        <v>41500000</v>
      </c>
      <c r="F12" s="738">
        <v>40000000</v>
      </c>
      <c r="G12" s="740">
        <v>16800000</v>
      </c>
      <c r="H12" s="739">
        <f>MIN(E12,F12,G12)</f>
        <v>16800000</v>
      </c>
      <c r="I12" s="742">
        <v>0.5</v>
      </c>
      <c r="J12" s="954">
        <f>H12*1/2</f>
        <v>8400000</v>
      </c>
      <c r="K12" s="841">
        <v>16800000</v>
      </c>
      <c r="L12" s="743">
        <f>ROUNDDOWN(MIN(J12,K12),-3)</f>
        <v>8400000</v>
      </c>
      <c r="M12" s="860">
        <v>8400000</v>
      </c>
      <c r="N12" s="860">
        <v>9000000</v>
      </c>
      <c r="O12" s="860">
        <v>9000000</v>
      </c>
      <c r="P12" s="854">
        <f>M12-O12</f>
        <v>-600000</v>
      </c>
      <c r="Q12" s="848"/>
      <c r="R12" s="617"/>
      <c r="S12" s="617"/>
      <c r="T12" s="617"/>
      <c r="U12" s="617"/>
    </row>
    <row r="13" spans="1:24" ht="22.5" customHeight="1" thickBot="1">
      <c r="A13" s="2" t="s">
        <v>380</v>
      </c>
      <c r="B13" s="737" t="s">
        <v>730</v>
      </c>
      <c r="C13" s="738">
        <v>50000000</v>
      </c>
      <c r="D13" s="738">
        <v>8500000</v>
      </c>
      <c r="E13" s="739">
        <f t="shared" si="0"/>
        <v>41500000</v>
      </c>
      <c r="F13" s="738">
        <v>40000000</v>
      </c>
      <c r="G13" s="740">
        <v>16800000</v>
      </c>
      <c r="H13" s="739">
        <f>MIN(E13,F13,G13)</f>
        <v>16800000</v>
      </c>
      <c r="I13" s="742">
        <v>0.5</v>
      </c>
      <c r="J13" s="954">
        <f>H13*1/2</f>
        <v>8400000</v>
      </c>
      <c r="K13" s="841">
        <v>16800000</v>
      </c>
      <c r="L13" s="743">
        <f>ROUNDDOWN(MIN(J13,K13),-3)</f>
        <v>8400000</v>
      </c>
      <c r="M13" s="860">
        <v>8400000</v>
      </c>
      <c r="N13" s="860">
        <v>9000000</v>
      </c>
      <c r="O13" s="860">
        <v>9000000</v>
      </c>
      <c r="P13" s="854">
        <f>M13-O13</f>
        <v>-600000</v>
      </c>
      <c r="Q13" s="848"/>
      <c r="R13" s="617"/>
      <c r="S13" s="617"/>
      <c r="T13" s="617"/>
      <c r="U13" s="617"/>
    </row>
    <row r="14" spans="1:24" ht="22.5" customHeight="1">
      <c r="B14" s="618"/>
      <c r="C14" s="619"/>
      <c r="D14" s="619"/>
      <c r="E14" s="620">
        <f t="shared" si="0"/>
        <v>0</v>
      </c>
      <c r="F14" s="619"/>
      <c r="G14" s="621">
        <v>16800000</v>
      </c>
      <c r="H14" s="620">
        <f>MIN(E14,F14,G14)</f>
        <v>0</v>
      </c>
      <c r="I14" s="622">
        <v>0.5</v>
      </c>
      <c r="J14" s="955">
        <f>H14*1/2</f>
        <v>0</v>
      </c>
      <c r="K14" s="842">
        <v>0</v>
      </c>
      <c r="L14" s="1072">
        <f t="shared" ref="L14:L17" si="1">ROUNDDOWN(MIN(J14,K14),-3)</f>
        <v>0</v>
      </c>
      <c r="M14" s="861"/>
      <c r="N14" s="862"/>
      <c r="O14" s="862"/>
      <c r="P14" s="855"/>
      <c r="Q14" s="616"/>
      <c r="R14" s="617"/>
      <c r="S14" s="617"/>
      <c r="T14" s="617"/>
      <c r="U14" s="617"/>
    </row>
    <row r="15" spans="1:24" ht="22.5" customHeight="1">
      <c r="B15" s="618"/>
      <c r="C15" s="619"/>
      <c r="D15" s="619"/>
      <c r="E15" s="620">
        <f t="shared" si="0"/>
        <v>0</v>
      </c>
      <c r="F15" s="619"/>
      <c r="G15" s="621">
        <v>16800000</v>
      </c>
      <c r="H15" s="620">
        <f>MIN(E15,F15,G15)</f>
        <v>0</v>
      </c>
      <c r="I15" s="622">
        <v>0.5</v>
      </c>
      <c r="J15" s="955">
        <f t="shared" ref="J15:J17" si="2">H15*1/2</f>
        <v>0</v>
      </c>
      <c r="K15" s="842">
        <v>0</v>
      </c>
      <c r="L15" s="1074">
        <f t="shared" si="1"/>
        <v>0</v>
      </c>
      <c r="M15" s="863"/>
      <c r="N15" s="864"/>
      <c r="O15" s="864"/>
      <c r="P15" s="856"/>
      <c r="Q15" s="616"/>
      <c r="R15" s="617"/>
      <c r="S15" s="617"/>
      <c r="T15" s="617"/>
      <c r="U15" s="617"/>
    </row>
    <row r="16" spans="1:24" ht="22.5" customHeight="1">
      <c r="B16" s="618"/>
      <c r="C16" s="619"/>
      <c r="D16" s="619"/>
      <c r="E16" s="620">
        <f t="shared" si="0"/>
        <v>0</v>
      </c>
      <c r="F16" s="619"/>
      <c r="G16" s="621">
        <v>16800000</v>
      </c>
      <c r="H16" s="620">
        <f t="shared" ref="H16" si="3">MIN(E16,F16,G16)</f>
        <v>0</v>
      </c>
      <c r="I16" s="622">
        <v>0.5</v>
      </c>
      <c r="J16" s="955">
        <f t="shared" si="2"/>
        <v>0</v>
      </c>
      <c r="K16" s="842">
        <v>0</v>
      </c>
      <c r="L16" s="1075">
        <f t="shared" si="1"/>
        <v>0</v>
      </c>
      <c r="M16" s="863"/>
      <c r="N16" s="864"/>
      <c r="O16" s="864"/>
      <c r="P16" s="856"/>
      <c r="Q16" s="616"/>
      <c r="R16" s="617"/>
      <c r="S16" s="617"/>
      <c r="T16" s="617"/>
      <c r="U16" s="617"/>
      <c r="X16" s="623"/>
    </row>
    <row r="17" spans="2:21" ht="22.5" customHeight="1" thickBot="1">
      <c r="B17" s="624"/>
      <c r="C17" s="625"/>
      <c r="D17" s="625"/>
      <c r="E17" s="626">
        <f t="shared" si="0"/>
        <v>0</v>
      </c>
      <c r="F17" s="625"/>
      <c r="G17" s="627">
        <v>16800000</v>
      </c>
      <c r="H17" s="628">
        <f>MIN(E17,F17,G17)</f>
        <v>0</v>
      </c>
      <c r="I17" s="629">
        <v>0.5</v>
      </c>
      <c r="J17" s="955">
        <f t="shared" si="2"/>
        <v>0</v>
      </c>
      <c r="K17" s="843">
        <v>0</v>
      </c>
      <c r="L17" s="1076">
        <f t="shared" si="1"/>
        <v>0</v>
      </c>
      <c r="M17" s="865"/>
      <c r="N17" s="866"/>
      <c r="O17" s="866"/>
      <c r="P17" s="851"/>
      <c r="Q17" s="616"/>
      <c r="R17" s="617"/>
      <c r="S17" s="617"/>
      <c r="T17" s="617"/>
      <c r="U17" s="617"/>
    </row>
    <row r="18" spans="2:21" ht="22.5" customHeight="1" thickTop="1" thickBot="1">
      <c r="B18" s="630" t="s">
        <v>118</v>
      </c>
      <c r="C18" s="631"/>
      <c r="D18" s="632"/>
      <c r="E18" s="633"/>
      <c r="F18" s="631"/>
      <c r="G18" s="632"/>
      <c r="H18" s="633"/>
      <c r="I18" s="632"/>
      <c r="J18" s="948"/>
      <c r="K18" s="632"/>
      <c r="L18" s="634"/>
      <c r="M18" s="849"/>
      <c r="N18" s="852"/>
      <c r="O18" s="852"/>
      <c r="P18" s="850"/>
    </row>
    <row r="19" spans="2:21" ht="14.25" thickTop="1">
      <c r="B19" s="1"/>
    </row>
    <row r="20" spans="2:21">
      <c r="B20" s="635" t="s">
        <v>462</v>
      </c>
      <c r="H20" s="623"/>
      <c r="I20" s="623"/>
      <c r="J20" s="623"/>
      <c r="K20" s="623"/>
    </row>
    <row r="21" spans="2:21">
      <c r="B21" s="637" t="s">
        <v>876</v>
      </c>
      <c r="C21" s="637"/>
      <c r="D21" s="637"/>
      <c r="E21" s="637"/>
      <c r="F21" s="637"/>
      <c r="G21" s="637"/>
      <c r="H21" s="638"/>
      <c r="I21" s="638"/>
      <c r="J21" s="638"/>
      <c r="K21" s="638"/>
    </row>
    <row r="22" spans="2:21" ht="84" customHeight="1">
      <c r="B22" s="1527" t="s">
        <v>464</v>
      </c>
      <c r="C22" s="1527"/>
      <c r="D22" s="1527"/>
      <c r="E22" s="1527"/>
      <c r="F22" s="1527"/>
      <c r="G22" s="1527"/>
      <c r="H22" s="1527"/>
      <c r="I22" s="1527"/>
      <c r="J22" s="1527"/>
      <c r="K22" s="1527"/>
      <c r="L22" s="1527"/>
      <c r="M22" s="1527"/>
      <c r="N22" s="1527"/>
      <c r="O22" s="1527"/>
      <c r="P22" s="1527"/>
      <c r="Q22" s="1527"/>
      <c r="R22" s="1527"/>
    </row>
    <row r="23" spans="2:21">
      <c r="B23" s="637" t="s">
        <v>850</v>
      </c>
      <c r="C23" s="637"/>
      <c r="D23" s="637"/>
      <c r="E23" s="637"/>
      <c r="F23" s="637"/>
      <c r="G23" s="637"/>
      <c r="H23" s="638"/>
      <c r="I23" s="638"/>
      <c r="J23" s="638"/>
      <c r="K23" s="638"/>
    </row>
  </sheetData>
  <sheetProtection selectLockedCells="1"/>
  <mergeCells count="4">
    <mergeCell ref="B8:C8"/>
    <mergeCell ref="B9:B10"/>
    <mergeCell ref="B22:R22"/>
    <mergeCell ref="B2:P2"/>
  </mergeCells>
  <phoneticPr fontId="57"/>
  <conditionalFormatting sqref="Q14:Q32">
    <cfRule type="expression" dxfId="0" priority="1">
      <formula>IF(C14="都道府県が行う事業（直接補助）",TRUE,FALSE)</formula>
    </cfRule>
  </conditionalFormatting>
  <dataValidations count="5">
    <dataValidation imeMode="off" allowBlank="1" showInputMessage="1" showErrorMessage="1" sqref="B36:B102 C8:C13 R33:S33 H8:K8 E33:K34 C33:D35 D8:G32 H12:K13 Q8:Q32 I9:I10 G51:Q102 C103:Q1048576 L33:Q38 L8:P10 L12:P32" xr:uid="{8282A230-2EA1-4808-882E-4C5D36D4DA30}"/>
    <dataValidation type="list" imeMode="off" allowBlank="1" showInputMessage="1" showErrorMessage="1" sqref="H21:K32 K18:K20 H14:H20 I19:J20" xr:uid="{53DC20FB-3276-4326-88A4-5E934559D2CE}">
      <formula1>$H$35:$H$37</formula1>
    </dataValidation>
    <dataValidation allowBlank="1" showInputMessage="1" showErrorMessage="1" sqref="I14:I18" xr:uid="{05370816-D6E6-4DA4-832D-306B46A3B678}"/>
    <dataValidation type="list" allowBlank="1" showInputMessage="1" showErrorMessage="1" sqref="C14:C32" xr:uid="{63514C1E-B615-4B7B-A540-CBD7929E58F0}">
      <formula1>$C$35:$C$36</formula1>
    </dataValidation>
    <dataValidation type="list" imeMode="off" allowBlank="1" showInputMessage="1" showErrorMessage="1" sqref="J18" xr:uid="{BBF15A23-5A5E-4593-B316-FFF9ADB56F37}">
      <formula1>$H$37:$H$39</formula1>
    </dataValidation>
  </dataValidations>
  <printOptions horizontalCentered="1"/>
  <pageMargins left="0.39370078740157483" right="0.39370078740157483" top="0.74803149606299213" bottom="0.74803149606299213" header="0.31496062992125984" footer="0.31496062992125984"/>
  <pageSetup paperSize="9" scale="70" fitToHeight="0" orientation="landscape" r:id="rId1"/>
  <headerFooter>
    <oddFooter>&amp;C&amp;P／&amp;N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E2494-D4F5-4B68-80D3-6B085744A85E}">
  <sheetPr>
    <tabColor theme="5" tint="0.39997558519241921"/>
    <outlinePr summaryRight="0"/>
    <pageSetUpPr fitToPage="1"/>
  </sheetPr>
  <dimension ref="A1:P14"/>
  <sheetViews>
    <sheetView showGridLines="0" view="pageBreakPreview" zoomScaleNormal="100" zoomScaleSheetLayoutView="100" workbookViewId="0"/>
  </sheetViews>
  <sheetFormatPr defaultColWidth="9" defaultRowHeight="13.5"/>
  <cols>
    <col min="1" max="1" width="11" style="709" bestFit="1" customWidth="1"/>
    <col min="2" max="2" width="16" style="709" customWidth="1"/>
    <col min="3" max="3" width="16.375" style="709" customWidth="1"/>
    <col min="4" max="4" width="14" style="709" customWidth="1"/>
    <col min="5" max="5" width="15.375" style="709" customWidth="1"/>
    <col min="6" max="6" width="12.375" style="709" customWidth="1"/>
    <col min="7" max="9" width="9.75" style="709" bestFit="1" customWidth="1"/>
    <col min="10" max="10" width="9.125" style="709" bestFit="1" customWidth="1"/>
    <col min="11" max="11" width="9.125" style="709" customWidth="1"/>
    <col min="12" max="16" width="15.5" style="709" customWidth="1"/>
    <col min="17" max="16384" width="9" style="709"/>
  </cols>
  <sheetData>
    <row r="1" spans="1:16" ht="19.5" customHeight="1">
      <c r="B1" s="1528" t="s">
        <v>761</v>
      </c>
      <c r="C1" s="1528"/>
    </row>
    <row r="2" spans="1:16" ht="24.75" customHeight="1" thickBot="1">
      <c r="B2" s="141" t="str">
        <f>'管理用（このシートは削除しないでください）'!$E$9</f>
        <v>医療施設等経営強化緊急支援執行事業</v>
      </c>
      <c r="P2" s="709" t="str">
        <f>'第１号様式_交付申請書（都道府県→国）'!H10</f>
        <v>事業者名</v>
      </c>
    </row>
    <row r="3" spans="1:16" ht="66.75" customHeight="1" thickTop="1">
      <c r="B3" s="1036" t="s">
        <v>780</v>
      </c>
      <c r="C3" s="1037" t="s">
        <v>447</v>
      </c>
      <c r="D3" s="1038" t="s">
        <v>802</v>
      </c>
      <c r="E3" s="1041" t="s">
        <v>448</v>
      </c>
      <c r="F3" s="1084" t="s">
        <v>760</v>
      </c>
      <c r="G3" s="1041" t="s">
        <v>450</v>
      </c>
      <c r="H3" s="1041" t="s">
        <v>758</v>
      </c>
      <c r="I3" s="1040" t="s">
        <v>728</v>
      </c>
      <c r="J3" s="1042" t="s">
        <v>452</v>
      </c>
      <c r="K3" s="1087" t="s">
        <v>725</v>
      </c>
      <c r="L3" s="1088" t="s">
        <v>727</v>
      </c>
      <c r="M3" s="1092" t="s">
        <v>775</v>
      </c>
      <c r="N3" s="1092" t="s">
        <v>741</v>
      </c>
      <c r="O3" s="1092" t="s">
        <v>776</v>
      </c>
      <c r="P3" s="1092" t="s">
        <v>746</v>
      </c>
    </row>
    <row r="4" spans="1:16" ht="25.5" customHeight="1" thickBot="1">
      <c r="B4" s="1077"/>
      <c r="C4" s="1078" t="s">
        <v>453</v>
      </c>
      <c r="D4" s="1079" t="s">
        <v>454</v>
      </c>
      <c r="E4" s="1080" t="s">
        <v>455</v>
      </c>
      <c r="F4" s="1079" t="s">
        <v>456</v>
      </c>
      <c r="G4" s="1080" t="s">
        <v>457</v>
      </c>
      <c r="H4" s="1081" t="s">
        <v>458</v>
      </c>
      <c r="I4" s="1078" t="s">
        <v>777</v>
      </c>
      <c r="J4" s="1082"/>
      <c r="K4" s="1078" t="s">
        <v>786</v>
      </c>
      <c r="L4" s="1083" t="s">
        <v>787</v>
      </c>
      <c r="M4" s="1078" t="s">
        <v>767</v>
      </c>
      <c r="N4" s="1078" t="s">
        <v>768</v>
      </c>
      <c r="O4" s="1078" t="s">
        <v>769</v>
      </c>
      <c r="P4" s="1078" t="s">
        <v>778</v>
      </c>
    </row>
    <row r="5" spans="1:16" ht="59.25" customHeight="1" thickBot="1">
      <c r="A5" s="709" t="s">
        <v>783</v>
      </c>
      <c r="B5" s="1046" t="s">
        <v>753</v>
      </c>
      <c r="C5" s="1047"/>
      <c r="D5" s="1047">
        <v>0</v>
      </c>
      <c r="E5" s="1054">
        <f>C5-D5</f>
        <v>0</v>
      </c>
      <c r="F5" s="1085">
        <v>200000</v>
      </c>
      <c r="G5" s="1054">
        <f>MIN(E5,F5)</f>
        <v>0</v>
      </c>
      <c r="H5" s="1054">
        <f>MIN(E5,F5,G5)</f>
        <v>0</v>
      </c>
      <c r="I5" s="1086" t="s">
        <v>756</v>
      </c>
      <c r="J5" s="1089">
        <v>1</v>
      </c>
      <c r="K5" s="1090" t="s">
        <v>466</v>
      </c>
      <c r="L5" s="1091">
        <f>H5</f>
        <v>0</v>
      </c>
      <c r="M5" s="1047"/>
      <c r="N5" s="1047"/>
      <c r="O5" s="1047"/>
      <c r="P5" s="1047"/>
    </row>
    <row r="6" spans="1:16" ht="59.25" customHeight="1" thickBot="1">
      <c r="A6" s="709" t="s">
        <v>783</v>
      </c>
      <c r="B6" s="1046" t="s">
        <v>755</v>
      </c>
      <c r="C6" s="1047"/>
      <c r="D6" s="1047">
        <v>0</v>
      </c>
      <c r="E6" s="1054">
        <f>C6-D6</f>
        <v>0</v>
      </c>
      <c r="F6" s="1085">
        <v>200000</v>
      </c>
      <c r="G6" s="1054">
        <f>MIN(E6,F6)</f>
        <v>0</v>
      </c>
      <c r="H6" s="1054">
        <f>MIN(E6,F6,G6)</f>
        <v>0</v>
      </c>
      <c r="I6" s="1051">
        <f>H6</f>
        <v>0</v>
      </c>
      <c r="J6" s="1089">
        <v>1</v>
      </c>
      <c r="K6" s="1090" t="s">
        <v>466</v>
      </c>
      <c r="L6" s="1091">
        <f>I6</f>
        <v>0</v>
      </c>
      <c r="M6" s="1047"/>
      <c r="N6" s="1047"/>
      <c r="O6" s="1047"/>
      <c r="P6" s="1047"/>
    </row>
    <row r="7" spans="1:16" ht="59.25" customHeight="1" thickBot="1">
      <c r="B7" s="1046"/>
      <c r="C7" s="1047"/>
      <c r="D7" s="1047">
        <v>0</v>
      </c>
      <c r="E7" s="1054">
        <f t="shared" ref="E7:E10" si="0">C7-D7</f>
        <v>0</v>
      </c>
      <c r="F7" s="1085">
        <v>200000</v>
      </c>
      <c r="G7" s="1054">
        <f t="shared" ref="G7:G10" si="1">MIN(E7,F7)</f>
        <v>0</v>
      </c>
      <c r="H7" s="1054">
        <f t="shared" ref="H7:H10" si="2">MIN(E7,F7,G7)</f>
        <v>0</v>
      </c>
      <c r="I7" s="1051">
        <f t="shared" ref="I7:I10" si="3">H7</f>
        <v>0</v>
      </c>
      <c r="J7" s="1089">
        <v>1</v>
      </c>
      <c r="K7" s="1090" t="s">
        <v>466</v>
      </c>
      <c r="L7" s="1091">
        <f t="shared" ref="L7:L10" si="4">I7</f>
        <v>0</v>
      </c>
      <c r="M7" s="1047"/>
      <c r="N7" s="1047"/>
      <c r="O7" s="1047"/>
      <c r="P7" s="1047"/>
    </row>
    <row r="8" spans="1:16" ht="59.25" customHeight="1" thickBot="1">
      <c r="B8" s="1046"/>
      <c r="C8" s="1047"/>
      <c r="D8" s="1047">
        <v>0</v>
      </c>
      <c r="E8" s="1054">
        <f t="shared" si="0"/>
        <v>0</v>
      </c>
      <c r="F8" s="1085">
        <v>200000</v>
      </c>
      <c r="G8" s="1054">
        <f t="shared" si="1"/>
        <v>0</v>
      </c>
      <c r="H8" s="1054">
        <f t="shared" si="2"/>
        <v>0</v>
      </c>
      <c r="I8" s="1051">
        <f t="shared" si="3"/>
        <v>0</v>
      </c>
      <c r="J8" s="1089">
        <v>1</v>
      </c>
      <c r="K8" s="1090" t="s">
        <v>466</v>
      </c>
      <c r="L8" s="1091">
        <f t="shared" si="4"/>
        <v>0</v>
      </c>
      <c r="M8" s="1047"/>
      <c r="N8" s="1047"/>
      <c r="O8" s="1047"/>
      <c r="P8" s="1047"/>
    </row>
    <row r="9" spans="1:16" ht="59.25" customHeight="1" thickBot="1">
      <c r="B9" s="1046"/>
      <c r="C9" s="1047"/>
      <c r="D9" s="1047">
        <v>0</v>
      </c>
      <c r="E9" s="1054">
        <f t="shared" si="0"/>
        <v>0</v>
      </c>
      <c r="F9" s="1085">
        <v>200000</v>
      </c>
      <c r="G9" s="1054">
        <f t="shared" si="1"/>
        <v>0</v>
      </c>
      <c r="H9" s="1054">
        <f t="shared" si="2"/>
        <v>0</v>
      </c>
      <c r="I9" s="1051">
        <f t="shared" si="3"/>
        <v>0</v>
      </c>
      <c r="J9" s="1089">
        <v>1</v>
      </c>
      <c r="K9" s="1090" t="s">
        <v>466</v>
      </c>
      <c r="L9" s="1091">
        <f t="shared" si="4"/>
        <v>0</v>
      </c>
      <c r="M9" s="1047"/>
      <c r="N9" s="1047"/>
      <c r="O9" s="1047"/>
      <c r="P9" s="1047"/>
    </row>
    <row r="10" spans="1:16" ht="59.25" customHeight="1" thickBot="1">
      <c r="B10" s="1046"/>
      <c r="C10" s="1047"/>
      <c r="D10" s="1047">
        <v>0</v>
      </c>
      <c r="E10" s="1054">
        <f t="shared" si="0"/>
        <v>0</v>
      </c>
      <c r="F10" s="1085">
        <v>200000</v>
      </c>
      <c r="G10" s="1054">
        <f t="shared" si="1"/>
        <v>0</v>
      </c>
      <c r="H10" s="1054">
        <f t="shared" si="2"/>
        <v>0</v>
      </c>
      <c r="I10" s="1051">
        <f t="shared" si="3"/>
        <v>0</v>
      </c>
      <c r="J10" s="1089">
        <v>1</v>
      </c>
      <c r="K10" s="1090" t="s">
        <v>466</v>
      </c>
      <c r="L10" s="1091">
        <f t="shared" si="4"/>
        <v>0</v>
      </c>
      <c r="M10" s="1047"/>
      <c r="N10" s="1047"/>
      <c r="O10" s="1047"/>
      <c r="P10" s="1047"/>
    </row>
    <row r="11" spans="1:16" ht="72.75" customHeight="1" thickBot="1">
      <c r="B11" s="1046"/>
      <c r="C11" s="1047"/>
      <c r="D11" s="1047">
        <v>0</v>
      </c>
      <c r="E11" s="1054">
        <f>C11-D11</f>
        <v>0</v>
      </c>
      <c r="F11" s="1085">
        <v>200000</v>
      </c>
      <c r="G11" s="1054">
        <f>MIN(E11,F11)</f>
        <v>0</v>
      </c>
      <c r="H11" s="1054">
        <f>MIN(E11,F11,G11)</f>
        <v>0</v>
      </c>
      <c r="I11" s="1051">
        <f>H11</f>
        <v>0</v>
      </c>
      <c r="J11" s="1089">
        <v>1</v>
      </c>
      <c r="K11" s="1090" t="s">
        <v>466</v>
      </c>
      <c r="L11" s="1091">
        <f>I11</f>
        <v>0</v>
      </c>
      <c r="M11" s="1047"/>
      <c r="N11" s="1047"/>
      <c r="O11" s="1047"/>
      <c r="P11" s="1047"/>
    </row>
    <row r="12" spans="1:16" ht="58.5" customHeight="1" thickBot="1">
      <c r="B12" s="1530" t="s">
        <v>757</v>
      </c>
      <c r="C12" s="1531"/>
      <c r="D12" s="1531"/>
      <c r="E12" s="1531"/>
      <c r="F12" s="1531"/>
      <c r="G12" s="1531"/>
      <c r="H12" s="1531"/>
      <c r="I12" s="1531"/>
      <c r="J12" s="1532"/>
      <c r="K12" s="868" t="s">
        <v>466</v>
      </c>
      <c r="L12" s="885">
        <f>SUM(L5:L11)</f>
        <v>0</v>
      </c>
      <c r="M12" s="932" t="s">
        <v>466</v>
      </c>
      <c r="N12" s="932" t="s">
        <v>466</v>
      </c>
      <c r="O12" s="889" t="s">
        <v>466</v>
      </c>
      <c r="P12" s="932" t="s">
        <v>466</v>
      </c>
    </row>
    <row r="13" spans="1:16">
      <c r="M13" s="888"/>
      <c r="N13" s="888"/>
      <c r="O13" s="888"/>
    </row>
    <row r="14" spans="1:16">
      <c r="N14" s="887"/>
    </row>
  </sheetData>
  <mergeCells count="2">
    <mergeCell ref="B1:C1"/>
    <mergeCell ref="B12:J12"/>
  </mergeCells>
  <phoneticPr fontId="57"/>
  <dataValidations count="1">
    <dataValidation imeMode="off" allowBlank="1" showInputMessage="1" showErrorMessage="1" sqref="J3:P4 C3:G11" xr:uid="{BC44E674-21F5-4A47-912D-04D83142A40B}"/>
  </dataValidations>
  <printOptions horizontalCentered="1"/>
  <pageMargins left="0.39370078740157483" right="0.39370078740157483" top="0.74803149606299213" bottom="0.74803149606299213" header="0.31496062992125984" footer="0.31496062992125984"/>
  <pageSetup paperSize="9" scale="63" fitToHeight="0" orientation="landscape" r:id="rId1"/>
  <headerFooter>
    <oddFooter>&amp;C&amp;P／&amp;N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2226A-B73D-4478-8631-CCF32EE3816D}">
  <sheetPr>
    <tabColor theme="5" tint="0.39997558519241921"/>
    <pageSetUpPr fitToPage="1"/>
  </sheetPr>
  <dimension ref="B1:P81"/>
  <sheetViews>
    <sheetView showGridLines="0" view="pageBreakPreview" zoomScale="90" zoomScaleNormal="90" zoomScaleSheetLayoutView="90" zoomScalePageLayoutView="70" workbookViewId="0"/>
  </sheetViews>
  <sheetFormatPr defaultRowHeight="13.5" outlineLevelCol="1"/>
  <cols>
    <col min="1" max="1" width="3.625" style="962" customWidth="1"/>
    <col min="2" max="10" width="22.5" style="962" customWidth="1"/>
    <col min="11" max="13" width="20.75" style="962" customWidth="1"/>
    <col min="14" max="14" width="5.625" style="962" customWidth="1" outlineLevel="1"/>
    <col min="15" max="16" width="9" style="962" customWidth="1" outlineLevel="1"/>
    <col min="17" max="262" width="9" style="962"/>
    <col min="263" max="263" width="15.75" style="962" customWidth="1"/>
    <col min="264" max="269" width="12.125" style="962" customWidth="1"/>
    <col min="270" max="270" width="11.875" style="962" customWidth="1"/>
    <col min="271" max="518" width="9" style="962"/>
    <col min="519" max="519" width="15.75" style="962" customWidth="1"/>
    <col min="520" max="525" width="12.125" style="962" customWidth="1"/>
    <col min="526" max="526" width="11.875" style="962" customWidth="1"/>
    <col min="527" max="774" width="9" style="962"/>
    <col min="775" max="775" width="15.75" style="962" customWidth="1"/>
    <col min="776" max="781" width="12.125" style="962" customWidth="1"/>
    <col min="782" max="782" width="11.875" style="962" customWidth="1"/>
    <col min="783" max="1030" width="9" style="962"/>
    <col min="1031" max="1031" width="15.75" style="962" customWidth="1"/>
    <col min="1032" max="1037" width="12.125" style="962" customWidth="1"/>
    <col min="1038" max="1038" width="11.875" style="962" customWidth="1"/>
    <col min="1039" max="1286" width="9" style="962"/>
    <col min="1287" max="1287" width="15.75" style="962" customWidth="1"/>
    <col min="1288" max="1293" width="12.125" style="962" customWidth="1"/>
    <col min="1294" max="1294" width="11.875" style="962" customWidth="1"/>
    <col min="1295" max="1542" width="9" style="962"/>
    <col min="1543" max="1543" width="15.75" style="962" customWidth="1"/>
    <col min="1544" max="1549" width="12.125" style="962" customWidth="1"/>
    <col min="1550" max="1550" width="11.875" style="962" customWidth="1"/>
    <col min="1551" max="1798" width="9" style="962"/>
    <col min="1799" max="1799" width="15.75" style="962" customWidth="1"/>
    <col min="1800" max="1805" width="12.125" style="962" customWidth="1"/>
    <col min="1806" max="1806" width="11.875" style="962" customWidth="1"/>
    <col min="1807" max="2054" width="9" style="962"/>
    <col min="2055" max="2055" width="15.75" style="962" customWidth="1"/>
    <col min="2056" max="2061" width="12.125" style="962" customWidth="1"/>
    <col min="2062" max="2062" width="11.875" style="962" customWidth="1"/>
    <col min="2063" max="2310" width="9" style="962"/>
    <col min="2311" max="2311" width="15.75" style="962" customWidth="1"/>
    <col min="2312" max="2317" width="12.125" style="962" customWidth="1"/>
    <col min="2318" max="2318" width="11.875" style="962" customWidth="1"/>
    <col min="2319" max="2566" width="9" style="962"/>
    <col min="2567" max="2567" width="15.75" style="962" customWidth="1"/>
    <col min="2568" max="2573" width="12.125" style="962" customWidth="1"/>
    <col min="2574" max="2574" width="11.875" style="962" customWidth="1"/>
    <col min="2575" max="2822" width="9" style="962"/>
    <col min="2823" max="2823" width="15.75" style="962" customWidth="1"/>
    <col min="2824" max="2829" width="12.125" style="962" customWidth="1"/>
    <col min="2830" max="2830" width="11.875" style="962" customWidth="1"/>
    <col min="2831" max="3078" width="9" style="962"/>
    <col min="3079" max="3079" width="15.75" style="962" customWidth="1"/>
    <col min="3080" max="3085" width="12.125" style="962" customWidth="1"/>
    <col min="3086" max="3086" width="11.875" style="962" customWidth="1"/>
    <col min="3087" max="3334" width="9" style="962"/>
    <col min="3335" max="3335" width="15.75" style="962" customWidth="1"/>
    <col min="3336" max="3341" width="12.125" style="962" customWidth="1"/>
    <col min="3342" max="3342" width="11.875" style="962" customWidth="1"/>
    <col min="3343" max="3590" width="9" style="962"/>
    <col min="3591" max="3591" width="15.75" style="962" customWidth="1"/>
    <col min="3592" max="3597" width="12.125" style="962" customWidth="1"/>
    <col min="3598" max="3598" width="11.875" style="962" customWidth="1"/>
    <col min="3599" max="3846" width="9" style="962"/>
    <col min="3847" max="3847" width="15.75" style="962" customWidth="1"/>
    <col min="3848" max="3853" width="12.125" style="962" customWidth="1"/>
    <col min="3854" max="3854" width="11.875" style="962" customWidth="1"/>
    <col min="3855" max="4102" width="9" style="962"/>
    <col min="4103" max="4103" width="15.75" style="962" customWidth="1"/>
    <col min="4104" max="4109" width="12.125" style="962" customWidth="1"/>
    <col min="4110" max="4110" width="11.875" style="962" customWidth="1"/>
    <col min="4111" max="4358" width="9" style="962"/>
    <col min="4359" max="4359" width="15.75" style="962" customWidth="1"/>
    <col min="4360" max="4365" width="12.125" style="962" customWidth="1"/>
    <col min="4366" max="4366" width="11.875" style="962" customWidth="1"/>
    <col min="4367" max="4614" width="9" style="962"/>
    <col min="4615" max="4615" width="15.75" style="962" customWidth="1"/>
    <col min="4616" max="4621" width="12.125" style="962" customWidth="1"/>
    <col min="4622" max="4622" width="11.875" style="962" customWidth="1"/>
    <col min="4623" max="4870" width="9" style="962"/>
    <col min="4871" max="4871" width="15.75" style="962" customWidth="1"/>
    <col min="4872" max="4877" width="12.125" style="962" customWidth="1"/>
    <col min="4878" max="4878" width="11.875" style="962" customWidth="1"/>
    <col min="4879" max="5126" width="9" style="962"/>
    <col min="5127" max="5127" width="15.75" style="962" customWidth="1"/>
    <col min="5128" max="5133" width="12.125" style="962" customWidth="1"/>
    <col min="5134" max="5134" width="11.875" style="962" customWidth="1"/>
    <col min="5135" max="5382" width="9" style="962"/>
    <col min="5383" max="5383" width="15.75" style="962" customWidth="1"/>
    <col min="5384" max="5389" width="12.125" style="962" customWidth="1"/>
    <col min="5390" max="5390" width="11.875" style="962" customWidth="1"/>
    <col min="5391" max="5638" width="9" style="962"/>
    <col min="5639" max="5639" width="15.75" style="962" customWidth="1"/>
    <col min="5640" max="5645" width="12.125" style="962" customWidth="1"/>
    <col min="5646" max="5646" width="11.875" style="962" customWidth="1"/>
    <col min="5647" max="5894" width="9" style="962"/>
    <col min="5895" max="5895" width="15.75" style="962" customWidth="1"/>
    <col min="5896" max="5901" width="12.125" style="962" customWidth="1"/>
    <col min="5902" max="5902" width="11.875" style="962" customWidth="1"/>
    <col min="5903" max="6150" width="9" style="962"/>
    <col min="6151" max="6151" width="15.75" style="962" customWidth="1"/>
    <col min="6152" max="6157" width="12.125" style="962" customWidth="1"/>
    <col min="6158" max="6158" width="11.875" style="962" customWidth="1"/>
    <col min="6159" max="6406" width="9" style="962"/>
    <col min="6407" max="6407" width="15.75" style="962" customWidth="1"/>
    <col min="6408" max="6413" width="12.125" style="962" customWidth="1"/>
    <col min="6414" max="6414" width="11.875" style="962" customWidth="1"/>
    <col min="6415" max="6662" width="9" style="962"/>
    <col min="6663" max="6663" width="15.75" style="962" customWidth="1"/>
    <col min="6664" max="6669" width="12.125" style="962" customWidth="1"/>
    <col min="6670" max="6670" width="11.875" style="962" customWidth="1"/>
    <col min="6671" max="6918" width="9" style="962"/>
    <col min="6919" max="6919" width="15.75" style="962" customWidth="1"/>
    <col min="6920" max="6925" width="12.125" style="962" customWidth="1"/>
    <col min="6926" max="6926" width="11.875" style="962" customWidth="1"/>
    <col min="6927" max="7174" width="9" style="962"/>
    <col min="7175" max="7175" width="15.75" style="962" customWidth="1"/>
    <col min="7176" max="7181" width="12.125" style="962" customWidth="1"/>
    <col min="7182" max="7182" width="11.875" style="962" customWidth="1"/>
    <col min="7183" max="7430" width="9" style="962"/>
    <col min="7431" max="7431" width="15.75" style="962" customWidth="1"/>
    <col min="7432" max="7437" width="12.125" style="962" customWidth="1"/>
    <col min="7438" max="7438" width="11.875" style="962" customWidth="1"/>
    <col min="7439" max="7686" width="9" style="962"/>
    <col min="7687" max="7687" width="15.75" style="962" customWidth="1"/>
    <col min="7688" max="7693" width="12.125" style="962" customWidth="1"/>
    <col min="7694" max="7694" width="11.875" style="962" customWidth="1"/>
    <col min="7695" max="7942" width="9" style="962"/>
    <col min="7943" max="7943" width="15.75" style="962" customWidth="1"/>
    <col min="7944" max="7949" width="12.125" style="962" customWidth="1"/>
    <col min="7950" max="7950" width="11.875" style="962" customWidth="1"/>
    <col min="7951" max="8198" width="9" style="962"/>
    <col min="8199" max="8199" width="15.75" style="962" customWidth="1"/>
    <col min="8200" max="8205" width="12.125" style="962" customWidth="1"/>
    <col min="8206" max="8206" width="11.875" style="962" customWidth="1"/>
    <col min="8207" max="8454" width="9" style="962"/>
    <col min="8455" max="8455" width="15.75" style="962" customWidth="1"/>
    <col min="8456" max="8461" width="12.125" style="962" customWidth="1"/>
    <col min="8462" max="8462" width="11.875" style="962" customWidth="1"/>
    <col min="8463" max="8710" width="9" style="962"/>
    <col min="8711" max="8711" width="15.75" style="962" customWidth="1"/>
    <col min="8712" max="8717" width="12.125" style="962" customWidth="1"/>
    <col min="8718" max="8718" width="11.875" style="962" customWidth="1"/>
    <col min="8719" max="8966" width="9" style="962"/>
    <col min="8967" max="8967" width="15.75" style="962" customWidth="1"/>
    <col min="8968" max="8973" width="12.125" style="962" customWidth="1"/>
    <col min="8974" max="8974" width="11.875" style="962" customWidth="1"/>
    <col min="8975" max="9222" width="9" style="962"/>
    <col min="9223" max="9223" width="15.75" style="962" customWidth="1"/>
    <col min="9224" max="9229" width="12.125" style="962" customWidth="1"/>
    <col min="9230" max="9230" width="11.875" style="962" customWidth="1"/>
    <col min="9231" max="9478" width="9" style="962"/>
    <col min="9479" max="9479" width="15.75" style="962" customWidth="1"/>
    <col min="9480" max="9485" width="12.125" style="962" customWidth="1"/>
    <col min="9486" max="9486" width="11.875" style="962" customWidth="1"/>
    <col min="9487" max="9734" width="9" style="962"/>
    <col min="9735" max="9735" width="15.75" style="962" customWidth="1"/>
    <col min="9736" max="9741" width="12.125" style="962" customWidth="1"/>
    <col min="9742" max="9742" width="11.875" style="962" customWidth="1"/>
    <col min="9743" max="9990" width="9" style="962"/>
    <col min="9991" max="9991" width="15.75" style="962" customWidth="1"/>
    <col min="9992" max="9997" width="12.125" style="962" customWidth="1"/>
    <col min="9998" max="9998" width="11.875" style="962" customWidth="1"/>
    <col min="9999" max="10246" width="9" style="962"/>
    <col min="10247" max="10247" width="15.75" style="962" customWidth="1"/>
    <col min="10248" max="10253" width="12.125" style="962" customWidth="1"/>
    <col min="10254" max="10254" width="11.875" style="962" customWidth="1"/>
    <col min="10255" max="10502" width="9" style="962"/>
    <col min="10503" max="10503" width="15.75" style="962" customWidth="1"/>
    <col min="10504" max="10509" width="12.125" style="962" customWidth="1"/>
    <col min="10510" max="10510" width="11.875" style="962" customWidth="1"/>
    <col min="10511" max="10758" width="9" style="962"/>
    <col min="10759" max="10759" width="15.75" style="962" customWidth="1"/>
    <col min="10760" max="10765" width="12.125" style="962" customWidth="1"/>
    <col min="10766" max="10766" width="11.875" style="962" customWidth="1"/>
    <col min="10767" max="11014" width="9" style="962"/>
    <col min="11015" max="11015" width="15.75" style="962" customWidth="1"/>
    <col min="11016" max="11021" width="12.125" style="962" customWidth="1"/>
    <col min="11022" max="11022" width="11.875" style="962" customWidth="1"/>
    <col min="11023" max="11270" width="9" style="962"/>
    <col min="11271" max="11271" width="15.75" style="962" customWidth="1"/>
    <col min="11272" max="11277" width="12.125" style="962" customWidth="1"/>
    <col min="11278" max="11278" width="11.875" style="962" customWidth="1"/>
    <col min="11279" max="11526" width="9" style="962"/>
    <col min="11527" max="11527" width="15.75" style="962" customWidth="1"/>
    <col min="11528" max="11533" width="12.125" style="962" customWidth="1"/>
    <col min="11534" max="11534" width="11.875" style="962" customWidth="1"/>
    <col min="11535" max="11782" width="9" style="962"/>
    <col min="11783" max="11783" width="15.75" style="962" customWidth="1"/>
    <col min="11784" max="11789" width="12.125" style="962" customWidth="1"/>
    <col min="11790" max="11790" width="11.875" style="962" customWidth="1"/>
    <col min="11791" max="12038" width="9" style="962"/>
    <col min="12039" max="12039" width="15.75" style="962" customWidth="1"/>
    <col min="12040" max="12045" width="12.125" style="962" customWidth="1"/>
    <col min="12046" max="12046" width="11.875" style="962" customWidth="1"/>
    <col min="12047" max="12294" width="9" style="962"/>
    <col min="12295" max="12295" width="15.75" style="962" customWidth="1"/>
    <col min="12296" max="12301" width="12.125" style="962" customWidth="1"/>
    <col min="12302" max="12302" width="11.875" style="962" customWidth="1"/>
    <col min="12303" max="12550" width="9" style="962"/>
    <col min="12551" max="12551" width="15.75" style="962" customWidth="1"/>
    <col min="12552" max="12557" width="12.125" style="962" customWidth="1"/>
    <col min="12558" max="12558" width="11.875" style="962" customWidth="1"/>
    <col min="12559" max="12806" width="9" style="962"/>
    <col min="12807" max="12807" width="15.75" style="962" customWidth="1"/>
    <col min="12808" max="12813" width="12.125" style="962" customWidth="1"/>
    <col min="12814" max="12814" width="11.875" style="962" customWidth="1"/>
    <col min="12815" max="13062" width="9" style="962"/>
    <col min="13063" max="13063" width="15.75" style="962" customWidth="1"/>
    <col min="13064" max="13069" width="12.125" style="962" customWidth="1"/>
    <col min="13070" max="13070" width="11.875" style="962" customWidth="1"/>
    <col min="13071" max="13318" width="9" style="962"/>
    <col min="13319" max="13319" width="15.75" style="962" customWidth="1"/>
    <col min="13320" max="13325" width="12.125" style="962" customWidth="1"/>
    <col min="13326" max="13326" width="11.875" style="962" customWidth="1"/>
    <col min="13327" max="13574" width="9" style="962"/>
    <col min="13575" max="13575" width="15.75" style="962" customWidth="1"/>
    <col min="13576" max="13581" width="12.125" style="962" customWidth="1"/>
    <col min="13582" max="13582" width="11.875" style="962" customWidth="1"/>
    <col min="13583" max="13830" width="9" style="962"/>
    <col min="13831" max="13831" width="15.75" style="962" customWidth="1"/>
    <col min="13832" max="13837" width="12.125" style="962" customWidth="1"/>
    <col min="13838" max="13838" width="11.875" style="962" customWidth="1"/>
    <col min="13839" max="14086" width="9" style="962"/>
    <col min="14087" max="14087" width="15.75" style="962" customWidth="1"/>
    <col min="14088" max="14093" width="12.125" style="962" customWidth="1"/>
    <col min="14094" max="14094" width="11.875" style="962" customWidth="1"/>
    <col min="14095" max="14342" width="9" style="962"/>
    <col min="14343" max="14343" width="15.75" style="962" customWidth="1"/>
    <col min="14344" max="14349" width="12.125" style="962" customWidth="1"/>
    <col min="14350" max="14350" width="11.875" style="962" customWidth="1"/>
    <col min="14351" max="14598" width="9" style="962"/>
    <col min="14599" max="14599" width="15.75" style="962" customWidth="1"/>
    <col min="14600" max="14605" width="12.125" style="962" customWidth="1"/>
    <col min="14606" max="14606" width="11.875" style="962" customWidth="1"/>
    <col min="14607" max="14854" width="9" style="962"/>
    <col min="14855" max="14855" width="15.75" style="962" customWidth="1"/>
    <col min="14856" max="14861" width="12.125" style="962" customWidth="1"/>
    <col min="14862" max="14862" width="11.875" style="962" customWidth="1"/>
    <col min="14863" max="15110" width="9" style="962"/>
    <col min="15111" max="15111" width="15.75" style="962" customWidth="1"/>
    <col min="15112" max="15117" width="12.125" style="962" customWidth="1"/>
    <col min="15118" max="15118" width="11.875" style="962" customWidth="1"/>
    <col min="15119" max="15366" width="9" style="962"/>
    <col min="15367" max="15367" width="15.75" style="962" customWidth="1"/>
    <col min="15368" max="15373" width="12.125" style="962" customWidth="1"/>
    <col min="15374" max="15374" width="11.875" style="962" customWidth="1"/>
    <col min="15375" max="15622" width="9" style="962"/>
    <col min="15623" max="15623" width="15.75" style="962" customWidth="1"/>
    <col min="15624" max="15629" width="12.125" style="962" customWidth="1"/>
    <col min="15630" max="15630" width="11.875" style="962" customWidth="1"/>
    <col min="15631" max="15878" width="9" style="962"/>
    <col min="15879" max="15879" width="15.75" style="962" customWidth="1"/>
    <col min="15880" max="15885" width="12.125" style="962" customWidth="1"/>
    <col min="15886" max="15886" width="11.875" style="962" customWidth="1"/>
    <col min="15887" max="16134" width="9" style="962"/>
    <col min="16135" max="16135" width="15.75" style="962" customWidth="1"/>
    <col min="16136" max="16141" width="12.125" style="962" customWidth="1"/>
    <col min="16142" max="16142" width="11.875" style="962" customWidth="1"/>
    <col min="16143" max="16384" width="9" style="962"/>
  </cols>
  <sheetData>
    <row r="1" spans="2:14" ht="16.5" customHeight="1">
      <c r="B1" s="959" t="s">
        <v>848</v>
      </c>
      <c r="C1" s="960"/>
      <c r="D1" s="961"/>
      <c r="E1" s="961"/>
      <c r="F1" s="961"/>
      <c r="G1" s="961"/>
      <c r="H1" s="961"/>
      <c r="I1" s="961"/>
      <c r="J1" s="961"/>
      <c r="K1" s="961"/>
      <c r="L1" s="961"/>
      <c r="M1" s="961"/>
    </row>
    <row r="2" spans="2:14" ht="13.5" customHeight="1">
      <c r="B2" s="961"/>
      <c r="C2" s="961"/>
      <c r="D2" s="961"/>
      <c r="E2" s="961"/>
      <c r="F2" s="961"/>
      <c r="G2" s="961"/>
      <c r="H2" s="961"/>
      <c r="I2" s="961"/>
      <c r="J2" s="961"/>
      <c r="K2" s="961"/>
      <c r="L2" s="961"/>
      <c r="M2" s="961"/>
    </row>
    <row r="3" spans="2:14" ht="13.5" customHeight="1">
      <c r="B3" s="961"/>
      <c r="C3" s="963"/>
      <c r="D3" s="963"/>
      <c r="E3" s="963"/>
      <c r="F3" s="963"/>
      <c r="G3" s="963"/>
      <c r="H3" s="963"/>
      <c r="I3" s="963"/>
      <c r="J3" s="963"/>
      <c r="K3" s="963"/>
      <c r="L3" s="963"/>
      <c r="M3" s="963"/>
    </row>
    <row r="4" spans="2:14" ht="23.25" customHeight="1">
      <c r="B4" s="959" t="str">
        <f>'第１号様式_別表９　事業計画書（事務経費）'!B2</f>
        <v>医療施設等経営強化緊急支援執行事業</v>
      </c>
      <c r="C4" s="959"/>
      <c r="D4" s="961"/>
      <c r="E4" s="961"/>
      <c r="F4" s="961"/>
      <c r="G4" s="961"/>
      <c r="H4" s="961"/>
      <c r="I4" s="961"/>
      <c r="J4" s="961"/>
      <c r="K4" s="961"/>
      <c r="L4" s="1517" t="s">
        <v>841</v>
      </c>
      <c r="M4" s="1517"/>
    </row>
    <row r="5" spans="2:14" ht="18" customHeight="1">
      <c r="B5" s="1514" t="s">
        <v>814</v>
      </c>
      <c r="C5" s="1515"/>
      <c r="D5" s="1516"/>
      <c r="E5" s="1514" t="s">
        <v>815</v>
      </c>
      <c r="F5" s="1516"/>
      <c r="G5" s="1514" t="s">
        <v>816</v>
      </c>
      <c r="H5" s="1515"/>
      <c r="I5" s="1515"/>
      <c r="J5" s="1515"/>
      <c r="K5" s="1515"/>
      <c r="L5" s="1515"/>
      <c r="M5" s="1516"/>
      <c r="N5" s="972"/>
    </row>
    <row r="6" spans="2:14" ht="18" customHeight="1">
      <c r="B6" s="1518"/>
      <c r="C6" s="1519"/>
      <c r="D6" s="1520"/>
      <c r="E6" s="964"/>
      <c r="F6" s="965" t="s">
        <v>813</v>
      </c>
      <c r="G6" s="966"/>
      <c r="H6" s="959"/>
      <c r="I6" s="973"/>
      <c r="J6" s="959"/>
      <c r="K6" s="959"/>
      <c r="L6" s="959"/>
      <c r="M6" s="967"/>
    </row>
    <row r="7" spans="2:14" ht="18" customHeight="1">
      <c r="B7" s="1521" t="s">
        <v>818</v>
      </c>
      <c r="C7" s="1512"/>
      <c r="D7" s="1513"/>
      <c r="E7" s="964"/>
      <c r="F7" s="1004"/>
      <c r="G7" s="1005"/>
      <c r="H7" s="1006"/>
      <c r="I7" s="1007"/>
      <c r="J7" s="1006"/>
      <c r="K7" s="1006"/>
      <c r="L7" s="1006"/>
      <c r="M7" s="1008"/>
      <c r="N7" s="962">
        <v>4</v>
      </c>
    </row>
    <row r="8" spans="2:14" ht="18" customHeight="1">
      <c r="B8" s="1511"/>
      <c r="C8" s="1512"/>
      <c r="D8" s="1513"/>
      <c r="E8" s="964"/>
      <c r="F8" s="1004"/>
      <c r="G8" s="1005"/>
      <c r="H8" s="1006"/>
      <c r="I8" s="1006"/>
      <c r="J8" s="1006"/>
      <c r="K8" s="1006"/>
      <c r="L8" s="1006"/>
      <c r="M8" s="1008"/>
      <c r="N8" s="962">
        <v>5</v>
      </c>
    </row>
    <row r="9" spans="2:14" ht="18" customHeight="1">
      <c r="B9" s="1511" t="s">
        <v>819</v>
      </c>
      <c r="C9" s="1512"/>
      <c r="D9" s="1513"/>
      <c r="E9" s="964"/>
      <c r="F9" s="1004"/>
      <c r="G9" s="1009"/>
      <c r="H9" s="1006"/>
      <c r="I9" s="1006"/>
      <c r="J9" s="1006"/>
      <c r="K9" s="1006"/>
      <c r="L9" s="1006"/>
      <c r="M9" s="1008"/>
      <c r="N9" s="962">
        <v>6</v>
      </c>
    </row>
    <row r="10" spans="2:14" ht="18" customHeight="1">
      <c r="B10" s="1511"/>
      <c r="C10" s="1512"/>
      <c r="D10" s="1513"/>
      <c r="E10" s="964"/>
      <c r="F10" s="1004"/>
      <c r="G10" s="1009"/>
      <c r="H10" s="1006"/>
      <c r="I10" s="1006"/>
      <c r="J10" s="1006"/>
      <c r="K10" s="1006"/>
      <c r="L10" s="1006"/>
      <c r="M10" s="1008"/>
      <c r="N10" s="962">
        <v>7</v>
      </c>
    </row>
    <row r="11" spans="2:14" ht="18" customHeight="1">
      <c r="B11" s="1511" t="s">
        <v>820</v>
      </c>
      <c r="C11" s="1512"/>
      <c r="D11" s="1513"/>
      <c r="E11" s="964"/>
      <c r="F11" s="1010"/>
      <c r="G11" s="1009"/>
      <c r="H11" s="1006"/>
      <c r="I11" s="1006"/>
      <c r="J11" s="1006"/>
      <c r="K11" s="1006"/>
      <c r="L11" s="1006"/>
      <c r="M11" s="1008"/>
      <c r="N11" s="962">
        <v>8</v>
      </c>
    </row>
    <row r="12" spans="2:14" ht="18" customHeight="1">
      <c r="B12" s="1511"/>
      <c r="C12" s="1512"/>
      <c r="D12" s="1513"/>
      <c r="E12" s="964"/>
      <c r="F12" s="1004"/>
      <c r="G12" s="1009"/>
      <c r="H12" s="1006"/>
      <c r="I12" s="1006"/>
      <c r="J12" s="1006"/>
      <c r="K12" s="1006"/>
      <c r="L12" s="1006"/>
      <c r="M12" s="1008"/>
      <c r="N12" s="962">
        <v>9</v>
      </c>
    </row>
    <row r="13" spans="2:14" ht="18" customHeight="1">
      <c r="B13" s="1511" t="s">
        <v>821</v>
      </c>
      <c r="C13" s="1512"/>
      <c r="D13" s="1513"/>
      <c r="E13" s="964"/>
      <c r="F13" s="1004"/>
      <c r="G13" s="1009"/>
      <c r="H13" s="1006"/>
      <c r="I13" s="1006"/>
      <c r="J13" s="1006"/>
      <c r="K13" s="1006"/>
      <c r="L13" s="1006"/>
      <c r="M13" s="1008"/>
      <c r="N13" s="962">
        <v>10</v>
      </c>
    </row>
    <row r="14" spans="2:14" ht="18" customHeight="1">
      <c r="B14" s="1511"/>
      <c r="C14" s="1512"/>
      <c r="D14" s="1513"/>
      <c r="E14" s="964"/>
      <c r="F14" s="1004"/>
      <c r="G14" s="1009"/>
      <c r="H14" s="1006"/>
      <c r="I14" s="1006"/>
      <c r="J14" s="1006"/>
      <c r="K14" s="1006"/>
      <c r="L14" s="1006"/>
      <c r="M14" s="1008"/>
      <c r="N14" s="962">
        <v>11</v>
      </c>
    </row>
    <row r="15" spans="2:14" ht="18" customHeight="1">
      <c r="B15" s="1511" t="s">
        <v>822</v>
      </c>
      <c r="C15" s="1512"/>
      <c r="D15" s="1513"/>
      <c r="E15" s="964"/>
      <c r="F15" s="1004"/>
      <c r="G15" s="1009"/>
      <c r="H15" s="1006"/>
      <c r="I15" s="1006"/>
      <c r="J15" s="1006"/>
      <c r="K15" s="1006"/>
      <c r="L15" s="1006"/>
      <c r="M15" s="1008"/>
      <c r="N15" s="962">
        <v>12</v>
      </c>
    </row>
    <row r="16" spans="2:14" ht="18" customHeight="1">
      <c r="B16" s="1511" t="s">
        <v>823</v>
      </c>
      <c r="C16" s="1512"/>
      <c r="D16" s="1513"/>
      <c r="E16" s="964"/>
      <c r="F16" s="1004"/>
      <c r="G16" s="1009"/>
      <c r="H16" s="1006"/>
      <c r="I16" s="1006"/>
      <c r="J16" s="1006"/>
      <c r="K16" s="1006"/>
      <c r="L16" s="1006"/>
      <c r="M16" s="1008"/>
      <c r="N16" s="962">
        <v>13</v>
      </c>
    </row>
    <row r="17" spans="2:14" ht="18" customHeight="1">
      <c r="B17" s="1511" t="s">
        <v>824</v>
      </c>
      <c r="C17" s="1512"/>
      <c r="D17" s="1513"/>
      <c r="E17" s="964"/>
      <c r="F17" s="1004"/>
      <c r="G17" s="1009"/>
      <c r="H17" s="1006"/>
      <c r="I17" s="1006"/>
      <c r="J17" s="1006"/>
      <c r="K17" s="1006"/>
      <c r="L17" s="1006"/>
      <c r="M17" s="1008"/>
      <c r="N17" s="962">
        <v>14</v>
      </c>
    </row>
    <row r="18" spans="2:14" ht="18" customHeight="1">
      <c r="B18" s="1511" t="s">
        <v>825</v>
      </c>
      <c r="C18" s="1512"/>
      <c r="D18" s="1513"/>
      <c r="E18" s="964"/>
      <c r="F18" s="1004"/>
      <c r="G18" s="1009"/>
      <c r="H18" s="1006"/>
      <c r="I18" s="1006"/>
      <c r="J18" s="1006"/>
      <c r="K18" s="1006"/>
      <c r="L18" s="1006"/>
      <c r="M18" s="1008"/>
      <c r="N18" s="962">
        <v>15</v>
      </c>
    </row>
    <row r="19" spans="2:14" ht="18" customHeight="1">
      <c r="B19" s="1511" t="s">
        <v>826</v>
      </c>
      <c r="C19" s="1512"/>
      <c r="D19" s="1513"/>
      <c r="E19" s="964"/>
      <c r="F19" s="1004"/>
      <c r="G19" s="1009"/>
      <c r="H19" s="1006"/>
      <c r="I19" s="1006"/>
      <c r="J19" s="1006"/>
      <c r="K19" s="1006"/>
      <c r="L19" s="1006"/>
      <c r="M19" s="1008"/>
      <c r="N19" s="962">
        <v>16</v>
      </c>
    </row>
    <row r="20" spans="2:14" ht="18" customHeight="1">
      <c r="B20" s="1511"/>
      <c r="C20" s="1512"/>
      <c r="D20" s="1513"/>
      <c r="E20" s="964"/>
      <c r="F20" s="1004"/>
      <c r="G20" s="1009"/>
      <c r="H20" s="1006"/>
      <c r="I20" s="1006"/>
      <c r="J20" s="1006"/>
      <c r="K20" s="1006"/>
      <c r="L20" s="1006"/>
      <c r="M20" s="1008"/>
      <c r="N20" s="962">
        <v>17</v>
      </c>
    </row>
    <row r="21" spans="2:14" ht="18" customHeight="1">
      <c r="B21" s="1511" t="s">
        <v>827</v>
      </c>
      <c r="C21" s="1512"/>
      <c r="D21" s="1513"/>
      <c r="E21" s="964"/>
      <c r="F21" s="1004"/>
      <c r="G21" s="1009"/>
      <c r="H21" s="1006"/>
      <c r="I21" s="1006"/>
      <c r="J21" s="1006"/>
      <c r="K21" s="1006"/>
      <c r="L21" s="1006"/>
      <c r="M21" s="1008"/>
      <c r="N21" s="962">
        <v>18</v>
      </c>
    </row>
    <row r="22" spans="2:14" ht="18" customHeight="1">
      <c r="B22" s="1511"/>
      <c r="C22" s="1512"/>
      <c r="D22" s="1513"/>
      <c r="E22" s="964"/>
      <c r="F22" s="1004"/>
      <c r="G22" s="1009"/>
      <c r="H22" s="1006"/>
      <c r="I22" s="1006"/>
      <c r="J22" s="1006"/>
      <c r="K22" s="1006"/>
      <c r="L22" s="1006"/>
      <c r="M22" s="1008"/>
      <c r="N22" s="962">
        <v>19</v>
      </c>
    </row>
    <row r="23" spans="2:14" ht="18" customHeight="1">
      <c r="B23" s="1511" t="s">
        <v>828</v>
      </c>
      <c r="C23" s="1512"/>
      <c r="D23" s="1513"/>
      <c r="E23" s="964"/>
      <c r="F23" s="1004"/>
      <c r="G23" s="1009"/>
      <c r="H23" s="1006"/>
      <c r="I23" s="1006"/>
      <c r="J23" s="1006"/>
      <c r="K23" s="1006"/>
      <c r="L23" s="1006"/>
      <c r="M23" s="1008"/>
      <c r="N23" s="962">
        <v>20</v>
      </c>
    </row>
    <row r="24" spans="2:14" ht="18" customHeight="1">
      <c r="B24" s="1511"/>
      <c r="C24" s="1512"/>
      <c r="D24" s="1513"/>
      <c r="E24" s="964"/>
      <c r="F24" s="1004"/>
      <c r="G24" s="1009"/>
      <c r="H24" s="1006"/>
      <c r="I24" s="1006"/>
      <c r="J24" s="1006"/>
      <c r="K24" s="1006"/>
      <c r="L24" s="1006"/>
      <c r="M24" s="1008"/>
      <c r="N24" s="962">
        <v>21</v>
      </c>
    </row>
    <row r="25" spans="2:14" ht="18" customHeight="1">
      <c r="B25" s="1511" t="s">
        <v>829</v>
      </c>
      <c r="C25" s="1512"/>
      <c r="D25" s="1513"/>
      <c r="E25" s="964"/>
      <c r="F25" s="1004"/>
      <c r="G25" s="1009"/>
      <c r="H25" s="1006"/>
      <c r="I25" s="1006"/>
      <c r="J25" s="1006"/>
      <c r="K25" s="1006"/>
      <c r="L25" s="1006"/>
      <c r="M25" s="1008"/>
      <c r="N25" s="962">
        <v>22</v>
      </c>
    </row>
    <row r="26" spans="2:14" ht="18" customHeight="1">
      <c r="B26" s="1511"/>
      <c r="C26" s="1512"/>
      <c r="D26" s="1513"/>
      <c r="E26" s="964"/>
      <c r="F26" s="1004"/>
      <c r="G26" s="1009"/>
      <c r="H26" s="1006"/>
      <c r="I26" s="1006"/>
      <c r="J26" s="1006"/>
      <c r="K26" s="1006"/>
      <c r="L26" s="1006"/>
      <c r="M26" s="1008"/>
      <c r="N26" s="962">
        <v>23</v>
      </c>
    </row>
    <row r="27" spans="2:14" ht="18" customHeight="1">
      <c r="B27" s="1511" t="s">
        <v>830</v>
      </c>
      <c r="C27" s="1512"/>
      <c r="D27" s="1513"/>
      <c r="E27" s="964"/>
      <c r="F27" s="1004"/>
      <c r="G27" s="1009"/>
      <c r="H27" s="1006"/>
      <c r="I27" s="1006"/>
      <c r="J27" s="1006"/>
      <c r="K27" s="1006"/>
      <c r="L27" s="1006"/>
      <c r="M27" s="1008"/>
      <c r="N27" s="962">
        <v>24</v>
      </c>
    </row>
    <row r="28" spans="2:14" ht="18" customHeight="1">
      <c r="B28" s="1511"/>
      <c r="C28" s="1512"/>
      <c r="D28" s="1513"/>
      <c r="E28" s="964"/>
      <c r="F28" s="1004"/>
      <c r="G28" s="1009"/>
      <c r="H28" s="1006"/>
      <c r="I28" s="1006"/>
      <c r="J28" s="1006"/>
      <c r="K28" s="1006"/>
      <c r="L28" s="1006"/>
      <c r="M28" s="1008"/>
      <c r="N28" s="962">
        <v>25</v>
      </c>
    </row>
    <row r="29" spans="2:14" ht="18" customHeight="1">
      <c r="B29" s="1511" t="s">
        <v>831</v>
      </c>
      <c r="C29" s="1512"/>
      <c r="D29" s="1513"/>
      <c r="E29" s="964"/>
      <c r="F29" s="1004"/>
      <c r="G29" s="1009"/>
      <c r="H29" s="1006"/>
      <c r="I29" s="1006"/>
      <c r="J29" s="1006"/>
      <c r="K29" s="1006"/>
      <c r="L29" s="1006"/>
      <c r="M29" s="1008"/>
      <c r="N29" s="962">
        <v>26</v>
      </c>
    </row>
    <row r="30" spans="2:14" ht="18" customHeight="1">
      <c r="B30" s="1511"/>
      <c r="C30" s="1512"/>
      <c r="D30" s="1513"/>
      <c r="E30" s="964"/>
      <c r="F30" s="1004"/>
      <c r="G30" s="1009"/>
      <c r="H30" s="1006"/>
      <c r="I30" s="1006"/>
      <c r="J30" s="1006"/>
      <c r="K30" s="1006"/>
      <c r="L30" s="1006"/>
      <c r="M30" s="1008"/>
      <c r="N30" s="962">
        <v>27</v>
      </c>
    </row>
    <row r="31" spans="2:14" ht="18" customHeight="1">
      <c r="B31" s="1511" t="s">
        <v>832</v>
      </c>
      <c r="C31" s="1512"/>
      <c r="D31" s="1513"/>
      <c r="E31" s="964"/>
      <c r="F31" s="1004"/>
      <c r="G31" s="1009"/>
      <c r="H31" s="1006"/>
      <c r="I31" s="1006"/>
      <c r="J31" s="1006"/>
      <c r="K31" s="1006"/>
      <c r="L31" s="1006"/>
      <c r="M31" s="1008"/>
      <c r="N31" s="962">
        <v>28</v>
      </c>
    </row>
    <row r="32" spans="2:14" ht="18" customHeight="1">
      <c r="B32" s="1511"/>
      <c r="C32" s="1512"/>
      <c r="D32" s="1513"/>
      <c r="E32" s="964"/>
      <c r="F32" s="1004"/>
      <c r="G32" s="1009"/>
      <c r="H32" s="1006"/>
      <c r="I32" s="1006"/>
      <c r="J32" s="1006"/>
      <c r="K32" s="1006"/>
      <c r="L32" s="1006"/>
      <c r="M32" s="1008"/>
      <c r="N32" s="962">
        <v>29</v>
      </c>
    </row>
    <row r="33" spans="2:14" ht="18" customHeight="1">
      <c r="B33" s="1511" t="s">
        <v>833</v>
      </c>
      <c r="C33" s="1512"/>
      <c r="D33" s="1513"/>
      <c r="E33" s="964"/>
      <c r="F33" s="1004"/>
      <c r="G33" s="1009"/>
      <c r="H33" s="1006"/>
      <c r="I33" s="1006"/>
      <c r="J33" s="1006"/>
      <c r="K33" s="1006"/>
      <c r="L33" s="1006"/>
      <c r="M33" s="1008"/>
      <c r="N33" s="962">
        <v>30</v>
      </c>
    </row>
    <row r="34" spans="2:14" ht="18" customHeight="1">
      <c r="B34" s="1511"/>
      <c r="C34" s="1512"/>
      <c r="D34" s="1513"/>
      <c r="E34" s="964"/>
      <c r="F34" s="1004"/>
      <c r="G34" s="1009"/>
      <c r="H34" s="1006"/>
      <c r="I34" s="1006"/>
      <c r="J34" s="1006"/>
      <c r="K34" s="1006"/>
      <c r="L34" s="1006"/>
      <c r="M34" s="1008"/>
      <c r="N34" s="962">
        <v>31</v>
      </c>
    </row>
    <row r="35" spans="2:14" ht="18" customHeight="1">
      <c r="B35" s="1511"/>
      <c r="C35" s="1512"/>
      <c r="D35" s="1513"/>
      <c r="E35" s="964"/>
      <c r="F35" s="1004"/>
      <c r="G35" s="1009"/>
      <c r="H35" s="1006"/>
      <c r="I35" s="1006"/>
      <c r="J35" s="1006"/>
      <c r="K35" s="1006"/>
      <c r="L35" s="1006"/>
      <c r="M35" s="1008"/>
      <c r="N35" s="962">
        <v>32</v>
      </c>
    </row>
    <row r="36" spans="2:14" ht="18" customHeight="1">
      <c r="B36" s="1511"/>
      <c r="C36" s="1512"/>
      <c r="D36" s="1513"/>
      <c r="E36" s="964"/>
      <c r="F36" s="1004"/>
      <c r="G36" s="1009"/>
      <c r="H36" s="1006"/>
      <c r="I36" s="1006"/>
      <c r="J36" s="1006"/>
      <c r="K36" s="1006"/>
      <c r="L36" s="1006"/>
      <c r="M36" s="1008"/>
      <c r="N36" s="962">
        <v>33</v>
      </c>
    </row>
    <row r="37" spans="2:14" ht="18" customHeight="1">
      <c r="B37" s="1511"/>
      <c r="C37" s="1512"/>
      <c r="D37" s="1513"/>
      <c r="E37" s="964"/>
      <c r="F37" s="1004"/>
      <c r="G37" s="1009"/>
      <c r="H37" s="1006"/>
      <c r="I37" s="1006"/>
      <c r="J37" s="1006"/>
      <c r="K37" s="1006"/>
      <c r="L37" s="1006"/>
      <c r="M37" s="1008"/>
      <c r="N37" s="962">
        <v>34</v>
      </c>
    </row>
    <row r="38" spans="2:14" ht="18" customHeight="1">
      <c r="B38" s="1511"/>
      <c r="C38" s="1512"/>
      <c r="D38" s="1513"/>
      <c r="E38" s="964"/>
      <c r="F38" s="1004"/>
      <c r="G38" s="1009"/>
      <c r="H38" s="1006"/>
      <c r="I38" s="1006"/>
      <c r="J38" s="1006"/>
      <c r="K38" s="1006"/>
      <c r="L38" s="1006"/>
      <c r="M38" s="1008"/>
      <c r="N38" s="962">
        <v>35</v>
      </c>
    </row>
    <row r="39" spans="2:14" ht="18" customHeight="1">
      <c r="B39" s="1511"/>
      <c r="C39" s="1512"/>
      <c r="D39" s="1513"/>
      <c r="E39" s="964"/>
      <c r="F39" s="1004"/>
      <c r="G39" s="1009"/>
      <c r="H39" s="1006"/>
      <c r="I39" s="1006"/>
      <c r="J39" s="1006"/>
      <c r="K39" s="1006"/>
      <c r="L39" s="1006"/>
      <c r="M39" s="1008"/>
      <c r="N39" s="962">
        <v>36</v>
      </c>
    </row>
    <row r="40" spans="2:14" ht="18" customHeight="1">
      <c r="B40" s="1511"/>
      <c r="C40" s="1512"/>
      <c r="D40" s="1513"/>
      <c r="E40" s="964"/>
      <c r="F40" s="1004"/>
      <c r="G40" s="1009"/>
      <c r="H40" s="1006"/>
      <c r="I40" s="1006"/>
      <c r="J40" s="1006"/>
      <c r="K40" s="1006"/>
      <c r="L40" s="1006"/>
      <c r="M40" s="1008"/>
      <c r="N40" s="962">
        <v>37</v>
      </c>
    </row>
    <row r="41" spans="2:14" ht="18" customHeight="1">
      <c r="B41" s="1511"/>
      <c r="C41" s="1512"/>
      <c r="D41" s="1513"/>
      <c r="E41" s="964"/>
      <c r="F41" s="1004"/>
      <c r="G41" s="1009"/>
      <c r="H41" s="1006"/>
      <c r="I41" s="1006"/>
      <c r="J41" s="1006"/>
      <c r="K41" s="1006"/>
      <c r="L41" s="1006"/>
      <c r="M41" s="1008"/>
      <c r="N41" s="962">
        <v>38</v>
      </c>
    </row>
    <row r="42" spans="2:14" ht="18" customHeight="1">
      <c r="B42" s="1511"/>
      <c r="C42" s="1512"/>
      <c r="D42" s="1513"/>
      <c r="E42" s="964"/>
      <c r="F42" s="1004"/>
      <c r="G42" s="1009"/>
      <c r="H42" s="1006"/>
      <c r="I42" s="1006"/>
      <c r="J42" s="1006"/>
      <c r="K42" s="1006"/>
      <c r="L42" s="1006"/>
      <c r="M42" s="1008"/>
      <c r="N42" s="962">
        <v>39</v>
      </c>
    </row>
    <row r="43" spans="2:14" ht="18" customHeight="1">
      <c r="B43" s="1511"/>
      <c r="C43" s="1512"/>
      <c r="D43" s="1513"/>
      <c r="E43" s="964"/>
      <c r="F43" s="1004"/>
      <c r="G43" s="1009"/>
      <c r="H43" s="1006"/>
      <c r="I43" s="1006"/>
      <c r="J43" s="1006"/>
      <c r="K43" s="1006"/>
      <c r="L43" s="1006"/>
      <c r="M43" s="1008"/>
      <c r="N43" s="962">
        <v>40</v>
      </c>
    </row>
    <row r="44" spans="2:14" ht="18" customHeight="1">
      <c r="B44" s="1511"/>
      <c r="C44" s="1512"/>
      <c r="D44" s="1513"/>
      <c r="E44" s="964"/>
      <c r="F44" s="1004"/>
      <c r="G44" s="1009"/>
      <c r="H44" s="1006"/>
      <c r="I44" s="1006"/>
      <c r="J44" s="1006"/>
      <c r="K44" s="1006"/>
      <c r="L44" s="1006"/>
      <c r="M44" s="1008"/>
      <c r="N44" s="962">
        <v>41</v>
      </c>
    </row>
    <row r="45" spans="2:14" ht="18" customHeight="1">
      <c r="B45" s="1511"/>
      <c r="C45" s="1512"/>
      <c r="D45" s="1513"/>
      <c r="E45" s="964"/>
      <c r="F45" s="1004"/>
      <c r="G45" s="1009"/>
      <c r="H45" s="1006"/>
      <c r="I45" s="1006"/>
      <c r="J45" s="1006"/>
      <c r="K45" s="1006"/>
      <c r="L45" s="1006"/>
      <c r="M45" s="1008"/>
      <c r="N45" s="962">
        <v>42</v>
      </c>
    </row>
    <row r="46" spans="2:14" ht="18" customHeight="1">
      <c r="B46" s="1511"/>
      <c r="C46" s="1512"/>
      <c r="D46" s="1513"/>
      <c r="E46" s="964"/>
      <c r="F46" s="1004"/>
      <c r="G46" s="1009"/>
      <c r="H46" s="1006"/>
      <c r="I46" s="1006"/>
      <c r="J46" s="1006"/>
      <c r="K46" s="1006"/>
      <c r="L46" s="1006"/>
      <c r="M46" s="1008"/>
      <c r="N46" s="962">
        <v>43</v>
      </c>
    </row>
    <row r="47" spans="2:14" ht="18" customHeight="1">
      <c r="B47" s="1511"/>
      <c r="C47" s="1512"/>
      <c r="D47" s="1513"/>
      <c r="E47" s="964"/>
      <c r="F47" s="1004"/>
      <c r="G47" s="1009"/>
      <c r="H47" s="1006"/>
      <c r="I47" s="1006"/>
      <c r="J47" s="1006"/>
      <c r="K47" s="1006"/>
      <c r="L47" s="1006"/>
      <c r="M47" s="1008"/>
      <c r="N47" s="962">
        <v>44</v>
      </c>
    </row>
    <row r="48" spans="2:14" ht="18" customHeight="1">
      <c r="B48" s="1511"/>
      <c r="C48" s="1512"/>
      <c r="D48" s="1513"/>
      <c r="E48" s="964"/>
      <c r="F48" s="1004"/>
      <c r="G48" s="1009"/>
      <c r="H48" s="1006"/>
      <c r="I48" s="1006"/>
      <c r="J48" s="1006"/>
      <c r="K48" s="1006"/>
      <c r="L48" s="1006"/>
      <c r="M48" s="1008"/>
      <c r="N48" s="962">
        <v>45</v>
      </c>
    </row>
    <row r="49" spans="2:14" ht="18" customHeight="1">
      <c r="B49" s="1511"/>
      <c r="C49" s="1512"/>
      <c r="D49" s="1513"/>
      <c r="E49" s="964"/>
      <c r="F49" s="1004"/>
      <c r="G49" s="1009"/>
      <c r="H49" s="1006"/>
      <c r="I49" s="1006"/>
      <c r="J49" s="1006"/>
      <c r="K49" s="1006"/>
      <c r="L49" s="1006"/>
      <c r="M49" s="1008"/>
      <c r="N49" s="962">
        <v>46</v>
      </c>
    </row>
    <row r="50" spans="2:14" ht="18" customHeight="1">
      <c r="B50" s="1511"/>
      <c r="C50" s="1512"/>
      <c r="D50" s="1513"/>
      <c r="E50" s="964"/>
      <c r="F50" s="1004"/>
      <c r="G50" s="1009"/>
      <c r="H50" s="1006"/>
      <c r="I50" s="1006"/>
      <c r="J50" s="1006"/>
      <c r="K50" s="1006"/>
      <c r="L50" s="1006"/>
      <c r="M50" s="1008"/>
      <c r="N50" s="962">
        <v>47</v>
      </c>
    </row>
    <row r="51" spans="2:14" ht="18" customHeight="1">
      <c r="B51" s="1511"/>
      <c r="C51" s="1512"/>
      <c r="D51" s="1513"/>
      <c r="E51" s="964"/>
      <c r="F51" s="1004"/>
      <c r="G51" s="1009"/>
      <c r="H51" s="1006"/>
      <c r="I51" s="1006"/>
      <c r="J51" s="1006"/>
      <c r="K51" s="1006"/>
      <c r="L51" s="1006"/>
      <c r="M51" s="1008"/>
      <c r="N51" s="962">
        <v>48</v>
      </c>
    </row>
    <row r="52" spans="2:14" ht="18" customHeight="1">
      <c r="B52" s="1511"/>
      <c r="C52" s="1512"/>
      <c r="D52" s="1513"/>
      <c r="E52" s="964"/>
      <c r="F52" s="1004"/>
      <c r="G52" s="1009"/>
      <c r="H52" s="1006"/>
      <c r="I52" s="1006"/>
      <c r="J52" s="1006"/>
      <c r="K52" s="1006"/>
      <c r="L52" s="1006"/>
      <c r="M52" s="1008"/>
      <c r="N52" s="962">
        <v>49</v>
      </c>
    </row>
    <row r="53" spans="2:14" ht="18" customHeight="1">
      <c r="B53" s="1511"/>
      <c r="C53" s="1512"/>
      <c r="D53" s="1513"/>
      <c r="E53" s="964"/>
      <c r="F53" s="1004"/>
      <c r="G53" s="1009"/>
      <c r="H53" s="1006"/>
      <c r="I53" s="1006"/>
      <c r="J53" s="1006"/>
      <c r="K53" s="1006"/>
      <c r="L53" s="1006"/>
      <c r="M53" s="1008"/>
      <c r="N53" s="962">
        <v>50</v>
      </c>
    </row>
    <row r="54" spans="2:14" ht="18" customHeight="1">
      <c r="B54" s="1511"/>
      <c r="C54" s="1512"/>
      <c r="D54" s="1513"/>
      <c r="E54" s="964"/>
      <c r="F54" s="1004"/>
      <c r="G54" s="1009"/>
      <c r="H54" s="1006"/>
      <c r="I54" s="1006"/>
      <c r="J54" s="1006"/>
      <c r="K54" s="1006"/>
      <c r="L54" s="1006"/>
      <c r="M54" s="1008"/>
      <c r="N54" s="962">
        <v>51</v>
      </c>
    </row>
    <row r="55" spans="2:14" ht="18" customHeight="1">
      <c r="B55" s="1511"/>
      <c r="C55" s="1512"/>
      <c r="D55" s="1513"/>
      <c r="E55" s="964"/>
      <c r="F55" s="1004"/>
      <c r="G55" s="1009"/>
      <c r="H55" s="1006"/>
      <c r="I55" s="1006"/>
      <c r="J55" s="1006"/>
      <c r="K55" s="1006"/>
      <c r="L55" s="1006"/>
      <c r="M55" s="1008"/>
      <c r="N55" s="962">
        <v>52</v>
      </c>
    </row>
    <row r="56" spans="2:14" ht="18" customHeight="1">
      <c r="B56" s="1511"/>
      <c r="C56" s="1512"/>
      <c r="D56" s="1513"/>
      <c r="E56" s="964"/>
      <c r="F56" s="1004"/>
      <c r="G56" s="1009"/>
      <c r="H56" s="1006"/>
      <c r="I56" s="1006"/>
      <c r="J56" s="1006"/>
      <c r="K56" s="1006"/>
      <c r="L56" s="1006"/>
      <c r="M56" s="1008"/>
      <c r="N56" s="962">
        <v>53</v>
      </c>
    </row>
    <row r="57" spans="2:14" ht="18" customHeight="1">
      <c r="B57" s="1511"/>
      <c r="C57" s="1512"/>
      <c r="D57" s="1513"/>
      <c r="E57" s="964"/>
      <c r="F57" s="1004"/>
      <c r="G57" s="1009"/>
      <c r="H57" s="1006"/>
      <c r="I57" s="1006"/>
      <c r="J57" s="1006"/>
      <c r="K57" s="1006"/>
      <c r="L57" s="1006"/>
      <c r="M57" s="1008"/>
      <c r="N57" s="962">
        <v>54</v>
      </c>
    </row>
    <row r="58" spans="2:14" ht="18" customHeight="1">
      <c r="B58" s="1511"/>
      <c r="C58" s="1512"/>
      <c r="D58" s="1513"/>
      <c r="E58" s="964"/>
      <c r="F58" s="1004"/>
      <c r="G58" s="1009"/>
      <c r="H58" s="1006"/>
      <c r="I58" s="1006"/>
      <c r="J58" s="1006"/>
      <c r="K58" s="1006"/>
      <c r="L58" s="1006"/>
      <c r="M58" s="1008"/>
      <c r="N58" s="962">
        <v>55</v>
      </c>
    </row>
    <row r="59" spans="2:14" ht="18" customHeight="1">
      <c r="B59" s="1511"/>
      <c r="C59" s="1512"/>
      <c r="D59" s="1513"/>
      <c r="E59" s="964"/>
      <c r="F59" s="1004"/>
      <c r="G59" s="1009"/>
      <c r="H59" s="1006"/>
      <c r="I59" s="1006"/>
      <c r="J59" s="1006"/>
      <c r="K59" s="1006"/>
      <c r="L59" s="1006"/>
      <c r="M59" s="1008"/>
      <c r="N59" s="962">
        <v>56</v>
      </c>
    </row>
    <row r="60" spans="2:14" ht="18" customHeight="1">
      <c r="B60" s="1511"/>
      <c r="C60" s="1512"/>
      <c r="D60" s="1513"/>
      <c r="E60" s="964"/>
      <c r="F60" s="1004"/>
      <c r="G60" s="1009"/>
      <c r="H60" s="1006"/>
      <c r="I60" s="1006"/>
      <c r="J60" s="1006"/>
      <c r="K60" s="1006"/>
      <c r="L60" s="1006"/>
      <c r="M60" s="1008"/>
      <c r="N60" s="962">
        <v>57</v>
      </c>
    </row>
    <row r="61" spans="2:14" ht="18" customHeight="1">
      <c r="B61" s="1511"/>
      <c r="C61" s="1512"/>
      <c r="D61" s="1513"/>
      <c r="E61" s="964"/>
      <c r="F61" s="1004"/>
      <c r="G61" s="1009"/>
      <c r="H61" s="1006"/>
      <c r="I61" s="1006"/>
      <c r="J61" s="1006"/>
      <c r="K61" s="1006"/>
      <c r="L61" s="1006"/>
      <c r="M61" s="1008"/>
      <c r="N61" s="962">
        <v>58</v>
      </c>
    </row>
    <row r="62" spans="2:14" ht="18" customHeight="1">
      <c r="B62" s="1511"/>
      <c r="C62" s="1512"/>
      <c r="D62" s="1513"/>
      <c r="E62" s="964"/>
      <c r="F62" s="1004"/>
      <c r="G62" s="1009"/>
      <c r="H62" s="1006"/>
      <c r="I62" s="1006"/>
      <c r="J62" s="1006"/>
      <c r="K62" s="1006"/>
      <c r="L62" s="1006"/>
      <c r="M62" s="1008"/>
      <c r="N62" s="962">
        <v>59</v>
      </c>
    </row>
    <row r="63" spans="2:14" ht="18" customHeight="1">
      <c r="B63" s="1511"/>
      <c r="C63" s="1512"/>
      <c r="D63" s="1513"/>
      <c r="E63" s="964"/>
      <c r="F63" s="1004"/>
      <c r="G63" s="1009"/>
      <c r="H63" s="1006"/>
      <c r="I63" s="1006"/>
      <c r="J63" s="1006"/>
      <c r="K63" s="1006"/>
      <c r="L63" s="1006"/>
      <c r="M63" s="1008"/>
      <c r="N63" s="962">
        <v>60</v>
      </c>
    </row>
    <row r="64" spans="2:14" ht="18" customHeight="1">
      <c r="B64" s="1511"/>
      <c r="C64" s="1512"/>
      <c r="D64" s="1513"/>
      <c r="E64" s="964"/>
      <c r="F64" s="1004"/>
      <c r="G64" s="1009"/>
      <c r="H64" s="1006"/>
      <c r="I64" s="1006"/>
      <c r="J64" s="1006"/>
      <c r="K64" s="1006"/>
      <c r="L64" s="1006"/>
      <c r="M64" s="1008"/>
      <c r="N64" s="962">
        <v>61</v>
      </c>
    </row>
    <row r="65" spans="2:14" ht="18" customHeight="1">
      <c r="B65" s="1511"/>
      <c r="C65" s="1512"/>
      <c r="D65" s="1513"/>
      <c r="E65" s="964"/>
      <c r="F65" s="1004"/>
      <c r="G65" s="1009"/>
      <c r="H65" s="1006"/>
      <c r="I65" s="1006"/>
      <c r="J65" s="1006"/>
      <c r="K65" s="1006"/>
      <c r="L65" s="1006"/>
      <c r="M65" s="1008"/>
      <c r="N65" s="962">
        <v>62</v>
      </c>
    </row>
    <row r="66" spans="2:14" ht="18" customHeight="1">
      <c r="B66" s="1511"/>
      <c r="C66" s="1512"/>
      <c r="D66" s="1513"/>
      <c r="E66" s="964"/>
      <c r="F66" s="1004"/>
      <c r="G66" s="1009"/>
      <c r="H66" s="1006"/>
      <c r="I66" s="1006"/>
      <c r="J66" s="1006"/>
      <c r="K66" s="1006"/>
      <c r="L66" s="1006"/>
      <c r="M66" s="1008"/>
      <c r="N66" s="962">
        <v>63</v>
      </c>
    </row>
    <row r="67" spans="2:14" ht="18" customHeight="1">
      <c r="B67" s="1511"/>
      <c r="C67" s="1512"/>
      <c r="D67" s="1513"/>
      <c r="E67" s="964"/>
      <c r="F67" s="1004"/>
      <c r="G67" s="1009"/>
      <c r="H67" s="1006"/>
      <c r="I67" s="1006"/>
      <c r="J67" s="1006"/>
      <c r="K67" s="1006"/>
      <c r="L67" s="1006"/>
      <c r="M67" s="1008"/>
      <c r="N67" s="962">
        <v>64</v>
      </c>
    </row>
    <row r="68" spans="2:14" ht="18" customHeight="1">
      <c r="B68" s="1511"/>
      <c r="C68" s="1512"/>
      <c r="D68" s="1513"/>
      <c r="E68" s="964"/>
      <c r="F68" s="1004"/>
      <c r="G68" s="1009"/>
      <c r="H68" s="1006"/>
      <c r="I68" s="1006"/>
      <c r="J68" s="1006"/>
      <c r="K68" s="1006"/>
      <c r="L68" s="1006"/>
      <c r="M68" s="1008"/>
      <c r="N68" s="962">
        <v>65</v>
      </c>
    </row>
    <row r="69" spans="2:14" ht="18" customHeight="1">
      <c r="B69" s="1511"/>
      <c r="C69" s="1512"/>
      <c r="D69" s="1513"/>
      <c r="E69" s="964"/>
      <c r="F69" s="1004"/>
      <c r="G69" s="1009"/>
      <c r="H69" s="1006"/>
      <c r="I69" s="1006"/>
      <c r="J69" s="1006"/>
      <c r="K69" s="1006"/>
      <c r="L69" s="1006"/>
      <c r="M69" s="1008"/>
      <c r="N69" s="962">
        <v>66</v>
      </c>
    </row>
    <row r="70" spans="2:14" ht="18" customHeight="1">
      <c r="B70" s="1511"/>
      <c r="C70" s="1512"/>
      <c r="D70" s="1513"/>
      <c r="E70" s="964"/>
      <c r="F70" s="1004"/>
      <c r="G70" s="1009"/>
      <c r="H70" s="1006"/>
      <c r="I70" s="1006"/>
      <c r="J70" s="1006"/>
      <c r="K70" s="1006"/>
      <c r="L70" s="1006"/>
      <c r="M70" s="1008"/>
      <c r="N70" s="962">
        <v>67</v>
      </c>
    </row>
    <row r="71" spans="2:14" ht="18" customHeight="1">
      <c r="B71" s="1511"/>
      <c r="C71" s="1512"/>
      <c r="D71" s="1513"/>
      <c r="E71" s="964"/>
      <c r="F71" s="1004"/>
      <c r="G71" s="1009"/>
      <c r="H71" s="1006"/>
      <c r="I71" s="1006"/>
      <c r="J71" s="1006"/>
      <c r="K71" s="1006"/>
      <c r="L71" s="1006"/>
      <c r="M71" s="1008"/>
      <c r="N71" s="962">
        <v>68</v>
      </c>
    </row>
    <row r="72" spans="2:14" ht="18" customHeight="1">
      <c r="B72" s="1511"/>
      <c r="C72" s="1512"/>
      <c r="D72" s="1513"/>
      <c r="E72" s="964"/>
      <c r="F72" s="1004"/>
      <c r="G72" s="1009"/>
      <c r="H72" s="1006"/>
      <c r="I72" s="1006"/>
      <c r="J72" s="1006"/>
      <c r="K72" s="1006"/>
      <c r="L72" s="1006"/>
      <c r="M72" s="1008"/>
      <c r="N72" s="962">
        <v>69</v>
      </c>
    </row>
    <row r="73" spans="2:14" ht="18" customHeight="1">
      <c r="B73" s="1511"/>
      <c r="C73" s="1512"/>
      <c r="D73" s="1513"/>
      <c r="E73" s="964"/>
      <c r="F73" s="1004"/>
      <c r="G73" s="1009"/>
      <c r="H73" s="1006"/>
      <c r="I73" s="1006"/>
      <c r="J73" s="1006"/>
      <c r="K73" s="1006"/>
      <c r="L73" s="1006"/>
      <c r="M73" s="1008"/>
      <c r="N73" s="962">
        <v>70</v>
      </c>
    </row>
    <row r="74" spans="2:14" ht="18" customHeight="1">
      <c r="B74" s="1511"/>
      <c r="C74" s="1512"/>
      <c r="D74" s="1513"/>
      <c r="E74" s="964"/>
      <c r="F74" s="1004"/>
      <c r="G74" s="1009"/>
      <c r="H74" s="1006"/>
      <c r="I74" s="1006"/>
      <c r="J74" s="1006"/>
      <c r="K74" s="1006"/>
      <c r="L74" s="1006"/>
      <c r="M74" s="1008"/>
      <c r="N74" s="962">
        <v>71</v>
      </c>
    </row>
    <row r="75" spans="2:14" ht="18" customHeight="1">
      <c r="B75" s="1511"/>
      <c r="C75" s="1512"/>
      <c r="D75" s="1513"/>
      <c r="E75" s="964"/>
      <c r="F75" s="1004"/>
      <c r="G75" s="1009"/>
      <c r="H75" s="1006"/>
      <c r="I75" s="1006"/>
      <c r="J75" s="1006"/>
      <c r="K75" s="1006"/>
      <c r="L75" s="1006"/>
      <c r="M75" s="1008"/>
      <c r="N75" s="962">
        <v>72</v>
      </c>
    </row>
    <row r="76" spans="2:14" ht="18" customHeight="1">
      <c r="B76" s="1511"/>
      <c r="C76" s="1512"/>
      <c r="D76" s="1513"/>
      <c r="E76" s="964"/>
      <c r="F76" s="1004"/>
      <c r="G76" s="1009"/>
      <c r="H76" s="1006"/>
      <c r="I76" s="1006"/>
      <c r="J76" s="1006"/>
      <c r="K76" s="1006"/>
      <c r="L76" s="1006"/>
      <c r="M76" s="1008"/>
    </row>
    <row r="77" spans="2:14" ht="18" customHeight="1">
      <c r="B77" s="1511"/>
      <c r="C77" s="1512"/>
      <c r="D77" s="1513"/>
      <c r="E77" s="964"/>
      <c r="F77" s="1004"/>
      <c r="G77" s="1009"/>
      <c r="H77" s="1006"/>
      <c r="I77" s="1006"/>
      <c r="J77" s="1006"/>
      <c r="K77" s="1006"/>
      <c r="L77" s="1006"/>
      <c r="M77" s="1008"/>
    </row>
    <row r="78" spans="2:14" ht="18" customHeight="1">
      <c r="B78" s="1511"/>
      <c r="C78" s="1512"/>
      <c r="D78" s="1513"/>
      <c r="E78" s="964"/>
      <c r="F78" s="1004"/>
      <c r="G78" s="1011"/>
      <c r="H78" s="1012"/>
      <c r="I78" s="1012"/>
      <c r="J78" s="1012"/>
      <c r="K78" s="1012"/>
      <c r="L78" s="1012"/>
      <c r="M78" s="1013"/>
    </row>
    <row r="79" spans="2:14" ht="23.25" customHeight="1">
      <c r="B79" s="1514" t="s">
        <v>817</v>
      </c>
      <c r="C79" s="1515"/>
      <c r="D79" s="1516"/>
      <c r="E79" s="968"/>
      <c r="F79" s="969">
        <f>SUM(F7:F78)</f>
        <v>0</v>
      </c>
      <c r="G79" s="968"/>
      <c r="H79" s="970"/>
      <c r="I79" s="970"/>
      <c r="J79" s="970"/>
      <c r="K79" s="970"/>
      <c r="L79" s="970"/>
      <c r="M79" s="971"/>
    </row>
    <row r="80" spans="2:14" ht="19.5" customHeight="1">
      <c r="B80" s="961"/>
      <c r="C80" s="961"/>
      <c r="D80" s="961"/>
      <c r="E80" s="961"/>
      <c r="F80" s="961"/>
      <c r="G80" s="961"/>
      <c r="H80" s="961"/>
      <c r="I80" s="961"/>
      <c r="J80" s="961"/>
      <c r="K80" s="961"/>
      <c r="L80" s="961"/>
      <c r="M80" s="961"/>
    </row>
    <row r="81" spans="2:13">
      <c r="B81" s="961"/>
      <c r="C81" s="961"/>
      <c r="D81" s="961"/>
      <c r="E81" s="961"/>
      <c r="F81" s="961"/>
      <c r="G81" s="961"/>
      <c r="H81" s="961"/>
      <c r="I81" s="961"/>
      <c r="J81" s="961"/>
      <c r="K81" s="961"/>
      <c r="L81" s="961"/>
      <c r="M81" s="961"/>
    </row>
  </sheetData>
  <sheetProtection formatCells="0" formatColumns="0" formatRows="0" insertColumns="0" insertRows="0" insertHyperlinks="0" deleteColumns="0" deleteRows="0" sort="0" autoFilter="0" pivotTables="0"/>
  <mergeCells count="78">
    <mergeCell ref="B7:D7"/>
    <mergeCell ref="L4:M4"/>
    <mergeCell ref="B5:D5"/>
    <mergeCell ref="E5:F5"/>
    <mergeCell ref="G5:M5"/>
    <mergeCell ref="B6:D6"/>
    <mergeCell ref="B19:D19"/>
    <mergeCell ref="B8:D8"/>
    <mergeCell ref="B9:D9"/>
    <mergeCell ref="B10:D10"/>
    <mergeCell ref="B11:D11"/>
    <mergeCell ref="B12:D12"/>
    <mergeCell ref="B13:D13"/>
    <mergeCell ref="B14:D14"/>
    <mergeCell ref="B15:D15"/>
    <mergeCell ref="B16:D16"/>
    <mergeCell ref="B17:D17"/>
    <mergeCell ref="B18:D18"/>
    <mergeCell ref="B31:D31"/>
    <mergeCell ref="B20:D20"/>
    <mergeCell ref="B21:D21"/>
    <mergeCell ref="B22:D22"/>
    <mergeCell ref="B23:D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 ref="B67:D67"/>
    <mergeCell ref="B56:D56"/>
    <mergeCell ref="B57:D57"/>
    <mergeCell ref="B58:D58"/>
    <mergeCell ref="B59:D59"/>
    <mergeCell ref="B60:D60"/>
    <mergeCell ref="B61:D61"/>
    <mergeCell ref="B62:D62"/>
    <mergeCell ref="B63:D63"/>
    <mergeCell ref="B64:D64"/>
    <mergeCell ref="B65:D65"/>
    <mergeCell ref="B66:D66"/>
    <mergeCell ref="B79:D79"/>
    <mergeCell ref="B68:D68"/>
    <mergeCell ref="B69:D69"/>
    <mergeCell ref="B70:D70"/>
    <mergeCell ref="B71:D71"/>
    <mergeCell ref="B72:D72"/>
    <mergeCell ref="B73:D73"/>
    <mergeCell ref="B74:D74"/>
    <mergeCell ref="B75:D75"/>
    <mergeCell ref="B76:D76"/>
    <mergeCell ref="B77:D77"/>
    <mergeCell ref="B78:D78"/>
  </mergeCells>
  <phoneticPr fontId="57"/>
  <pageMargins left="0.7" right="0.7" top="0.75" bottom="0.75" header="0.3" footer="0.3"/>
  <pageSetup paperSize="9" scale="3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4D5B1-0654-4017-983B-B83B89E160BE}">
  <sheetPr>
    <tabColor rgb="FF7030A0"/>
    <pageSetUpPr fitToPage="1"/>
  </sheetPr>
  <dimension ref="A1:I35"/>
  <sheetViews>
    <sheetView view="pageBreakPreview" zoomScaleNormal="100" zoomScaleSheetLayoutView="100" workbookViewId="0"/>
  </sheetViews>
  <sheetFormatPr defaultColWidth="9" defaultRowHeight="18" customHeight="1"/>
  <cols>
    <col min="1" max="16384" width="9" style="214"/>
  </cols>
  <sheetData>
    <row r="1" spans="1:9" ht="18" customHeight="1">
      <c r="A1" s="214" t="s">
        <v>496</v>
      </c>
    </row>
    <row r="3" spans="1:9" ht="18" customHeight="1">
      <c r="H3" s="215"/>
      <c r="I3" s="216" t="s">
        <v>497</v>
      </c>
    </row>
    <row r="4" spans="1:9" ht="18" customHeight="1">
      <c r="H4" s="215"/>
      <c r="I4" s="216" t="s">
        <v>498</v>
      </c>
    </row>
    <row r="7" spans="1:9" ht="18" customHeight="1">
      <c r="A7" s="214" t="s">
        <v>866</v>
      </c>
    </row>
    <row r="11" spans="1:9" ht="18" customHeight="1">
      <c r="F11" s="1669" t="s">
        <v>868</v>
      </c>
      <c r="G11" s="1669"/>
      <c r="H11" s="1669"/>
    </row>
    <row r="15" spans="1:9" ht="18" customHeight="1">
      <c r="A15" s="217" t="s">
        <v>499</v>
      </c>
      <c r="B15" s="217"/>
      <c r="C15" s="217"/>
      <c r="D15" s="217"/>
      <c r="E15" s="217"/>
      <c r="F15" s="217"/>
      <c r="G15" s="217"/>
      <c r="H15" s="217"/>
      <c r="I15" s="217"/>
    </row>
    <row r="18" spans="1:9" ht="18" customHeight="1">
      <c r="A18" s="1670" t="s">
        <v>500</v>
      </c>
      <c r="B18" s="1670"/>
      <c r="C18" s="1670"/>
      <c r="D18" s="1670"/>
      <c r="E18" s="1670"/>
      <c r="F18" s="1670"/>
      <c r="G18" s="1670"/>
      <c r="H18" s="1670"/>
      <c r="I18" s="1670"/>
    </row>
    <row r="19" spans="1:9" ht="18" customHeight="1">
      <c r="A19" s="1670"/>
      <c r="B19" s="1670"/>
      <c r="C19" s="1670"/>
      <c r="D19" s="1670"/>
      <c r="E19" s="1670"/>
      <c r="F19" s="1670"/>
      <c r="G19" s="1670"/>
      <c r="H19" s="1670"/>
      <c r="I19" s="1670"/>
    </row>
    <row r="20" spans="1:9" ht="21" customHeight="1">
      <c r="A20" s="1670"/>
      <c r="B20" s="1670"/>
      <c r="C20" s="1670"/>
      <c r="D20" s="1670"/>
      <c r="E20" s="1670"/>
      <c r="F20" s="1670"/>
      <c r="G20" s="1670"/>
      <c r="H20" s="1670"/>
      <c r="I20" s="1670"/>
    </row>
    <row r="22" spans="1:9" ht="18" customHeight="1">
      <c r="A22" s="217" t="s">
        <v>423</v>
      </c>
      <c r="B22" s="217"/>
      <c r="C22" s="217"/>
      <c r="D22" s="217"/>
      <c r="E22" s="217"/>
      <c r="F22" s="217"/>
      <c r="G22" s="217"/>
      <c r="H22" s="217"/>
      <c r="I22" s="217"/>
    </row>
    <row r="24" spans="1:9" ht="18" customHeight="1">
      <c r="A24" s="214" t="s">
        <v>501</v>
      </c>
    </row>
    <row r="26" spans="1:9" ht="18" customHeight="1">
      <c r="A26" s="1668" t="s">
        <v>502</v>
      </c>
      <c r="B26" s="1668"/>
      <c r="C26" s="1668"/>
      <c r="D26" s="1668"/>
      <c r="E26" s="1668"/>
      <c r="F26" s="1668"/>
      <c r="G26" s="1668"/>
      <c r="H26" s="1668"/>
      <c r="I26" s="1668"/>
    </row>
    <row r="27" spans="1:9" ht="18" customHeight="1">
      <c r="A27" s="1668"/>
      <c r="B27" s="1668"/>
      <c r="C27" s="1668"/>
      <c r="D27" s="1668"/>
      <c r="E27" s="1668"/>
      <c r="F27" s="1668"/>
      <c r="G27" s="1668"/>
      <c r="H27" s="1668"/>
      <c r="I27" s="1668"/>
    </row>
    <row r="28" spans="1:9" ht="18" customHeight="1">
      <c r="G28" s="1671" t="s">
        <v>503</v>
      </c>
      <c r="H28" s="1671"/>
      <c r="I28" s="1671"/>
    </row>
    <row r="30" spans="1:9" ht="18" customHeight="1">
      <c r="A30" s="1668" t="s">
        <v>504</v>
      </c>
      <c r="B30" s="1668"/>
      <c r="C30" s="1668"/>
      <c r="D30" s="1668"/>
      <c r="E30" s="1668"/>
      <c r="F30" s="1668"/>
      <c r="G30" s="1668"/>
      <c r="H30" s="1668"/>
      <c r="I30" s="1668"/>
    </row>
    <row r="31" spans="1:9" ht="18" customHeight="1">
      <c r="A31" s="1668"/>
      <c r="B31" s="1668"/>
      <c r="C31" s="1668"/>
      <c r="D31" s="1668"/>
      <c r="E31" s="1668"/>
      <c r="F31" s="1668"/>
      <c r="G31" s="1668"/>
      <c r="H31" s="1668"/>
      <c r="I31" s="1668"/>
    </row>
    <row r="32" spans="1:9" ht="18" customHeight="1">
      <c r="G32" s="1671" t="s">
        <v>503</v>
      </c>
      <c r="H32" s="1671"/>
      <c r="I32" s="1671"/>
    </row>
    <row r="34" spans="1:9" ht="27" customHeight="1">
      <c r="A34" s="1668" t="s">
        <v>505</v>
      </c>
      <c r="B34" s="1668"/>
      <c r="C34" s="1668"/>
      <c r="D34" s="1668"/>
      <c r="E34" s="1668"/>
      <c r="F34" s="1668"/>
      <c r="G34" s="1668"/>
      <c r="H34" s="1668"/>
      <c r="I34" s="1668"/>
    </row>
    <row r="35" spans="1:9" ht="27" customHeight="1">
      <c r="A35" s="1668"/>
      <c r="B35" s="1668"/>
      <c r="C35" s="1668"/>
      <c r="D35" s="1668"/>
      <c r="E35" s="1668"/>
      <c r="F35" s="1668"/>
      <c r="G35" s="1668"/>
      <c r="H35" s="1668"/>
      <c r="I35" s="1668"/>
    </row>
  </sheetData>
  <mergeCells count="7">
    <mergeCell ref="A34:I35"/>
    <mergeCell ref="F11:H11"/>
    <mergeCell ref="A18:I20"/>
    <mergeCell ref="A26:I27"/>
    <mergeCell ref="G28:I28"/>
    <mergeCell ref="A30:I31"/>
    <mergeCell ref="G32:I32"/>
  </mergeCells>
  <phoneticPr fontId="57"/>
  <printOptions horizontalCentered="1"/>
  <pageMargins left="0.98425196850393704" right="0.98425196850393704" top="0.98425196850393704" bottom="0.98425196850393704" header="0.31496062992125984" footer="0.31496062992125984"/>
  <pageSetup paperSize="9"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1A11D-4117-4B01-8AE8-BFA3E11AF470}">
  <sheetPr>
    <tabColor theme="7" tint="0.39997558519241921"/>
    <pageSetUpPr fitToPage="1"/>
  </sheetPr>
  <dimension ref="A1:I33"/>
  <sheetViews>
    <sheetView view="pageBreakPreview" zoomScaleNormal="100" zoomScaleSheetLayoutView="100" workbookViewId="0"/>
  </sheetViews>
  <sheetFormatPr defaultColWidth="9" defaultRowHeight="18" customHeight="1"/>
  <cols>
    <col min="1" max="16384" width="9" style="214"/>
  </cols>
  <sheetData>
    <row r="1" spans="1:9" ht="18" customHeight="1">
      <c r="A1" s="214" t="s">
        <v>506</v>
      </c>
    </row>
    <row r="3" spans="1:9" ht="18" customHeight="1">
      <c r="H3" s="215"/>
      <c r="I3" s="216" t="s">
        <v>497</v>
      </c>
    </row>
    <row r="4" spans="1:9" ht="18" customHeight="1">
      <c r="H4" s="215"/>
      <c r="I4" s="216" t="s">
        <v>498</v>
      </c>
    </row>
    <row r="6" spans="1:9" ht="18" customHeight="1">
      <c r="A6" s="214" t="s">
        <v>507</v>
      </c>
      <c r="B6" s="218"/>
    </row>
    <row r="7" spans="1:9" ht="18" customHeight="1">
      <c r="A7" s="1672" t="s">
        <v>508</v>
      </c>
      <c r="B7" s="1672"/>
      <c r="C7" s="1672"/>
      <c r="D7" s="219" t="s">
        <v>509</v>
      </c>
    </row>
    <row r="8" spans="1:9" ht="18" customHeight="1">
      <c r="A8" s="214" t="s">
        <v>510</v>
      </c>
      <c r="B8" s="218"/>
    </row>
    <row r="10" spans="1:9" ht="18" customHeight="1">
      <c r="F10" s="1669" t="s">
        <v>511</v>
      </c>
      <c r="G10" s="1669"/>
      <c r="H10" s="1669"/>
    </row>
    <row r="14" spans="1:9" ht="18" customHeight="1">
      <c r="A14" s="217" t="s">
        <v>499</v>
      </c>
      <c r="B14" s="217"/>
      <c r="C14" s="217"/>
      <c r="D14" s="217"/>
      <c r="E14" s="217"/>
      <c r="F14" s="217"/>
      <c r="G14" s="217"/>
      <c r="H14" s="217"/>
      <c r="I14" s="217"/>
    </row>
    <row r="17" spans="1:9" ht="18" customHeight="1">
      <c r="A17" s="1670" t="s">
        <v>500</v>
      </c>
      <c r="B17" s="1670"/>
      <c r="C17" s="1670"/>
      <c r="D17" s="1670"/>
      <c r="E17" s="1670"/>
      <c r="F17" s="1670"/>
      <c r="G17" s="1670"/>
      <c r="H17" s="1670"/>
      <c r="I17" s="1670"/>
    </row>
    <row r="18" spans="1:9" ht="36.75" customHeight="1">
      <c r="A18" s="1670"/>
      <c r="B18" s="1670"/>
      <c r="C18" s="1670"/>
      <c r="D18" s="1670"/>
      <c r="E18" s="1670"/>
      <c r="F18" s="1670"/>
      <c r="G18" s="1670"/>
      <c r="H18" s="1670"/>
      <c r="I18" s="1670"/>
    </row>
    <row r="20" spans="1:9" ht="18" customHeight="1">
      <c r="A20" s="217" t="s">
        <v>423</v>
      </c>
      <c r="B20" s="217"/>
      <c r="C20" s="217"/>
      <c r="D20" s="217"/>
      <c r="E20" s="217"/>
      <c r="F20" s="217"/>
      <c r="G20" s="217"/>
      <c r="H20" s="217"/>
      <c r="I20" s="217"/>
    </row>
    <row r="22" spans="1:9" ht="18" customHeight="1">
      <c r="A22" s="214" t="s">
        <v>501</v>
      </c>
    </row>
    <row r="24" spans="1:9" ht="18" customHeight="1">
      <c r="A24" s="1668" t="s">
        <v>502</v>
      </c>
      <c r="B24" s="1668"/>
      <c r="C24" s="1668"/>
      <c r="D24" s="1668"/>
      <c r="E24" s="1668"/>
      <c r="F24" s="1668"/>
      <c r="G24" s="1668"/>
      <c r="H24" s="1668"/>
      <c r="I24" s="1668"/>
    </row>
    <row r="25" spans="1:9" ht="18" customHeight="1">
      <c r="A25" s="1668"/>
      <c r="B25" s="1668"/>
      <c r="C25" s="1668"/>
      <c r="D25" s="1668"/>
      <c r="E25" s="1668"/>
      <c r="F25" s="1668"/>
      <c r="G25" s="1668"/>
      <c r="H25" s="1668"/>
      <c r="I25" s="1668"/>
    </row>
    <row r="26" spans="1:9" ht="18" customHeight="1">
      <c r="G26" s="1671" t="s">
        <v>503</v>
      </c>
      <c r="H26" s="1671"/>
      <c r="I26" s="1671"/>
    </row>
    <row r="27" spans="1:9" ht="18" customHeight="1">
      <c r="I27" s="220"/>
    </row>
    <row r="28" spans="1:9" ht="18" customHeight="1">
      <c r="A28" s="1668" t="s">
        <v>512</v>
      </c>
      <c r="B28" s="1668"/>
      <c r="C28" s="1668"/>
      <c r="D28" s="1668"/>
      <c r="E28" s="1668"/>
      <c r="F28" s="1668"/>
      <c r="G28" s="1668"/>
      <c r="H28" s="1668"/>
      <c r="I28" s="1668"/>
    </row>
    <row r="29" spans="1:9" ht="18" customHeight="1">
      <c r="A29" s="1668"/>
      <c r="B29" s="1668"/>
      <c r="C29" s="1668"/>
      <c r="D29" s="1668"/>
      <c r="E29" s="1668"/>
      <c r="F29" s="1668"/>
      <c r="G29" s="1668"/>
      <c r="H29" s="1668"/>
      <c r="I29" s="1668"/>
    </row>
    <row r="30" spans="1:9" ht="18" customHeight="1">
      <c r="G30" s="1671" t="s">
        <v>503</v>
      </c>
      <c r="H30" s="1671"/>
      <c r="I30" s="1671"/>
    </row>
    <row r="32" spans="1:9" ht="27" customHeight="1">
      <c r="A32" s="1668" t="s">
        <v>505</v>
      </c>
      <c r="B32" s="1668"/>
      <c r="C32" s="1668"/>
      <c r="D32" s="1668"/>
      <c r="E32" s="1668"/>
      <c r="F32" s="1668"/>
      <c r="G32" s="1668"/>
      <c r="H32" s="1668"/>
      <c r="I32" s="1668"/>
    </row>
    <row r="33" spans="1:9" ht="27" customHeight="1">
      <c r="A33" s="1668"/>
      <c r="B33" s="1668"/>
      <c r="C33" s="1668"/>
      <c r="D33" s="1668"/>
      <c r="E33" s="1668"/>
      <c r="F33" s="1668"/>
      <c r="G33" s="1668"/>
      <c r="H33" s="1668"/>
      <c r="I33" s="1668"/>
    </row>
  </sheetData>
  <mergeCells count="8">
    <mergeCell ref="G30:I30"/>
    <mergeCell ref="A32:I33"/>
    <mergeCell ref="A7:C7"/>
    <mergeCell ref="F10:H10"/>
    <mergeCell ref="A17:I18"/>
    <mergeCell ref="A24:I25"/>
    <mergeCell ref="G26:I26"/>
    <mergeCell ref="A28:I29"/>
  </mergeCells>
  <phoneticPr fontId="57"/>
  <printOptions horizontalCentered="1"/>
  <pageMargins left="0.98425196850393704" right="0.98425196850393704" top="0.98425196850393704" bottom="0.98425196850393704" header="0.31496062992125984" footer="0.31496062992125984"/>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26"/>
  <sheetViews>
    <sheetView view="pageBreakPreview" zoomScale="70" zoomScaleNormal="100" zoomScaleSheetLayoutView="70" workbookViewId="0"/>
  </sheetViews>
  <sheetFormatPr defaultColWidth="9" defaultRowHeight="13.5"/>
  <cols>
    <col min="1" max="3" width="44.375" style="2" customWidth="1"/>
    <col min="4" max="7" width="40.375" style="2" customWidth="1"/>
    <col min="8" max="12" width="11.375" style="2" customWidth="1"/>
    <col min="13" max="13" width="9" style="2"/>
    <col min="14" max="16" width="5.625" style="2" customWidth="1"/>
    <col min="17" max="18" width="5.375" style="2" customWidth="1"/>
    <col min="19" max="16384" width="9" style="2"/>
  </cols>
  <sheetData>
    <row r="1" spans="1:12">
      <c r="A1" s="3" t="s">
        <v>687</v>
      </c>
      <c r="B1" s="3"/>
      <c r="C1" s="3"/>
    </row>
    <row r="2" spans="1:12" ht="19.5" customHeight="1">
      <c r="A2" s="1296" t="s">
        <v>114</v>
      </c>
      <c r="B2" s="1296"/>
      <c r="C2" s="1296"/>
      <c r="D2" s="1297"/>
      <c r="E2" s="1297"/>
      <c r="F2" s="1297"/>
      <c r="G2" s="1297"/>
      <c r="H2" s="7"/>
      <c r="I2" s="7"/>
      <c r="J2" s="7"/>
      <c r="K2" s="7"/>
      <c r="L2" s="7"/>
    </row>
    <row r="3" spans="1:12" ht="7.5" customHeight="1">
      <c r="A3" s="7"/>
      <c r="B3" s="726"/>
      <c r="C3" s="726"/>
      <c r="D3" s="7"/>
      <c r="E3" s="935"/>
      <c r="F3" s="935"/>
      <c r="G3" s="7"/>
      <c r="H3" s="7"/>
      <c r="I3" s="7"/>
      <c r="J3" s="7"/>
      <c r="K3" s="7"/>
      <c r="L3" s="7"/>
    </row>
    <row r="4" spans="1:12" ht="14.25" thickBot="1">
      <c r="A4" s="3"/>
      <c r="B4" s="3"/>
      <c r="C4" s="3"/>
      <c r="D4" s="290"/>
      <c r="E4" s="290"/>
      <c r="F4" s="290"/>
      <c r="G4" s="290" t="str">
        <f>'第１号様式_交付申請書（都道府県→国）'!H10</f>
        <v>事業者名</v>
      </c>
      <c r="H4" s="126"/>
      <c r="I4" s="126"/>
    </row>
    <row r="5" spans="1:12" ht="45" customHeight="1" thickTop="1">
      <c r="A5" s="1298" t="s">
        <v>115</v>
      </c>
      <c r="B5" s="944" t="s">
        <v>724</v>
      </c>
      <c r="C5" s="944" t="s">
        <v>887</v>
      </c>
      <c r="D5" s="945" t="s">
        <v>770</v>
      </c>
      <c r="E5" s="946" t="s">
        <v>836</v>
      </c>
      <c r="F5" s="946" t="s">
        <v>853</v>
      </c>
      <c r="G5" s="1300" t="s">
        <v>116</v>
      </c>
    </row>
    <row r="6" spans="1:12" ht="13.5" customHeight="1" thickBot="1">
      <c r="A6" s="1299"/>
      <c r="B6" s="292"/>
      <c r="C6" s="292"/>
      <c r="D6" s="292"/>
      <c r="E6" s="750"/>
      <c r="F6" s="938"/>
      <c r="G6" s="1301"/>
    </row>
    <row r="7" spans="1:12" ht="16.5" customHeight="1">
      <c r="A7" s="293"/>
      <c r="B7" s="732"/>
      <c r="C7" s="732"/>
      <c r="D7" s="294" t="s">
        <v>117</v>
      </c>
      <c r="E7" s="936" t="s">
        <v>466</v>
      </c>
      <c r="F7" s="936" t="s">
        <v>466</v>
      </c>
      <c r="G7" s="295"/>
    </row>
    <row r="8" spans="1:12" ht="46.5" customHeight="1">
      <c r="A8" s="869" t="str">
        <f>IF(D8&lt;&gt;"",'管理用（このシートは削除しないでください）'!$E$3,"")</f>
        <v>生産性向上・職場環境整備等支援事業</v>
      </c>
      <c r="B8" s="870"/>
      <c r="C8" s="871"/>
      <c r="D8" s="941">
        <f>'第１号様式_別表１　事業計画書（生産性向上等）'!G13</f>
        <v>0</v>
      </c>
      <c r="E8" s="1064"/>
      <c r="F8" s="1065"/>
      <c r="G8" s="296"/>
    </row>
    <row r="9" spans="1:12" ht="46.5" customHeight="1">
      <c r="A9" s="297" t="str">
        <f>IF(D9&lt;&gt;"",'管理用（このシートは削除しないでください）'!$E$4,"")</f>
        <v>病床数適正化支援事業</v>
      </c>
      <c r="B9" s="872"/>
      <c r="C9" s="873"/>
      <c r="D9" s="942">
        <f>'第１号様式_別表2　事業計画書（病床数適正化支援）'!AG29</f>
        <v>0</v>
      </c>
      <c r="E9" s="1065"/>
      <c r="F9" s="1065"/>
      <c r="G9" s="298"/>
    </row>
    <row r="10" spans="1:12" ht="46.5" customHeight="1">
      <c r="A10" s="297" t="str">
        <f>IF(D10&lt;&gt;"",'管理用（このシートは削除しないでください）'!$E$5,"")</f>
        <v>施設整備促進支援事業</v>
      </c>
      <c r="B10" s="872"/>
      <c r="C10" s="873"/>
      <c r="D10" s="942">
        <f>'第１号様式_別表３　事業計画書（施設整備促進支援）'!N33</f>
        <v>0</v>
      </c>
      <c r="E10" s="1065"/>
      <c r="F10" s="1065"/>
      <c r="G10" s="298"/>
    </row>
    <row r="11" spans="1:12" ht="46.5" customHeight="1">
      <c r="A11" s="297" t="str">
        <f>IF(D11&lt;&gt;"",'管理用（このシートは削除しないでください）'!$E$6,"")</f>
        <v>分娩取扱施設支援事業</v>
      </c>
      <c r="B11" s="872"/>
      <c r="C11" s="873"/>
      <c r="D11" s="942">
        <f>'第１号様式_別表４　事業計画書（産科）'!N34</f>
        <v>0</v>
      </c>
      <c r="E11" s="1065"/>
      <c r="F11" s="1065"/>
      <c r="G11" s="298"/>
    </row>
    <row r="12" spans="1:12" ht="46.5" customHeight="1">
      <c r="A12" s="297" t="str">
        <f>IF(D12&lt;&gt;"",'管理用（このシートは削除しないでください）'!$E$7,"")</f>
        <v>小児医療施設支援事業</v>
      </c>
      <c r="B12" s="872"/>
      <c r="C12" s="873"/>
      <c r="D12" s="942">
        <f>'第１号様式_別表５　事業計画書（小児科）'!S23</f>
        <v>0</v>
      </c>
      <c r="E12" s="1065"/>
      <c r="F12" s="1065"/>
      <c r="G12" s="298"/>
    </row>
    <row r="13" spans="1:12" ht="46.5" customHeight="1">
      <c r="A13" s="297" t="str">
        <f>IF(D13&lt;&gt;"",'管理用（このシートは削除しないでください）'!$E$8,"")</f>
        <v>地域連携周産期支援事業（分娩取扱施設）</v>
      </c>
      <c r="B13" s="939"/>
      <c r="C13" s="939"/>
      <c r="D13" s="942">
        <f>'第１号様式_別表６　事業計画書（地域連携周産期（分娩））'!M34</f>
        <v>0</v>
      </c>
      <c r="E13" s="1065"/>
      <c r="F13" s="1065"/>
      <c r="G13" s="299"/>
    </row>
    <row r="14" spans="1:12" ht="46.5" customHeight="1">
      <c r="A14" s="297" t="str">
        <f>IF(D14&lt;&gt;"",'管理用（このシートは削除しないでください）'!$E$10,"")</f>
        <v>地域連携周産期支援事業（産科施設のうち施設）</v>
      </c>
      <c r="B14" s="939"/>
      <c r="C14" s="939"/>
      <c r="D14" s="942">
        <f>'第１号様式_別表７　事業計画書地域連携周産期（産科施設)施設'!L18</f>
        <v>0</v>
      </c>
      <c r="E14" s="1065"/>
      <c r="F14" s="1065"/>
      <c r="G14" s="299"/>
    </row>
    <row r="15" spans="1:12" ht="46.5" customHeight="1">
      <c r="A15" s="297" t="str">
        <f>IF(D15&lt;&gt;"",'管理用（このシートは削除しないでください）'!$E$11,"")</f>
        <v>地域連携周産期支援事業（産科施設のうち設備）</v>
      </c>
      <c r="B15" s="939"/>
      <c r="C15" s="939"/>
      <c r="D15" s="942">
        <f>'第１号様式_別表７　事業計画書地域連携周産期（産科施設)施設'!L19</f>
        <v>0</v>
      </c>
      <c r="E15" s="1065"/>
      <c r="F15" s="1065"/>
      <c r="G15" s="299"/>
    </row>
    <row r="16" spans="1:12" ht="46.5" customHeight="1" thickBot="1">
      <c r="A16" s="928" t="str">
        <f>IF(D16&lt;&gt;"",'管理用（このシートは削除しないでください）'!$E$9,"")</f>
        <v>医療施設等経営強化緊急支援執行事業</v>
      </c>
      <c r="B16" s="940"/>
      <c r="C16" s="940"/>
      <c r="D16" s="943">
        <f>'第１号様式_別表７　事業計画書地域連携周産期（産科施設)施設'!L20</f>
        <v>0</v>
      </c>
      <c r="E16" s="1066"/>
      <c r="F16" s="1066"/>
      <c r="G16" s="299"/>
    </row>
    <row r="17" spans="1:12" ht="22.5" customHeight="1" thickTop="1" thickBot="1">
      <c r="A17" s="915" t="s">
        <v>118</v>
      </c>
      <c r="B17" s="916"/>
      <c r="C17" s="916"/>
      <c r="D17" s="931">
        <f>SUM(D8:D16)</f>
        <v>0</v>
      </c>
      <c r="E17" s="931">
        <f t="shared" ref="E17:F17" si="0">SUM(E8:E16)</f>
        <v>0</v>
      </c>
      <c r="F17" s="931">
        <f t="shared" si="0"/>
        <v>0</v>
      </c>
      <c r="G17" s="918"/>
    </row>
    <row r="18" spans="1:12" ht="22.5" customHeight="1" thickTop="1">
      <c r="A18" s="1067" t="s">
        <v>854</v>
      </c>
      <c r="C18" s="287"/>
      <c r="D18" s="288"/>
      <c r="E18" s="288"/>
      <c r="F18" s="288"/>
      <c r="G18" s="289"/>
    </row>
    <row r="19" spans="1:12">
      <c r="A19" s="1"/>
      <c r="B19" s="1"/>
      <c r="C19" s="1"/>
    </row>
    <row r="20" spans="1:12">
      <c r="A20" s="125"/>
      <c r="B20" s="125"/>
      <c r="C20" s="125"/>
      <c r="D20" s="123"/>
      <c r="E20" s="123"/>
      <c r="F20" s="123"/>
      <c r="G20" s="123"/>
      <c r="H20" s="123"/>
      <c r="I20" s="123"/>
      <c r="J20" s="123"/>
      <c r="K20" s="123"/>
    </row>
    <row r="21" spans="1:12">
      <c r="A21" s="122"/>
      <c r="B21" s="122"/>
      <c r="C21" s="122"/>
      <c r="D21" s="123"/>
      <c r="E21" s="123"/>
      <c r="F21" s="123"/>
      <c r="G21" s="123"/>
      <c r="H21" s="123"/>
      <c r="I21" s="123"/>
      <c r="J21" s="123"/>
      <c r="K21" s="123"/>
    </row>
    <row r="22" spans="1:12">
      <c r="A22" s="122"/>
      <c r="B22" s="122"/>
      <c r="C22" s="122"/>
      <c r="D22" s="123"/>
      <c r="E22" s="123"/>
      <c r="F22" s="123"/>
      <c r="G22" s="123"/>
      <c r="H22" s="123"/>
      <c r="I22" s="123"/>
      <c r="J22" s="123"/>
      <c r="K22" s="123"/>
      <c r="L22" s="123"/>
    </row>
    <row r="23" spans="1:12">
      <c r="A23" s="122"/>
      <c r="B23" s="122"/>
      <c r="C23" s="122"/>
      <c r="D23" s="123"/>
      <c r="E23" s="123"/>
      <c r="F23" s="123"/>
      <c r="G23" s="123"/>
      <c r="H23" s="123"/>
      <c r="I23" s="123"/>
      <c r="J23" s="123"/>
      <c r="K23" s="123"/>
      <c r="L23" s="123"/>
    </row>
    <row r="24" spans="1:12">
      <c r="A24" s="122"/>
      <c r="B24" s="122"/>
      <c r="C24" s="122"/>
      <c r="D24" s="123"/>
      <c r="E24" s="123"/>
      <c r="F24" s="123"/>
      <c r="G24" s="123"/>
      <c r="H24" s="123"/>
      <c r="I24" s="123"/>
      <c r="J24" s="123"/>
      <c r="K24" s="123"/>
      <c r="L24" s="123"/>
    </row>
    <row r="25" spans="1:12" ht="14.25" thickBot="1">
      <c r="E25" s="937"/>
    </row>
    <row r="26" spans="1:12" ht="14.25" thickTop="1"/>
  </sheetData>
  <sheetProtection selectLockedCells="1"/>
  <mergeCells count="3">
    <mergeCell ref="A2:G2"/>
    <mergeCell ref="A5:A6"/>
    <mergeCell ref="G5:G6"/>
  </mergeCells>
  <phoneticPr fontId="57"/>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K23"/>
  <sheetViews>
    <sheetView view="pageBreakPreview" zoomScale="90" zoomScaleNormal="100" zoomScaleSheetLayoutView="90" workbookViewId="0"/>
  </sheetViews>
  <sheetFormatPr defaultColWidth="9" defaultRowHeight="13.5"/>
  <cols>
    <col min="1" max="1" width="5" style="2" customWidth="1"/>
    <col min="2" max="2" width="3.375" style="2" customWidth="1"/>
    <col min="3" max="7" width="9" style="2"/>
    <col min="8" max="8" width="10" style="2" customWidth="1"/>
    <col min="9" max="9" width="9" style="2"/>
    <col min="10" max="10" width="5" style="2" customWidth="1"/>
    <col min="11" max="16384" width="9" style="2"/>
  </cols>
  <sheetData>
    <row r="1" spans="1:11">
      <c r="A1" s="3" t="s">
        <v>701</v>
      </c>
    </row>
    <row r="2" spans="1:11">
      <c r="A2" s="3"/>
    </row>
    <row r="3" spans="1:11" s="9" customFormat="1" ht="14.25">
      <c r="A3" s="8"/>
      <c r="H3" s="1292" t="s">
        <v>248</v>
      </c>
      <c r="I3" s="1292"/>
      <c r="J3" s="1292"/>
    </row>
    <row r="4" spans="1:11" s="9" customFormat="1" ht="14.25">
      <c r="A4" s="8"/>
      <c r="H4" s="1293" t="s">
        <v>249</v>
      </c>
      <c r="I4" s="1293"/>
      <c r="J4" s="1293"/>
    </row>
    <row r="5" spans="1:11" s="9" customFormat="1" ht="14.25">
      <c r="A5" s="8"/>
      <c r="G5" s="1294"/>
      <c r="H5" s="1295"/>
      <c r="I5" s="1295"/>
    </row>
    <row r="6" spans="1:11" s="9" customFormat="1" ht="14.25">
      <c r="A6" s="8" t="s">
        <v>869</v>
      </c>
    </row>
    <row r="7" spans="1:11" s="9" customFormat="1" ht="14.25">
      <c r="A7" s="8"/>
    </row>
    <row r="8" spans="1:11" s="9" customFormat="1" ht="14.25">
      <c r="A8" s="8"/>
    </row>
    <row r="9" spans="1:11" s="9" customFormat="1" ht="14.25">
      <c r="A9" s="8"/>
    </row>
    <row r="10" spans="1:11" s="9" customFormat="1" ht="14.25">
      <c r="A10" s="8"/>
      <c r="E10" s="1537" t="str">
        <f>'第１号様式_交付申請書（都道府県→国）'!H10</f>
        <v>事業者名</v>
      </c>
      <c r="F10" s="1537"/>
      <c r="G10" s="1537"/>
      <c r="H10" s="1537"/>
      <c r="K10" s="2" t="s">
        <v>250</v>
      </c>
    </row>
    <row r="11" spans="1:11">
      <c r="A11" s="3"/>
    </row>
    <row r="12" spans="1:11">
      <c r="A12" s="3"/>
    </row>
    <row r="13" spans="1:11">
      <c r="A13" s="3"/>
    </row>
    <row r="14" spans="1:11">
      <c r="A14" s="3"/>
    </row>
    <row r="15" spans="1:11" ht="14.25">
      <c r="A15" s="1538" t="s">
        <v>798</v>
      </c>
      <c r="B15" s="1539"/>
      <c r="C15" s="1539"/>
      <c r="D15" s="1539"/>
      <c r="E15" s="1539"/>
      <c r="F15" s="1539"/>
      <c r="G15" s="1539"/>
      <c r="H15" s="1539"/>
      <c r="I15" s="1539"/>
      <c r="J15" s="1539"/>
    </row>
    <row r="16" spans="1:11" ht="14.25">
      <c r="C16" s="8" t="s">
        <v>599</v>
      </c>
      <c r="D16" s="9"/>
      <c r="E16" s="9"/>
      <c r="F16" s="9"/>
      <c r="G16" s="9"/>
      <c r="H16" s="9"/>
      <c r="I16" s="9"/>
    </row>
    <row r="17" spans="1:9" ht="14.25">
      <c r="A17" s="8"/>
      <c r="B17" s="9"/>
      <c r="C17" s="9"/>
      <c r="D17" s="9"/>
      <c r="E17" s="9"/>
      <c r="F17" s="9"/>
      <c r="G17" s="9"/>
      <c r="H17" s="9"/>
      <c r="I17" s="9"/>
    </row>
    <row r="18" spans="1:9" ht="14.25">
      <c r="A18" s="8"/>
      <c r="B18" s="9"/>
      <c r="C18" s="9"/>
      <c r="D18" s="9"/>
      <c r="E18" s="9"/>
      <c r="F18" s="9"/>
      <c r="G18" s="9"/>
      <c r="H18" s="9"/>
      <c r="I18" s="9"/>
    </row>
    <row r="19" spans="1:9" ht="14.25">
      <c r="A19" s="8"/>
      <c r="B19" s="9"/>
      <c r="C19" s="9"/>
      <c r="D19" s="9"/>
      <c r="E19" s="9"/>
      <c r="F19" s="9"/>
      <c r="G19" s="9"/>
      <c r="H19" s="9"/>
      <c r="I19" s="9"/>
    </row>
    <row r="20" spans="1:9">
      <c r="A20" s="3"/>
    </row>
    <row r="21" spans="1:9">
      <c r="A21" s="3"/>
    </row>
    <row r="22" spans="1:9" ht="30" customHeight="1">
      <c r="A22" s="3"/>
      <c r="B22" s="1536" t="s">
        <v>600</v>
      </c>
      <c r="C22" s="1536"/>
      <c r="D22" s="1536"/>
      <c r="E22" s="1536"/>
      <c r="F22" s="1536"/>
      <c r="G22" s="1536"/>
      <c r="H22" s="1536"/>
      <c r="I22" s="1536"/>
    </row>
    <row r="23" spans="1:9">
      <c r="A23" s="3"/>
    </row>
  </sheetData>
  <mergeCells count="6">
    <mergeCell ref="B22:I22"/>
    <mergeCell ref="H3:J3"/>
    <mergeCell ref="H4:J4"/>
    <mergeCell ref="G5:I5"/>
    <mergeCell ref="E10:H10"/>
    <mergeCell ref="A15:J15"/>
  </mergeCells>
  <phoneticPr fontId="16"/>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L20"/>
  <sheetViews>
    <sheetView view="pageBreakPreview" zoomScaleNormal="100" zoomScaleSheetLayoutView="100" workbookViewId="0"/>
  </sheetViews>
  <sheetFormatPr defaultColWidth="9" defaultRowHeight="13.5"/>
  <cols>
    <col min="1" max="1" width="18.625" style="2" customWidth="1"/>
    <col min="2" max="9" width="10.375" style="2" customWidth="1"/>
    <col min="10" max="11" width="11.375" style="2" customWidth="1"/>
    <col min="12" max="12" width="15" style="2" customWidth="1"/>
    <col min="13" max="13" width="9" style="2" customWidth="1"/>
    <col min="14" max="16384" width="9" style="2"/>
  </cols>
  <sheetData>
    <row r="1" spans="1:12">
      <c r="A1" s="3" t="s">
        <v>253</v>
      </c>
    </row>
    <row r="2" spans="1:12">
      <c r="A2" s="3"/>
    </row>
    <row r="3" spans="1:12" ht="14.25" thickBot="1">
      <c r="A3" s="5"/>
    </row>
    <row r="4" spans="1:12">
      <c r="A4" s="1676" t="s">
        <v>601</v>
      </c>
      <c r="B4" s="1679" t="s">
        <v>602</v>
      </c>
      <c r="C4" s="1680"/>
      <c r="D4" s="1681"/>
      <c r="E4" s="1679" t="s">
        <v>603</v>
      </c>
      <c r="F4" s="1680"/>
      <c r="G4" s="1681"/>
      <c r="H4" s="1679" t="s">
        <v>604</v>
      </c>
      <c r="I4" s="1681"/>
      <c r="J4" s="1679" t="s">
        <v>605</v>
      </c>
      <c r="K4" s="1681"/>
      <c r="L4" s="1673" t="s">
        <v>606</v>
      </c>
    </row>
    <row r="5" spans="1:12" ht="15.6" customHeight="1">
      <c r="A5" s="1677"/>
      <c r="B5" s="1682" t="s">
        <v>607</v>
      </c>
      <c r="C5" s="1686" t="s">
        <v>877</v>
      </c>
      <c r="D5" s="1684" t="s">
        <v>608</v>
      </c>
      <c r="E5" s="1682" t="s">
        <v>609</v>
      </c>
      <c r="F5" s="1686" t="s">
        <v>610</v>
      </c>
      <c r="G5" s="1684" t="s">
        <v>611</v>
      </c>
      <c r="H5" s="1576" t="s">
        <v>607</v>
      </c>
      <c r="I5" s="1684" t="s">
        <v>608</v>
      </c>
      <c r="J5" s="1682" t="s">
        <v>612</v>
      </c>
      <c r="K5" s="1684" t="s">
        <v>613</v>
      </c>
      <c r="L5" s="1674"/>
    </row>
    <row r="6" spans="1:12" ht="15.6" customHeight="1">
      <c r="A6" s="1677"/>
      <c r="B6" s="1682"/>
      <c r="C6" s="1686"/>
      <c r="D6" s="1684"/>
      <c r="E6" s="1682"/>
      <c r="F6" s="1686"/>
      <c r="G6" s="1684"/>
      <c r="H6" s="1576"/>
      <c r="I6" s="1684"/>
      <c r="J6" s="1682"/>
      <c r="K6" s="1684"/>
      <c r="L6" s="1674"/>
    </row>
    <row r="7" spans="1:12" ht="15.6" customHeight="1" thickBot="1">
      <c r="A7" s="1678"/>
      <c r="B7" s="1683"/>
      <c r="C7" s="1687"/>
      <c r="D7" s="1685"/>
      <c r="E7" s="1683"/>
      <c r="F7" s="1687"/>
      <c r="G7" s="1685"/>
      <c r="H7" s="1556"/>
      <c r="I7" s="1685"/>
      <c r="J7" s="1683"/>
      <c r="K7" s="1685"/>
      <c r="L7" s="1675"/>
    </row>
    <row r="8" spans="1:12" ht="16.5" customHeight="1">
      <c r="A8" s="12"/>
      <c r="B8" s="63" t="s">
        <v>614</v>
      </c>
      <c r="C8" s="61" t="s">
        <v>615</v>
      </c>
      <c r="D8" s="62" t="s">
        <v>616</v>
      </c>
      <c r="E8" s="63" t="s">
        <v>117</v>
      </c>
      <c r="F8" s="61" t="s">
        <v>617</v>
      </c>
      <c r="G8" s="62" t="s">
        <v>614</v>
      </c>
      <c r="H8" s="63" t="s">
        <v>614</v>
      </c>
      <c r="I8" s="62" t="s">
        <v>117</v>
      </c>
      <c r="J8" s="63"/>
      <c r="K8" s="62"/>
      <c r="L8" s="64"/>
    </row>
    <row r="9" spans="1:12" ht="26.25" customHeight="1">
      <c r="A9" s="98"/>
      <c r="B9" s="100"/>
      <c r="C9" s="101"/>
      <c r="D9" s="102"/>
      <c r="E9" s="100"/>
      <c r="F9" s="103"/>
      <c r="G9" s="102"/>
      <c r="H9" s="100"/>
      <c r="I9" s="102"/>
      <c r="J9" s="104"/>
      <c r="K9" s="105"/>
      <c r="L9" s="12"/>
    </row>
    <row r="10" spans="1:12" ht="26.25" customHeight="1">
      <c r="A10" s="99"/>
      <c r="B10" s="106"/>
      <c r="C10" s="107"/>
      <c r="D10" s="108"/>
      <c r="E10" s="106"/>
      <c r="F10" s="109"/>
      <c r="G10" s="108"/>
      <c r="H10" s="106"/>
      <c r="I10" s="108"/>
      <c r="J10" s="110"/>
      <c r="K10" s="111"/>
      <c r="L10" s="90"/>
    </row>
    <row r="11" spans="1:12" ht="26.25" customHeight="1">
      <c r="A11" s="98"/>
      <c r="B11" s="100"/>
      <c r="C11" s="101"/>
      <c r="D11" s="102"/>
      <c r="E11" s="100"/>
      <c r="F11" s="103"/>
      <c r="G11" s="102"/>
      <c r="H11" s="100"/>
      <c r="I11" s="102"/>
      <c r="J11" s="104"/>
      <c r="K11" s="105"/>
      <c r="L11" s="12"/>
    </row>
    <row r="12" spans="1:12" ht="26.25" customHeight="1">
      <c r="A12" s="99"/>
      <c r="B12" s="106"/>
      <c r="C12" s="107"/>
      <c r="D12" s="108"/>
      <c r="E12" s="106"/>
      <c r="F12" s="109"/>
      <c r="G12" s="108"/>
      <c r="H12" s="106"/>
      <c r="I12" s="108"/>
      <c r="J12" s="110"/>
      <c r="K12" s="111"/>
      <c r="L12" s="90"/>
    </row>
    <row r="13" spans="1:12" ht="26.25" customHeight="1">
      <c r="A13" s="98"/>
      <c r="B13" s="100"/>
      <c r="C13" s="101"/>
      <c r="D13" s="102"/>
      <c r="E13" s="100"/>
      <c r="F13" s="103"/>
      <c r="G13" s="102"/>
      <c r="H13" s="100"/>
      <c r="I13" s="102"/>
      <c r="J13" s="104"/>
      <c r="K13" s="105"/>
      <c r="L13" s="12"/>
    </row>
    <row r="14" spans="1:12" ht="26.25" customHeight="1">
      <c r="A14" s="99"/>
      <c r="B14" s="106"/>
      <c r="C14" s="107"/>
      <c r="D14" s="108"/>
      <c r="E14" s="106"/>
      <c r="F14" s="109"/>
      <c r="G14" s="108"/>
      <c r="H14" s="106"/>
      <c r="I14" s="108"/>
      <c r="J14" s="110"/>
      <c r="K14" s="111"/>
      <c r="L14" s="90"/>
    </row>
    <row r="15" spans="1:12" ht="26.25" customHeight="1">
      <c r="A15" s="98"/>
      <c r="B15" s="100"/>
      <c r="C15" s="101"/>
      <c r="D15" s="102"/>
      <c r="E15" s="100"/>
      <c r="F15" s="103"/>
      <c r="G15" s="102"/>
      <c r="H15" s="100"/>
      <c r="I15" s="102"/>
      <c r="J15" s="104"/>
      <c r="K15" s="105"/>
      <c r="L15" s="12"/>
    </row>
    <row r="16" spans="1:12" ht="26.25" customHeight="1">
      <c r="A16" s="99"/>
      <c r="B16" s="106"/>
      <c r="C16" s="107"/>
      <c r="D16" s="108"/>
      <c r="E16" s="106"/>
      <c r="F16" s="109"/>
      <c r="G16" s="108"/>
      <c r="H16" s="106"/>
      <c r="I16" s="108"/>
      <c r="J16" s="110"/>
      <c r="K16" s="111"/>
      <c r="L16" s="90"/>
    </row>
    <row r="17" spans="1:12" ht="26.25" customHeight="1">
      <c r="A17" s="98"/>
      <c r="B17" s="100"/>
      <c r="C17" s="101"/>
      <c r="D17" s="102"/>
      <c r="E17" s="100"/>
      <c r="F17" s="103"/>
      <c r="G17" s="102"/>
      <c r="H17" s="100"/>
      <c r="I17" s="102"/>
      <c r="J17" s="104"/>
      <c r="K17" s="105"/>
      <c r="L17" s="12"/>
    </row>
    <row r="18" spans="1:12" ht="26.25" customHeight="1" thickBot="1">
      <c r="A18" s="112"/>
      <c r="B18" s="113"/>
      <c r="C18" s="114"/>
      <c r="D18" s="115"/>
      <c r="E18" s="113"/>
      <c r="F18" s="116"/>
      <c r="G18" s="115"/>
      <c r="H18" s="113"/>
      <c r="I18" s="115"/>
      <c r="J18" s="117"/>
      <c r="K18" s="118"/>
      <c r="L18" s="13"/>
    </row>
    <row r="19" spans="1:12">
      <c r="A19" s="5"/>
    </row>
    <row r="20" spans="1:12">
      <c r="A20" s="3"/>
    </row>
  </sheetData>
  <mergeCells count="16">
    <mergeCell ref="L4:L7"/>
    <mergeCell ref="A4:A7"/>
    <mergeCell ref="B4:D4"/>
    <mergeCell ref="E4:G4"/>
    <mergeCell ref="H4:I4"/>
    <mergeCell ref="J4:K4"/>
    <mergeCell ref="B5:B7"/>
    <mergeCell ref="D5:D7"/>
    <mergeCell ref="H5:H7"/>
    <mergeCell ref="I5:I7"/>
    <mergeCell ref="J5:J7"/>
    <mergeCell ref="C5:C7"/>
    <mergeCell ref="E5:E7"/>
    <mergeCell ref="F5:F7"/>
    <mergeCell ref="G5:G7"/>
    <mergeCell ref="K5:K7"/>
  </mergeCells>
  <phoneticPr fontId="14"/>
  <printOptions horizontalCentered="1"/>
  <pageMargins left="0.51181102362204722" right="0.51181102362204722" top="0.74803149606299213" bottom="0.74803149606299213" header="0.31496062992125984" footer="0.31496062992125984"/>
  <pageSetup paperSize="9" scale="9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'管理用（このシートは削除しないでください）'!$B$21:$B$34</xm:f>
          </x14:formula1>
          <xm:sqref>A17 A9 A11 A13 A15</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M26"/>
  <sheetViews>
    <sheetView view="pageBreakPreview" zoomScale="85" zoomScaleNormal="100" zoomScaleSheetLayoutView="85" workbookViewId="0"/>
  </sheetViews>
  <sheetFormatPr defaultColWidth="12.375" defaultRowHeight="14.25"/>
  <cols>
    <col min="1" max="1" width="35.125" style="68" customWidth="1"/>
    <col min="2" max="2" width="15.375" style="68" customWidth="1"/>
    <col min="3" max="12" width="12.375" style="68"/>
    <col min="13" max="13" width="19.125" style="68" customWidth="1"/>
    <col min="14" max="14" width="8.625" style="68" customWidth="1"/>
    <col min="15" max="16384" width="12.375" style="68"/>
  </cols>
  <sheetData>
    <row r="1" spans="1:13" ht="24" customHeight="1">
      <c r="A1" s="68" t="s">
        <v>700</v>
      </c>
    </row>
    <row r="2" spans="1:13" ht="24" customHeight="1">
      <c r="A2" s="129"/>
      <c r="B2" s="1691" t="s">
        <v>76</v>
      </c>
      <c r="C2" s="1691"/>
      <c r="D2" s="1691"/>
      <c r="E2" s="1691"/>
      <c r="F2" s="1691"/>
      <c r="G2" s="1691"/>
      <c r="H2" s="1691"/>
      <c r="I2" s="132" t="s">
        <v>77</v>
      </c>
      <c r="J2" s="129"/>
      <c r="K2" s="129"/>
      <c r="L2" s="129"/>
      <c r="M2" s="129"/>
    </row>
    <row r="3" spans="1:13" ht="24" customHeight="1">
      <c r="A3" s="119" t="s">
        <v>78</v>
      </c>
      <c r="J3" s="69"/>
      <c r="L3" s="1690" t="s">
        <v>79</v>
      </c>
      <c r="M3" s="1690"/>
    </row>
    <row r="4" spans="1:13" ht="7.5" customHeight="1"/>
    <row r="5" spans="1:13" ht="24" customHeight="1">
      <c r="A5" s="1692" t="s">
        <v>80</v>
      </c>
      <c r="B5" s="1693"/>
      <c r="C5" s="1692" t="s">
        <v>81</v>
      </c>
      <c r="D5" s="1694"/>
      <c r="E5" s="1694"/>
      <c r="F5" s="1694"/>
      <c r="G5" s="1694"/>
      <c r="H5" s="1694"/>
      <c r="I5" s="1694"/>
      <c r="J5" s="1694"/>
      <c r="K5" s="1694"/>
      <c r="L5" s="1693"/>
      <c r="M5" s="70"/>
    </row>
    <row r="6" spans="1:13" ht="24" customHeight="1">
      <c r="A6" s="71"/>
      <c r="B6" s="72"/>
      <c r="C6" s="1692" t="s">
        <v>82</v>
      </c>
      <c r="D6" s="1694"/>
      <c r="E6" s="1693"/>
      <c r="F6" s="1692" t="s">
        <v>83</v>
      </c>
      <c r="G6" s="1694"/>
      <c r="H6" s="1694"/>
      <c r="I6" s="1694"/>
      <c r="J6" s="1694"/>
      <c r="K6" s="1694"/>
      <c r="L6" s="1693"/>
      <c r="M6" s="72"/>
    </row>
    <row r="7" spans="1:13" ht="24" customHeight="1">
      <c r="A7" s="73" t="s">
        <v>84</v>
      </c>
      <c r="B7" s="74" t="s">
        <v>85</v>
      </c>
      <c r="C7" s="75"/>
      <c r="D7" s="75"/>
      <c r="E7" s="74"/>
      <c r="F7" s="75"/>
      <c r="G7" s="1688" t="s">
        <v>86</v>
      </c>
      <c r="H7" s="1689"/>
      <c r="I7" s="1688" t="s">
        <v>87</v>
      </c>
      <c r="J7" s="1689"/>
      <c r="K7" s="1688" t="s">
        <v>88</v>
      </c>
      <c r="L7" s="1689"/>
      <c r="M7" s="74" t="s">
        <v>89</v>
      </c>
    </row>
    <row r="8" spans="1:13" ht="24" customHeight="1">
      <c r="A8" s="71"/>
      <c r="B8" s="74" t="s">
        <v>90</v>
      </c>
      <c r="C8" s="73" t="s">
        <v>91</v>
      </c>
      <c r="D8" s="73" t="s">
        <v>92</v>
      </c>
      <c r="E8" s="74" t="s">
        <v>93</v>
      </c>
      <c r="F8" s="73" t="s">
        <v>91</v>
      </c>
      <c r="G8" s="73"/>
      <c r="H8" s="75" t="s">
        <v>94</v>
      </c>
      <c r="I8" s="73"/>
      <c r="J8" s="75" t="s">
        <v>94</v>
      </c>
      <c r="K8" s="73"/>
      <c r="L8" s="75" t="s">
        <v>94</v>
      </c>
      <c r="M8" s="72"/>
    </row>
    <row r="9" spans="1:13" ht="24" customHeight="1">
      <c r="A9" s="76"/>
      <c r="B9" s="77"/>
      <c r="C9" s="78"/>
      <c r="D9" s="78"/>
      <c r="E9" s="77"/>
      <c r="F9" s="78"/>
      <c r="G9" s="78"/>
      <c r="H9" s="78" t="s">
        <v>95</v>
      </c>
      <c r="I9" s="78"/>
      <c r="J9" s="78" t="s">
        <v>95</v>
      </c>
      <c r="K9" s="78"/>
      <c r="L9" s="78" t="s">
        <v>95</v>
      </c>
      <c r="M9" s="79"/>
    </row>
    <row r="10" spans="1:13" ht="20.100000000000001" customHeight="1">
      <c r="A10" s="71"/>
      <c r="B10" s="80" t="s">
        <v>96</v>
      </c>
      <c r="C10" s="81"/>
      <c r="D10" s="81" t="s">
        <v>96</v>
      </c>
      <c r="E10" s="80" t="s">
        <v>96</v>
      </c>
      <c r="F10" s="81"/>
      <c r="G10" s="81" t="s">
        <v>96</v>
      </c>
      <c r="H10" s="81" t="s">
        <v>96</v>
      </c>
      <c r="I10" s="81" t="s">
        <v>96</v>
      </c>
      <c r="J10" s="81" t="s">
        <v>96</v>
      </c>
      <c r="K10" s="81" t="s">
        <v>96</v>
      </c>
      <c r="L10" s="80" t="s">
        <v>96</v>
      </c>
      <c r="M10" s="80"/>
    </row>
    <row r="11" spans="1:13" ht="24" customHeight="1">
      <c r="A11" s="71" t="s">
        <v>97</v>
      </c>
      <c r="B11" s="82"/>
      <c r="C11" s="83"/>
      <c r="D11" s="83"/>
      <c r="E11" s="82"/>
      <c r="F11" s="83"/>
      <c r="G11" s="83"/>
      <c r="H11" s="83"/>
      <c r="I11" s="83"/>
      <c r="J11" s="83"/>
      <c r="K11" s="83"/>
      <c r="L11" s="82"/>
      <c r="M11" s="72"/>
    </row>
    <row r="12" spans="1:13" ht="24" customHeight="1">
      <c r="A12" s="71" t="s">
        <v>883</v>
      </c>
      <c r="B12" s="82"/>
      <c r="C12" s="83"/>
      <c r="D12" s="83"/>
      <c r="E12" s="82"/>
      <c r="F12" s="83"/>
      <c r="G12" s="83"/>
      <c r="H12" s="83"/>
      <c r="I12" s="83"/>
      <c r="J12" s="83"/>
      <c r="K12" s="83"/>
      <c r="L12" s="82"/>
      <c r="M12" s="72"/>
    </row>
    <row r="13" spans="1:13" ht="24" customHeight="1">
      <c r="A13" s="71"/>
      <c r="B13" s="82"/>
      <c r="C13" s="83"/>
      <c r="D13" s="83"/>
      <c r="E13" s="82"/>
      <c r="F13" s="83"/>
      <c r="G13" s="83"/>
      <c r="H13" s="83"/>
      <c r="I13" s="83"/>
      <c r="J13" s="83"/>
      <c r="K13" s="83"/>
      <c r="L13" s="82"/>
      <c r="M13" s="72"/>
    </row>
    <row r="14" spans="1:13" ht="24" customHeight="1">
      <c r="A14" s="71" t="s">
        <v>886</v>
      </c>
      <c r="B14" s="96"/>
      <c r="C14" s="97"/>
      <c r="D14" s="97"/>
      <c r="E14" s="96"/>
      <c r="F14" s="97"/>
      <c r="G14" s="97"/>
      <c r="H14" s="97"/>
      <c r="I14" s="97"/>
      <c r="J14" s="97"/>
      <c r="K14" s="97"/>
      <c r="L14" s="96"/>
      <c r="M14" s="72"/>
    </row>
    <row r="15" spans="1:13" ht="24" customHeight="1">
      <c r="A15" s="71" t="s">
        <v>884</v>
      </c>
      <c r="B15" s="82"/>
      <c r="C15" s="83"/>
      <c r="D15" s="83"/>
      <c r="E15" s="82"/>
      <c r="F15" s="83"/>
      <c r="G15" s="83"/>
      <c r="H15" s="83"/>
      <c r="I15" s="83"/>
      <c r="J15" s="83"/>
      <c r="K15" s="83"/>
      <c r="L15" s="82"/>
      <c r="M15" s="72"/>
    </row>
    <row r="16" spans="1:13" ht="24" customHeight="1">
      <c r="A16" s="71" t="s">
        <v>885</v>
      </c>
      <c r="B16" s="82"/>
      <c r="C16" s="83"/>
      <c r="D16" s="83"/>
      <c r="E16" s="82"/>
      <c r="F16" s="83"/>
      <c r="G16" s="83"/>
      <c r="H16" s="83"/>
      <c r="I16" s="83"/>
      <c r="J16" s="83"/>
      <c r="K16" s="83"/>
      <c r="L16" s="82"/>
      <c r="M16" s="72"/>
    </row>
    <row r="17" spans="1:13" ht="24" customHeight="1">
      <c r="A17" s="76"/>
      <c r="B17" s="84"/>
      <c r="C17" s="85"/>
      <c r="D17" s="85"/>
      <c r="E17" s="84"/>
      <c r="F17" s="85"/>
      <c r="G17" s="85"/>
      <c r="H17" s="85"/>
      <c r="I17" s="85"/>
      <c r="J17" s="85"/>
      <c r="K17" s="85"/>
      <c r="L17" s="84"/>
      <c r="M17" s="79"/>
    </row>
    <row r="18" spans="1:13" ht="24" customHeight="1">
      <c r="L18" s="927"/>
    </row>
    <row r="19" spans="1:13" s="120" customFormat="1" ht="20.100000000000001" customHeight="1">
      <c r="A19" s="120" t="s">
        <v>98</v>
      </c>
    </row>
    <row r="20" spans="1:13" s="120" customFormat="1" ht="20.100000000000001" customHeight="1">
      <c r="A20" s="120" t="s">
        <v>99</v>
      </c>
    </row>
    <row r="21" spans="1:13" s="120" customFormat="1" ht="20.100000000000001" customHeight="1">
      <c r="A21" s="120" t="s">
        <v>100</v>
      </c>
    </row>
    <row r="22" spans="1:13" s="120" customFormat="1" ht="20.100000000000001" customHeight="1">
      <c r="A22" s="120" t="s">
        <v>101</v>
      </c>
    </row>
    <row r="23" spans="1:13" s="120" customFormat="1" ht="20.100000000000001" customHeight="1">
      <c r="A23" s="120" t="s">
        <v>102</v>
      </c>
    </row>
    <row r="24" spans="1:13" s="120" customFormat="1" ht="20.100000000000001" customHeight="1">
      <c r="A24" s="120" t="s">
        <v>103</v>
      </c>
    </row>
    <row r="25" spans="1:13" s="120" customFormat="1" ht="20.100000000000001" customHeight="1">
      <c r="A25" s="120" t="s">
        <v>104</v>
      </c>
    </row>
    <row r="26" spans="1:13" s="120" customFormat="1" ht="20.100000000000001" customHeight="1">
      <c r="A26" s="120" t="s">
        <v>105</v>
      </c>
    </row>
  </sheetData>
  <sheetProtection selectLockedCells="1"/>
  <mergeCells count="9">
    <mergeCell ref="G7:H7"/>
    <mergeCell ref="I7:J7"/>
    <mergeCell ref="K7:L7"/>
    <mergeCell ref="L3:M3"/>
    <mergeCell ref="B2:H2"/>
    <mergeCell ref="A5:B5"/>
    <mergeCell ref="C5:L5"/>
    <mergeCell ref="C6:E6"/>
    <mergeCell ref="F6:L6"/>
  </mergeCells>
  <phoneticPr fontId="20"/>
  <pageMargins left="0.51181102362204722" right="0.51181102362204722" top="0.55118110236220474" bottom="0.55118110236220474" header="0.31496062992125984" footer="0.31496062992125984"/>
  <pageSetup paperSize="9" scale="72"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R116"/>
  <sheetViews>
    <sheetView zoomScaleNormal="100" workbookViewId="0">
      <selection activeCell="E11" sqref="E11"/>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73" bestFit="1" customWidth="1"/>
    <col min="10" max="10" width="8.375" customWidth="1"/>
    <col min="11" max="11" width="37.125" bestFit="1" customWidth="1"/>
    <col min="12" max="13" width="9" customWidth="1"/>
    <col min="15" max="15" width="8" customWidth="1"/>
  </cols>
  <sheetData>
    <row r="1" spans="2:18">
      <c r="B1" t="s">
        <v>513</v>
      </c>
      <c r="E1" t="s">
        <v>514</v>
      </c>
      <c r="G1" s="1297" t="s">
        <v>515</v>
      </c>
      <c r="H1" s="1297"/>
      <c r="I1" s="1297"/>
      <c r="J1" s="133"/>
      <c r="K1" t="s">
        <v>516</v>
      </c>
    </row>
    <row r="2" spans="2:18">
      <c r="D2" t="s">
        <v>517</v>
      </c>
      <c r="G2" s="154" t="s">
        <v>518</v>
      </c>
      <c r="H2" s="133" t="s">
        <v>324</v>
      </c>
      <c r="I2" s="241" t="s">
        <v>519</v>
      </c>
      <c r="J2" s="133"/>
      <c r="K2" t="s">
        <v>520</v>
      </c>
      <c r="L2" s="160">
        <v>430000</v>
      </c>
      <c r="M2" s="160">
        <v>360000</v>
      </c>
      <c r="N2" s="133"/>
      <c r="O2" s="133"/>
      <c r="P2" s="133"/>
      <c r="Q2" s="155"/>
      <c r="R2" s="155"/>
    </row>
    <row r="3" spans="2:18">
      <c r="B3" t="s">
        <v>521</v>
      </c>
      <c r="E3" s="121" t="s">
        <v>522</v>
      </c>
      <c r="F3" s="121"/>
      <c r="G3" s="237" t="s">
        <v>331</v>
      </c>
      <c r="H3" s="238" t="s">
        <v>523</v>
      </c>
      <c r="I3" s="239" t="s">
        <v>524</v>
      </c>
      <c r="J3" s="155"/>
      <c r="K3" t="s">
        <v>326</v>
      </c>
      <c r="L3" s="160">
        <v>484000</v>
      </c>
      <c r="M3" s="160"/>
      <c r="N3" s="163">
        <v>172200</v>
      </c>
      <c r="O3" s="242">
        <f>1/3</f>
        <v>0.33333333333333331</v>
      </c>
      <c r="P3" s="241" t="s">
        <v>327</v>
      </c>
    </row>
    <row r="4" spans="2:18">
      <c r="B4" t="s">
        <v>525</v>
      </c>
      <c r="E4" s="121" t="s">
        <v>526</v>
      </c>
      <c r="F4" s="121"/>
      <c r="G4" s="154"/>
      <c r="H4" s="238" t="s">
        <v>527</v>
      </c>
      <c r="I4" s="239" t="s">
        <v>528</v>
      </c>
      <c r="J4" s="155"/>
      <c r="K4" t="s">
        <v>529</v>
      </c>
      <c r="L4" s="160">
        <v>214000</v>
      </c>
      <c r="M4" s="160"/>
      <c r="N4" s="163">
        <v>180900</v>
      </c>
      <c r="O4" s="242">
        <f>1/2</f>
        <v>0.5</v>
      </c>
    </row>
    <row r="5" spans="2:18">
      <c r="B5" t="s">
        <v>530</v>
      </c>
      <c r="E5" s="121" t="s">
        <v>531</v>
      </c>
      <c r="F5" s="121"/>
      <c r="G5" s="154"/>
      <c r="H5" s="238" t="s">
        <v>325</v>
      </c>
      <c r="I5" s="239" t="s">
        <v>532</v>
      </c>
      <c r="J5" s="155"/>
      <c r="K5" t="s">
        <v>533</v>
      </c>
      <c r="L5" s="160">
        <v>355000</v>
      </c>
      <c r="M5" s="160"/>
      <c r="N5" s="163">
        <v>185000</v>
      </c>
      <c r="O5" s="242">
        <f>2/3</f>
        <v>0.66666666666666663</v>
      </c>
    </row>
    <row r="6" spans="2:18">
      <c r="B6" t="s">
        <v>534</v>
      </c>
      <c r="E6" s="213" t="s">
        <v>535</v>
      </c>
      <c r="G6" s="154"/>
      <c r="H6" s="238" t="s">
        <v>536</v>
      </c>
      <c r="I6" s="239" t="s">
        <v>537</v>
      </c>
      <c r="J6" s="155"/>
      <c r="N6" s="163">
        <v>198000</v>
      </c>
      <c r="O6">
        <v>0.33</v>
      </c>
    </row>
    <row r="7" spans="2:18">
      <c r="B7" t="s">
        <v>538</v>
      </c>
      <c r="E7" s="213" t="s">
        <v>539</v>
      </c>
      <c r="G7" s="154"/>
      <c r="H7" s="238" t="s">
        <v>540</v>
      </c>
      <c r="I7" s="239" t="s">
        <v>541</v>
      </c>
      <c r="J7" s="155"/>
      <c r="N7" s="163">
        <v>208200</v>
      </c>
      <c r="O7">
        <v>0.5</v>
      </c>
    </row>
    <row r="8" spans="2:18">
      <c r="B8" t="s">
        <v>542</v>
      </c>
      <c r="E8" s="121" t="s">
        <v>543</v>
      </c>
      <c r="G8" s="154"/>
      <c r="H8" s="238" t="s">
        <v>544</v>
      </c>
      <c r="I8" s="239" t="s">
        <v>545</v>
      </c>
      <c r="J8" s="155"/>
      <c r="N8" s="163">
        <v>212200</v>
      </c>
    </row>
    <row r="9" spans="2:18">
      <c r="B9" t="s">
        <v>546</v>
      </c>
      <c r="E9" s="121" t="s">
        <v>547</v>
      </c>
      <c r="G9" s="154"/>
      <c r="H9" s="238" t="s">
        <v>548</v>
      </c>
      <c r="I9" s="239" t="s">
        <v>549</v>
      </c>
      <c r="J9" s="155"/>
      <c r="N9" s="163">
        <v>212500</v>
      </c>
    </row>
    <row r="10" spans="2:18" ht="27">
      <c r="B10" t="s">
        <v>550</v>
      </c>
      <c r="E10" s="121" t="s">
        <v>871</v>
      </c>
      <c r="G10" s="154"/>
      <c r="H10" s="238" t="s">
        <v>551</v>
      </c>
      <c r="I10" s="239" t="s">
        <v>552</v>
      </c>
      <c r="J10" s="155"/>
      <c r="N10" s="163">
        <v>230500</v>
      </c>
    </row>
    <row r="11" spans="2:18" ht="27">
      <c r="B11" t="s">
        <v>553</v>
      </c>
      <c r="E11" s="121" t="s">
        <v>870</v>
      </c>
      <c r="G11" s="154"/>
      <c r="H11" s="238" t="s">
        <v>554</v>
      </c>
      <c r="I11" s="239" t="s">
        <v>555</v>
      </c>
      <c r="J11" s="155"/>
      <c r="N11" s="163">
        <v>243300</v>
      </c>
    </row>
    <row r="12" spans="2:18">
      <c r="B12" t="s">
        <v>556</v>
      </c>
      <c r="G12" s="154"/>
      <c r="H12" s="238" t="s">
        <v>557</v>
      </c>
      <c r="I12" s="239" t="s">
        <v>558</v>
      </c>
      <c r="J12" s="155"/>
      <c r="N12" s="163">
        <v>258000</v>
      </c>
    </row>
    <row r="13" spans="2:18">
      <c r="B13" t="s">
        <v>559</v>
      </c>
      <c r="G13" s="154"/>
      <c r="H13" s="238" t="s">
        <v>560</v>
      </c>
      <c r="I13" s="239" t="s">
        <v>561</v>
      </c>
      <c r="J13" s="155"/>
      <c r="N13" s="163">
        <v>264400</v>
      </c>
    </row>
    <row r="14" spans="2:18">
      <c r="B14" t="s">
        <v>562</v>
      </c>
      <c r="G14" s="154"/>
      <c r="H14" s="238" t="s">
        <v>563</v>
      </c>
      <c r="I14" s="239" t="s">
        <v>564</v>
      </c>
      <c r="J14" s="155"/>
      <c r="N14" s="163">
        <v>295100</v>
      </c>
    </row>
    <row r="15" spans="2:18">
      <c r="B15" t="s">
        <v>565</v>
      </c>
      <c r="G15" s="155"/>
      <c r="H15" s="238" t="s">
        <v>566</v>
      </c>
      <c r="I15" s="239" t="s">
        <v>567</v>
      </c>
      <c r="J15" s="155"/>
      <c r="N15" s="163">
        <v>626700</v>
      </c>
    </row>
    <row r="16" spans="2:18">
      <c r="B16" t="s">
        <v>568</v>
      </c>
      <c r="G16" s="155"/>
      <c r="H16" s="238" t="s">
        <v>569</v>
      </c>
      <c r="I16" s="155"/>
      <c r="J16" s="155"/>
      <c r="N16" s="162"/>
    </row>
    <row r="17" spans="2:14">
      <c r="G17" s="155"/>
      <c r="H17" s="238" t="s">
        <v>570</v>
      </c>
      <c r="I17" s="155"/>
      <c r="J17" s="155"/>
      <c r="N17" s="162"/>
    </row>
    <row r="18" spans="2:14">
      <c r="G18" s="155"/>
      <c r="H18" s="238" t="s">
        <v>571</v>
      </c>
      <c r="I18" s="155"/>
      <c r="J18" s="155"/>
      <c r="N18" s="162"/>
    </row>
    <row r="19" spans="2:14">
      <c r="B19" t="s">
        <v>572</v>
      </c>
      <c r="G19" s="155"/>
      <c r="H19" s="239" t="s">
        <v>573</v>
      </c>
      <c r="I19" s="155"/>
      <c r="J19" s="155"/>
      <c r="N19" s="162"/>
    </row>
    <row r="20" spans="2:14">
      <c r="G20" s="155"/>
      <c r="H20" s="239" t="s">
        <v>574</v>
      </c>
      <c r="I20" s="155"/>
      <c r="J20" s="155"/>
      <c r="N20" s="162"/>
    </row>
    <row r="21" spans="2:14">
      <c r="B21" t="s">
        <v>575</v>
      </c>
      <c r="G21" s="155"/>
      <c r="H21" s="238" t="s">
        <v>576</v>
      </c>
      <c r="I21" s="155"/>
      <c r="J21" s="155"/>
      <c r="N21" s="162"/>
    </row>
    <row r="22" spans="2:14">
      <c r="B22" t="s">
        <v>577</v>
      </c>
      <c r="G22" s="155"/>
      <c r="H22" s="238" t="s">
        <v>578</v>
      </c>
      <c r="I22" s="155"/>
      <c r="J22" s="155"/>
      <c r="N22" s="162"/>
    </row>
    <row r="23" spans="2:14">
      <c r="B23" t="s">
        <v>579</v>
      </c>
      <c r="G23" s="155"/>
      <c r="H23" s="238" t="s">
        <v>580</v>
      </c>
      <c r="I23" s="155"/>
      <c r="J23" s="155"/>
      <c r="N23" s="162"/>
    </row>
    <row r="24" spans="2:14">
      <c r="B24" t="s">
        <v>581</v>
      </c>
      <c r="G24" s="155"/>
      <c r="H24" s="238" t="s">
        <v>582</v>
      </c>
      <c r="I24" s="155"/>
      <c r="J24" s="155"/>
      <c r="N24" s="162"/>
    </row>
    <row r="25" spans="2:14">
      <c r="B25" t="s">
        <v>583</v>
      </c>
      <c r="G25" s="155"/>
      <c r="H25" s="419" t="s">
        <v>584</v>
      </c>
      <c r="I25" s="155"/>
      <c r="J25" s="155"/>
      <c r="N25" s="162"/>
    </row>
    <row r="26" spans="2:14">
      <c r="B26" t="s">
        <v>585</v>
      </c>
      <c r="G26" s="155"/>
      <c r="H26" s="419" t="s">
        <v>586</v>
      </c>
      <c r="I26" s="155"/>
      <c r="J26" s="155"/>
      <c r="N26" s="162"/>
    </row>
    <row r="27" spans="2:14">
      <c r="B27" t="s">
        <v>587</v>
      </c>
      <c r="G27" s="155"/>
      <c r="H27" s="240" t="s">
        <v>588</v>
      </c>
      <c r="I27" s="155"/>
      <c r="J27" s="155"/>
      <c r="N27" s="162"/>
    </row>
    <row r="28" spans="2:14">
      <c r="B28" t="s">
        <v>589</v>
      </c>
      <c r="G28" s="155"/>
      <c r="H28" s="419" t="s">
        <v>590</v>
      </c>
      <c r="I28" s="155"/>
      <c r="J28" s="155"/>
      <c r="N28" s="162"/>
    </row>
    <row r="29" spans="2:14">
      <c r="B29" t="s">
        <v>591</v>
      </c>
      <c r="G29" s="155"/>
      <c r="H29" s="419" t="s">
        <v>592</v>
      </c>
      <c r="I29" s="155"/>
      <c r="J29" s="155"/>
      <c r="N29" s="162"/>
    </row>
    <row r="30" spans="2:14">
      <c r="B30" t="s">
        <v>593</v>
      </c>
      <c r="G30" s="155"/>
      <c r="H30" s="240" t="s">
        <v>594</v>
      </c>
      <c r="I30" s="155"/>
      <c r="J30" s="155"/>
      <c r="N30" s="162"/>
    </row>
    <row r="31" spans="2:14">
      <c r="B31" t="s">
        <v>595</v>
      </c>
      <c r="G31" s="155"/>
      <c r="H31" s="156"/>
      <c r="I31" s="155"/>
      <c r="J31" s="155"/>
      <c r="N31" s="162"/>
    </row>
    <row r="32" spans="2:14">
      <c r="B32" t="s">
        <v>596</v>
      </c>
      <c r="G32" s="155"/>
      <c r="H32" s="156"/>
      <c r="I32" s="155"/>
      <c r="J32" s="155"/>
      <c r="N32" s="162"/>
    </row>
    <row r="33" spans="2:14">
      <c r="B33" t="s">
        <v>597</v>
      </c>
      <c r="G33" s="155"/>
      <c r="H33" s="156"/>
      <c r="I33" s="155"/>
      <c r="J33" s="155"/>
      <c r="N33" s="162"/>
    </row>
    <row r="34" spans="2:14">
      <c r="B34" t="s">
        <v>598</v>
      </c>
      <c r="G34" s="155"/>
      <c r="H34" s="156"/>
      <c r="I34" s="155"/>
      <c r="J34" s="155"/>
      <c r="N34" s="162"/>
    </row>
    <row r="35" spans="2:14">
      <c r="G35" s="155"/>
      <c r="H35" s="156"/>
      <c r="I35" s="155"/>
      <c r="J35" s="155"/>
      <c r="N35" s="162"/>
    </row>
    <row r="36" spans="2:14">
      <c r="G36" s="155"/>
      <c r="H36" s="156"/>
      <c r="I36" s="155"/>
      <c r="J36" s="155"/>
      <c r="N36" s="162"/>
    </row>
    <row r="37" spans="2:14">
      <c r="G37" s="155"/>
      <c r="H37" s="156"/>
      <c r="I37" s="155"/>
      <c r="J37" s="155"/>
      <c r="N37" s="162"/>
    </row>
    <row r="38" spans="2:14">
      <c r="G38" s="155"/>
      <c r="H38" s="155"/>
      <c r="I38" s="155"/>
      <c r="J38" s="155"/>
      <c r="N38" s="162"/>
    </row>
    <row r="39" spans="2:14">
      <c r="G39" s="155"/>
      <c r="H39" s="155"/>
      <c r="I39" s="155"/>
      <c r="J39" s="155"/>
      <c r="N39" s="155"/>
    </row>
    <row r="40" spans="2:14">
      <c r="G40" s="155"/>
      <c r="H40" s="155"/>
      <c r="I40" s="155"/>
      <c r="J40" s="155"/>
      <c r="N40" s="155"/>
    </row>
    <row r="41" spans="2:14">
      <c r="G41" s="155"/>
      <c r="H41" s="155"/>
      <c r="I41" s="155"/>
      <c r="J41" s="155"/>
      <c r="N41" s="155"/>
    </row>
    <row r="42" spans="2:14">
      <c r="G42" s="155"/>
      <c r="H42" s="155"/>
      <c r="I42" s="155"/>
      <c r="J42" s="155"/>
      <c r="N42" s="155"/>
    </row>
    <row r="43" spans="2:14">
      <c r="G43" s="155"/>
      <c r="H43" s="155"/>
      <c r="I43" s="155"/>
      <c r="J43" s="155"/>
      <c r="N43" s="155"/>
    </row>
    <row r="44" spans="2:14">
      <c r="G44" s="155"/>
      <c r="H44" s="155"/>
      <c r="I44" s="155"/>
      <c r="J44" s="155"/>
      <c r="N44" s="155"/>
    </row>
    <row r="45" spans="2:14">
      <c r="G45" s="155"/>
      <c r="H45" s="155"/>
      <c r="I45" s="155"/>
      <c r="J45" s="155"/>
      <c r="N45" s="155"/>
    </row>
    <row r="46" spans="2:14">
      <c r="G46" s="155"/>
      <c r="H46" s="155"/>
      <c r="I46" s="155"/>
      <c r="J46" s="155"/>
      <c r="N46" s="155"/>
    </row>
    <row r="47" spans="2:14">
      <c r="G47" s="155"/>
      <c r="H47" s="155"/>
      <c r="I47" s="155"/>
      <c r="J47" s="155"/>
      <c r="N47" s="155"/>
    </row>
    <row r="48" spans="2:14">
      <c r="G48" s="155"/>
      <c r="H48" s="155"/>
      <c r="I48" s="155"/>
      <c r="J48" s="155"/>
      <c r="N48" s="155"/>
    </row>
    <row r="49" spans="7:14">
      <c r="G49" s="155"/>
      <c r="H49" s="155"/>
      <c r="I49" s="155"/>
      <c r="J49" s="155"/>
      <c r="N49" s="155"/>
    </row>
    <row r="50" spans="7:14">
      <c r="G50" s="155"/>
      <c r="H50" s="155"/>
      <c r="I50" s="155"/>
      <c r="J50" s="155"/>
      <c r="N50" s="155"/>
    </row>
    <row r="51" spans="7:14">
      <c r="G51" s="155"/>
      <c r="H51" s="155"/>
      <c r="I51" s="155"/>
      <c r="J51" s="155"/>
      <c r="N51" s="155"/>
    </row>
    <row r="52" spans="7:14">
      <c r="G52" s="155"/>
      <c r="H52" s="155"/>
      <c r="I52" s="155"/>
      <c r="J52" s="155"/>
      <c r="N52" s="155"/>
    </row>
    <row r="53" spans="7:14">
      <c r="G53" s="155"/>
      <c r="H53" s="155"/>
      <c r="I53" s="155"/>
      <c r="J53" s="155"/>
      <c r="N53" s="155"/>
    </row>
    <row r="54" spans="7:14">
      <c r="G54" s="155"/>
      <c r="H54" s="155"/>
      <c r="I54" s="155"/>
      <c r="J54" s="155"/>
      <c r="N54" s="155"/>
    </row>
    <row r="55" spans="7:14">
      <c r="G55" s="155"/>
      <c r="H55" s="155"/>
      <c r="I55" s="155"/>
      <c r="J55" s="155"/>
      <c r="N55" s="155"/>
    </row>
    <row r="56" spans="7:14">
      <c r="G56" s="155"/>
      <c r="H56" s="155"/>
      <c r="I56" s="155"/>
      <c r="J56" s="155"/>
      <c r="N56" s="155"/>
    </row>
    <row r="57" spans="7:14">
      <c r="G57" s="155"/>
      <c r="H57" s="155"/>
      <c r="I57" s="155"/>
      <c r="J57" s="155"/>
      <c r="N57" s="155"/>
    </row>
    <row r="58" spans="7:14">
      <c r="G58" s="155"/>
      <c r="H58" s="155"/>
      <c r="I58" s="155"/>
      <c r="J58" s="155"/>
      <c r="N58" s="155"/>
    </row>
    <row r="59" spans="7:14">
      <c r="G59" s="155"/>
      <c r="H59" s="155"/>
      <c r="I59" s="155"/>
      <c r="J59" s="155"/>
      <c r="N59" s="155"/>
    </row>
    <row r="60" spans="7:14">
      <c r="G60" s="155"/>
      <c r="H60" s="155"/>
      <c r="I60" s="155"/>
      <c r="J60" s="155"/>
      <c r="N60" s="155"/>
    </row>
    <row r="61" spans="7:14">
      <c r="G61" s="155"/>
      <c r="H61" s="155"/>
      <c r="I61" s="155"/>
      <c r="J61" s="155"/>
      <c r="N61" s="155"/>
    </row>
    <row r="62" spans="7:14">
      <c r="G62" s="155"/>
      <c r="H62" s="155"/>
      <c r="I62" s="155"/>
      <c r="J62" s="155"/>
      <c r="N62" s="155"/>
    </row>
    <row r="63" spans="7:14">
      <c r="G63" s="155"/>
      <c r="H63" s="155"/>
      <c r="I63" s="155"/>
      <c r="J63" s="155"/>
      <c r="N63" s="155"/>
    </row>
    <row r="64" spans="7:14">
      <c r="G64" s="155"/>
      <c r="H64" s="155"/>
      <c r="I64" s="155"/>
      <c r="J64" s="155"/>
      <c r="N64" s="155"/>
    </row>
    <row r="65" spans="7:14">
      <c r="G65" s="155"/>
      <c r="H65" s="155"/>
      <c r="I65" s="155"/>
      <c r="J65" s="155"/>
      <c r="N65" s="155"/>
    </row>
    <row r="66" spans="7:14">
      <c r="G66" s="155"/>
      <c r="H66" s="155"/>
      <c r="I66" s="155"/>
      <c r="J66" s="155"/>
      <c r="N66" s="155"/>
    </row>
    <row r="67" spans="7:14">
      <c r="G67" s="155"/>
      <c r="H67" s="155"/>
      <c r="I67" s="155"/>
      <c r="J67" s="155"/>
      <c r="N67" s="155"/>
    </row>
    <row r="68" spans="7:14">
      <c r="G68" s="155"/>
      <c r="H68" s="155"/>
      <c r="I68" s="155"/>
      <c r="J68" s="155"/>
      <c r="N68" s="155"/>
    </row>
    <row r="69" spans="7:14">
      <c r="G69" s="155"/>
      <c r="H69" s="155"/>
      <c r="I69" s="155"/>
      <c r="J69" s="155"/>
      <c r="N69" s="155"/>
    </row>
    <row r="70" spans="7:14">
      <c r="G70" s="155"/>
      <c r="H70" s="155"/>
      <c r="I70" s="155"/>
      <c r="J70" s="155"/>
      <c r="N70" s="155"/>
    </row>
    <row r="71" spans="7:14">
      <c r="G71" s="155"/>
      <c r="H71" s="155"/>
      <c r="I71" s="155"/>
      <c r="J71" s="155"/>
      <c r="N71" s="155"/>
    </row>
    <row r="72" spans="7:14">
      <c r="G72" s="155"/>
      <c r="H72" s="155"/>
      <c r="I72" s="155"/>
      <c r="J72" s="155"/>
      <c r="N72" s="155"/>
    </row>
    <row r="73" spans="7:14">
      <c r="G73" s="155"/>
      <c r="H73" s="155"/>
      <c r="I73" s="155"/>
      <c r="J73" s="155"/>
      <c r="N73" s="155"/>
    </row>
    <row r="74" spans="7:14">
      <c r="G74" s="155"/>
      <c r="H74" s="155"/>
      <c r="I74" s="155"/>
      <c r="J74" s="155"/>
      <c r="N74" s="155"/>
    </row>
    <row r="75" spans="7:14">
      <c r="G75" s="155"/>
      <c r="H75" s="155"/>
      <c r="I75" s="155"/>
      <c r="J75" s="155"/>
      <c r="N75" s="155"/>
    </row>
    <row r="76" spans="7:14">
      <c r="G76" s="155"/>
      <c r="H76" s="155"/>
      <c r="I76" s="155"/>
      <c r="J76" s="155"/>
      <c r="N76" s="155"/>
    </row>
    <row r="77" spans="7:14">
      <c r="G77" s="155"/>
      <c r="H77" s="155"/>
      <c r="I77" s="155"/>
      <c r="J77" s="155"/>
      <c r="N77" s="155"/>
    </row>
    <row r="78" spans="7:14">
      <c r="G78" s="155"/>
      <c r="H78" s="155"/>
      <c r="I78" s="155"/>
      <c r="J78" s="155"/>
      <c r="N78" s="155"/>
    </row>
    <row r="79" spans="7:14">
      <c r="G79" s="155"/>
      <c r="H79" s="155"/>
      <c r="I79" s="155"/>
      <c r="J79" s="155"/>
      <c r="N79" s="155"/>
    </row>
    <row r="80" spans="7:14">
      <c r="G80" s="155"/>
      <c r="H80" s="155"/>
      <c r="I80" s="155"/>
      <c r="J80" s="155"/>
      <c r="N80" s="155"/>
    </row>
    <row r="81" spans="7:14">
      <c r="G81" s="155"/>
      <c r="H81" s="155"/>
      <c r="I81" s="155"/>
      <c r="J81" s="155"/>
      <c r="N81" s="155"/>
    </row>
    <row r="82" spans="7:14">
      <c r="G82" s="155"/>
      <c r="H82" s="155"/>
      <c r="I82" s="155"/>
      <c r="J82" s="155"/>
    </row>
    <row r="83" spans="7:14">
      <c r="G83" s="155"/>
      <c r="H83" s="155"/>
      <c r="I83" s="155"/>
      <c r="J83" s="155"/>
    </row>
    <row r="84" spans="7:14">
      <c r="G84" s="155"/>
      <c r="H84" s="155"/>
      <c r="I84" s="155"/>
      <c r="J84" s="155"/>
    </row>
    <row r="85" spans="7:14">
      <c r="G85" s="155"/>
      <c r="H85" s="155"/>
      <c r="I85" s="155"/>
      <c r="J85" s="155"/>
    </row>
    <row r="86" spans="7:14">
      <c r="G86" s="155"/>
      <c r="H86" s="155"/>
      <c r="I86" s="155"/>
      <c r="J86" s="155"/>
    </row>
    <row r="87" spans="7:14">
      <c r="G87" s="155"/>
      <c r="H87" s="155"/>
      <c r="I87" s="155"/>
      <c r="J87" s="155"/>
    </row>
    <row r="88" spans="7:14">
      <c r="G88" s="155"/>
      <c r="H88" s="155"/>
      <c r="I88" s="155"/>
      <c r="J88" s="155"/>
    </row>
    <row r="89" spans="7:14">
      <c r="G89" s="155"/>
      <c r="H89" s="155"/>
      <c r="I89" s="155"/>
      <c r="J89" s="155"/>
    </row>
    <row r="90" spans="7:14">
      <c r="G90" s="155"/>
      <c r="H90" s="155"/>
      <c r="I90" s="155"/>
      <c r="J90" s="155"/>
    </row>
    <row r="91" spans="7:14">
      <c r="G91" s="155"/>
      <c r="H91" s="155"/>
      <c r="I91" s="155"/>
      <c r="J91" s="155"/>
    </row>
    <row r="92" spans="7:14">
      <c r="G92" s="155"/>
      <c r="H92" s="155"/>
      <c r="I92" s="155"/>
      <c r="J92" s="155"/>
    </row>
    <row r="93" spans="7:14">
      <c r="G93" s="155"/>
      <c r="H93" s="155"/>
      <c r="I93" s="155"/>
      <c r="J93" s="155"/>
    </row>
    <row r="94" spans="7:14">
      <c r="G94" s="155"/>
      <c r="H94" s="155"/>
      <c r="I94" s="155"/>
      <c r="J94" s="155"/>
    </row>
    <row r="95" spans="7:14">
      <c r="G95" s="155"/>
      <c r="H95" s="155"/>
      <c r="I95" s="155"/>
      <c r="J95" s="155"/>
    </row>
    <row r="96" spans="7:14">
      <c r="G96" s="155"/>
      <c r="H96" s="155"/>
      <c r="I96" s="155"/>
      <c r="J96" s="155"/>
    </row>
    <row r="97" spans="7:10">
      <c r="G97" s="155"/>
      <c r="H97" s="155"/>
      <c r="I97" s="155"/>
      <c r="J97" s="155"/>
    </row>
    <row r="98" spans="7:10">
      <c r="G98" s="155"/>
      <c r="H98" s="155"/>
      <c r="I98" s="155"/>
      <c r="J98" s="155"/>
    </row>
    <row r="99" spans="7:10">
      <c r="G99" s="155"/>
      <c r="H99" s="155"/>
      <c r="I99" s="155"/>
      <c r="J99" s="155"/>
    </row>
    <row r="100" spans="7:10">
      <c r="G100" s="155"/>
      <c r="H100" s="155"/>
      <c r="I100" s="155"/>
      <c r="J100" s="155"/>
    </row>
    <row r="101" spans="7:10">
      <c r="G101" s="155"/>
      <c r="H101" s="155"/>
      <c r="I101" s="155"/>
      <c r="J101" s="155"/>
    </row>
    <row r="102" spans="7:10">
      <c r="G102" s="155"/>
      <c r="H102" s="155"/>
      <c r="I102" s="155"/>
      <c r="J102" s="155"/>
    </row>
    <row r="103" spans="7:10">
      <c r="G103" s="155"/>
      <c r="H103" s="155"/>
      <c r="I103" s="155"/>
      <c r="J103" s="155"/>
    </row>
    <row r="104" spans="7:10">
      <c r="G104" s="155"/>
      <c r="H104" s="155"/>
      <c r="I104" s="155"/>
      <c r="J104" s="155"/>
    </row>
    <row r="105" spans="7:10">
      <c r="G105" s="155"/>
      <c r="H105" s="155"/>
      <c r="I105" s="155"/>
      <c r="J105" s="155"/>
    </row>
    <row r="106" spans="7:10">
      <c r="G106" s="155"/>
      <c r="H106" s="155"/>
      <c r="I106" s="155"/>
      <c r="J106" s="155"/>
    </row>
    <row r="107" spans="7:10">
      <c r="G107" s="155"/>
      <c r="H107" s="155"/>
      <c r="I107" s="155"/>
      <c r="J107" s="155"/>
    </row>
    <row r="108" spans="7:10">
      <c r="G108" s="155"/>
      <c r="H108" s="155"/>
      <c r="I108" s="155"/>
      <c r="J108" s="155"/>
    </row>
    <row r="109" spans="7:10">
      <c r="G109" s="155"/>
      <c r="H109" s="155"/>
      <c r="I109" s="155"/>
      <c r="J109" s="155"/>
    </row>
    <row r="110" spans="7:10">
      <c r="G110" s="155"/>
      <c r="H110" s="155"/>
      <c r="I110" s="155"/>
      <c r="J110" s="155"/>
    </row>
    <row r="111" spans="7:10">
      <c r="G111" s="155"/>
      <c r="H111" s="155"/>
      <c r="I111" s="155"/>
      <c r="J111" s="155"/>
    </row>
    <row r="112" spans="7:10">
      <c r="G112" s="155"/>
      <c r="H112" s="155"/>
      <c r="I112" s="155"/>
      <c r="J112" s="155"/>
    </row>
    <row r="113" spans="7:10">
      <c r="G113" s="155"/>
      <c r="H113" s="155"/>
      <c r="I113" s="155"/>
      <c r="J113" s="155"/>
    </row>
    <row r="114" spans="7:10">
      <c r="G114" s="155"/>
      <c r="H114" s="155"/>
      <c r="I114" s="155"/>
      <c r="J114" s="155"/>
    </row>
    <row r="115" spans="7:10">
      <c r="G115" s="155"/>
      <c r="H115" s="155"/>
      <c r="I115" s="155"/>
      <c r="J115" s="155"/>
    </row>
    <row r="116" spans="7:10">
      <c r="H116" s="155"/>
      <c r="I116" s="155"/>
      <c r="J116" s="155"/>
    </row>
  </sheetData>
  <sortState xmlns:xlrd2="http://schemas.microsoft.com/office/spreadsheetml/2017/richdata2" ref="N3:N38">
    <sortCondition ref="N3:N38"/>
  </sortState>
  <mergeCells count="1">
    <mergeCell ref="G1:I1"/>
  </mergeCells>
  <phoneticPr fontId="14"/>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669" customWidth="1"/>
    <col min="2" max="2" width="9.75" style="669" customWidth="1"/>
    <col min="3" max="4" width="9" style="669"/>
    <col min="5" max="5" width="9.5" style="669" bestFit="1" customWidth="1"/>
    <col min="6" max="6" width="9" style="669"/>
    <col min="7" max="7" width="22.375" style="669" customWidth="1"/>
    <col min="8" max="8" width="26.75" style="669" customWidth="1"/>
    <col min="9" max="16384" width="9" style="669"/>
  </cols>
  <sheetData>
    <row r="1" spans="2:8" ht="24.75" customHeight="1">
      <c r="B1" s="1306" t="s">
        <v>636</v>
      </c>
      <c r="C1" s="1306"/>
      <c r="D1" s="1306"/>
      <c r="E1" s="1306"/>
      <c r="H1" s="670"/>
    </row>
    <row r="2" spans="2:8" ht="23.25" customHeight="1">
      <c r="B2" s="669" t="s">
        <v>637</v>
      </c>
    </row>
    <row r="3" spans="2:8" ht="26.25" customHeight="1">
      <c r="G3" s="671" t="s">
        <v>638</v>
      </c>
      <c r="H3" s="672"/>
    </row>
    <row r="4" spans="2:8" ht="26.25" customHeight="1"/>
    <row r="5" spans="2:8" ht="24.75" customHeight="1">
      <c r="B5" s="1307" t="s">
        <v>639</v>
      </c>
      <c r="C5" s="1307"/>
      <c r="D5" s="1307"/>
      <c r="E5" s="1307"/>
      <c r="F5" s="1307"/>
      <c r="G5" s="1307"/>
      <c r="H5" s="1307"/>
    </row>
    <row r="7" spans="2:8" ht="39.75" customHeight="1">
      <c r="B7" s="1308" t="s">
        <v>640</v>
      </c>
      <c r="C7" s="1308"/>
      <c r="D7" s="1308"/>
      <c r="E7" s="1308"/>
      <c r="F7" s="1308"/>
      <c r="G7" s="1308"/>
      <c r="H7" s="1308"/>
    </row>
    <row r="9" spans="2:8">
      <c r="B9" s="673" t="s">
        <v>641</v>
      </c>
    </row>
    <row r="10" spans="2:8">
      <c r="C10" s="674" t="s">
        <v>642</v>
      </c>
      <c r="D10" s="670"/>
      <c r="E10" s="674" t="s">
        <v>643</v>
      </c>
      <c r="F10" s="670"/>
      <c r="G10" s="674" t="s">
        <v>644</v>
      </c>
    </row>
    <row r="11" spans="2:8">
      <c r="C11" s="675"/>
      <c r="D11" s="670" t="s">
        <v>645</v>
      </c>
      <c r="E11" s="676">
        <v>40000</v>
      </c>
      <c r="F11" s="670" t="s">
        <v>646</v>
      </c>
      <c r="G11" s="677">
        <f>C11*E11</f>
        <v>0</v>
      </c>
    </row>
    <row r="13" spans="2:8">
      <c r="B13" s="673" t="s">
        <v>647</v>
      </c>
    </row>
    <row r="15" spans="2:8">
      <c r="C15" s="669" t="s">
        <v>648</v>
      </c>
    </row>
    <row r="17" spans="2:8">
      <c r="B17" s="673" t="s">
        <v>649</v>
      </c>
    </row>
    <row r="19" spans="2:8">
      <c r="C19" s="1308" t="s">
        <v>650</v>
      </c>
      <c r="D19" s="1308"/>
      <c r="E19" s="1308"/>
      <c r="F19" s="1308"/>
      <c r="G19" s="1308"/>
      <c r="H19" s="1308"/>
    </row>
    <row r="20" spans="2:8">
      <c r="C20" s="1308"/>
      <c r="D20" s="1308"/>
      <c r="E20" s="1308"/>
      <c r="F20" s="1308"/>
      <c r="G20" s="1308"/>
      <c r="H20" s="1308"/>
    </row>
    <row r="21" spans="2:8">
      <c r="C21" s="678"/>
      <c r="D21" s="678"/>
      <c r="E21" s="678"/>
      <c r="F21" s="678"/>
      <c r="G21" s="678"/>
      <c r="H21" s="678"/>
    </row>
    <row r="22" spans="2:8">
      <c r="D22" s="1303" t="s">
        <v>651</v>
      </c>
      <c r="E22" s="1303"/>
      <c r="F22" s="1303"/>
      <c r="G22" s="1303"/>
      <c r="H22" s="674" t="s">
        <v>652</v>
      </c>
    </row>
    <row r="23" spans="2:8">
      <c r="B23" s="1303" t="s">
        <v>653</v>
      </c>
      <c r="C23" s="1309"/>
      <c r="D23" s="1302"/>
      <c r="E23" s="1302"/>
      <c r="F23" s="1302"/>
      <c r="G23" s="1302"/>
      <c r="H23" s="679"/>
    </row>
    <row r="24" spans="2:8">
      <c r="B24" s="1303"/>
      <c r="C24" s="1309"/>
      <c r="D24" s="1302"/>
      <c r="E24" s="1302"/>
      <c r="F24" s="1302"/>
      <c r="G24" s="1302"/>
      <c r="H24" s="679"/>
    </row>
    <row r="25" spans="2:8">
      <c r="B25" s="1303"/>
      <c r="C25" s="1303"/>
      <c r="D25" s="1302"/>
      <c r="E25" s="1302"/>
      <c r="F25" s="1302"/>
      <c r="G25" s="1302"/>
      <c r="H25" s="679"/>
    </row>
    <row r="26" spans="2:8">
      <c r="B26" s="1303"/>
      <c r="C26" s="1303"/>
      <c r="D26" s="1302"/>
      <c r="E26" s="1302"/>
      <c r="F26" s="1302"/>
      <c r="G26" s="1302"/>
      <c r="H26" s="679"/>
    </row>
    <row r="27" spans="2:8">
      <c r="B27" s="1303"/>
      <c r="C27" s="1303"/>
      <c r="D27" s="1302"/>
      <c r="E27" s="1302"/>
      <c r="F27" s="1302"/>
      <c r="G27" s="1302"/>
      <c r="H27" s="679"/>
    </row>
    <row r="28" spans="2:8">
      <c r="B28" s="1303"/>
      <c r="C28" s="1303"/>
      <c r="D28" s="1302"/>
      <c r="E28" s="1302"/>
      <c r="F28" s="1302"/>
      <c r="G28" s="1302"/>
      <c r="H28" s="679"/>
    </row>
    <row r="29" spans="2:8">
      <c r="B29" s="1303" t="s">
        <v>70</v>
      </c>
      <c r="C29" s="1303"/>
      <c r="D29" s="1303"/>
      <c r="E29" s="1303"/>
      <c r="F29" s="1303"/>
      <c r="G29" s="1303"/>
      <c r="H29" s="680">
        <f>SUM(H23:H28)</f>
        <v>0</v>
      </c>
    </row>
    <row r="31" spans="2:8">
      <c r="C31" s="669" t="s">
        <v>654</v>
      </c>
    </row>
    <row r="33" spans="3:8" ht="19.5" customHeight="1">
      <c r="C33" s="681"/>
      <c r="D33" s="681"/>
      <c r="E33" s="681"/>
      <c r="F33" s="681"/>
      <c r="G33" s="682" t="s">
        <v>655</v>
      </c>
      <c r="H33" s="679"/>
    </row>
    <row r="34" spans="3:8" ht="19.5" customHeight="1">
      <c r="C34" s="681"/>
      <c r="D34" s="681"/>
      <c r="E34" s="681"/>
      <c r="F34" s="681"/>
      <c r="G34" s="681"/>
    </row>
    <row r="35" spans="3:8">
      <c r="C35" s="669" t="s">
        <v>656</v>
      </c>
    </row>
    <row r="37" spans="3:8" ht="24" customHeight="1">
      <c r="G37" s="682" t="s">
        <v>657</v>
      </c>
      <c r="H37" s="679"/>
    </row>
    <row r="38" spans="3:8" ht="15.75" customHeight="1">
      <c r="G38" s="681"/>
      <c r="H38" s="683"/>
    </row>
    <row r="39" spans="3:8" ht="20.25" customHeight="1">
      <c r="G39" s="684" t="s">
        <v>658</v>
      </c>
      <c r="H39" s="677">
        <f>H29+H33+H37</f>
        <v>0</v>
      </c>
    </row>
    <row r="40" spans="3:8" ht="20.25" customHeight="1">
      <c r="G40" s="685" t="s">
        <v>659</v>
      </c>
      <c r="H40" s="686" t="str">
        <f>IF(G11=H39,"○","×")</f>
        <v>○</v>
      </c>
    </row>
    <row r="41" spans="3:8" ht="20.25" customHeight="1">
      <c r="E41" s="1304" t="s">
        <v>660</v>
      </c>
      <c r="F41" s="1304"/>
      <c r="G41" s="1305"/>
      <c r="H41" s="677">
        <f>IF(G11&lt;=H39,G11,H39)</f>
        <v>0</v>
      </c>
    </row>
    <row r="42" spans="3:8" ht="31.5" customHeight="1">
      <c r="G42" s="671" t="s">
        <v>661</v>
      </c>
      <c r="H42" s="671"/>
    </row>
    <row r="43" spans="3:8" ht="31.5" customHeight="1">
      <c r="G43" s="671" t="s">
        <v>662</v>
      </c>
      <c r="H43" s="671"/>
    </row>
    <row r="44" spans="3:8" ht="30.75" customHeight="1">
      <c r="G44" s="671" t="s">
        <v>300</v>
      </c>
      <c r="H44" s="67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5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687"/>
    <col min="2" max="2" width="64.375" style="687" customWidth="1"/>
    <col min="3" max="3" width="18.5" style="687" customWidth="1"/>
    <col min="4" max="16384" width="9" style="687"/>
  </cols>
  <sheetData>
    <row r="1" spans="2:3">
      <c r="B1" s="687" t="s">
        <v>663</v>
      </c>
    </row>
    <row r="2" spans="2:3">
      <c r="B2" s="688" t="s">
        <v>664</v>
      </c>
      <c r="C2" s="688">
        <f>【参考】病院・有床診→都道府県への申請書!H3</f>
        <v>0</v>
      </c>
    </row>
    <row r="4" spans="2:3" ht="18" customHeight="1">
      <c r="B4" s="689" t="s">
        <v>665</v>
      </c>
    </row>
    <row r="5" spans="2:3" ht="33" customHeight="1">
      <c r="B5" s="690" t="s">
        <v>666</v>
      </c>
      <c r="C5" s="690" t="s">
        <v>667</v>
      </c>
    </row>
    <row r="6" spans="2:3" ht="24" customHeight="1">
      <c r="B6" s="691" t="s">
        <v>668</v>
      </c>
      <c r="C6" s="691"/>
    </row>
    <row r="7" spans="2:3" ht="24" customHeight="1">
      <c r="B7" s="691" t="s">
        <v>669</v>
      </c>
      <c r="C7" s="691"/>
    </row>
    <row r="8" spans="2:3" ht="24" customHeight="1">
      <c r="B8" s="691" t="s">
        <v>670</v>
      </c>
      <c r="C8" s="691"/>
    </row>
    <row r="9" spans="2:3" ht="24" customHeight="1">
      <c r="B9" s="691" t="s">
        <v>671</v>
      </c>
      <c r="C9" s="691"/>
    </row>
    <row r="10" spans="2:3" ht="27.75" customHeight="1">
      <c r="B10" s="691" t="s">
        <v>672</v>
      </c>
      <c r="C10" s="691"/>
    </row>
    <row r="11" spans="2:3" ht="27.75" customHeight="1"/>
  </sheetData>
  <phoneticPr fontId="5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669" customWidth="1"/>
    <col min="2" max="2" width="9.75" style="669" customWidth="1"/>
    <col min="3" max="4" width="9" style="669"/>
    <col min="5" max="5" width="9.5" style="669" bestFit="1" customWidth="1"/>
    <col min="6" max="6" width="9" style="669"/>
    <col min="7" max="7" width="22.375" style="669" customWidth="1"/>
    <col min="8" max="8" width="26.75" style="669" customWidth="1"/>
    <col min="9" max="16384" width="9" style="669"/>
  </cols>
  <sheetData>
    <row r="1" spans="2:8" ht="24.75" customHeight="1">
      <c r="B1" s="1310" t="s">
        <v>673</v>
      </c>
      <c r="C1" s="1310"/>
      <c r="D1" s="1310"/>
      <c r="E1" s="1310"/>
      <c r="H1" s="670"/>
    </row>
    <row r="2" spans="2:8" ht="23.25" customHeight="1">
      <c r="B2" s="669" t="s">
        <v>637</v>
      </c>
    </row>
    <row r="3" spans="2:8" ht="26.25" customHeight="1">
      <c r="G3" s="671" t="s">
        <v>638</v>
      </c>
      <c r="H3" s="672"/>
    </row>
    <row r="4" spans="2:8" ht="26.25" customHeight="1"/>
    <row r="5" spans="2:8" ht="24.75" customHeight="1">
      <c r="B5" s="1307" t="s">
        <v>639</v>
      </c>
      <c r="C5" s="1307"/>
      <c r="D5" s="1307"/>
      <c r="E5" s="1307"/>
      <c r="F5" s="1307"/>
      <c r="G5" s="1307"/>
      <c r="H5" s="1307"/>
    </row>
    <row r="7" spans="2:8" ht="39.75" customHeight="1">
      <c r="B7" s="1308" t="s">
        <v>640</v>
      </c>
      <c r="C7" s="1308"/>
      <c r="D7" s="1308"/>
      <c r="E7" s="1308"/>
      <c r="F7" s="1308"/>
      <c r="G7" s="1308"/>
      <c r="H7" s="1308"/>
    </row>
    <row r="9" spans="2:8">
      <c r="B9" s="673" t="s">
        <v>641</v>
      </c>
    </row>
    <row r="10" spans="2:8">
      <c r="C10" s="670"/>
      <c r="D10" s="670"/>
      <c r="E10" s="670"/>
      <c r="F10" s="670"/>
      <c r="G10" s="674" t="s">
        <v>644</v>
      </c>
    </row>
    <row r="11" spans="2:8">
      <c r="C11" s="692"/>
      <c r="D11" s="670"/>
      <c r="E11" s="683"/>
      <c r="F11" s="670"/>
      <c r="G11" s="676">
        <v>180000</v>
      </c>
    </row>
    <row r="13" spans="2:8">
      <c r="B13" s="673" t="s">
        <v>647</v>
      </c>
    </row>
    <row r="15" spans="2:8" ht="17.25" customHeight="1">
      <c r="C15" s="669" t="s">
        <v>648</v>
      </c>
    </row>
    <row r="17" spans="2:8">
      <c r="B17" s="673" t="s">
        <v>649</v>
      </c>
    </row>
    <row r="19" spans="2:8">
      <c r="C19" s="1308" t="s">
        <v>650</v>
      </c>
      <c r="D19" s="1308"/>
      <c r="E19" s="1308"/>
      <c r="F19" s="1308"/>
      <c r="G19" s="1308"/>
      <c r="H19" s="1308"/>
    </row>
    <row r="20" spans="2:8">
      <c r="C20" s="1308"/>
      <c r="D20" s="1308"/>
      <c r="E20" s="1308"/>
      <c r="F20" s="1308"/>
      <c r="G20" s="1308"/>
      <c r="H20" s="1308"/>
    </row>
    <row r="21" spans="2:8">
      <c r="C21" s="678"/>
      <c r="D21" s="678"/>
      <c r="E21" s="678"/>
      <c r="F21" s="678"/>
      <c r="G21" s="678"/>
      <c r="H21" s="678"/>
    </row>
    <row r="22" spans="2:8">
      <c r="D22" s="1303" t="s">
        <v>651</v>
      </c>
      <c r="E22" s="1303"/>
      <c r="F22" s="1303"/>
      <c r="G22" s="1303"/>
      <c r="H22" s="674" t="s">
        <v>652</v>
      </c>
    </row>
    <row r="23" spans="2:8">
      <c r="B23" s="1303" t="s">
        <v>653</v>
      </c>
      <c r="C23" s="1309"/>
      <c r="D23" s="1302"/>
      <c r="E23" s="1302"/>
      <c r="F23" s="1302"/>
      <c r="G23" s="1302"/>
      <c r="H23" s="679"/>
    </row>
    <row r="24" spans="2:8">
      <c r="B24" s="1303"/>
      <c r="C24" s="1309"/>
      <c r="D24" s="1302"/>
      <c r="E24" s="1302"/>
      <c r="F24" s="1302"/>
      <c r="G24" s="1302"/>
      <c r="H24" s="679"/>
    </row>
    <row r="25" spans="2:8">
      <c r="B25" s="1303"/>
      <c r="C25" s="1303"/>
      <c r="D25" s="1302"/>
      <c r="E25" s="1302"/>
      <c r="F25" s="1302"/>
      <c r="G25" s="1302"/>
      <c r="H25" s="679"/>
    </row>
    <row r="26" spans="2:8">
      <c r="B26" s="1303"/>
      <c r="C26" s="1303"/>
      <c r="D26" s="1302"/>
      <c r="E26" s="1302"/>
      <c r="F26" s="1302"/>
      <c r="G26" s="1302"/>
      <c r="H26" s="679"/>
    </row>
    <row r="27" spans="2:8">
      <c r="B27" s="1303"/>
      <c r="C27" s="1303"/>
      <c r="D27" s="1302"/>
      <c r="E27" s="1302"/>
      <c r="F27" s="1302"/>
      <c r="G27" s="1302"/>
      <c r="H27" s="679"/>
    </row>
    <row r="28" spans="2:8">
      <c r="B28" s="1303"/>
      <c r="C28" s="1303"/>
      <c r="D28" s="1302"/>
      <c r="E28" s="1302"/>
      <c r="F28" s="1302"/>
      <c r="G28" s="1302"/>
      <c r="H28" s="679"/>
    </row>
    <row r="29" spans="2:8">
      <c r="B29" s="1303" t="s">
        <v>70</v>
      </c>
      <c r="C29" s="1303"/>
      <c r="D29" s="1303"/>
      <c r="E29" s="1303"/>
      <c r="F29" s="1303"/>
      <c r="G29" s="1303"/>
      <c r="H29" s="680">
        <f>SUM(H23:H28)</f>
        <v>0</v>
      </c>
    </row>
    <row r="31" spans="2:8">
      <c r="C31" s="669" t="s">
        <v>654</v>
      </c>
    </row>
    <row r="33" spans="3:8" ht="19.5" customHeight="1">
      <c r="C33" s="681"/>
      <c r="D33" s="681"/>
      <c r="E33" s="681"/>
      <c r="F33" s="681"/>
      <c r="G33" s="682" t="s">
        <v>655</v>
      </c>
      <c r="H33" s="679">
        <v>0</v>
      </c>
    </row>
    <row r="34" spans="3:8" ht="19.5" customHeight="1">
      <c r="C34" s="681"/>
      <c r="D34" s="681"/>
      <c r="E34" s="681"/>
      <c r="F34" s="681"/>
      <c r="G34" s="681"/>
    </row>
    <row r="35" spans="3:8">
      <c r="C35" s="669" t="s">
        <v>656</v>
      </c>
    </row>
    <row r="37" spans="3:8" ht="24" customHeight="1">
      <c r="G37" s="682" t="s">
        <v>657</v>
      </c>
      <c r="H37" s="679"/>
    </row>
    <row r="38" spans="3:8" ht="15.75" customHeight="1">
      <c r="G38" s="681"/>
      <c r="H38" s="683"/>
    </row>
    <row r="39" spans="3:8" ht="20.25" customHeight="1">
      <c r="G39" s="684" t="s">
        <v>658</v>
      </c>
      <c r="H39" s="677">
        <f>H29+H33+H37</f>
        <v>0</v>
      </c>
    </row>
    <row r="40" spans="3:8" ht="20.25" customHeight="1">
      <c r="G40" s="685" t="s">
        <v>659</v>
      </c>
      <c r="H40" s="686" t="str">
        <f>IF(G11=H39,"○","×")</f>
        <v>×</v>
      </c>
    </row>
    <row r="41" spans="3:8" ht="20.25" customHeight="1">
      <c r="E41" s="1304" t="s">
        <v>660</v>
      </c>
      <c r="F41" s="1304"/>
      <c r="G41" s="1305"/>
      <c r="H41" s="677">
        <f>IF(G11&lt;=H39,G11,H39)</f>
        <v>0</v>
      </c>
    </row>
    <row r="42" spans="3:8" ht="31.5" customHeight="1">
      <c r="G42" s="671" t="s">
        <v>661</v>
      </c>
      <c r="H42" s="671"/>
    </row>
    <row r="43" spans="3:8" ht="31.5" customHeight="1">
      <c r="G43" s="671" t="s">
        <v>662</v>
      </c>
      <c r="H43" s="671"/>
    </row>
    <row r="44" spans="3:8" ht="30.75" customHeight="1">
      <c r="G44" s="671" t="s">
        <v>300</v>
      </c>
      <c r="H44" s="67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5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687" customWidth="1"/>
    <col min="2" max="2" width="64.375" style="687" customWidth="1"/>
    <col min="3" max="3" width="18.5" style="687" customWidth="1"/>
    <col min="4" max="16384" width="9" style="687"/>
  </cols>
  <sheetData>
    <row r="1" spans="2:3">
      <c r="B1" s="687" t="s">
        <v>674</v>
      </c>
    </row>
    <row r="2" spans="2:3">
      <c r="B2" s="688" t="s">
        <v>664</v>
      </c>
      <c r="C2" s="688">
        <f>【参考】診療所・訪看ＳＴ→都道府県への申請書!H3</f>
        <v>0</v>
      </c>
    </row>
    <row r="4" spans="2:3" ht="18" customHeight="1">
      <c r="B4" s="689" t="s">
        <v>665</v>
      </c>
    </row>
    <row r="5" spans="2:3" ht="33" customHeight="1">
      <c r="B5" s="690" t="s">
        <v>666</v>
      </c>
      <c r="C5" s="690" t="s">
        <v>667</v>
      </c>
    </row>
    <row r="6" spans="2:3" ht="24" customHeight="1">
      <c r="B6" s="691" t="s">
        <v>668</v>
      </c>
      <c r="C6" s="691"/>
    </row>
    <row r="7" spans="2:3" ht="24" customHeight="1">
      <c r="B7" s="691" t="s">
        <v>669</v>
      </c>
      <c r="C7" s="691"/>
    </row>
    <row r="8" spans="2:3" ht="27.75" customHeight="1">
      <c r="B8" s="691" t="s">
        <v>672</v>
      </c>
      <c r="C8" s="691"/>
    </row>
    <row r="9" spans="2:3" ht="27.75" customHeight="1"/>
  </sheetData>
  <phoneticPr fontId="5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www.w3.org/XML/1998/namespac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purl.org/dc/dcmitype/"/>
    <ds:schemaRef ds:uri="http://purl.org/dc/terms/"/>
    <ds:schemaRef ds:uri="85e6e18b-26c1-4122-9e79-e6c53ac26d53"/>
    <ds:schemaRef ds:uri="9500c7e0-a8b4-4cc7-a7aa-d9d65591dd5a"/>
    <ds:schemaRef ds:uri="http://schemas.microsoft.com/office/2006/metadata/properties"/>
  </ds:schemaRefs>
</ds:datastoreItem>
</file>

<file path=customXml/itemProps2.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53</vt:i4>
      </vt:variant>
      <vt:variant>
        <vt:lpstr>名前付き一覧</vt:lpstr>
      </vt:variant>
      <vt:variant>
        <vt:i4>72</vt:i4>
      </vt:variant>
    </vt:vector>
  </HeadingPairs>
  <TitlesOfParts>
    <vt:vector size="125"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第１号様式_別表１　事業計画書（生産性向上等）</vt:lpstr>
      <vt:lpstr>第１号様式_別表１　内訳（生産性向上等）</vt:lpstr>
      <vt:lpstr>第１号様式_別表2　事業計画書（病床数適正化支援）</vt:lpstr>
      <vt:lpstr>第１号様式_別表２（病床数）</vt:lpstr>
      <vt:lpstr>都道府県リスト</vt:lpstr>
      <vt:lpstr>参考_（医療機関用支給額算定書）</vt:lpstr>
      <vt:lpstr>第１号様式_別表３　事業計画書（施設整備促進支援）</vt:lpstr>
      <vt:lpstr>第１号様式_別表４　事業計画書（産科）</vt:lpstr>
      <vt:lpstr>第１号様式_別表５　事業計画書（小児科）</vt:lpstr>
      <vt:lpstr>第１号様式_別表６　事業計画書（地域連携周産期（分娩））</vt:lpstr>
      <vt:lpstr>第１号様式_別表６別紙１計画書（地域連携周産期（分娩））</vt:lpstr>
      <vt:lpstr>第１号様式_別表６別紙２計画書地域連携周産期（分娩））</vt:lpstr>
      <vt:lpstr>第１号様式_別表６　内訳（地域連携周産期（分娩）</vt:lpstr>
      <vt:lpstr>第１号様式_別表７　事業計画書地域連携周産期（産科施設)施設</vt:lpstr>
      <vt:lpstr>第１号様式_別表８　事業計画書地域連携周産期（産科施設 )設備</vt:lpstr>
      <vt:lpstr>第１号様式_別表９　事業計画書（事務経費）</vt:lpstr>
      <vt:lpstr>第１号様式_別表９（案）事業計画書（事務経費）</vt:lpstr>
      <vt:lpstr>第１号様式_別表９　内訳　事業計画書（事務経費）</vt:lpstr>
      <vt:lpstr>第２号様式_事業遂行状況報告書</vt:lpstr>
      <vt:lpstr>第２号様式_別表</vt:lpstr>
      <vt:lpstr>第３号様式_事業実績報告書</vt:lpstr>
      <vt:lpstr>第３号様式_別紙1 経費所要額精算書</vt:lpstr>
      <vt:lpstr>第３号様式_別表１　実績報告書（生産性向上等）</vt:lpstr>
      <vt:lpstr>第３号様式_別表１　内訳（生産性向上等）</vt:lpstr>
      <vt:lpstr>【参考】病院・有床診→都道府県の実績報告書</vt:lpstr>
      <vt:lpstr>別紙（病院・有床診）</vt:lpstr>
      <vt:lpstr>【参考】診療所・訪看ＳＴ→都道府県の実績報告書</vt:lpstr>
      <vt:lpstr>別紙（無床診療所・訪問看護事業者）</vt:lpstr>
      <vt:lpstr>第３号様式_別表2　実績報告書（病床数適正化支援）</vt:lpstr>
      <vt:lpstr>第３号様式_別表３　実績報告書（施設整備促進事業）</vt:lpstr>
      <vt:lpstr>第３号様式_別表４　実績報告書（産科）</vt:lpstr>
      <vt:lpstr>第３号様式_別表５　実績報告書（小児科）</vt:lpstr>
      <vt:lpstr>第３号様式_別表６　実績報告書（地域連携周産期）分娩</vt:lpstr>
      <vt:lpstr>第３号様式_別表６　内訳（地域連携周産期（分娩） </vt:lpstr>
      <vt:lpstr>第３号様式_別表７　実績報告（地域連携周産期）施設</vt:lpstr>
      <vt:lpstr>第３号様式_別表８　実績報告（地域連携周産期）設備</vt:lpstr>
      <vt:lpstr>第３号様式_別表９　事業計画書（事務経費）</vt:lpstr>
      <vt:lpstr>第３号様式_別表９　内訳　事業計画書（事務経費） </vt:lpstr>
      <vt:lpstr>第４号様式（直・仕入控除）</vt:lpstr>
      <vt:lpstr>第５号様式（間・仕入控除）</vt:lpstr>
      <vt:lpstr>第６号様式_年度終了実績報告書</vt:lpstr>
      <vt:lpstr>第６号_別表</vt:lpstr>
      <vt:lpstr>第７号様式_補助金調書</vt:lpstr>
      <vt:lpstr>管理用（このシートは削除しないでください）</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'第１号様式_別表１　事業計画書（生産性向上等）'!Print_Area</vt:lpstr>
      <vt:lpstr>'第１号様式_別表１　内訳（生産性向上等）'!Print_Area</vt:lpstr>
      <vt:lpstr>'第１号様式_別表2　事業計画書（病床数適正化支援）'!Print_Area</vt:lpstr>
      <vt:lpstr>'第１号様式_別表２（病床数）'!Print_Area</vt:lpstr>
      <vt:lpstr>'第１号様式_別表３　事業計画書（施設整備促進支援）'!Print_Area</vt:lpstr>
      <vt:lpstr>'第１号様式_別表４　事業計画書（産科）'!Print_Area</vt:lpstr>
      <vt:lpstr>'第１号様式_別表５　事業計画書（小児科）'!Print_Area</vt:lpstr>
      <vt:lpstr>'第１号様式_別表６　事業計画書（地域連携周産期（分娩））'!Print_Area</vt:lpstr>
      <vt:lpstr>'第１号様式_別表６　内訳（地域連携周産期（分娩）'!Print_Area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　事業計画書（事務経費）'!Print_Area</vt:lpstr>
      <vt:lpstr>'第１号様式_別表９　内訳　事業計画書（事務経費）'!Print_Area</vt:lpstr>
      <vt:lpstr>'第１号様式_別表９（案）事業計画書（事務経費）'!Print_Area</vt:lpstr>
      <vt:lpstr>第２号様式_事業遂行状況報告書!Print_Area</vt:lpstr>
      <vt:lpstr>第２号様式_別表!Print_Area</vt:lpstr>
      <vt:lpstr>第３号様式_事業実績報告書!Print_Area</vt:lpstr>
      <vt:lpstr>'第３号様式_別紙1 経費所要額精算書'!Print_Area</vt:lpstr>
      <vt:lpstr>'第３号様式_別表１　実績報告書（生産性向上等）'!Print_Area</vt:lpstr>
      <vt:lpstr>'第３号様式_別表１　内訳（生産性向上等）'!Print_Area</vt:lpstr>
      <vt:lpstr>'第３号様式_別表2　実績報告書（病床数適正化支援）'!Print_Area</vt:lpstr>
      <vt:lpstr>'第３号様式_別表４　実績報告書（産科）'!Print_Area</vt:lpstr>
      <vt:lpstr>'第３号様式_別表５　実績報告書（小児科）'!Print_Area</vt:lpstr>
      <vt:lpstr>'第３号様式_別表６　実績報告書（地域連携周産期）分娩'!Print_Area</vt:lpstr>
      <vt:lpstr>'第３号様式_別表６　内訳（地域連携周産期（分娩） '!Print_Area</vt:lpstr>
      <vt:lpstr>'第３号様式_別表７　実績報告（地域連携周産期）施設'!Print_Area</vt:lpstr>
      <vt:lpstr>'第３号様式_別表８　実績報告（地域連携周産期）設備'!Print_Area</vt:lpstr>
      <vt:lpstr>'第３号様式_別表９　事業計画書（事務経費）'!Print_Area</vt:lpstr>
      <vt:lpstr>'第３号様式_別表９　内訳　事業計画書（事務経費） '!Print_Area</vt:lpstr>
      <vt:lpstr>第６号_別表!Print_Area</vt:lpstr>
      <vt:lpstr>第６号様式_年度終了実績報告書!Print_Area</vt:lpstr>
      <vt:lpstr>第７号様式_補助金調書!Print_Area</vt:lpstr>
      <vt:lpstr>'別紙（病院・有床診）'!Print_Area</vt:lpstr>
      <vt:lpstr>'別紙（無床診療所・訪問看護事業者）'!Print_Area</vt:lpstr>
      <vt:lpstr>'第１号様式_別表１　事業計画書（生産性向上等）'!Print_Titles</vt:lpstr>
      <vt:lpstr>'第１号様式_別表１　内訳（生産性向上等）'!Print_Titles</vt:lpstr>
      <vt:lpstr>'第１号様式_別表３　事業計画書（施設整備促進支援）'!Print_Titles</vt:lpstr>
      <vt:lpstr>'第１号様式_別表４　事業計画書（産科）'!Print_Titles</vt:lpstr>
      <vt:lpstr>'第１号様式_別表５　事業計画書（小児科）'!Print_Titles</vt:lpstr>
      <vt:lpstr>'第１号様式_別表６　事業計画書（地域連携周産期（分娩））'!Print_Titles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　事業計画書（事務経費）'!Print_Titles</vt:lpstr>
      <vt:lpstr>'第１号様式_別表９（案）事業計画書（事務経費）'!Print_Titles</vt:lpstr>
      <vt:lpstr>'第３号様式_別表１　実績報告書（生産性向上等）'!Print_Titles</vt:lpstr>
      <vt:lpstr>'第３号様式_別表１　内訳（生産性向上等）'!Print_Titles</vt:lpstr>
      <vt:lpstr>'第３号様式_別表３　実績報告書（施設整備促進事業）'!Print_Titles</vt:lpstr>
      <vt:lpstr>'第３号様式_別表４　実績報告書（産科）'!Print_Titles</vt:lpstr>
      <vt:lpstr>'第３号様式_別表５　実績報告書（小児科）'!Print_Titles</vt:lpstr>
      <vt:lpstr>'第３号様式_別表６　実績報告書（地域連携周産期）分娩'!Print_Titles</vt:lpstr>
      <vt:lpstr>'第３号様式_別表７　実績報告（地域連携周産期）施設'!Print_Titles</vt:lpstr>
      <vt:lpstr>'第３号様式_別表８　実績報告（地域連携周産期）設備'!Print_Titles</vt:lpstr>
      <vt:lpstr>'第３号様式_別表９　事業計画書（事務経費）'!Print_Titles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