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drawing+xml" PartName="/xl/drawings/drawing1.xml"/>
  <Override ContentType="application/vnd.openxmlformats-officedocument.spreadsheetml.externalLink+xml" PartName="/xl/externalLinks/externalLink1.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updateLinks="always"/>
  <mc:AlternateContent xmlns:mc="http://schemas.openxmlformats.org/markup-compatibility/2006">
    <mc:Choice Requires="x15">
      <x15ac:absPath xmlns:x15ac="http://schemas.microsoft.com/office/spreadsheetml/2010/11/ac" url="\\10.25.53.203\disk1\☆作業用フォルダ\03_決算第一係\10   交付要綱・実施要綱（移行済：240123）\令和７年度補正\医療・介護支援パッケージ\04_発出\"/>
    </mc:Choice>
  </mc:AlternateContent>
  <xr:revisionPtr revIDLastSave="0" documentId="13_ncr:1_{4863E3FF-E4BD-4DC5-BA71-FBCAE6D6B47B}" xr6:coauthVersionLast="47" xr6:coauthVersionMax="47" xr10:uidLastSave="{00000000-0000-0000-0000-000000000000}"/>
  <bookViews>
    <workbookView xWindow="-28920" yWindow="-105" windowWidth="29040" windowHeight="15720" xr2:uid="{C72C2B17-FDA1-4721-BFE8-C8AAB3C05B8C}"/>
  </bookViews>
  <sheets>
    <sheet name="第３号様式_事業実績報告書" sheetId="1" r:id="rId1"/>
    <sheet name="第３号様式_別紙1 経費所要額精算書" sheetId="2" r:id="rId2"/>
    <sheet name="第３号様式_別表１　事業計画書_医療分野における業務効率化・職" sheetId="18" r:id="rId3"/>
    <sheet name="内訳　医療分野における業務効率化・職場環境改善支援事業" sheetId="19" r:id="rId4"/>
    <sheet name="第３号様式_別表２　実績報告書（施設整備促進支援）" sheetId="20" r:id="rId5"/>
    <sheet name="第３号様式_別表３　実績報告書（分娩取扱施設支援事業）" sheetId="6" r:id="rId6"/>
    <sheet name="内訳（分娩取扱施設支援事業）" sheetId="7" r:id="rId7"/>
    <sheet name="第３号様式_別表４　事業計画書_小児医療施設支援事業" sheetId="8" r:id="rId8"/>
    <sheet name="内訳（小児医療施設支援事業）" sheetId="9" r:id="rId9"/>
    <sheet name="第３号様式_別表５　実績報告書（地域連携周産期）分娩" sheetId="10" r:id="rId10"/>
    <sheet name="第３号様式_別表５　内訳（地域連携周産期（分娩） " sheetId="11" r:id="rId11"/>
    <sheet name="第３号様式_別表３　実績報告書（分娩取扱施設支援事業） (2)" sheetId="22" r:id="rId12"/>
    <sheet name="第３号様式_別表６　実績報告（地域連携周産期）施設" sheetId="12" r:id="rId13"/>
    <sheet name="第３号様式_別表７　実績報告（地域連携周産期）設備" sheetId="13" r:id="rId14"/>
    <sheet name="第１号様式_別表８　事業計画書（施設整備促進支援執行事業）" sheetId="14" r:id="rId15"/>
    <sheet name="内訳（施設整備促進支援執行事業）" sheetId="15" r:id="rId16"/>
    <sheet name="第３号様式_別表９　事業計画書（産科・小児科医療機関等支援執）" sheetId="16" r:id="rId17"/>
    <sheet name="内訳　事業計画書（産科・小児科医療機関等支援執行事業） " sheetId="17" r:id="rId18"/>
    <sheet name="管理用（このシートは削除しないでください）" sheetId="21" r:id="rId19"/>
  </sheets>
  <externalReferences>
    <externalReference r:id="rId20"/>
  </externalReferences>
  <definedNames>
    <definedName name="_１_へき地診療所施設整備事業">'管理用（このシートは削除しないでください）'!$L$34:$L$36</definedName>
    <definedName name="_１_休日夜間急患センター施設整備事業">'管理用（このシートは削除しないでください）'!$L$27:$L$29</definedName>
    <definedName name="_10_周産期医療施設施設整備事業">'管理用（このシートは削除しないでください）'!$S$27:$S$29</definedName>
    <definedName name="_10_分娩取扱施設施設整備事業">'管理用（このシートは削除しないでください）'!$U$34:$U$36</definedName>
    <definedName name="_11_解剖・死亡時画像診断等施設整備事業">'管理用（このシートは削除しないでください）'!$V$34:$V$35</definedName>
    <definedName name="_11_地域療育支援施設施設整備事業">'管理用（このシートは削除しないでください）'!$T$27:$T$28</definedName>
    <definedName name="_12_共同利用施設施設整備事業">'管理用（このシートは削除しないでください）'!$U$27:$U$28</definedName>
    <definedName name="_13_１__医療施設近代化施設整備事業_精神病棟改修等整備事業">'管理用（このシートは削除しないでください）'!$V$27:$V$28</definedName>
    <definedName name="_13_２__医療施設近代化施設整備事業_結核病棟改修等整備事業">'管理用（このシートは削除しないでください）'!$W$27:$W$29</definedName>
    <definedName name="_13_３__医療施設近代化施設整備事業_診療所">'管理用（このシートは削除しないでください）'!$X$27:$X$29</definedName>
    <definedName name="_13_４__医療施設近代化施設整備事業_療養病床療養環境改善事業">'管理用（このシートは削除しないでください）'!$Y$27:$Y$28</definedName>
    <definedName name="_13_５__医療施設近代化施設整備事業_介護老人保健施設等整備事業">'管理用（このシートは削除しないでください）'!$Z$27:$Z$29</definedName>
    <definedName name="_14_院内感染対策施設整備事業">'管理用（このシートは削除しないでください）'!$W$34</definedName>
    <definedName name="_14_基幹災害拠点病院施設整備事業">'管理用（このシートは削除しないでください）'!$AA$27:$AA$30</definedName>
    <definedName name="_15_地域災害拠点病院施設整備事業">'管理用（このシートは削除しないでください）'!$AB$27:$AB$30</definedName>
    <definedName name="_16_災害拠点精神科病院施設整備事業">'管理用（このシートは削除しないでください）'!$AC$27:$AC$30</definedName>
    <definedName name="_16_新興感染症対応力強化事業_協定締結医療機関施設整備事業">'管理用（このシートは削除しないでください）'!$X$34:$X$36</definedName>
    <definedName name="_17_重点医師偏在対策支援区域における診療所の承継・開業支援事業">'管理用（このシートは削除しないでください）'!$Y$34:$Y$36</definedName>
    <definedName name="_２_過疎地域等特定診療所施設整備事業">'管理用（このシートは削除しないでください）'!$M$34:$M$36</definedName>
    <definedName name="_２_病院群輪番制病院及び共同利用型病院施設整備事業">'管理用（このシートは削除しないでください）'!$M$27</definedName>
    <definedName name="_20_治験施設施設整備事業">'管理用（このシートは削除しないでください）'!$AD$27:$AD$28</definedName>
    <definedName name="_21_特定地域病院施設整備事業">'管理用（このシートは削除しないでください）'!$AE$27:$AE$29</definedName>
    <definedName name="_22_医療施設土砂災害防止施設整備事業">'管理用（このシートは削除しないでください）'!$AF$27</definedName>
    <definedName name="_23_医療施設耐震整備事業">'管理用（このシートは削除しないでください）'!$AG$27:$AG$33</definedName>
    <definedName name="_26_医療機器管理室施設整備事業">'管理用（このシートは削除しないでください）'!$AH$27</definedName>
    <definedName name="_28_看護師の特定行為に係る指定研修機関等施設整備事業">'管理用（このシートは削除しないでください）'!$AI$27:$AI$29</definedName>
    <definedName name="_29_地域拠点病院・地域拠点歯科診療所施設整備事業">'管理用（このシートは削除しないでください）'!$AJ$27:$AJ$29</definedName>
    <definedName name="_３_へき地保健指導所施設整備事業">'管理用（このシートは削除しないでください）'!$N$34:$N$36</definedName>
    <definedName name="_４_研修医のための研修施設整備事業">'管理用（このシートは削除しないでください）'!$O$34:$O$36</definedName>
    <definedName name="_５_救命救急センター施設整備事業">'管理用（このシートは削除しないでください）'!$N$27:$N$28</definedName>
    <definedName name="_５_臨床研修病院施設整備事業">'管理用（このシートは削除しないでください）'!$P$34:$P$35</definedName>
    <definedName name="_６_へき地医療拠点病院施設整備事業">'管理用（このシートは削除しないでください）'!$Q$34:$Q$36</definedName>
    <definedName name="_６_小児救急医療拠点病院施設整備事業">'管理用（このシートは削除しないでください）'!$O$27</definedName>
    <definedName name="_７_医師臨床研修病院研修医環境整備事業">'管理用（このシートは削除しないでください）'!$R$34:$R$36</definedName>
    <definedName name="_７_小児初期救急センター施設整備事業">'管理用（このシートは削除しないでください）'!$P$27:$P$29</definedName>
    <definedName name="_８_小児集中治療室施設整備事業">'管理用（このシートは削除しないでください）'!$Q$27</definedName>
    <definedName name="_８_離島等患者宿泊施設施設整備事業">'管理用（このシートは削除しないでください）'!$S$34</definedName>
    <definedName name="_９_産科医療機関施設整備事業">'管理用（このシートは削除しないでください）'!$T$34:$T$36</definedName>
    <definedName name="_９_小児医療施設施設整備事業">'管理用（このシートは削除しないでください）'!$R$27:$R$28</definedName>
    <definedName name="_xlnm._FilterDatabase" localSheetId="18" hidden="1">'管理用（このシートは削除しないでください）'!$L$43:$L$68</definedName>
    <definedName name="_Key1" localSheetId="10" hidden="1">#REF!</definedName>
    <definedName name="_Key1" localSheetId="3" hidden="1">#REF!</definedName>
    <definedName name="_Key1" localSheetId="17" hidden="1">#REF!</definedName>
    <definedName name="_Key1" localSheetId="15" hidden="1">#REF!</definedName>
    <definedName name="_Key1" localSheetId="8" hidden="1">#REF!</definedName>
    <definedName name="_Key1" localSheetId="6" hidden="1">#REF!</definedName>
    <definedName name="_Key1" hidden="1">#REF!</definedName>
    <definedName name="_Key2" localSheetId="10" hidden="1">#REF!</definedName>
    <definedName name="_Key2" localSheetId="3" hidden="1">#REF!</definedName>
    <definedName name="_Key2" localSheetId="17" hidden="1">#REF!</definedName>
    <definedName name="_Key2" localSheetId="15" hidden="1">#REF!</definedName>
    <definedName name="_Key2" localSheetId="8" hidden="1">#REF!</definedName>
    <definedName name="_Key2" localSheetId="6" hidden="1">#REF!</definedName>
    <definedName name="_Key2" hidden="1">#REF!</definedName>
    <definedName name="_Order1" hidden="1">255</definedName>
    <definedName name="_Order2" hidden="1">255</definedName>
    <definedName name="_Sort" localSheetId="10" hidden="1">#REF!</definedName>
    <definedName name="_Sort" localSheetId="3" hidden="1">#REF!</definedName>
    <definedName name="_Sort" localSheetId="17" hidden="1">#REF!</definedName>
    <definedName name="_Sort" localSheetId="15" hidden="1">#REF!</definedName>
    <definedName name="_Sort" localSheetId="8" hidden="1">#REF!</definedName>
    <definedName name="_Sort" localSheetId="6" hidden="1">#REF!</definedName>
    <definedName name="_Sort" hidden="1">#REF!</definedName>
    <definedName name="aaa" hidden="1">#REF!</definedName>
    <definedName name="aaaaaaaaaaaaaaaaaa" localSheetId="10" hidden="1">#REF!</definedName>
    <definedName name="aaaaaaaaaaaaaaaaaa" localSheetId="3" hidden="1">#REF!</definedName>
    <definedName name="aaaaaaaaaaaaaaaaaa" localSheetId="17" hidden="1">#REF!</definedName>
    <definedName name="aaaaaaaaaaaaaaaaaa" localSheetId="15" hidden="1">#REF!</definedName>
    <definedName name="aaaaaaaaaaaaaaaaaa" localSheetId="8" hidden="1">#REF!</definedName>
    <definedName name="aaaaaaaaaaaaaaaaaa" localSheetId="6" hidden="1">#REF!</definedName>
    <definedName name="aaaaaaaaaaaaaaaaaa" hidden="1">#REF!</definedName>
    <definedName name="E" hidden="1">#REF!</definedName>
    <definedName name="ff" hidden="1">#REF!</definedName>
    <definedName name="ｌ" localSheetId="10" hidden="1">#REF!</definedName>
    <definedName name="ｌ" localSheetId="3" hidden="1">#REF!</definedName>
    <definedName name="ｌ" localSheetId="17" hidden="1">#REF!</definedName>
    <definedName name="ｌ" localSheetId="15" hidden="1">#REF!</definedName>
    <definedName name="ｌ" localSheetId="8" hidden="1">#REF!</definedName>
    <definedName name="ｌ" localSheetId="6" hidden="1">#REF!</definedName>
    <definedName name="ｌ" hidden="1">#REF!</definedName>
    <definedName name="_xlnm.Print_Area" localSheetId="14">'第１号様式_別表８　事業計画書（施設整備促進支援執行事業）'!$A$1:$O$14</definedName>
    <definedName name="_xlnm.Print_Area" localSheetId="0">第３号様式_事業実績報告書!$A$1:$J$42</definedName>
    <definedName name="_xlnm.Print_Area" localSheetId="1">'第３号様式_別紙1 経費所要額精算書'!$A$1:$F$18</definedName>
    <definedName name="_xlnm.Print_Area" localSheetId="2">'第３号様式_別表１　事業計画書_医療分野における業務効率化・職'!$A$1:$S$47</definedName>
    <definedName name="_xlnm.Print_Area" localSheetId="4">'第３号様式_別表２　実績報告書（施設整備促進支援）'!$A$1:$X$35</definedName>
    <definedName name="_xlnm.Print_Area" localSheetId="5">'第３号様式_別表３　実績報告書（分娩取扱施設支援事業）'!$A$1:$Z$52</definedName>
    <definedName name="_xlnm.Print_Area" localSheetId="11">'第３号様式_別表３　実績報告書（分娩取扱施設支援事業） (2)'!$A$1:$K$24</definedName>
    <definedName name="_xlnm.Print_Area" localSheetId="7">'第３号様式_別表４　事業計画書_小児医療施設支援事業'!$A$1:$AC$46</definedName>
    <definedName name="_xlnm.Print_Area" localSheetId="9">'第３号様式_別表５　実績報告書（地域連携周産期）分娩'!$A$1:$Q$51</definedName>
    <definedName name="_xlnm.Print_Area" localSheetId="10">'第３号様式_別表５　内訳（地域連携周産期（分娩） '!$A$1:$M$36</definedName>
    <definedName name="_xlnm.Print_Area" localSheetId="12">'第３号様式_別表６　実績報告（地域連携周産期）施設'!$A$1:$U$24</definedName>
    <definedName name="_xlnm.Print_Area" localSheetId="13">'第３号様式_別表７　実績報告（地域連携周産期）設備'!$A$1:$X$24</definedName>
    <definedName name="_xlnm.Print_Area" localSheetId="16">'第３号様式_別表９　事業計画書（産科・小児科医療機関等支援執）'!$A$1:$P$15</definedName>
    <definedName name="_xlnm.Print_Area" localSheetId="3">'内訳　医療分野における業務効率化・職場環境改善支援事業'!$A$1:$M$83</definedName>
    <definedName name="_xlnm.Print_Area" localSheetId="17">'内訳　事業計画書（産科・小児科医療機関等支援執行事業） '!$A$1:$M$81</definedName>
    <definedName name="_xlnm.Print_Area" localSheetId="15">'内訳（施設整備促進支援執行事業）'!$A$1:$M$81</definedName>
    <definedName name="_xlnm.Print_Area" localSheetId="8">'内訳（小児医療施設支援事業）'!$A$1:$M$36</definedName>
    <definedName name="_xlnm.Print_Area" localSheetId="6">'内訳（分娩取扱施設支援事業）'!$A$1:$M$81</definedName>
    <definedName name="_xlnm.Print_Area">#REF!</definedName>
    <definedName name="_xlnm.Print_Titles" localSheetId="14">'第１号様式_別表８　事業計画書（施設整備促進支援執行事業）'!$1:$3</definedName>
    <definedName name="_xlnm.Print_Titles" localSheetId="2">'第３号様式_別表１　事業計画書_医療分野における業務効率化・職'!$1:$2</definedName>
    <definedName name="_xlnm.Print_Titles" localSheetId="5">'第３号様式_別表３　実績報告書（分娩取扱施設支援事業）'!$1:$3</definedName>
    <definedName name="_xlnm.Print_Titles" localSheetId="11">'第３号様式_別表３　実績報告書（分娩取扱施設支援事業） (2)'!$1:$3</definedName>
    <definedName name="_xlnm.Print_Titles" localSheetId="7">'第３号様式_別表４　事業計画書_小児医療施設支援事業'!$1:$3</definedName>
    <definedName name="_xlnm.Print_Titles" localSheetId="9">'第３号様式_別表５　実績報告書（地域連携周産期）分娩'!$1:$3</definedName>
    <definedName name="_xlnm.Print_Titles" localSheetId="12">'第３号様式_別表６　実績報告（地域連携周産期）施設'!$1:$3</definedName>
    <definedName name="_xlnm.Print_Titles" localSheetId="13">'第３号様式_別表７　実績報告（地域連携周産期）設備'!$1:$3</definedName>
    <definedName name="_xlnm.Print_Titles" localSheetId="16">'第３号様式_別表９　事業計画書（産科・小児科医療機関等支援執）'!$1:$3</definedName>
    <definedName name="ｗ" hidden="1">#REF!</definedName>
    <definedName name="あ" localSheetId="10" hidden="1">#REF!</definedName>
    <definedName name="あ" localSheetId="3" hidden="1">#REF!</definedName>
    <definedName name="あ" localSheetId="17" hidden="1">#REF!</definedName>
    <definedName name="あ" localSheetId="15" hidden="1">#REF!</definedName>
    <definedName name="あ" localSheetId="8" hidden="1">#REF!</definedName>
    <definedName name="あ" localSheetId="6" hidden="1">#REF!</definedName>
    <definedName name="あ" hidden="1">#REF!</definedName>
    <definedName name="ああ" hidden="1">#REF!</definedName>
    <definedName name="い" hidden="1">#REF!</definedName>
    <definedName name="き" localSheetId="10" hidden="1">#REF!</definedName>
    <definedName name="き" localSheetId="3" hidden="1">#REF!</definedName>
    <definedName name="き" localSheetId="17" hidden="1">#REF!</definedName>
    <definedName name="き" localSheetId="15" hidden="1">#REF!</definedName>
    <definedName name="き" localSheetId="8" hidden="1">#REF!</definedName>
    <definedName name="き" localSheetId="6" hidden="1">#REF!</definedName>
    <definedName name="き" hidden="1">#REF!</definedName>
    <definedName name="こ" hidden="1">#REF!</definedName>
    <definedName name="こ」" hidden="1">#REF!</definedName>
    <definedName name="さいとう" hidden="1">#REF!</definedName>
    <definedName name="医療施設等施設整備費補助金">'管理用（このシートは削除しないでください）'!$I$3:$I$16</definedName>
    <definedName name="医療提供体制施設整備交付金">'管理用（このシートは削除しないでください）'!$H$3:$H$27</definedName>
    <definedName name="事業区分Ⅰの１標準事業例５">'管理用（このシートは削除しないでください）'!$L$22</definedName>
    <definedName name="事業分類">#REF!</definedName>
    <definedName name="組織" hidden="1">#REF!</definedName>
    <definedName name="地域医療介護総合確保基金">'管理用（このシートは削除しないでください）'!$G$3</definedName>
    <definedName name="特定" hidden="1">#REF!</definedName>
    <definedName name="病床確保料" localSheetId="2">#REF!</definedName>
    <definedName name="病床確保料" localSheetId="12">#REF!</definedName>
    <definedName name="病床確保料" localSheetId="13">#REF!</definedName>
    <definedName name="病床確保料">#REF!</definedName>
    <definedName name="別紙１７" localSheetId="10" hidden="1">#REF!</definedName>
    <definedName name="別紙１７" localSheetId="3" hidden="1">#REF!</definedName>
    <definedName name="別紙１７" localSheetId="17" hidden="1">#REF!</definedName>
    <definedName name="別紙１７" localSheetId="15" hidden="1">#REF!</definedName>
    <definedName name="別紙１７" localSheetId="8" hidden="1">#REF!</definedName>
    <definedName name="別紙１７" localSheetId="6" hidden="1">#REF!</definedName>
    <definedName name="別紙１７" hidden="1">#REF!</definedName>
    <definedName name="別紙３１"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18" i="13" l="1"/>
  <c r="U18" i="13"/>
  <c r="T18" i="13"/>
  <c r="S18" i="13"/>
  <c r="R18" i="13"/>
  <c r="S13" i="13"/>
  <c r="S14" i="13"/>
  <c r="S15" i="13"/>
  <c r="S16" i="13"/>
  <c r="S17" i="13"/>
  <c r="S12" i="13"/>
  <c r="V12" i="13" s="1"/>
  <c r="R13" i="13"/>
  <c r="R14" i="13"/>
  <c r="R15" i="13"/>
  <c r="R16" i="13"/>
  <c r="R17" i="13"/>
  <c r="R12" i="13"/>
  <c r="P14" i="12"/>
  <c r="P15" i="12"/>
  <c r="P16" i="12"/>
  <c r="P17" i="12"/>
  <c r="P13" i="12"/>
  <c r="P12" i="12"/>
  <c r="S12" i="12" s="1"/>
  <c r="O13" i="12"/>
  <c r="O14" i="12"/>
  <c r="O15" i="12"/>
  <c r="O16" i="12"/>
  <c r="O17" i="12"/>
  <c r="O12" i="12"/>
  <c r="M12" i="12"/>
  <c r="T14" i="8"/>
  <c r="T13" i="8"/>
  <c r="W13" i="8"/>
  <c r="V14" i="8"/>
  <c r="V15" i="8"/>
  <c r="V16" i="8"/>
  <c r="V17" i="8"/>
  <c r="V18" i="8"/>
  <c r="V19" i="8"/>
  <c r="V20" i="8"/>
  <c r="V21" i="8"/>
  <c r="V22" i="8"/>
  <c r="V23" i="8"/>
  <c r="V24" i="8"/>
  <c r="V25" i="8"/>
  <c r="V26" i="8"/>
  <c r="V27" i="8"/>
  <c r="V28" i="8"/>
  <c r="V29" i="8"/>
  <c r="V30" i="8"/>
  <c r="V31" i="8"/>
  <c r="V32" i="8"/>
  <c r="V33" i="8"/>
  <c r="V34" i="8"/>
  <c r="V13" i="8"/>
  <c r="T15" i="8"/>
  <c r="T16" i="8"/>
  <c r="T17" i="8"/>
  <c r="T18" i="8"/>
  <c r="T19" i="8"/>
  <c r="T20" i="8"/>
  <c r="T21" i="8"/>
  <c r="T22" i="8"/>
  <c r="T23" i="8"/>
  <c r="T24" i="8"/>
  <c r="T25" i="8"/>
  <c r="T26" i="8"/>
  <c r="T27" i="8"/>
  <c r="T28" i="8"/>
  <c r="T29" i="8"/>
  <c r="T30" i="8"/>
  <c r="T31" i="8"/>
  <c r="T32" i="8"/>
  <c r="T33" i="8"/>
  <c r="T34" i="8"/>
  <c r="V13" i="6"/>
  <c r="V14" i="6"/>
  <c r="V16" i="6"/>
  <c r="U17" i="6"/>
  <c r="U18" i="6"/>
  <c r="U19" i="6"/>
  <c r="U20" i="6"/>
  <c r="U21" i="6"/>
  <c r="U22" i="6"/>
  <c r="U23" i="6"/>
  <c r="U24" i="6"/>
  <c r="U25" i="6"/>
  <c r="U26" i="6"/>
  <c r="U27" i="6"/>
  <c r="U28" i="6"/>
  <c r="U29" i="6"/>
  <c r="U30" i="6"/>
  <c r="U31" i="6"/>
  <c r="U32" i="6"/>
  <c r="U33" i="6"/>
  <c r="U34" i="6"/>
  <c r="U16" i="6"/>
  <c r="U15" i="6"/>
  <c r="U14" i="6"/>
  <c r="U13" i="6"/>
  <c r="S17" i="6"/>
  <c r="S18" i="6"/>
  <c r="S19" i="6"/>
  <c r="S20" i="6"/>
  <c r="S21" i="6"/>
  <c r="S22" i="6"/>
  <c r="S23" i="6"/>
  <c r="S24" i="6"/>
  <c r="S25" i="6"/>
  <c r="S26" i="6"/>
  <c r="S27" i="6"/>
  <c r="S28" i="6"/>
  <c r="S29" i="6"/>
  <c r="S30" i="6"/>
  <c r="S31" i="6"/>
  <c r="S32" i="6"/>
  <c r="S33" i="6"/>
  <c r="S34" i="6"/>
  <c r="S16" i="6"/>
  <c r="S15" i="6"/>
  <c r="S14" i="6"/>
  <c r="S13" i="6"/>
  <c r="N13" i="18" l="1"/>
  <c r="N12" i="18"/>
  <c r="M13" i="18"/>
  <c r="M12" i="18"/>
  <c r="L12" i="16"/>
  <c r="O6" i="14"/>
  <c r="O5" i="14"/>
  <c r="O6" i="16"/>
  <c r="K6" i="16"/>
  <c r="K5" i="16"/>
  <c r="K15" i="6" l="1"/>
  <c r="P15" i="10"/>
  <c r="P14" i="10"/>
  <c r="Q9" i="20"/>
  <c r="T9" i="20" s="1"/>
  <c r="O5" i="21"/>
  <c r="O4" i="21"/>
  <c r="O3" i="21"/>
  <c r="M34" i="20"/>
  <c r="I34" i="20" a="1"/>
  <c r="I34" i="20" s="1"/>
  <c r="F34" i="20" a="1"/>
  <c r="F34" i="20" s="1"/>
  <c r="H34" i="20" s="1"/>
  <c r="P34" i="20" s="1"/>
  <c r="M33" i="20"/>
  <c r="I33" i="20" a="1"/>
  <c r="I33" i="20" s="1"/>
  <c r="F33" i="20" a="1"/>
  <c r="F33" i="20" s="1"/>
  <c r="H33" i="20" s="1"/>
  <c r="P33" i="20" s="1"/>
  <c r="M32" i="20"/>
  <c r="I32" i="20" a="1"/>
  <c r="I32" i="20" s="1"/>
  <c r="F32" i="20" a="1"/>
  <c r="F32" i="20" s="1"/>
  <c r="H32" i="20" s="1"/>
  <c r="P32" i="20" s="1"/>
  <c r="M31" i="20"/>
  <c r="I31" i="20" a="1"/>
  <c r="I31" i="20" s="1"/>
  <c r="F31" i="20" a="1"/>
  <c r="F31" i="20" s="1"/>
  <c r="H31" i="20" s="1"/>
  <c r="P31" i="20" s="1"/>
  <c r="M30" i="20"/>
  <c r="I30" i="20" a="1"/>
  <c r="I30" i="20" s="1"/>
  <c r="F30" i="20" a="1"/>
  <c r="F30" i="20" s="1"/>
  <c r="H30" i="20" s="1"/>
  <c r="P30" i="20" s="1"/>
  <c r="M29" i="20"/>
  <c r="I29" i="20" a="1"/>
  <c r="I29" i="20" s="1"/>
  <c r="F29" i="20" a="1"/>
  <c r="F29" i="20" s="1"/>
  <c r="H29" i="20" s="1"/>
  <c r="P29" i="20" s="1"/>
  <c r="M28" i="20"/>
  <c r="I28" i="20" a="1"/>
  <c r="I28" i="20" s="1"/>
  <c r="F28" i="20" a="1"/>
  <c r="F28" i="20" s="1"/>
  <c r="H28" i="20" s="1"/>
  <c r="P28" i="20" s="1"/>
  <c r="M27" i="20"/>
  <c r="I27" i="20" a="1"/>
  <c r="I27" i="20" s="1"/>
  <c r="F27" i="20" a="1"/>
  <c r="F27" i="20" s="1"/>
  <c r="H27" i="20" s="1"/>
  <c r="P27" i="20" s="1"/>
  <c r="M26" i="20"/>
  <c r="I26" i="20" a="1"/>
  <c r="I26" i="20" s="1"/>
  <c r="F26" i="20" a="1"/>
  <c r="F26" i="20" s="1"/>
  <c r="H26" i="20" s="1"/>
  <c r="P26" i="20" s="1"/>
  <c r="M25" i="20"/>
  <c r="I25" i="20" a="1"/>
  <c r="I25" i="20" s="1"/>
  <c r="F25" i="20" a="1"/>
  <c r="F25" i="20" s="1"/>
  <c r="H25" i="20" s="1"/>
  <c r="P25" i="20" s="1"/>
  <c r="M24" i="20"/>
  <c r="I24" i="20" a="1"/>
  <c r="I24" i="20" s="1"/>
  <c r="F24" i="20" a="1"/>
  <c r="F24" i="20" s="1"/>
  <c r="H24" i="20" s="1"/>
  <c r="P24" i="20" s="1"/>
  <c r="M23" i="20"/>
  <c r="I23" i="20" a="1"/>
  <c r="I23" i="20" s="1"/>
  <c r="F23" i="20" a="1"/>
  <c r="F23" i="20" s="1"/>
  <c r="H23" i="20" s="1"/>
  <c r="P23" i="20" s="1"/>
  <c r="M22" i="20"/>
  <c r="I22" i="20" a="1"/>
  <c r="I22" i="20" s="1"/>
  <c r="F22" i="20" a="1"/>
  <c r="F22" i="20" s="1"/>
  <c r="H22" i="20" s="1"/>
  <c r="P22" i="20" s="1"/>
  <c r="M21" i="20"/>
  <c r="I21" i="20" a="1"/>
  <c r="I21" i="20" s="1"/>
  <c r="F21" i="20" a="1"/>
  <c r="F21" i="20" s="1"/>
  <c r="H21" i="20" s="1"/>
  <c r="P21" i="20" s="1"/>
  <c r="M20" i="20"/>
  <c r="I20" i="20" a="1"/>
  <c r="I20" i="20" s="1"/>
  <c r="F20" i="20" a="1"/>
  <c r="F20" i="20" s="1"/>
  <c r="H20" i="20" s="1"/>
  <c r="P20" i="20" s="1"/>
  <c r="M19" i="20"/>
  <c r="I19" i="20" a="1"/>
  <c r="I19" i="20" s="1"/>
  <c r="F19" i="20" a="1"/>
  <c r="F19" i="20" s="1"/>
  <c r="H19" i="20" s="1"/>
  <c r="P19" i="20" s="1"/>
  <c r="M18" i="20"/>
  <c r="I18" i="20" a="1"/>
  <c r="I18" i="20" s="1"/>
  <c r="F18" i="20" a="1"/>
  <c r="F18" i="20" s="1"/>
  <c r="H18" i="20" s="1"/>
  <c r="P18" i="20" s="1"/>
  <c r="M17" i="20"/>
  <c r="I17" i="20" a="1"/>
  <c r="I17" i="20" s="1"/>
  <c r="F17" i="20" a="1"/>
  <c r="F17" i="20" s="1"/>
  <c r="H17" i="20" s="1"/>
  <c r="P17" i="20" s="1"/>
  <c r="M16" i="20"/>
  <c r="I16" i="20" a="1"/>
  <c r="I16" i="20" s="1"/>
  <c r="F16" i="20" a="1"/>
  <c r="F16" i="20" s="1"/>
  <c r="H16" i="20" s="1"/>
  <c r="P16" i="20" s="1"/>
  <c r="M15" i="20"/>
  <c r="I15" i="20" a="1"/>
  <c r="I15" i="20" s="1"/>
  <c r="F15" i="20" a="1"/>
  <c r="F15" i="20" s="1"/>
  <c r="H15" i="20" s="1"/>
  <c r="P15" i="20" s="1"/>
  <c r="M14" i="20"/>
  <c r="I14" i="20" a="1"/>
  <c r="I14" i="20" s="1"/>
  <c r="F14" i="20" a="1"/>
  <c r="F14" i="20" s="1"/>
  <c r="H14" i="20" s="1"/>
  <c r="P14" i="20" s="1"/>
  <c r="M13" i="20"/>
  <c r="I13" i="20" a="1"/>
  <c r="I13" i="20" s="1"/>
  <c r="F13" i="20" a="1"/>
  <c r="F13" i="20" s="1"/>
  <c r="H13" i="20" s="1"/>
  <c r="P13" i="20" s="1"/>
  <c r="M12" i="20"/>
  <c r="I12" i="20" a="1"/>
  <c r="I12" i="20" s="1"/>
  <c r="F12" i="20" a="1"/>
  <c r="F12" i="20" s="1"/>
  <c r="H12" i="20" s="1"/>
  <c r="P12" i="20" s="1"/>
  <c r="M11" i="20"/>
  <c r="I11" i="20" a="1"/>
  <c r="I11" i="20" s="1"/>
  <c r="F11" i="20" a="1"/>
  <c r="F11" i="20" s="1"/>
  <c r="H11" i="20" s="1"/>
  <c r="M10" i="20"/>
  <c r="I10" i="20" a="1"/>
  <c r="I10" i="20" s="1"/>
  <c r="F10" i="20" a="1"/>
  <c r="F10" i="20" s="1"/>
  <c r="H10" i="20" s="1"/>
  <c r="L9" i="20"/>
  <c r="J9" i="20"/>
  <c r="I9" i="20" a="1"/>
  <c r="I9" i="20" s="1"/>
  <c r="F9" i="20" a="1"/>
  <c r="F9" i="20" s="1"/>
  <c r="H9" i="20" s="1"/>
  <c r="A2" i="20"/>
  <c r="M9" i="20" l="1"/>
  <c r="Q35" i="20" l="1" a="1"/>
  <c r="Q35" i="20" s="1"/>
  <c r="Q13" i="18" l="1"/>
  <c r="F81" i="19"/>
  <c r="N32" i="18"/>
  <c r="H13" i="18"/>
  <c r="E13" i="18"/>
  <c r="J13" i="18" s="1"/>
  <c r="H12" i="18"/>
  <c r="E12" i="18"/>
  <c r="F79" i="17"/>
  <c r="O2" i="16"/>
  <c r="E5" i="16"/>
  <c r="H5" i="16" s="1"/>
  <c r="L5" i="16" s="1"/>
  <c r="G5" i="16"/>
  <c r="E6" i="16"/>
  <c r="G6" i="16"/>
  <c r="H6" i="16"/>
  <c r="I6" i="16" s="1"/>
  <c r="L6" i="16" s="1"/>
  <c r="E7" i="16"/>
  <c r="H7" i="16" s="1"/>
  <c r="I7" i="16" s="1"/>
  <c r="L7" i="16" s="1"/>
  <c r="G7" i="16"/>
  <c r="E8" i="16"/>
  <c r="G8" i="16"/>
  <c r="E9" i="16"/>
  <c r="G9" i="16"/>
  <c r="H9" i="16"/>
  <c r="I9" i="16"/>
  <c r="L9" i="16" s="1"/>
  <c r="E10" i="16"/>
  <c r="H10" i="16" s="1"/>
  <c r="I10" i="16" s="1"/>
  <c r="L10" i="16" s="1"/>
  <c r="G10" i="16"/>
  <c r="E11" i="16"/>
  <c r="H11" i="16" s="1"/>
  <c r="I11" i="16" s="1"/>
  <c r="L11" i="16" s="1"/>
  <c r="G11" i="16"/>
  <c r="B4" i="15"/>
  <c r="F79" i="15"/>
  <c r="J2" i="14"/>
  <c r="E5" i="14"/>
  <c r="G5" i="14"/>
  <c r="K5" i="14" s="1"/>
  <c r="E6" i="14"/>
  <c r="G6" i="14"/>
  <c r="K6" i="14" s="1"/>
  <c r="H6" i="14"/>
  <c r="L6" i="14" s="1"/>
  <c r="E7" i="14"/>
  <c r="G7" i="14"/>
  <c r="K7" i="14"/>
  <c r="E8" i="14"/>
  <c r="G8" i="14"/>
  <c r="K8" i="14" s="1"/>
  <c r="H8" i="14"/>
  <c r="I8" i="14" s="1"/>
  <c r="E9" i="14"/>
  <c r="H9" i="14" s="1"/>
  <c r="G9" i="14"/>
  <c r="K9" i="14" s="1"/>
  <c r="E10" i="14"/>
  <c r="G10" i="14"/>
  <c r="K10" i="14" s="1"/>
  <c r="H10" i="14"/>
  <c r="L10" i="14" s="1"/>
  <c r="E11" i="14"/>
  <c r="H11" i="14" s="1"/>
  <c r="G11" i="14"/>
  <c r="K11" i="14"/>
  <c r="K12" i="13"/>
  <c r="N12" i="13" s="1"/>
  <c r="P12" i="13" s="1"/>
  <c r="K13" i="13"/>
  <c r="N13" i="13" s="1"/>
  <c r="P13" i="13" s="1"/>
  <c r="V13" i="13" s="1"/>
  <c r="K14" i="13"/>
  <c r="N14" i="13"/>
  <c r="P14" i="13" s="1"/>
  <c r="K15" i="13"/>
  <c r="N15" i="13" s="1"/>
  <c r="P15" i="13" s="1"/>
  <c r="K16" i="13"/>
  <c r="N16" i="13" s="1"/>
  <c r="P16" i="13" s="1"/>
  <c r="K17" i="13"/>
  <c r="N17" i="13" s="1"/>
  <c r="P17" i="13" s="1"/>
  <c r="H12" i="12"/>
  <c r="K12" i="12" s="1"/>
  <c r="H13" i="12"/>
  <c r="K13" i="12" s="1"/>
  <c r="M13" i="12" s="1"/>
  <c r="S13" i="12" s="1"/>
  <c r="H14" i="12"/>
  <c r="K14" i="12"/>
  <c r="M14" i="12" s="1"/>
  <c r="H15" i="12"/>
  <c r="K15" i="12" s="1"/>
  <c r="M15" i="12" s="1"/>
  <c r="H16" i="12"/>
  <c r="K16" i="12" s="1"/>
  <c r="M16" i="12" s="1"/>
  <c r="H17" i="12"/>
  <c r="K17" i="12" s="1"/>
  <c r="M17" i="12" s="1"/>
  <c r="F34" i="11"/>
  <c r="F14" i="10"/>
  <c r="J14" i="10" s="1"/>
  <c r="L14" i="10" s="1"/>
  <c r="M14" i="10" s="1"/>
  <c r="I14" i="10"/>
  <c r="F15" i="10"/>
  <c r="I15" i="10"/>
  <c r="J15" i="10" s="1"/>
  <c r="L15" i="10" s="1"/>
  <c r="M15" i="10" s="1"/>
  <c r="F16" i="10"/>
  <c r="I16" i="10"/>
  <c r="J16" i="10" s="1"/>
  <c r="L16" i="10" s="1"/>
  <c r="M16" i="10" s="1"/>
  <c r="P16" i="10"/>
  <c r="F17" i="10"/>
  <c r="J17" i="10" s="1"/>
  <c r="L17" i="10" s="1"/>
  <c r="M17" i="10" s="1"/>
  <c r="I17" i="10"/>
  <c r="P17" i="10"/>
  <c r="F18" i="10"/>
  <c r="J18" i="10" s="1"/>
  <c r="I18" i="10"/>
  <c r="M18" i="10"/>
  <c r="P18" i="10"/>
  <c r="F19" i="10"/>
  <c r="I19" i="10"/>
  <c r="J19" i="10" s="1"/>
  <c r="L19" i="10" s="1"/>
  <c r="M19" i="10" s="1"/>
  <c r="P19" i="10"/>
  <c r="F20" i="10"/>
  <c r="J20" i="10" s="1"/>
  <c r="L20" i="10" s="1"/>
  <c r="M20" i="10" s="1"/>
  <c r="I20" i="10"/>
  <c r="P20" i="10"/>
  <c r="F21" i="10"/>
  <c r="I21" i="10"/>
  <c r="J21" i="10" s="1"/>
  <c r="L21" i="10" s="1"/>
  <c r="M21" i="10" s="1"/>
  <c r="P21" i="10"/>
  <c r="F22" i="10"/>
  <c r="J22" i="10" s="1"/>
  <c r="L22" i="10" s="1"/>
  <c r="M22" i="10" s="1"/>
  <c r="I22" i="10"/>
  <c r="P22" i="10"/>
  <c r="F23" i="10"/>
  <c r="I23" i="10"/>
  <c r="J23" i="10"/>
  <c r="L23" i="10" s="1"/>
  <c r="M23" i="10" s="1"/>
  <c r="P23" i="10"/>
  <c r="F24" i="10"/>
  <c r="J24" i="10" s="1"/>
  <c r="L24" i="10" s="1"/>
  <c r="M24" i="10" s="1"/>
  <c r="I24" i="10"/>
  <c r="P24" i="10"/>
  <c r="F25" i="10"/>
  <c r="I25" i="10"/>
  <c r="J25" i="10"/>
  <c r="L25" i="10" s="1"/>
  <c r="M25" i="10" s="1"/>
  <c r="P25" i="10"/>
  <c r="F26" i="10"/>
  <c r="I26" i="10"/>
  <c r="P26" i="10"/>
  <c r="F27" i="10"/>
  <c r="J27" i="10" s="1"/>
  <c r="L27" i="10" s="1"/>
  <c r="M27" i="10" s="1"/>
  <c r="I27" i="10"/>
  <c r="P27" i="10"/>
  <c r="F28" i="10"/>
  <c r="I28" i="10"/>
  <c r="P28" i="10"/>
  <c r="F29" i="10"/>
  <c r="J29" i="10" s="1"/>
  <c r="L29" i="10" s="1"/>
  <c r="M29" i="10" s="1"/>
  <c r="I29" i="10"/>
  <c r="P29" i="10"/>
  <c r="F30" i="10"/>
  <c r="J30" i="10" s="1"/>
  <c r="L30" i="10" s="1"/>
  <c r="M30" i="10" s="1"/>
  <c r="I30" i="10"/>
  <c r="P30" i="10"/>
  <c r="F31" i="10"/>
  <c r="J31" i="10" s="1"/>
  <c r="L31" i="10" s="1"/>
  <c r="M31" i="10" s="1"/>
  <c r="I31" i="10"/>
  <c r="P31" i="10"/>
  <c r="F32" i="10"/>
  <c r="J32" i="10" s="1"/>
  <c r="L32" i="10" s="1"/>
  <c r="M32" i="10" s="1"/>
  <c r="I32" i="10"/>
  <c r="P32" i="10"/>
  <c r="F33" i="10"/>
  <c r="J33" i="10" s="1"/>
  <c r="L33" i="10" s="1"/>
  <c r="M33" i="10" s="1"/>
  <c r="I33" i="10"/>
  <c r="P33" i="10"/>
  <c r="F34" i="9"/>
  <c r="H13" i="8"/>
  <c r="K13" i="8"/>
  <c r="O13" i="8"/>
  <c r="Q13" i="8"/>
  <c r="H14" i="8"/>
  <c r="K14" i="8"/>
  <c r="O14" i="8"/>
  <c r="Q14" i="8"/>
  <c r="K15" i="8"/>
  <c r="O15" i="8"/>
  <c r="R15" i="8" s="1"/>
  <c r="W15" i="8" s="1"/>
  <c r="Z15" i="8" s="1"/>
  <c r="Q15" i="8"/>
  <c r="K16" i="8"/>
  <c r="O16" i="8"/>
  <c r="Q16" i="8"/>
  <c r="R16" i="8" s="1"/>
  <c r="W16" i="8" s="1"/>
  <c r="Z16" i="8" s="1"/>
  <c r="K17" i="8"/>
  <c r="O17" i="8"/>
  <c r="Q17" i="8"/>
  <c r="K18" i="8"/>
  <c r="O18" i="8"/>
  <c r="R18" i="8" s="1"/>
  <c r="W18" i="8" s="1"/>
  <c r="Z18" i="8" s="1"/>
  <c r="Q18" i="8"/>
  <c r="K19" i="8"/>
  <c r="O19" i="8"/>
  <c r="Q19" i="8"/>
  <c r="K20" i="8"/>
  <c r="O20" i="8"/>
  <c r="Q20" i="8"/>
  <c r="R20" i="8" s="1"/>
  <c r="W20" i="8" s="1"/>
  <c r="Z20" i="8" s="1"/>
  <c r="K21" i="8"/>
  <c r="O21" i="8"/>
  <c r="Q21" i="8"/>
  <c r="R21" i="8" s="1"/>
  <c r="W21" i="8" s="1"/>
  <c r="Z21" i="8" s="1"/>
  <c r="K22" i="8"/>
  <c r="O22" i="8"/>
  <c r="R22" i="8" s="1"/>
  <c r="W22" i="8" s="1"/>
  <c r="Z22" i="8" s="1"/>
  <c r="Q22" i="8"/>
  <c r="K23" i="8"/>
  <c r="O23" i="8"/>
  <c r="Q23" i="8"/>
  <c r="K24" i="8"/>
  <c r="O24" i="8"/>
  <c r="Q24" i="8"/>
  <c r="K25" i="8"/>
  <c r="O25" i="8"/>
  <c r="Q25" i="8"/>
  <c r="K26" i="8"/>
  <c r="O26" i="8"/>
  <c r="Q26" i="8"/>
  <c r="K27" i="8"/>
  <c r="O27" i="8"/>
  <c r="Q27" i="8"/>
  <c r="K28" i="8"/>
  <c r="O28" i="8"/>
  <c r="Q28" i="8"/>
  <c r="K29" i="8"/>
  <c r="O29" i="8"/>
  <c r="Q29" i="8"/>
  <c r="K30" i="8"/>
  <c r="O30" i="8"/>
  <c r="Q30" i="8"/>
  <c r="K31" i="8"/>
  <c r="O31" i="8"/>
  <c r="R31" i="8" s="1"/>
  <c r="W31" i="8" s="1"/>
  <c r="Z31" i="8" s="1"/>
  <c r="Q31" i="8"/>
  <c r="K32" i="8"/>
  <c r="O32" i="8"/>
  <c r="Q32" i="8"/>
  <c r="R32" i="8" s="1"/>
  <c r="W32" i="8" s="1"/>
  <c r="Z32" i="8" s="1"/>
  <c r="K33" i="8"/>
  <c r="O33" i="8"/>
  <c r="Q33" i="8"/>
  <c r="K34" i="8"/>
  <c r="O34" i="8"/>
  <c r="Q34" i="8"/>
  <c r="F79" i="7"/>
  <c r="G13" i="6"/>
  <c r="K13" i="6"/>
  <c r="N13" i="6"/>
  <c r="P13" i="6"/>
  <c r="G14" i="6"/>
  <c r="K14" i="6"/>
  <c r="N14" i="6"/>
  <c r="P14" i="6"/>
  <c r="N15" i="6"/>
  <c r="Q15" i="6" s="1"/>
  <c r="V15" i="6" s="1"/>
  <c r="Y15" i="6" s="1"/>
  <c r="P15" i="6"/>
  <c r="K16" i="6"/>
  <c r="N16" i="6"/>
  <c r="P16" i="6"/>
  <c r="K17" i="6"/>
  <c r="N17" i="6"/>
  <c r="P17" i="6"/>
  <c r="Q17" i="6"/>
  <c r="V17" i="6" s="1"/>
  <c r="Y17" i="6" s="1"/>
  <c r="K18" i="6"/>
  <c r="N18" i="6"/>
  <c r="P18" i="6"/>
  <c r="K19" i="6"/>
  <c r="N19" i="6"/>
  <c r="P19" i="6"/>
  <c r="K20" i="6"/>
  <c r="N20" i="6"/>
  <c r="P20" i="6"/>
  <c r="K21" i="6"/>
  <c r="N21" i="6"/>
  <c r="P21" i="6"/>
  <c r="K22" i="6"/>
  <c r="N22" i="6"/>
  <c r="P22" i="6"/>
  <c r="K23" i="6"/>
  <c r="N23" i="6"/>
  <c r="P23" i="6"/>
  <c r="K24" i="6"/>
  <c r="N24" i="6"/>
  <c r="Q24" i="6" s="1"/>
  <c r="V24" i="6" s="1"/>
  <c r="Y24" i="6" s="1"/>
  <c r="P24" i="6"/>
  <c r="K25" i="6"/>
  <c r="N25" i="6"/>
  <c r="P25" i="6"/>
  <c r="K26" i="6"/>
  <c r="N26" i="6"/>
  <c r="P26" i="6"/>
  <c r="K27" i="6"/>
  <c r="N27" i="6"/>
  <c r="P27" i="6"/>
  <c r="K28" i="6"/>
  <c r="N28" i="6"/>
  <c r="P28" i="6"/>
  <c r="K29" i="6"/>
  <c r="N29" i="6"/>
  <c r="P29" i="6"/>
  <c r="K30" i="6"/>
  <c r="N30" i="6"/>
  <c r="P30" i="6"/>
  <c r="K31" i="6"/>
  <c r="N31" i="6"/>
  <c r="P31" i="6"/>
  <c r="K32" i="6"/>
  <c r="N32" i="6"/>
  <c r="P32" i="6"/>
  <c r="K33" i="6"/>
  <c r="N33" i="6"/>
  <c r="P33" i="6"/>
  <c r="Q33" i="6" s="1"/>
  <c r="V33" i="6" s="1"/>
  <c r="Y33" i="6" s="1"/>
  <c r="K34" i="6"/>
  <c r="N34" i="6"/>
  <c r="P34" i="6"/>
  <c r="D17" i="2"/>
  <c r="F22" i="1" s="1"/>
  <c r="H10" i="1"/>
  <c r="D35" i="1"/>
  <c r="E35" i="1"/>
  <c r="F35" i="1"/>
  <c r="G35" i="1"/>
  <c r="H35" i="1"/>
  <c r="D36" i="1"/>
  <c r="E36" i="1"/>
  <c r="F36" i="1"/>
  <c r="G36" i="1"/>
  <c r="R28" i="8" l="1"/>
  <c r="W28" i="8" s="1"/>
  <c r="Z28" i="8" s="1"/>
  <c r="R27" i="8"/>
  <c r="W27" i="8" s="1"/>
  <c r="Z27" i="8" s="1"/>
  <c r="R25" i="8"/>
  <c r="W25" i="8" s="1"/>
  <c r="Z25" i="8" s="1"/>
  <c r="R24" i="8"/>
  <c r="W24" i="8" s="1"/>
  <c r="Z24" i="8" s="1"/>
  <c r="R19" i="8"/>
  <c r="W19" i="8" s="1"/>
  <c r="Z19" i="8" s="1"/>
  <c r="R29" i="8"/>
  <c r="W29" i="8" s="1"/>
  <c r="Z29" i="8" s="1"/>
  <c r="R34" i="8"/>
  <c r="W34" i="8" s="1"/>
  <c r="Z34" i="8" s="1"/>
  <c r="Q18" i="6"/>
  <c r="V18" i="6" s="1"/>
  <c r="Y18" i="6" s="1"/>
  <c r="Q23" i="6"/>
  <c r="V23" i="6" s="1"/>
  <c r="Y23" i="6" s="1"/>
  <c r="Q13" i="6"/>
  <c r="Q25" i="6"/>
  <c r="V25" i="6" s="1"/>
  <c r="Y25" i="6" s="1"/>
  <c r="Q16" i="6"/>
  <c r="Y16" i="6" s="1"/>
  <c r="Q31" i="6"/>
  <c r="V31" i="6" s="1"/>
  <c r="Y31" i="6" s="1"/>
  <c r="Q21" i="6"/>
  <c r="V21" i="6" s="1"/>
  <c r="Y21" i="6" s="1"/>
  <c r="Q30" i="6"/>
  <c r="V30" i="6" s="1"/>
  <c r="Y30" i="6" s="1"/>
  <c r="Q32" i="6"/>
  <c r="V32" i="6" s="1"/>
  <c r="Y32" i="6" s="1"/>
  <c r="Q22" i="6"/>
  <c r="V22" i="6" s="1"/>
  <c r="Y22" i="6" s="1"/>
  <c r="Q29" i="6"/>
  <c r="V29" i="6" s="1"/>
  <c r="Y29" i="6" s="1"/>
  <c r="Q14" i="6"/>
  <c r="Y14" i="6" s="1"/>
  <c r="H8" i="16"/>
  <c r="I8" i="16" s="1"/>
  <c r="L8" i="16" s="1"/>
  <c r="H5" i="14"/>
  <c r="L5" i="14" s="1"/>
  <c r="H7" i="14"/>
  <c r="I6" i="14"/>
  <c r="I10" i="14"/>
  <c r="J28" i="10"/>
  <c r="L28" i="10" s="1"/>
  <c r="M28" i="10" s="1"/>
  <c r="J26" i="10"/>
  <c r="L26" i="10" s="1"/>
  <c r="M26" i="10" s="1"/>
  <c r="M34" i="10" s="1"/>
  <c r="R30" i="8"/>
  <c r="W30" i="8" s="1"/>
  <c r="Z30" i="8" s="1"/>
  <c r="R13" i="8"/>
  <c r="Z13" i="8" s="1"/>
  <c r="R33" i="8"/>
  <c r="W33" i="8" s="1"/>
  <c r="Z33" i="8" s="1"/>
  <c r="R23" i="8"/>
  <c r="W23" i="8" s="1"/>
  <c r="Z23" i="8" s="1"/>
  <c r="R14" i="8"/>
  <c r="W14" i="8" s="1"/>
  <c r="Z14" i="8" s="1"/>
  <c r="R26" i="8"/>
  <c r="W26" i="8" s="1"/>
  <c r="Z26" i="8" s="1"/>
  <c r="R17" i="8"/>
  <c r="W17" i="8" s="1"/>
  <c r="Z17" i="8" s="1"/>
  <c r="Q34" i="6"/>
  <c r="V34" i="6" s="1"/>
  <c r="Y34" i="6" s="1"/>
  <c r="Q20" i="6"/>
  <c r="V20" i="6" s="1"/>
  <c r="Y20" i="6" s="1"/>
  <c r="Y13" i="6"/>
  <c r="Q27" i="6"/>
  <c r="V27" i="6" s="1"/>
  <c r="Y27" i="6" s="1"/>
  <c r="Q28" i="6"/>
  <c r="V28" i="6" s="1"/>
  <c r="Y28" i="6" s="1"/>
  <c r="Q26" i="6"/>
  <c r="V26" i="6" s="1"/>
  <c r="Y26" i="6" s="1"/>
  <c r="Q19" i="6"/>
  <c r="V19" i="6" s="1"/>
  <c r="Y19" i="6" s="1"/>
  <c r="J12" i="18"/>
  <c r="L7" i="14"/>
  <c r="I7" i="14"/>
  <c r="I9" i="14"/>
  <c r="L9" i="14"/>
  <c r="L11" i="14"/>
  <c r="I11" i="14"/>
  <c r="K12" i="14"/>
  <c r="L8" i="14"/>
  <c r="L12" i="1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坂西 真旺(sakanishi-mao.x65)</author>
  </authors>
  <commentList>
    <comment ref="D24" authorId="0" shapeId="0" xr:uid="{89F00A0E-39C2-45BC-897A-EC3117E14140}">
      <text>
        <r>
          <rPr>
            <b/>
            <sz val="9"/>
            <color indexed="81"/>
            <rFont val="MS P ゴシック"/>
            <family val="3"/>
            <charset val="128"/>
          </rPr>
          <t>プルダウンから区分を選択してください。</t>
        </r>
      </text>
    </comment>
    <comment ref="E24" authorId="0" shapeId="0" xr:uid="{5DD77172-F883-4083-A20F-088F1FAA9D75}">
      <text>
        <r>
          <rPr>
            <b/>
            <sz val="9"/>
            <color indexed="81"/>
            <rFont val="MS P ゴシック"/>
            <family val="3"/>
            <charset val="128"/>
          </rPr>
          <t>プルダウンから事業名を選択してください。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<sst xmlns="http://schemas.openxmlformats.org/spreadsheetml/2006/main" count="1208" uniqueCount="534">
  <si>
    <t>第３号様式</t>
    <phoneticPr fontId="9"/>
  </si>
  <si>
    <t>番号</t>
    <rPh sb="0" eb="2">
      <t>バンゴウ</t>
    </rPh>
    <phoneticPr fontId="9"/>
  </si>
  <si>
    <t>　年　月　日</t>
    <rPh sb="1" eb="2">
      <t>ネン</t>
    </rPh>
    <rPh sb="3" eb="4">
      <t>ツキ</t>
    </rPh>
    <rPh sb="5" eb="6">
      <t>ニチ</t>
    </rPh>
    <phoneticPr fontId="9"/>
  </si>
  <si>
    <t>　厚生労働大臣　　殿</t>
    <phoneticPr fontId="9"/>
  </si>
  <si>
    <t>←第2号様式交付申請書より自動で反映</t>
    <rPh sb="1" eb="2">
      <t>ダイ</t>
    </rPh>
    <rPh sb="3" eb="4">
      <t>ゴウ</t>
    </rPh>
    <rPh sb="4" eb="6">
      <t>ヨウシキ</t>
    </rPh>
    <rPh sb="6" eb="8">
      <t>コウフ</t>
    </rPh>
    <rPh sb="8" eb="11">
      <t>シンセイショ</t>
    </rPh>
    <rPh sb="13" eb="15">
      <t>ジドウ</t>
    </rPh>
    <rPh sb="16" eb="18">
      <t>ハンエイ</t>
    </rPh>
    <phoneticPr fontId="9"/>
  </si>
  <si>
    <t xml:space="preserve">  令和８年度（令和７年度からの繰越分）医療施設等持続化支援事業費補助金の事業実績報告書</t>
    <phoneticPr fontId="4"/>
  </si>
  <si>
    <t>　　　年　　月　　日厚生労働省発医政　　第　　号をもって交付決定を受けた標記について、次のとおり関係書類を添えて報告する。</t>
    <phoneticPr fontId="9"/>
  </si>
  <si>
    <t>　国庫補助精算額</t>
    <phoneticPr fontId="9"/>
  </si>
  <si>
    <t>円</t>
    <rPh sb="0" eb="1">
      <t>エン</t>
    </rPh>
    <phoneticPr fontId="9"/>
  </si>
  <si>
    <t>　事業区分</t>
    <rPh sb="3" eb="5">
      <t>クブン</t>
    </rPh>
    <phoneticPr fontId="9"/>
  </si>
  <si>
    <t>（１）</t>
  </si>
  <si>
    <t>医療分野における業務効率化・職場環境改善支援事業</t>
  </si>
  <si>
    <t>事業区分</t>
    <rPh sb="0" eb="2">
      <t>ジギョウ</t>
    </rPh>
    <rPh sb="2" eb="4">
      <t>クブン</t>
    </rPh>
    <phoneticPr fontId="4"/>
  </si>
  <si>
    <t>事業名</t>
    <rPh sb="0" eb="2">
      <t>ジギョウ</t>
    </rPh>
    <rPh sb="2" eb="3">
      <t>メイ</t>
    </rPh>
    <phoneticPr fontId="4"/>
  </si>
  <si>
    <t>（２）</t>
  </si>
  <si>
    <t>施設整備促進支援事業</t>
  </si>
  <si>
    <t>（１）</t>
    <phoneticPr fontId="4"/>
  </si>
  <si>
    <t>医療分野における業務効率化・職場環境改善支援事業</t>
    <phoneticPr fontId="4"/>
  </si>
  <si>
    <t>（３）</t>
  </si>
  <si>
    <t>分娩取扱施設支援事業</t>
  </si>
  <si>
    <t>施設整備促進支援事業</t>
    <phoneticPr fontId="4"/>
  </si>
  <si>
    <t>（４）</t>
  </si>
  <si>
    <t>小児医療施設支援事業</t>
  </si>
  <si>
    <t>（５）</t>
  </si>
  <si>
    <t>地域連携周産期支援事業（分娩取扱施設）</t>
  </si>
  <si>
    <t>（６）</t>
  </si>
  <si>
    <t>地域連携周産期支援事業（産科施設のうち施設）</t>
  </si>
  <si>
    <t>（７）</t>
  </si>
  <si>
    <t>地域連携周産期支援事業（産科施設のうち設備）</t>
  </si>
  <si>
    <t>（８）</t>
  </si>
  <si>
    <t>施設整備促進支援執行事業</t>
  </si>
  <si>
    <t>（９）</t>
  </si>
  <si>
    <t>産科・小児科医療機関等支援執行事業</t>
  </si>
  <si>
    <t>（８）</t>
    <phoneticPr fontId="4"/>
  </si>
  <si>
    <t>施設整備促進支援執行事業</t>
    <phoneticPr fontId="4"/>
  </si>
  <si>
    <t>　経費所要額精算書　（別紙１）</t>
    <phoneticPr fontId="9"/>
  </si>
  <si>
    <t>（９）</t>
    <phoneticPr fontId="4"/>
  </si>
  <si>
    <t>産科・小児科医療機関等支援執行事業</t>
    <phoneticPr fontId="4"/>
  </si>
  <si>
    <t xml:space="preserve">　実績報告書　 </t>
    <phoneticPr fontId="9"/>
  </si>
  <si>
    <t>　添付書類</t>
    <phoneticPr fontId="9"/>
  </si>
  <si>
    <r>
      <t>（１）</t>
    </r>
    <r>
      <rPr>
        <sz val="11"/>
        <color theme="1"/>
        <rFont val="ＭＳ Ｐゴシック"/>
        <family val="3"/>
        <charset val="128"/>
      </rPr>
      <t>収入支出決算書抄本</t>
    </r>
    <rPh sb="3" eb="5">
      <t>シュウニュウ</t>
    </rPh>
    <rPh sb="5" eb="7">
      <t>シシュツ</t>
    </rPh>
    <phoneticPr fontId="9"/>
  </si>
  <si>
    <t>（２）その他参考となる資料</t>
    <rPh sb="5" eb="6">
      <t>ホカ</t>
    </rPh>
    <rPh sb="6" eb="8">
      <t>サンコウ</t>
    </rPh>
    <rPh sb="11" eb="13">
      <t>シリョウ</t>
    </rPh>
    <phoneticPr fontId="9"/>
  </si>
  <si>
    <t>第３号様式_別紙１</t>
    <phoneticPr fontId="9"/>
  </si>
  <si>
    <t>経　　費　　所　　要　　額　　精　　算　　書</t>
    <phoneticPr fontId="9"/>
  </si>
  <si>
    <t>（都道府県知事名）</t>
  </si>
  <si>
    <r>
      <rPr>
        <sz val="11"/>
        <color theme="1"/>
        <rFont val="ＭＳ Ｐゴシック"/>
        <family val="3"/>
        <charset val="128"/>
      </rPr>
      <t>事  業</t>
    </r>
    <r>
      <rPr>
        <sz val="11"/>
        <color indexed="10"/>
        <rFont val="ＭＳ Ｐゴシック"/>
        <family val="3"/>
        <charset val="128"/>
      </rPr>
      <t xml:space="preserve">  </t>
    </r>
    <r>
      <rPr>
        <sz val="11"/>
        <color indexed="8"/>
        <rFont val="ＭＳ Ｐゴシック"/>
        <family val="3"/>
        <charset val="128"/>
      </rPr>
      <t>区  分</t>
    </r>
    <rPh sb="0" eb="1">
      <t>コト</t>
    </rPh>
    <rPh sb="3" eb="4">
      <t>ギョウ</t>
    </rPh>
    <rPh sb="6" eb="7">
      <t>ク</t>
    </rPh>
    <rPh sb="9" eb="10">
      <t>ブン</t>
    </rPh>
    <phoneticPr fontId="9"/>
  </si>
  <si>
    <t>交付確定額
（支給確定額）</t>
    <rPh sb="0" eb="2">
      <t>コウフ</t>
    </rPh>
    <rPh sb="2" eb="4">
      <t>カクテイ</t>
    </rPh>
    <rPh sb="4" eb="5">
      <t>ガク</t>
    </rPh>
    <rPh sb="7" eb="9">
      <t>シキュウ</t>
    </rPh>
    <rPh sb="9" eb="11">
      <t>カクテイ</t>
    </rPh>
    <rPh sb="11" eb="12">
      <t>ガク</t>
    </rPh>
    <phoneticPr fontId="4"/>
  </si>
  <si>
    <t>交付決定額
（支給決定額）</t>
    <rPh sb="0" eb="2">
      <t>コウフ</t>
    </rPh>
    <rPh sb="2" eb="4">
      <t>ケッテイ</t>
    </rPh>
    <rPh sb="4" eb="5">
      <t>ガク</t>
    </rPh>
    <rPh sb="7" eb="9">
      <t>シキュウ</t>
    </rPh>
    <rPh sb="9" eb="11">
      <t>ケッテイ</t>
    </rPh>
    <rPh sb="11" eb="12">
      <t>ガク</t>
    </rPh>
    <phoneticPr fontId="4"/>
  </si>
  <si>
    <t>国庫受入済額</t>
    <rPh sb="0" eb="2">
      <t>コッコ</t>
    </rPh>
    <rPh sb="2" eb="4">
      <t>ウケイレ</t>
    </rPh>
    <rPh sb="4" eb="5">
      <t>ズ</t>
    </rPh>
    <rPh sb="5" eb="6">
      <t>ガク</t>
    </rPh>
    <phoneticPr fontId="9"/>
  </si>
  <si>
    <t>差引過不足額</t>
    <rPh sb="0" eb="6">
      <t>サシヒキカブソクガク</t>
    </rPh>
    <phoneticPr fontId="4"/>
  </si>
  <si>
    <t>備　　　考</t>
  </si>
  <si>
    <t xml:space="preserve">       円</t>
  </si>
  <si>
    <t>合計</t>
    <rPh sb="0" eb="2">
      <t>ゴウケイ</t>
    </rPh>
    <phoneticPr fontId="9"/>
  </si>
  <si>
    <t>医療分野における業務効率化・職場環境改善支援事業　経費所要額調　様式</t>
    <phoneticPr fontId="4"/>
  </si>
  <si>
    <t>（都道府県名）</t>
    <rPh sb="1" eb="5">
      <t>トドウフケン</t>
    </rPh>
    <rPh sb="5" eb="6">
      <t>メイ</t>
    </rPh>
    <phoneticPr fontId="4"/>
  </si>
  <si>
    <t>施設名称</t>
    <rPh sb="0" eb="1">
      <t>シ</t>
    </rPh>
    <rPh sb="1" eb="2">
      <t>セツ</t>
    </rPh>
    <rPh sb="2" eb="4">
      <t>メイショウ</t>
    </rPh>
    <phoneticPr fontId="9"/>
  </si>
  <si>
    <t>総事業費</t>
    <rPh sb="0" eb="1">
      <t>ソウ</t>
    </rPh>
    <rPh sb="1" eb="4">
      <t>ジギョウヒ</t>
    </rPh>
    <phoneticPr fontId="9"/>
  </si>
  <si>
    <t>寄付金その他の収入額</t>
    <rPh sb="0" eb="3">
      <t>キフキン</t>
    </rPh>
    <rPh sb="5" eb="6">
      <t>タ</t>
    </rPh>
    <rPh sb="7" eb="10">
      <t>シュウニュウガク</t>
    </rPh>
    <phoneticPr fontId="9"/>
  </si>
  <si>
    <t>差引額</t>
    <rPh sb="0" eb="2">
      <t>サシヒキ</t>
    </rPh>
    <rPh sb="2" eb="3">
      <t>ガク</t>
    </rPh>
    <phoneticPr fontId="9"/>
  </si>
  <si>
    <t>基準額</t>
    <rPh sb="0" eb="3">
      <t>キジュンガク</t>
    </rPh>
    <phoneticPr fontId="9"/>
  </si>
  <si>
    <t>選定額</t>
    <rPh sb="0" eb="2">
      <t>センテイ</t>
    </rPh>
    <rPh sb="2" eb="3">
      <t>ガク</t>
    </rPh>
    <phoneticPr fontId="9"/>
  </si>
  <si>
    <r>
      <rPr>
        <sz val="11"/>
        <color rgb="FF000000"/>
        <rFont val="ＭＳ Ｐゴシック"/>
        <family val="3"/>
        <charset val="128"/>
      </rPr>
      <t>都道府県
補助額</t>
    </r>
    <r>
      <rPr>
        <sz val="11"/>
        <color rgb="FFFF0000"/>
        <rFont val="ＭＳ Ｐゴシック"/>
        <family val="3"/>
        <charset val="128"/>
      </rPr>
      <t xml:space="preserve">
</t>
    </r>
    <r>
      <rPr>
        <sz val="8"/>
        <color theme="1"/>
        <rFont val="ＭＳ Ｐゴシック"/>
        <family val="3"/>
        <charset val="128"/>
      </rPr>
      <t>（直接補助の場合は記載不要）</t>
    </r>
    <rPh sb="18" eb="20">
      <t>キサイ</t>
    </rPh>
    <rPh sb="20" eb="22">
      <t>フヨウ</t>
    </rPh>
    <phoneticPr fontId="31"/>
  </si>
  <si>
    <t>補助率</t>
    <rPh sb="0" eb="3">
      <t>ホジョリツ</t>
    </rPh>
    <phoneticPr fontId="4"/>
  </si>
  <si>
    <t>国庫補助
基本額</t>
    <phoneticPr fontId="31"/>
  </si>
  <si>
    <t>国庫補助
所要額</t>
    <rPh sb="0" eb="2">
      <t>コッコ</t>
    </rPh>
    <rPh sb="2" eb="4">
      <t>ホジョ</t>
    </rPh>
    <rPh sb="5" eb="7">
      <t>ショヨウ</t>
    </rPh>
    <rPh sb="7" eb="8">
      <t>ガク</t>
    </rPh>
    <phoneticPr fontId="31"/>
  </si>
  <si>
    <t>交付決定額</t>
    <phoneticPr fontId="4"/>
  </si>
  <si>
    <t>受入済額</t>
    <rPh sb="0" eb="2">
      <t>ウケイレ</t>
    </rPh>
    <rPh sb="2" eb="3">
      <t>ズ</t>
    </rPh>
    <rPh sb="3" eb="4">
      <t>ガク</t>
    </rPh>
    <phoneticPr fontId="4"/>
  </si>
  <si>
    <t>差引過不足額</t>
    <rPh sb="0" eb="2">
      <t>サシヒキ</t>
    </rPh>
    <rPh sb="2" eb="3">
      <t>カ</t>
    </rPh>
    <rPh sb="3" eb="5">
      <t>フソク</t>
    </rPh>
    <rPh sb="5" eb="6">
      <t>ガク</t>
    </rPh>
    <phoneticPr fontId="4"/>
  </si>
  <si>
    <t>A</t>
    <phoneticPr fontId="4"/>
  </si>
  <si>
    <t>B</t>
  </si>
  <si>
    <t>C=A-B</t>
    <phoneticPr fontId="4"/>
  </si>
  <si>
    <t>D=（対象経費の実支出額×4/5）</t>
    <rPh sb="3" eb="5">
      <t>タイショウ</t>
    </rPh>
    <rPh sb="5" eb="7">
      <t>ケイヒ</t>
    </rPh>
    <rPh sb="8" eb="9">
      <t>ジツ</t>
    </rPh>
    <rPh sb="9" eb="11">
      <t>シシュツ</t>
    </rPh>
    <rPh sb="11" eb="12">
      <t>ガク</t>
    </rPh>
    <phoneticPr fontId="4"/>
  </si>
  <si>
    <t>E</t>
  </si>
  <si>
    <t>F =C,D,Eの最少額</t>
    <rPh sb="9" eb="10">
      <t>サイ</t>
    </rPh>
    <rPh sb="10" eb="12">
      <t>ショウガク</t>
    </rPh>
    <phoneticPr fontId="31"/>
  </si>
  <si>
    <t>G</t>
    <phoneticPr fontId="4"/>
  </si>
  <si>
    <t>J</t>
    <phoneticPr fontId="4"/>
  </si>
  <si>
    <t>K</t>
    <phoneticPr fontId="4"/>
  </si>
  <si>
    <t>L</t>
    <phoneticPr fontId="4"/>
  </si>
  <si>
    <t xml:space="preserve">  ①　　　　　　 円</t>
    <rPh sb="10" eb="11">
      <t>エン</t>
    </rPh>
    <phoneticPr fontId="9"/>
  </si>
  <si>
    <t>②　割合</t>
    <rPh sb="2" eb="4">
      <t>ワリアイ</t>
    </rPh>
    <phoneticPr fontId="4"/>
  </si>
  <si>
    <t>③＝①×②　　円</t>
    <rPh sb="7" eb="8">
      <t>エン</t>
    </rPh>
    <phoneticPr fontId="4"/>
  </si>
  <si>
    <t>円</t>
    <rPh sb="0" eb="1">
      <t>エン</t>
    </rPh>
    <phoneticPr fontId="31"/>
  </si>
  <si>
    <t>円</t>
    <phoneticPr fontId="4"/>
  </si>
  <si>
    <t>円</t>
    <rPh sb="0" eb="1">
      <t>エン</t>
    </rPh>
    <phoneticPr fontId="4"/>
  </si>
  <si>
    <t>記入例</t>
    <rPh sb="0" eb="2">
      <t>キニュウ</t>
    </rPh>
    <rPh sb="2" eb="3">
      <t>レイ</t>
    </rPh>
    <phoneticPr fontId="31"/>
  </si>
  <si>
    <t>厚生病院</t>
    <rPh sb="0" eb="2">
      <t>コウセイ</t>
    </rPh>
    <rPh sb="2" eb="4">
      <t>ビョウイン</t>
    </rPh>
    <phoneticPr fontId="31"/>
  </si>
  <si>
    <t>○○県立病院</t>
    <rPh sb="2" eb="4">
      <t>ケンリツ</t>
    </rPh>
    <rPh sb="4" eb="6">
      <t>ビョウイン</t>
    </rPh>
    <phoneticPr fontId="31"/>
  </si>
  <si>
    <t>－</t>
    <phoneticPr fontId="4"/>
  </si>
  <si>
    <t>合計</t>
    <rPh sb="0" eb="2">
      <t>ゴウケイ</t>
    </rPh>
    <phoneticPr fontId="31"/>
  </si>
  <si>
    <t>(作成要領)</t>
    <rPh sb="1" eb="3">
      <t>サクセイ</t>
    </rPh>
    <rPh sb="3" eb="5">
      <t>ヨウリョウ</t>
    </rPh>
    <phoneticPr fontId="31"/>
  </si>
  <si>
    <t>１　総事業費（A）欄には、ＩＣＴ機器等の導入によって業務効率化・職場環境改善に資する取組に係るすべての経費を記入すること。</t>
    <rPh sb="2" eb="6">
      <t>ソウジギョウヒ</t>
    </rPh>
    <rPh sb="9" eb="10">
      <t>ラン</t>
    </rPh>
    <rPh sb="45" eb="46">
      <t>カカ</t>
    </rPh>
    <rPh sb="51" eb="53">
      <t>ケイヒ</t>
    </rPh>
    <rPh sb="54" eb="56">
      <t>キニュウ</t>
    </rPh>
    <phoneticPr fontId="4"/>
  </si>
  <si>
    <t>２　寄付金その他収入（B）欄とは、寄付者がその使途を、本事業に指定する寄付金をいい、使途を指定しない一般寄付金及び総事業のうち、補助対象外の事業に対する寄付金は、ここにいう寄付金とはみなさない。</t>
    <rPh sb="2" eb="5">
      <t>キフキン</t>
    </rPh>
    <rPh sb="7" eb="8">
      <t>タ</t>
    </rPh>
    <rPh sb="8" eb="10">
      <t>シュウニュウ</t>
    </rPh>
    <rPh sb="13" eb="14">
      <t>ラン</t>
    </rPh>
    <phoneticPr fontId="4"/>
  </si>
  <si>
    <t xml:space="preserve">       その他の収入とは、評価額、徴収法定額等をも含めることとし、収入の種類及び範囲は次のとおりとする。</t>
    <phoneticPr fontId="4"/>
  </si>
  <si>
    <r>
      <t xml:space="preserve">     </t>
    </r>
    <r>
      <rPr>
        <sz val="12"/>
        <rFont val="ＭＳ Ｐゴシック"/>
        <family val="3"/>
        <charset val="128"/>
        <scheme val="minor"/>
      </rPr>
      <t xml:space="preserve">  ①法令（地方公共団体の条例及び規則を含む。）に基づく徴収金、返還金等の収入</t>
    </r>
    <phoneticPr fontId="4"/>
  </si>
  <si>
    <t xml:space="preserve">       ②契約違反による違約徴収金の収入</t>
    <phoneticPr fontId="4"/>
  </si>
  <si>
    <t xml:space="preserve">       ③既存建物等の全部又は一部が被災したことに伴う火災保険、地震保険による保険金収入等から交付要綱等により算出される自己負担相当を控除した額</t>
    <phoneticPr fontId="4"/>
  </si>
  <si>
    <t>５　国庫補助基本額（H）には、選定額（F）と都道府県補助額（G）のうち最も少ない額に補助率（2/3）を乗じた額を記載すること。なお、当該過程で生じた小数点以下の端数については切り捨てることとする。</t>
    <rPh sb="2" eb="4">
      <t>コッコ</t>
    </rPh>
    <rPh sb="4" eb="6">
      <t>ホジョ</t>
    </rPh>
    <rPh sb="6" eb="8">
      <t>キホン</t>
    </rPh>
    <rPh sb="8" eb="9">
      <t>ガク</t>
    </rPh>
    <rPh sb="15" eb="17">
      <t>センテイ</t>
    </rPh>
    <rPh sb="17" eb="18">
      <t>ガク</t>
    </rPh>
    <rPh sb="22" eb="26">
      <t>トドウフケン</t>
    </rPh>
    <rPh sb="26" eb="28">
      <t>ホジョ</t>
    </rPh>
    <rPh sb="28" eb="29">
      <t>ガク</t>
    </rPh>
    <rPh sb="35" eb="36">
      <t>モット</t>
    </rPh>
    <rPh sb="37" eb="38">
      <t>スク</t>
    </rPh>
    <rPh sb="40" eb="41">
      <t>ガク</t>
    </rPh>
    <rPh sb="42" eb="45">
      <t>ホジョリツ</t>
    </rPh>
    <rPh sb="51" eb="52">
      <t>ジョウ</t>
    </rPh>
    <rPh sb="54" eb="55">
      <t>ガク</t>
    </rPh>
    <rPh sb="56" eb="58">
      <t>キサイ</t>
    </rPh>
    <rPh sb="66" eb="68">
      <t>トウガイ</t>
    </rPh>
    <rPh sb="68" eb="70">
      <t>カテイ</t>
    </rPh>
    <rPh sb="71" eb="72">
      <t>ショウ</t>
    </rPh>
    <rPh sb="74" eb="77">
      <t>ショウスウテン</t>
    </rPh>
    <rPh sb="77" eb="79">
      <t>イカ</t>
    </rPh>
    <rPh sb="80" eb="82">
      <t>ハスウ</t>
    </rPh>
    <rPh sb="87" eb="88">
      <t>キ</t>
    </rPh>
    <rPh sb="89" eb="90">
      <t>ス</t>
    </rPh>
    <phoneticPr fontId="4"/>
  </si>
  <si>
    <t>第３号様式_別表１　内訳</t>
    <phoneticPr fontId="4"/>
  </si>
  <si>
    <t>（事業者名）</t>
    <rPh sb="1" eb="3">
      <t>ジギョウ</t>
    </rPh>
    <rPh sb="3" eb="4">
      <t>シャ</t>
    </rPh>
    <rPh sb="4" eb="5">
      <t>メイ</t>
    </rPh>
    <phoneticPr fontId="4"/>
  </si>
  <si>
    <t>区　　　　　　分</t>
  </si>
  <si>
    <t>算　　　出　　　内　　　訳</t>
  </si>
  <si>
    <t>円</t>
    <rPh sb="0" eb="1">
      <t>エン</t>
    </rPh>
    <phoneticPr fontId="48"/>
  </si>
  <si>
    <t>備品費</t>
    <rPh sb="0" eb="3">
      <t>ビヒンヒ</t>
    </rPh>
    <phoneticPr fontId="4"/>
  </si>
  <si>
    <t>消耗品費</t>
    <rPh sb="0" eb="3">
      <t>ショウモウヒン</t>
    </rPh>
    <rPh sb="3" eb="4">
      <t>ヒ</t>
    </rPh>
    <phoneticPr fontId="4"/>
  </si>
  <si>
    <t>通信運搬費</t>
    <rPh sb="0" eb="4">
      <t>ツウシンウンパン</t>
    </rPh>
    <rPh sb="4" eb="5">
      <t>ヒ</t>
    </rPh>
    <phoneticPr fontId="4"/>
  </si>
  <si>
    <t>借料及び損料</t>
    <rPh sb="0" eb="2">
      <t>シャクリョウ</t>
    </rPh>
    <rPh sb="2" eb="3">
      <t>オヨ</t>
    </rPh>
    <rPh sb="4" eb="6">
      <t>ソンリョウ</t>
    </rPh>
    <phoneticPr fontId="4"/>
  </si>
  <si>
    <t>雑役務費</t>
    <rPh sb="0" eb="4">
      <t>ザツエキムヒ</t>
    </rPh>
    <phoneticPr fontId="4"/>
  </si>
  <si>
    <t>委託費</t>
    <rPh sb="0" eb="2">
      <t>イタク</t>
    </rPh>
    <rPh sb="2" eb="3">
      <t>ヒ</t>
    </rPh>
    <phoneticPr fontId="4"/>
  </si>
  <si>
    <t>諸謝金</t>
    <rPh sb="0" eb="3">
      <t>ショシャキン</t>
    </rPh>
    <phoneticPr fontId="4"/>
  </si>
  <si>
    <t>印刷製本費</t>
    <rPh sb="0" eb="2">
      <t>インサツ</t>
    </rPh>
    <rPh sb="2" eb="4">
      <t>セイホン</t>
    </rPh>
    <rPh sb="4" eb="5">
      <t>ヒ</t>
    </rPh>
    <phoneticPr fontId="4"/>
  </si>
  <si>
    <t>会議費</t>
    <rPh sb="0" eb="3">
      <t>カイギヒ</t>
    </rPh>
    <phoneticPr fontId="4"/>
  </si>
  <si>
    <t>　合　　　　　計</t>
    <rPh sb="1" eb="2">
      <t>ア</t>
    </rPh>
    <rPh sb="7" eb="8">
      <t>ケイ</t>
    </rPh>
    <phoneticPr fontId="48"/>
  </si>
  <si>
    <t>医療機関名</t>
    <rPh sb="0" eb="2">
      <t>イリョウ</t>
    </rPh>
    <rPh sb="2" eb="4">
      <t>キカン</t>
    </rPh>
    <rPh sb="4" eb="5">
      <t>メイ</t>
    </rPh>
    <phoneticPr fontId="31"/>
  </si>
  <si>
    <t>No</t>
    <phoneticPr fontId="31"/>
  </si>
  <si>
    <t>交付対象国庫補助</t>
    <rPh sb="0" eb="2">
      <t>コウフ</t>
    </rPh>
    <rPh sb="2" eb="4">
      <t>タイショウ</t>
    </rPh>
    <rPh sb="4" eb="6">
      <t>コッコ</t>
    </rPh>
    <rPh sb="6" eb="8">
      <t>ホジョ</t>
    </rPh>
    <phoneticPr fontId="31"/>
  </si>
  <si>
    <t>事業名</t>
    <rPh sb="0" eb="2">
      <t>ジギョウ</t>
    </rPh>
    <rPh sb="2" eb="3">
      <t>メイ</t>
    </rPh>
    <phoneticPr fontId="31"/>
  </si>
  <si>
    <t>構造</t>
    <rPh sb="0" eb="2">
      <t>コウゾウ</t>
    </rPh>
    <phoneticPr fontId="31"/>
  </si>
  <si>
    <t>物価高騰を反映
した単価（Ａ）</t>
    <rPh sb="0" eb="2">
      <t>ブッカ</t>
    </rPh>
    <rPh sb="2" eb="4">
      <t>コウトウ</t>
    </rPh>
    <rPh sb="5" eb="7">
      <t>ハンエイ</t>
    </rPh>
    <rPh sb="10" eb="12">
      <t>タンカ</t>
    </rPh>
    <phoneticPr fontId="31"/>
  </si>
  <si>
    <t>実契約工事単価（Ｂ）
（直接入力）</t>
    <rPh sb="0" eb="1">
      <t>ジツ</t>
    </rPh>
    <rPh sb="1" eb="3">
      <t>ケイヤク</t>
    </rPh>
    <rPh sb="3" eb="5">
      <t>コウジ</t>
    </rPh>
    <rPh sb="5" eb="7">
      <t>タンカ</t>
    </rPh>
    <rPh sb="12" eb="14">
      <t>チョクセツ</t>
    </rPh>
    <rPh sb="14" eb="16">
      <t>ニュウリョク</t>
    </rPh>
    <phoneticPr fontId="31"/>
  </si>
  <si>
    <t>選定単価（Ｃ）
（Ａ）と（Ｂ）
を比較して小さい方</t>
    <rPh sb="0" eb="2">
      <t>センテイ</t>
    </rPh>
    <rPh sb="2" eb="4">
      <t>タンカ</t>
    </rPh>
    <rPh sb="18" eb="20">
      <t>ヒカク</t>
    </rPh>
    <rPh sb="22" eb="23">
      <t>チイ</t>
    </rPh>
    <rPh sb="25" eb="26">
      <t>ホウ</t>
    </rPh>
    <phoneticPr fontId="4"/>
  </si>
  <si>
    <t>現行の交付要綱上の
国庫補助単価（D）</t>
    <rPh sb="0" eb="2">
      <t>ゲンコウ</t>
    </rPh>
    <rPh sb="3" eb="5">
      <t>コウフ</t>
    </rPh>
    <rPh sb="5" eb="8">
      <t>ヨウコウジョウ</t>
    </rPh>
    <rPh sb="10" eb="12">
      <t>コッコ</t>
    </rPh>
    <rPh sb="12" eb="14">
      <t>ホジョ</t>
    </rPh>
    <rPh sb="14" eb="16">
      <t>タンカ</t>
    </rPh>
    <phoneticPr fontId="31"/>
  </si>
  <si>
    <t>実契約工事
整備面積㎡数（E)
（直接入力）</t>
    <rPh sb="0" eb="1">
      <t>ジツ</t>
    </rPh>
    <rPh sb="1" eb="3">
      <t>ケイヤク</t>
    </rPh>
    <rPh sb="3" eb="5">
      <t>コウジ</t>
    </rPh>
    <rPh sb="6" eb="8">
      <t>セイビ</t>
    </rPh>
    <rPh sb="8" eb="10">
      <t>メンセキ</t>
    </rPh>
    <rPh sb="11" eb="12">
      <t>スウ</t>
    </rPh>
    <rPh sb="17" eb="19">
      <t>チョクセツ</t>
    </rPh>
    <rPh sb="19" eb="21">
      <t>ニュウリョク</t>
    </rPh>
    <phoneticPr fontId="4"/>
  </si>
  <si>
    <t>現行の交付要綱上
の国庫補助
基準面積㎡数（F)</t>
    <rPh sb="0" eb="2">
      <t>ゲンコウ</t>
    </rPh>
    <rPh sb="3" eb="5">
      <t>コウフ</t>
    </rPh>
    <rPh sb="5" eb="7">
      <t>ヨウコウ</t>
    </rPh>
    <rPh sb="7" eb="8">
      <t>ジョウ</t>
    </rPh>
    <rPh sb="10" eb="12">
      <t>コッコ</t>
    </rPh>
    <rPh sb="12" eb="14">
      <t>ホジョ</t>
    </rPh>
    <rPh sb="15" eb="17">
      <t>キジュン</t>
    </rPh>
    <rPh sb="17" eb="19">
      <t>メンセキ</t>
    </rPh>
    <rPh sb="20" eb="21">
      <t>スウ</t>
    </rPh>
    <phoneticPr fontId="4"/>
  </si>
  <si>
    <t>選定整備面積（G）
（E）と（F）
を比較して小さい方</t>
    <rPh sb="0" eb="2">
      <t>センテイ</t>
    </rPh>
    <rPh sb="2" eb="4">
      <t>セイビ</t>
    </rPh>
    <rPh sb="4" eb="6">
      <t>メンセキ</t>
    </rPh>
    <rPh sb="20" eb="22">
      <t>ヒカク</t>
    </rPh>
    <rPh sb="24" eb="25">
      <t>チイ</t>
    </rPh>
    <rPh sb="27" eb="28">
      <t>ホウ</t>
    </rPh>
    <phoneticPr fontId="4"/>
  </si>
  <si>
    <t>事業ごとの国庫補助率（H）</t>
    <rPh sb="0" eb="2">
      <t>ジギョウ</t>
    </rPh>
    <rPh sb="5" eb="7">
      <t>コッコ</t>
    </rPh>
    <rPh sb="7" eb="10">
      <t>ホジョリツ</t>
    </rPh>
    <phoneticPr fontId="31"/>
  </si>
  <si>
    <t>支給確定額
（I)＝（（C）－（D））×（G）×（H）</t>
    <rPh sb="0" eb="2">
      <t>シキュウ</t>
    </rPh>
    <rPh sb="2" eb="4">
      <t>カクテイ</t>
    </rPh>
    <rPh sb="4" eb="5">
      <t>ガク</t>
    </rPh>
    <phoneticPr fontId="9"/>
  </si>
  <si>
    <t>支給決定額
（J）</t>
    <rPh sb="0" eb="2">
      <t>シキュウ</t>
    </rPh>
    <rPh sb="2" eb="4">
      <t>ケッテイ</t>
    </rPh>
    <rPh sb="4" eb="5">
      <t>ガク</t>
    </rPh>
    <phoneticPr fontId="4"/>
  </si>
  <si>
    <t>受入済額（K）</t>
    <rPh sb="0" eb="2">
      <t>ウケイレ</t>
    </rPh>
    <rPh sb="2" eb="3">
      <t>ズ</t>
    </rPh>
    <rPh sb="3" eb="4">
      <t>ガク</t>
    </rPh>
    <phoneticPr fontId="4"/>
  </si>
  <si>
    <t>差引過不足額（L）</t>
    <rPh sb="0" eb="2">
      <t>サシヒキ</t>
    </rPh>
    <rPh sb="2" eb="3">
      <t>カ</t>
    </rPh>
    <rPh sb="3" eb="5">
      <t>ブソク</t>
    </rPh>
    <rPh sb="5" eb="6">
      <t>ガク</t>
    </rPh>
    <phoneticPr fontId="4"/>
  </si>
  <si>
    <t>施設整備に係る
本体工事の契約日</t>
    <rPh sb="0" eb="2">
      <t>シセツ</t>
    </rPh>
    <rPh sb="2" eb="4">
      <t>セイビ</t>
    </rPh>
    <rPh sb="5" eb="6">
      <t>カカ</t>
    </rPh>
    <rPh sb="8" eb="10">
      <t>ホンタイ</t>
    </rPh>
    <rPh sb="10" eb="12">
      <t>コウジ</t>
    </rPh>
    <rPh sb="13" eb="16">
      <t>ケイヤクビ</t>
    </rPh>
    <phoneticPr fontId="31"/>
  </si>
  <si>
    <t>施設整備に係る
本体工事の着工（予定）日</t>
    <rPh sb="0" eb="2">
      <t>シセツ</t>
    </rPh>
    <rPh sb="2" eb="4">
      <t>セイビ</t>
    </rPh>
    <rPh sb="5" eb="6">
      <t>カカ</t>
    </rPh>
    <rPh sb="8" eb="10">
      <t>ホンタイ</t>
    </rPh>
    <rPh sb="10" eb="12">
      <t>コウジ</t>
    </rPh>
    <rPh sb="13" eb="15">
      <t>チャッコウ</t>
    </rPh>
    <rPh sb="16" eb="18">
      <t>ヨテイ</t>
    </rPh>
    <rPh sb="19" eb="20">
      <t>ヒ</t>
    </rPh>
    <phoneticPr fontId="31"/>
  </si>
  <si>
    <t>令和７年度中に国庫補助
を受けた実績の有無</t>
    <rPh sb="0" eb="2">
      <t>レイワ</t>
    </rPh>
    <rPh sb="3" eb="5">
      <t>ネンド</t>
    </rPh>
    <rPh sb="5" eb="6">
      <t>チュウ</t>
    </rPh>
    <rPh sb="7" eb="9">
      <t>コッコ</t>
    </rPh>
    <rPh sb="9" eb="11">
      <t>ホジョ</t>
    </rPh>
    <rPh sb="13" eb="14">
      <t>ウ</t>
    </rPh>
    <rPh sb="16" eb="18">
      <t>ジッセキ</t>
    </rPh>
    <rPh sb="19" eb="21">
      <t>ウム</t>
    </rPh>
    <phoneticPr fontId="4"/>
  </si>
  <si>
    <t>内訳</t>
    <rPh sb="0" eb="2">
      <t>ウチワケ</t>
    </rPh>
    <phoneticPr fontId="4"/>
  </si>
  <si>
    <t>合計額</t>
    <rPh sb="0" eb="2">
      <t>ゴウケイ</t>
    </rPh>
    <rPh sb="2" eb="3">
      <t>ガク</t>
    </rPh>
    <phoneticPr fontId="4"/>
  </si>
  <si>
    <t>●●病院</t>
    <rPh sb="2" eb="4">
      <t>ビョウイン</t>
    </rPh>
    <phoneticPr fontId="4"/>
  </si>
  <si>
    <t>例1</t>
    <rPh sb="0" eb="1">
      <t>レイ</t>
    </rPh>
    <phoneticPr fontId="4"/>
  </si>
  <si>
    <t>地域医療介護総合確保基金</t>
  </si>
  <si>
    <t>事業区分Ⅰの１標準事業例５</t>
    <rPh sb="0" eb="4">
      <t>ジギョウクブン</t>
    </rPh>
    <rPh sb="7" eb="9">
      <t>ヒョウジュン</t>
    </rPh>
    <rPh sb="9" eb="11">
      <t>ジギョウ</t>
    </rPh>
    <rPh sb="11" eb="12">
      <t>レイ</t>
    </rPh>
    <phoneticPr fontId="9"/>
  </si>
  <si>
    <t>該当なし</t>
    <rPh sb="0" eb="2">
      <t>ガイトウ</t>
    </rPh>
    <phoneticPr fontId="9"/>
  </si>
  <si>
    <t>㎡</t>
  </si>
  <si>
    <t>有</t>
    <rPh sb="0" eb="1">
      <t>ア</t>
    </rPh>
    <phoneticPr fontId="9"/>
  </si>
  <si>
    <t>■■病院</t>
    <rPh sb="2" eb="4">
      <t>ビョウイン</t>
    </rPh>
    <phoneticPr fontId="4"/>
  </si>
  <si>
    <t>例2</t>
    <rPh sb="0" eb="1">
      <t>レイ</t>
    </rPh>
    <phoneticPr fontId="9"/>
  </si>
  <si>
    <t>医療施設等施設整備費補助金</t>
  </si>
  <si>
    <t>_14_院内感染対策施設整備事業</t>
  </si>
  <si>
    <t>室</t>
  </si>
  <si>
    <t>-</t>
    <phoneticPr fontId="9"/>
  </si>
  <si>
    <t>▲▲医療センター</t>
    <rPh sb="2" eb="4">
      <t>イリョウ</t>
    </rPh>
    <phoneticPr fontId="4"/>
  </si>
  <si>
    <t>例3</t>
    <rPh sb="0" eb="1">
      <t>レイ</t>
    </rPh>
    <phoneticPr fontId="4"/>
  </si>
  <si>
    <t>医療提供体制施設整備交付金</t>
  </si>
  <si>
    <t>_１_休日夜間急患センター施設整備事業</t>
  </si>
  <si>
    <t>ブロック造</t>
    <rPh sb="4" eb="5">
      <t>ヅク</t>
    </rPh>
    <phoneticPr fontId="72"/>
  </si>
  <si>
    <t>地域医療介護総合確保基金</t>
    <phoneticPr fontId="9"/>
  </si>
  <si>
    <t>新</t>
    <rPh sb="0" eb="1">
      <t>シン</t>
    </rPh>
    <phoneticPr fontId="9"/>
  </si>
  <si>
    <t>旧</t>
    <rPh sb="0" eb="1">
      <t>キュウ</t>
    </rPh>
    <phoneticPr fontId="9"/>
  </si>
  <si>
    <t>事業区分Ⅰの１標準事業例５</t>
    <phoneticPr fontId="9"/>
  </si>
  <si>
    <t>医療提供体制施設整備交付金</t>
    <phoneticPr fontId="9"/>
  </si>
  <si>
    <t>鉄筋コンクリート造</t>
  </si>
  <si>
    <t>ブロック造</t>
  </si>
  <si>
    <t>木造</t>
  </si>
  <si>
    <t>_２_病院群輪番制病院及び共同利用型病院施設整備事業</t>
  </si>
  <si>
    <t>_５_救命救急センター施設整備事業</t>
  </si>
  <si>
    <t>_６_小児救急医療拠点病院施設整備事業</t>
  </si>
  <si>
    <t>_７_小児初期救急センター施設整備事業</t>
  </si>
  <si>
    <t>_８_小児集中治療室施設整備事業</t>
  </si>
  <si>
    <t>_９_小児医療施設施設整備事業</t>
  </si>
  <si>
    <t>鉄筋コンクリート造</t>
    <phoneticPr fontId="1"/>
  </si>
  <si>
    <t>_10_周産期医療施設施設整備事業</t>
  </si>
  <si>
    <t>該当なし（病棟感染対策）</t>
    <rPh sb="0" eb="2">
      <t>ガイトウ</t>
    </rPh>
    <rPh sb="5" eb="7">
      <t>ビョウトウ</t>
    </rPh>
    <rPh sb="7" eb="9">
      <t>カンセン</t>
    </rPh>
    <rPh sb="9" eb="11">
      <t>タイサク</t>
    </rPh>
    <phoneticPr fontId="9"/>
  </si>
  <si>
    <t>_11_地域療育支援施設施設整備事業</t>
  </si>
  <si>
    <t>_13_１__医療施設近代化施設整備事業_精神病棟改修等整備事業</t>
    <phoneticPr fontId="9"/>
  </si>
  <si>
    <t>木造</t>
    <rPh sb="0" eb="2">
      <t>モクゾウ</t>
    </rPh>
    <phoneticPr fontId="1"/>
  </si>
  <si>
    <t>_13_２__医療施設近代化施設整備事業_結核病棟改修等整備事業</t>
    <phoneticPr fontId="9"/>
  </si>
  <si>
    <t>_13_３__医療施設近代化施設整備事業_診療所</t>
    <phoneticPr fontId="9"/>
  </si>
  <si>
    <t>_13_４__医療施設近代化施設整備事業_療養病床療養環境改善事業</t>
    <phoneticPr fontId="9"/>
  </si>
  <si>
    <t>該当なし（厚労大臣が認める場合）</t>
  </si>
  <si>
    <t>_13_５__医療施設近代化施設整備事業_介護老人保健施設等整備事業</t>
    <phoneticPr fontId="9"/>
  </si>
  <si>
    <t>該当なし（新築）</t>
    <rPh sb="0" eb="2">
      <t>ガイトウ</t>
    </rPh>
    <rPh sb="5" eb="7">
      <t>シンチク</t>
    </rPh>
    <phoneticPr fontId="9"/>
  </si>
  <si>
    <t>該当なし（改築）</t>
    <rPh sb="0" eb="2">
      <t>ガイトウ</t>
    </rPh>
    <rPh sb="5" eb="7">
      <t>カイチク</t>
    </rPh>
    <phoneticPr fontId="9"/>
  </si>
  <si>
    <t>該当なし（改修）</t>
    <rPh sb="0" eb="2">
      <t>ガイトウ</t>
    </rPh>
    <rPh sb="5" eb="7">
      <t>カイシュウ</t>
    </rPh>
    <phoneticPr fontId="9"/>
  </si>
  <si>
    <t>_14_基幹災害拠点病院施設整備事業</t>
  </si>
  <si>
    <t>該当なし（補強が必要）</t>
    <rPh sb="0" eb="2">
      <t>ガイトウ</t>
    </rPh>
    <rPh sb="5" eb="7">
      <t>ホキョウ</t>
    </rPh>
    <rPh sb="8" eb="10">
      <t>ヒツヨウ</t>
    </rPh>
    <phoneticPr fontId="9"/>
  </si>
  <si>
    <t>該当なし（免震工法）</t>
    <rPh sb="0" eb="2">
      <t>ガイトウ</t>
    </rPh>
    <rPh sb="5" eb="7">
      <t>メンシン</t>
    </rPh>
    <rPh sb="7" eb="9">
      <t>コウホウ</t>
    </rPh>
    <phoneticPr fontId="9"/>
  </si>
  <si>
    <t>該当なし（0.4未満）</t>
    <rPh sb="0" eb="2">
      <t>ガイトウ</t>
    </rPh>
    <rPh sb="8" eb="10">
      <t>ミマン</t>
    </rPh>
    <phoneticPr fontId="9"/>
  </si>
  <si>
    <t>該当なし（0.4未満かつ免震工法）</t>
    <rPh sb="0" eb="2">
      <t>ガイトウ</t>
    </rPh>
    <rPh sb="8" eb="10">
      <t>ミマン</t>
    </rPh>
    <rPh sb="12" eb="14">
      <t>メンシン</t>
    </rPh>
    <rPh sb="14" eb="16">
      <t>コウホウ</t>
    </rPh>
    <phoneticPr fontId="9"/>
  </si>
  <si>
    <t>_15_地域災害拠点病院施設整備事業</t>
  </si>
  <si>
    <t>_16_災害拠点精神科病院施設整備事業</t>
  </si>
  <si>
    <t>_20_治験施設施設整備事業</t>
  </si>
  <si>
    <t>_21_特定地域病院施設整備事業</t>
  </si>
  <si>
    <t>該当なし（補強の場合）</t>
    <rPh sb="0" eb="2">
      <t>ガイトウ</t>
    </rPh>
    <rPh sb="5" eb="7">
      <t>ホキョウ</t>
    </rPh>
    <rPh sb="8" eb="10">
      <t>バアイ</t>
    </rPh>
    <phoneticPr fontId="9"/>
  </si>
  <si>
    <t>鉄筋コンクリート造</t>
    <phoneticPr fontId="9"/>
  </si>
  <si>
    <t>ブロック造</t>
    <phoneticPr fontId="72"/>
  </si>
  <si>
    <t>_22_医療施設土砂災害防止施設整備事業</t>
  </si>
  <si>
    <t>該当なし</t>
    <phoneticPr fontId="9"/>
  </si>
  <si>
    <t>_23_医療施設耐震整備事業</t>
  </si>
  <si>
    <t>該当なし（0.4未満等）</t>
    <rPh sb="0" eb="2">
      <t>ガイトウ</t>
    </rPh>
    <rPh sb="8" eb="10">
      <t>ミマン</t>
    </rPh>
    <rPh sb="10" eb="11">
      <t>トウ</t>
    </rPh>
    <phoneticPr fontId="9"/>
  </si>
  <si>
    <t>該当なし（0.4未満等かつ免震工法）</t>
    <rPh sb="0" eb="2">
      <t>ガイトウ</t>
    </rPh>
    <rPh sb="8" eb="10">
      <t>ミマン</t>
    </rPh>
    <rPh sb="10" eb="11">
      <t>トウ</t>
    </rPh>
    <rPh sb="13" eb="15">
      <t>メンシン</t>
    </rPh>
    <rPh sb="15" eb="17">
      <t>コウホウ</t>
    </rPh>
    <phoneticPr fontId="9"/>
  </si>
  <si>
    <t>該当なし（補強が必要_看護宿舎）</t>
    <rPh sb="0" eb="2">
      <t>ガイトウ</t>
    </rPh>
    <rPh sb="5" eb="7">
      <t>ホキョウ</t>
    </rPh>
    <rPh sb="8" eb="10">
      <t>ヒツヨウ</t>
    </rPh>
    <rPh sb="11" eb="13">
      <t>カンゴ</t>
    </rPh>
    <rPh sb="13" eb="15">
      <t>シュクシャ</t>
    </rPh>
    <phoneticPr fontId="9"/>
  </si>
  <si>
    <t>該当なし（免震工法_看護宿舎）</t>
    <rPh sb="0" eb="2">
      <t>ガイトウ</t>
    </rPh>
    <rPh sb="5" eb="7">
      <t>メンシン</t>
    </rPh>
    <rPh sb="7" eb="9">
      <t>コウホウ</t>
    </rPh>
    <rPh sb="10" eb="12">
      <t>カンゴ</t>
    </rPh>
    <rPh sb="12" eb="14">
      <t>シュクシャ</t>
    </rPh>
    <phoneticPr fontId="9"/>
  </si>
  <si>
    <t>該当なし（0.3未満等_看護宿舎）</t>
    <rPh sb="0" eb="2">
      <t>ガイトウ</t>
    </rPh>
    <rPh sb="8" eb="10">
      <t>ミマン</t>
    </rPh>
    <rPh sb="10" eb="11">
      <t>トウ</t>
    </rPh>
    <rPh sb="12" eb="14">
      <t>カンゴ</t>
    </rPh>
    <rPh sb="14" eb="16">
      <t>シュクシャ</t>
    </rPh>
    <phoneticPr fontId="9"/>
  </si>
  <si>
    <t>_26_医療機器管理室施設整備事業</t>
  </si>
  <si>
    <t>_28_看護師の特定行為に係る指定研修機関等施設整備事業</t>
  </si>
  <si>
    <t>_29_地域拠点病院・地域拠点歯科診療所施設整備事業</t>
  </si>
  <si>
    <t>医療施設等施設整備費補助金</t>
    <phoneticPr fontId="9"/>
  </si>
  <si>
    <t>_１_へき地診療所施設整備事業</t>
  </si>
  <si>
    <t>_２_過疎地域等特定診療所施設整備事業</t>
  </si>
  <si>
    <t>_３_へき地保健指導所施設整備事業</t>
  </si>
  <si>
    <t>_４_研修医のための研修施設整備事業</t>
  </si>
  <si>
    <t>_５_臨床研修病院施設整備事業</t>
  </si>
  <si>
    <t>_６_へき地医療拠点病院施設整備事業</t>
  </si>
  <si>
    <t>_７_医師臨床研修病院研修医環境整備事業</t>
  </si>
  <si>
    <t>_８_離島等患者宿泊施設施設整備事業</t>
  </si>
  <si>
    <t>_９_産科医療機関施設整備事業</t>
  </si>
  <si>
    <t>_10_分娩取扱施設施設整備事業</t>
  </si>
  <si>
    <t>_11_解剖・死亡時画像診断等施設整備事業</t>
  </si>
  <si>
    <t>該当なし（死亡時画像診断室）</t>
    <rPh sb="0" eb="2">
      <t>ガイトウ</t>
    </rPh>
    <rPh sb="5" eb="8">
      <t>シボウジ</t>
    </rPh>
    <rPh sb="8" eb="10">
      <t>ガゾウ</t>
    </rPh>
    <rPh sb="10" eb="12">
      <t>シンダン</t>
    </rPh>
    <rPh sb="12" eb="13">
      <t>シツ</t>
    </rPh>
    <phoneticPr fontId="9"/>
  </si>
  <si>
    <t>該当なし（解剖室）</t>
    <rPh sb="0" eb="2">
      <t>ガイトウ</t>
    </rPh>
    <rPh sb="5" eb="7">
      <t>カイボウ</t>
    </rPh>
    <rPh sb="7" eb="8">
      <t>シツ</t>
    </rPh>
    <phoneticPr fontId="9"/>
  </si>
  <si>
    <t>_16_新興感染症対応力強化事業_協定締結医療機関施設整備事業</t>
    <phoneticPr fontId="9"/>
  </si>
  <si>
    <t>該当なし（病室）</t>
    <rPh sb="0" eb="2">
      <t>ガイトウ</t>
    </rPh>
    <rPh sb="5" eb="7">
      <t>ビョウシツ</t>
    </rPh>
    <phoneticPr fontId="9"/>
  </si>
  <si>
    <t>該当なし（病棟）</t>
    <rPh sb="0" eb="2">
      <t>ガイトウ</t>
    </rPh>
    <rPh sb="5" eb="7">
      <t>ビョウトウ</t>
    </rPh>
    <phoneticPr fontId="9"/>
  </si>
  <si>
    <t>該当なし（個人防護具）</t>
    <rPh sb="0" eb="2">
      <t>ガイトウ</t>
    </rPh>
    <rPh sb="5" eb="7">
      <t>コジン</t>
    </rPh>
    <rPh sb="7" eb="9">
      <t>ボウゴ</t>
    </rPh>
    <rPh sb="9" eb="10">
      <t>グ</t>
    </rPh>
    <phoneticPr fontId="9"/>
  </si>
  <si>
    <t>_17_重点医師偏在対策支援区域における診療所の承継・開業支援事業</t>
  </si>
  <si>
    <t>第３号様式_別表３（実績報告書）</t>
    <rPh sb="10" eb="12">
      <t>ジッセキ</t>
    </rPh>
    <rPh sb="12" eb="15">
      <t>ホウコクショ</t>
    </rPh>
    <phoneticPr fontId="4"/>
  </si>
  <si>
    <t>分娩取扱施設支援事業　経費所要額調　様式</t>
    <rPh sb="11" eb="13">
      <t>ケイヒ</t>
    </rPh>
    <rPh sb="13" eb="15">
      <t>ショヨウ</t>
    </rPh>
    <rPh sb="15" eb="16">
      <t>ガク</t>
    </rPh>
    <rPh sb="16" eb="17">
      <t>シラ</t>
    </rPh>
    <phoneticPr fontId="31"/>
  </si>
  <si>
    <t>施設に記載・入力頂く箇所</t>
    <rPh sb="0" eb="2">
      <t>シセツ</t>
    </rPh>
    <rPh sb="3" eb="5">
      <t>キサイ</t>
    </rPh>
    <rPh sb="6" eb="8">
      <t>ニュウリョク</t>
    </rPh>
    <rPh sb="8" eb="9">
      <t>イタダ</t>
    </rPh>
    <rPh sb="10" eb="12">
      <t>カショ</t>
    </rPh>
    <phoneticPr fontId="31"/>
  </si>
  <si>
    <t>都道府県に入力頂く箇所</t>
    <rPh sb="0" eb="4">
      <t>トドウフケン</t>
    </rPh>
    <rPh sb="5" eb="7">
      <t>ニュウリョク</t>
    </rPh>
    <rPh sb="6" eb="7">
      <t>キニュウ</t>
    </rPh>
    <rPh sb="7" eb="8">
      <t>イタダ</t>
    </rPh>
    <rPh sb="9" eb="11">
      <t>カショ</t>
    </rPh>
    <phoneticPr fontId="31"/>
  </si>
  <si>
    <t>厚労省記載もしくは自動計算される箇所（入力不要）</t>
    <rPh sb="0" eb="3">
      <t>コウロウショウ</t>
    </rPh>
    <rPh sb="3" eb="5">
      <t>キサイ</t>
    </rPh>
    <rPh sb="9" eb="11">
      <t>ジドウ</t>
    </rPh>
    <rPh sb="11" eb="13">
      <t>ケイサン</t>
    </rPh>
    <rPh sb="16" eb="18">
      <t>カショ</t>
    </rPh>
    <rPh sb="19" eb="21">
      <t>ニュウリョク</t>
    </rPh>
    <rPh sb="21" eb="23">
      <t>フヨウ</t>
    </rPh>
    <phoneticPr fontId="31"/>
  </si>
  <si>
    <t>←都道府県名を選択</t>
    <phoneticPr fontId="4"/>
  </si>
  <si>
    <t>No</t>
  </si>
  <si>
    <t>医療機関名</t>
    <rPh sb="0" eb="2">
      <t>イリョウ</t>
    </rPh>
    <rPh sb="2" eb="4">
      <t>キカン</t>
    </rPh>
    <rPh sb="4" eb="5">
      <t>メイ</t>
    </rPh>
    <phoneticPr fontId="4"/>
  </si>
  <si>
    <t>補助方法</t>
    <phoneticPr fontId="4"/>
  </si>
  <si>
    <t>総事業費</t>
    <rPh sb="0" eb="1">
      <t>ソウ</t>
    </rPh>
    <rPh sb="1" eb="3">
      <t>ジギョウ</t>
    </rPh>
    <rPh sb="3" eb="4">
      <t>ヒ</t>
    </rPh>
    <phoneticPr fontId="4"/>
  </si>
  <si>
    <t>寄付金その他収入</t>
    <rPh sb="0" eb="3">
      <t>キフキン</t>
    </rPh>
    <rPh sb="5" eb="6">
      <t>タ</t>
    </rPh>
    <rPh sb="6" eb="8">
      <t>シュウニュウ</t>
    </rPh>
    <phoneticPr fontId="4"/>
  </si>
  <si>
    <t>差引額</t>
    <rPh sb="0" eb="2">
      <t>サシヒキ</t>
    </rPh>
    <rPh sb="2" eb="3">
      <t>ガク</t>
    </rPh>
    <phoneticPr fontId="4"/>
  </si>
  <si>
    <t>令和７年４月１日～９月30日までの分娩取扱件数が25件以上であること</t>
    <phoneticPr fontId="4"/>
  </si>
  <si>
    <t>令和
５年度の分娩取扱件数</t>
    <phoneticPr fontId="4"/>
  </si>
  <si>
    <t>令和
６年度の分娩取扱件数</t>
    <rPh sb="7" eb="9">
      <t>ブンベン</t>
    </rPh>
    <rPh sb="9" eb="11">
      <t>トリアツカイ</t>
    </rPh>
    <rPh sb="11" eb="13">
      <t>ケンスウ</t>
    </rPh>
    <phoneticPr fontId="4"/>
  </si>
  <si>
    <t>令和６年度における分娩取扱件数が、令和５年度における分娩取扱件数の前年比（ｰ５％以上、ｰ15％が上限）</t>
    <rPh sb="33" eb="35">
      <t>ゼンネン</t>
    </rPh>
    <rPh sb="35" eb="36">
      <t>ヒ</t>
    </rPh>
    <rPh sb="40" eb="42">
      <t>イジョウ</t>
    </rPh>
    <rPh sb="48" eb="50">
      <t>ジョウゲン</t>
    </rPh>
    <phoneticPr fontId="31"/>
  </si>
  <si>
    <t>分娩数減少率
（５～15で選択）
※小数点以下は切り捨て</t>
    <rPh sb="13" eb="15">
      <t>センタク</t>
    </rPh>
    <rPh sb="18" eb="21">
      <t>ショウスウテン</t>
    </rPh>
    <rPh sb="21" eb="23">
      <t>イカ</t>
    </rPh>
    <rPh sb="24" eb="25">
      <t>キ</t>
    </rPh>
    <rPh sb="26" eb="27">
      <t>ス</t>
    </rPh>
    <phoneticPr fontId="4"/>
  </si>
  <si>
    <t>補助単価</t>
    <rPh sb="0" eb="2">
      <t>ホジョ</t>
    </rPh>
    <rPh sb="2" eb="4">
      <t>タンカ</t>
    </rPh>
    <phoneticPr fontId="4"/>
  </si>
  <si>
    <t>基準額</t>
    <rPh sb="0" eb="2">
      <t>キジュン</t>
    </rPh>
    <rPh sb="2" eb="3">
      <t>ガク</t>
    </rPh>
    <phoneticPr fontId="4"/>
  </si>
  <si>
    <t>分娩取扱施設の運営に必要な医師・看護師・助産師に係る下記の経費
・職員基本給
・職員諸手当
・諸謝金
・社会保険料</t>
    <phoneticPr fontId="4"/>
  </si>
  <si>
    <t>選定額</t>
    <phoneticPr fontId="4"/>
  </si>
  <si>
    <t>都道府県
補助額
（直接補助の場合は記載不要</t>
    <phoneticPr fontId="4"/>
  </si>
  <si>
    <t>国庫補助
基本額</t>
    <phoneticPr fontId="4"/>
  </si>
  <si>
    <t>国庫補助
所要額
(千円未満切り捨て)</t>
    <rPh sb="10" eb="11">
      <t>セン</t>
    </rPh>
    <rPh sb="11" eb="14">
      <t>エンミマン</t>
    </rPh>
    <rPh sb="14" eb="15">
      <t>キ</t>
    </rPh>
    <rPh sb="16" eb="17">
      <t>ス</t>
    </rPh>
    <phoneticPr fontId="4"/>
  </si>
  <si>
    <t>交付決定額</t>
    <rPh sb="0" eb="2">
      <t>コウフ</t>
    </rPh>
    <rPh sb="2" eb="4">
      <t>ケッテイ</t>
    </rPh>
    <rPh sb="4" eb="5">
      <t>ガク</t>
    </rPh>
    <phoneticPr fontId="4"/>
  </si>
  <si>
    <t>差引過不足額</t>
    <rPh sb="0" eb="2">
      <t>サシヒキ</t>
    </rPh>
    <rPh sb="2" eb="3">
      <t>カ</t>
    </rPh>
    <rPh sb="3" eb="5">
      <t>ブソク</t>
    </rPh>
    <rPh sb="5" eb="6">
      <t>ガク</t>
    </rPh>
    <phoneticPr fontId="4"/>
  </si>
  <si>
    <t>備考</t>
  </si>
  <si>
    <t>N</t>
    <phoneticPr fontId="4"/>
  </si>
  <si>
    <t>選択</t>
    <rPh sb="0" eb="2">
      <t>センタク</t>
    </rPh>
    <phoneticPr fontId="31"/>
  </si>
  <si>
    <t>件</t>
    <rPh sb="0" eb="1">
      <t>ケン</t>
    </rPh>
    <phoneticPr fontId="4"/>
  </si>
  <si>
    <t>％</t>
    <phoneticPr fontId="4"/>
  </si>
  <si>
    <t>記入例１</t>
    <rPh sb="0" eb="2">
      <t>キニュウ</t>
    </rPh>
    <rPh sb="2" eb="3">
      <t>レイ</t>
    </rPh>
    <phoneticPr fontId="31"/>
  </si>
  <si>
    <t>イ.都道府県が補助する事業（間接補助）</t>
    <rPh sb="2" eb="4">
      <t>トドウ</t>
    </rPh>
    <rPh sb="4" eb="6">
      <t>フケン</t>
    </rPh>
    <rPh sb="7" eb="9">
      <t>ホジョ</t>
    </rPh>
    <rPh sb="11" eb="13">
      <t>ジギョウ</t>
    </rPh>
    <rPh sb="14" eb="16">
      <t>カンセツ</t>
    </rPh>
    <rPh sb="16" eb="18">
      <t>ホジョ</t>
    </rPh>
    <phoneticPr fontId="31"/>
  </si>
  <si>
    <t>〇</t>
  </si>
  <si>
    <t>記入例２</t>
    <rPh sb="0" eb="2">
      <t>キニュウ</t>
    </rPh>
    <rPh sb="2" eb="3">
      <t>レイ</t>
    </rPh>
    <phoneticPr fontId="31"/>
  </si>
  <si>
    <t>労働産院</t>
    <rPh sb="0" eb="2">
      <t>ロウドウ</t>
    </rPh>
    <rPh sb="2" eb="4">
      <t>サンイン</t>
    </rPh>
    <phoneticPr fontId="31"/>
  </si>
  <si>
    <t>　</t>
  </si>
  <si>
    <t>合計</t>
  </si>
  <si>
    <t>ア.都道府県が行う事業（直接補助）</t>
    <rPh sb="2" eb="6">
      <t>トドウフケン</t>
    </rPh>
    <rPh sb="7" eb="8">
      <t>オコナ</t>
    </rPh>
    <rPh sb="9" eb="11">
      <t>ジギョウ</t>
    </rPh>
    <rPh sb="12" eb="14">
      <t>チョクセツ</t>
    </rPh>
    <rPh sb="14" eb="16">
      <t>ホジョ</t>
    </rPh>
    <phoneticPr fontId="31"/>
  </si>
  <si>
    <t>〇</t>
    <phoneticPr fontId="4"/>
  </si>
  <si>
    <t>分娩数減少率（５～15）</t>
    <phoneticPr fontId="4"/>
  </si>
  <si>
    <t>×</t>
    <phoneticPr fontId="4"/>
  </si>
  <si>
    <t>総事業費＝分娩取扱施設の運営に必要な医師・助産師・看護師に係る経費×分娩取扱件数減少率</t>
    <phoneticPr fontId="4"/>
  </si>
  <si>
    <t>第３号様式_別表３　内訳</t>
    <phoneticPr fontId="4"/>
  </si>
  <si>
    <t>分娩取扱施設支援事業</t>
    <phoneticPr fontId="4"/>
  </si>
  <si>
    <t>職員基本給</t>
    <phoneticPr fontId="4"/>
  </si>
  <si>
    <t>職員諸手当</t>
    <phoneticPr fontId="4"/>
  </si>
  <si>
    <t>諸謝金</t>
    <phoneticPr fontId="4"/>
  </si>
  <si>
    <t xml:space="preserve">社会保険料 </t>
    <phoneticPr fontId="4"/>
  </si>
  <si>
    <t>第３号様式_別表４（実績報告書）</t>
    <rPh sb="10" eb="12">
      <t>ジッセキ</t>
    </rPh>
    <rPh sb="12" eb="15">
      <t>ホウコクショ</t>
    </rPh>
    <phoneticPr fontId="4"/>
  </si>
  <si>
    <t>小児医療施設支援事業　経費所要額調　様式</t>
    <rPh sb="11" eb="13">
      <t>ケイヒ</t>
    </rPh>
    <rPh sb="13" eb="15">
      <t>ショヨウ</t>
    </rPh>
    <rPh sb="15" eb="16">
      <t>ガク</t>
    </rPh>
    <rPh sb="16" eb="17">
      <t>シラ</t>
    </rPh>
    <phoneticPr fontId="31"/>
  </si>
  <si>
    <t>厚労省記載もしくは自動計算される箇所（入力不要）</t>
    <rPh sb="9" eb="11">
      <t>ジドウ</t>
    </rPh>
    <rPh sb="11" eb="13">
      <t>ケイサン</t>
    </rPh>
    <rPh sb="16" eb="18">
      <t>カショ</t>
    </rPh>
    <rPh sb="19" eb="21">
      <t>ニュウリョク</t>
    </rPh>
    <rPh sb="21" eb="23">
      <t>フヨウ</t>
    </rPh>
    <phoneticPr fontId="31"/>
  </si>
  <si>
    <t>小児中核病院
小児地域医療センターのいずれか</t>
    <phoneticPr fontId="4"/>
  </si>
  <si>
    <t>寄付金及びその他収入</t>
    <rPh sb="0" eb="3">
      <t>キフキン</t>
    </rPh>
    <rPh sb="3" eb="4">
      <t>オヨ</t>
    </rPh>
    <rPh sb="7" eb="8">
      <t>タ</t>
    </rPh>
    <rPh sb="8" eb="10">
      <t>シュウニュウ</t>
    </rPh>
    <phoneticPr fontId="4"/>
  </si>
  <si>
    <t>差引額</t>
    <phoneticPr fontId="4"/>
  </si>
  <si>
    <t>令和５年度における15歳未満の入院患者数</t>
    <phoneticPr fontId="4"/>
  </si>
  <si>
    <t>令和６年度における15歳未満の入院患者数</t>
    <phoneticPr fontId="4"/>
  </si>
  <si>
    <t>令和６年度における入院患者数（15歳未満）が、令和５年度における入院患者数（15歳未満）の前年比（ｰ２％以上、ｰ10％が上限）</t>
    <rPh sb="9" eb="11">
      <t>ニュウイン</t>
    </rPh>
    <rPh sb="11" eb="14">
      <t>カンジャスウ</t>
    </rPh>
    <rPh sb="40" eb="41">
      <t>サイ</t>
    </rPh>
    <rPh sb="41" eb="43">
      <t>ミマン</t>
    </rPh>
    <rPh sb="45" eb="47">
      <t>ゼンネン</t>
    </rPh>
    <rPh sb="47" eb="48">
      <t>ヒ</t>
    </rPh>
    <rPh sb="52" eb="54">
      <t>イジョウ</t>
    </rPh>
    <rPh sb="60" eb="62">
      <t>ジョウゲン</t>
    </rPh>
    <phoneticPr fontId="31"/>
  </si>
  <si>
    <t>入院患者減少率
（２～10で選択）
※小数点以下は切り捨て</t>
    <rPh sb="0" eb="2">
      <t>ニュウイン</t>
    </rPh>
    <rPh sb="2" eb="4">
      <t>カンジャ</t>
    </rPh>
    <rPh sb="14" eb="16">
      <t>センタク</t>
    </rPh>
    <rPh sb="19" eb="22">
      <t>ショウスウテン</t>
    </rPh>
    <rPh sb="22" eb="24">
      <t>イカ</t>
    </rPh>
    <rPh sb="25" eb="26">
      <t>キ</t>
    </rPh>
    <rPh sb="27" eb="28">
      <t>ス</t>
    </rPh>
    <phoneticPr fontId="4"/>
  </si>
  <si>
    <t>小児入院医療管理料１～３の届出病床のうち、病院の運用規定等により小児専用として指定されている数</t>
    <rPh sb="15" eb="17">
      <t>ビョウショウ</t>
    </rPh>
    <rPh sb="21" eb="23">
      <t>ビョウイン</t>
    </rPh>
    <rPh sb="24" eb="26">
      <t>ウンヨウ</t>
    </rPh>
    <rPh sb="26" eb="28">
      <t>キテイ</t>
    </rPh>
    <rPh sb="28" eb="29">
      <t>トウ</t>
    </rPh>
    <rPh sb="32" eb="34">
      <t>ショウニ</t>
    </rPh>
    <rPh sb="34" eb="36">
      <t>センヨウ</t>
    </rPh>
    <rPh sb="39" eb="41">
      <t>シテイ</t>
    </rPh>
    <rPh sb="46" eb="47">
      <t>カズ</t>
    </rPh>
    <phoneticPr fontId="4"/>
  </si>
  <si>
    <t>交付申請する小児病床に従事する医師・看護師・看護補助者に係る下記の経費
・職員基本給
・職員諸手当
・諸謝金
・社会保険料</t>
    <phoneticPr fontId="4"/>
  </si>
  <si>
    <t>国庫補助
所要額
（千円未満切り捨て）</t>
    <rPh sb="0" eb="2">
      <t>コッコ</t>
    </rPh>
    <rPh sb="2" eb="4">
      <t>ホジョ</t>
    </rPh>
    <rPh sb="5" eb="7">
      <t>ショヨウ</t>
    </rPh>
    <rPh sb="7" eb="8">
      <t>ガク</t>
    </rPh>
    <rPh sb="10" eb="11">
      <t>セン</t>
    </rPh>
    <rPh sb="11" eb="14">
      <t>エンミマン</t>
    </rPh>
    <rPh sb="14" eb="15">
      <t>キ</t>
    </rPh>
    <rPh sb="16" eb="17">
      <t>ス</t>
    </rPh>
    <phoneticPr fontId="31"/>
  </si>
  <si>
    <t>D</t>
  </si>
  <si>
    <t>O</t>
    <phoneticPr fontId="4"/>
  </si>
  <si>
    <t>人</t>
    <rPh sb="0" eb="1">
      <t>ニン</t>
    </rPh>
    <phoneticPr fontId="4"/>
  </si>
  <si>
    <t>床</t>
    <rPh sb="0" eb="1">
      <t>ユカ</t>
    </rPh>
    <phoneticPr fontId="4"/>
  </si>
  <si>
    <t>小児中核病院</t>
    <rPh sb="0" eb="2">
      <t>ショウニ</t>
    </rPh>
    <rPh sb="2" eb="4">
      <t>チュウカク</t>
    </rPh>
    <rPh sb="4" eb="6">
      <t>ビョウイン</t>
    </rPh>
    <phoneticPr fontId="4"/>
  </si>
  <si>
    <t>労働病院</t>
    <rPh sb="0" eb="2">
      <t>ロウドウ</t>
    </rPh>
    <rPh sb="2" eb="4">
      <t>ビョウイン</t>
    </rPh>
    <phoneticPr fontId="31"/>
  </si>
  <si>
    <t>小児地域医療センター</t>
    <rPh sb="0" eb="2">
      <t>ショウニ</t>
    </rPh>
    <rPh sb="2" eb="4">
      <t>チイキ</t>
    </rPh>
    <rPh sb="4" eb="6">
      <t>イリョウ</t>
    </rPh>
    <phoneticPr fontId="4"/>
  </si>
  <si>
    <t>患者減少率（２～10）</t>
    <rPh sb="0" eb="2">
      <t>カンジャ</t>
    </rPh>
    <phoneticPr fontId="4"/>
  </si>
  <si>
    <t>総事業費=交付申請する小児病床に従事する医師・看護師・看護補助者に係る経費×入院患者減少率</t>
    <rPh sb="38" eb="40">
      <t>ニュウイン</t>
    </rPh>
    <rPh sb="40" eb="42">
      <t>カンジャ</t>
    </rPh>
    <rPh sb="42" eb="45">
      <t>ゲンショウリツ</t>
    </rPh>
    <phoneticPr fontId="4"/>
  </si>
  <si>
    <t>第３号様式_別表４　内訳</t>
    <phoneticPr fontId="4"/>
  </si>
  <si>
    <t>小児医療施設支援事業</t>
    <phoneticPr fontId="4"/>
  </si>
  <si>
    <t>第３号様式_別表５（実績報告書）</t>
    <rPh sb="10" eb="12">
      <t>ジッセキ</t>
    </rPh>
    <rPh sb="12" eb="15">
      <t>ホウコクショ</t>
    </rPh>
    <phoneticPr fontId="4"/>
  </si>
  <si>
    <t>地域連携周産期支援事業（分娩取扱施設）　</t>
    <phoneticPr fontId="4"/>
  </si>
  <si>
    <t>←都道府県名を選択</t>
  </si>
  <si>
    <t>補助方法</t>
    <rPh sb="0" eb="2">
      <t>ホジョ</t>
    </rPh>
    <rPh sb="2" eb="4">
      <t>ホウホウ</t>
    </rPh>
    <phoneticPr fontId="9"/>
  </si>
  <si>
    <t>分娩取扱期間</t>
    <rPh sb="0" eb="2">
      <t>ブンベン</t>
    </rPh>
    <rPh sb="2" eb="4">
      <t>トリアツカイ</t>
    </rPh>
    <rPh sb="4" eb="6">
      <t>キカン</t>
    </rPh>
    <phoneticPr fontId="31"/>
  </si>
  <si>
    <r>
      <rPr>
        <sz val="11"/>
        <color rgb="FF000000"/>
        <rFont val="游ゴシック"/>
        <family val="3"/>
        <charset val="128"/>
      </rPr>
      <t>都道府県
補助額</t>
    </r>
    <r>
      <rPr>
        <sz val="11"/>
        <color rgb="FFFF0000"/>
        <rFont val="游ゴシック"/>
        <family val="3"/>
        <charset val="128"/>
      </rPr>
      <t xml:space="preserve">
</t>
    </r>
    <r>
      <rPr>
        <sz val="8"/>
        <color theme="1"/>
        <rFont val="游ゴシック"/>
        <family val="3"/>
        <charset val="128"/>
      </rPr>
      <t>（直接補助の場合は記載不要）</t>
    </r>
    <rPh sb="18" eb="20">
      <t>キサイ</t>
    </rPh>
    <rPh sb="20" eb="22">
      <t>フヨウ</t>
    </rPh>
    <phoneticPr fontId="31"/>
  </si>
  <si>
    <t>国庫補助所要額</t>
    <rPh sb="0" eb="2">
      <t>コッコ</t>
    </rPh>
    <rPh sb="2" eb="4">
      <t>ホジョ</t>
    </rPh>
    <rPh sb="4" eb="6">
      <t>ショヨウ</t>
    </rPh>
    <rPh sb="6" eb="7">
      <t>ガク</t>
    </rPh>
    <phoneticPr fontId="31"/>
  </si>
  <si>
    <t>A</t>
  </si>
  <si>
    <t>H= FとGのうち最少額</t>
    <rPh sb="9" eb="10">
      <t>サイ</t>
    </rPh>
    <rPh sb="10" eb="12">
      <t>ショウガク</t>
    </rPh>
    <phoneticPr fontId="31"/>
  </si>
  <si>
    <t>I×補助率1/2</t>
    <phoneticPr fontId="31"/>
  </si>
  <si>
    <t>L=I-J</t>
    <phoneticPr fontId="4"/>
  </si>
  <si>
    <t>年間６月以上９月未満</t>
    <rPh sb="0" eb="2">
      <t>ネンカン</t>
    </rPh>
    <rPh sb="3" eb="4">
      <t>ガツ</t>
    </rPh>
    <rPh sb="4" eb="6">
      <t>イジョウ</t>
    </rPh>
    <rPh sb="7" eb="8">
      <t>ゲツ</t>
    </rPh>
    <rPh sb="8" eb="10">
      <t>ミマン</t>
    </rPh>
    <phoneticPr fontId="31"/>
  </si>
  <si>
    <t>年間９月以上</t>
    <rPh sb="0" eb="2">
      <t>ネンカン</t>
    </rPh>
    <rPh sb="3" eb="4">
      <t>ツキ</t>
    </rPh>
    <rPh sb="4" eb="6">
      <t>イジョウ</t>
    </rPh>
    <phoneticPr fontId="31"/>
  </si>
  <si>
    <t>年間６月未満</t>
    <rPh sb="0" eb="2">
      <t>ネンカン</t>
    </rPh>
    <rPh sb="3" eb="4">
      <t>ゲツ</t>
    </rPh>
    <rPh sb="4" eb="6">
      <t>ミマン</t>
    </rPh>
    <phoneticPr fontId="31"/>
  </si>
  <si>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Ph sb="10" eb="11">
      <t>ホン</t>
    </rPh>
    <rPh sb="56" eb="57">
      <t>ホン</t>
    </rPh>
    <rPh sb="331" eb="333">
      <t>タイショウ</t>
    </rPh>
    <rPh sb="333" eb="335">
      <t>ケイヒ</t>
    </rPh>
    <rPh sb="338" eb="340">
      <t>ヒツヨウ</t>
    </rPh>
    <rPh sb="341" eb="342">
      <t>ツギ</t>
    </rPh>
    <rPh sb="343" eb="344">
      <t>カカ</t>
    </rPh>
    <rPh sb="346" eb="348">
      <t>ケイヒ</t>
    </rPh>
    <rPh sb="352" eb="354">
      <t>ショクイン</t>
    </rPh>
    <rPh sb="354" eb="357">
      <t>キホンキュウ</t>
    </rPh>
    <rPh sb="358" eb="360">
      <t>ショクイン</t>
    </rPh>
    <rPh sb="360" eb="363">
      <t>ショテアテ</t>
    </rPh>
    <rPh sb="364" eb="365">
      <t>ショ</t>
    </rPh>
    <rPh sb="365" eb="367">
      <t>シャキン</t>
    </rPh>
    <rPh sb="368" eb="370">
      <t>シャカイ</t>
    </rPh>
    <rPh sb="370" eb="373">
      <t>ホケンリョウ</t>
    </rPh>
    <phoneticPr fontId="31"/>
  </si>
  <si>
    <t>第３号様式_別表５　内訳</t>
    <phoneticPr fontId="4"/>
  </si>
  <si>
    <t>地域連携周産期支援事業（分娩取扱施設）</t>
    <phoneticPr fontId="4"/>
  </si>
  <si>
    <t>第３号様式_別表６（実績報告書）</t>
    <rPh sb="10" eb="12">
      <t>ジッセキ</t>
    </rPh>
    <rPh sb="12" eb="14">
      <t>ホウコク</t>
    </rPh>
    <phoneticPr fontId="4"/>
  </si>
  <si>
    <t>地域連携周産期支援事業（産科施設）＿施設＿経費所要額調　様式</t>
    <rPh sb="18" eb="20">
      <t>シセツ</t>
    </rPh>
    <rPh sb="28" eb="30">
      <t>ヨウシキ</t>
    </rPh>
    <phoneticPr fontId="9"/>
  </si>
  <si>
    <t>施設名称</t>
    <rPh sb="0" eb="2">
      <t>シセツ</t>
    </rPh>
    <rPh sb="2" eb="3">
      <t>メイ</t>
    </rPh>
    <phoneticPr fontId="9"/>
  </si>
  <si>
    <t>総事業費</t>
  </si>
  <si>
    <t>寄付金その
他の収入額</t>
    <rPh sb="0" eb="2">
      <t>キフ</t>
    </rPh>
    <rPh sb="2" eb="3">
      <t>キン</t>
    </rPh>
    <phoneticPr fontId="9"/>
  </si>
  <si>
    <t>差引額</t>
  </si>
  <si>
    <t>基 準 額</t>
    <phoneticPr fontId="31"/>
  </si>
  <si>
    <r>
      <t xml:space="preserve">選 定 額
</t>
    </r>
    <r>
      <rPr>
        <sz val="8"/>
        <color rgb="FF000000"/>
        <rFont val="ＭＳ Ｐゴシック"/>
        <family val="3"/>
        <charset val="128"/>
      </rPr>
      <t>（Ｃ）・（Ｄ）・（Ｅ）のうち最少額</t>
    </r>
    <phoneticPr fontId="31"/>
  </si>
  <si>
    <t>補助率</t>
    <rPh sb="0" eb="3">
      <t>ホジョリツ</t>
    </rPh>
    <phoneticPr fontId="31"/>
  </si>
  <si>
    <t>選定額×補助率</t>
    <rPh sb="0" eb="2">
      <t>センテイ</t>
    </rPh>
    <rPh sb="2" eb="3">
      <t>ガク</t>
    </rPh>
    <rPh sb="4" eb="7">
      <t>ホジョリツ</t>
    </rPh>
    <phoneticPr fontId="4"/>
  </si>
  <si>
    <t>都道府県
補助額</t>
    <rPh sb="0" eb="4">
      <t>トドウフケン</t>
    </rPh>
    <rPh sb="5" eb="7">
      <t>ホジョ</t>
    </rPh>
    <rPh sb="7" eb="8">
      <t>ガク</t>
    </rPh>
    <phoneticPr fontId="4"/>
  </si>
  <si>
    <t>(Ａ)</t>
    <phoneticPr fontId="9"/>
  </si>
  <si>
    <t>(Ｂ)</t>
    <phoneticPr fontId="9"/>
  </si>
  <si>
    <t>(A)-(B)=(C)</t>
  </si>
  <si>
    <t>（Ｄ)</t>
    <phoneticPr fontId="9"/>
  </si>
  <si>
    <t>（Ｅ)</t>
    <phoneticPr fontId="9"/>
  </si>
  <si>
    <t>（Ｆ)</t>
    <phoneticPr fontId="9"/>
  </si>
  <si>
    <t>（G）＝（F）×補助率1/2</t>
    <rPh sb="8" eb="11">
      <t>ホジョリツ</t>
    </rPh>
    <phoneticPr fontId="4"/>
  </si>
  <si>
    <t>（H）</t>
  </si>
  <si>
    <t>（I）</t>
    <phoneticPr fontId="4"/>
  </si>
  <si>
    <t>(J)</t>
    <phoneticPr fontId="4"/>
  </si>
  <si>
    <t>(K)</t>
    <phoneticPr fontId="4"/>
  </si>
  <si>
    <t>(L)=(I)-(K)</t>
    <phoneticPr fontId="4"/>
  </si>
  <si>
    <t xml:space="preserve">         円</t>
  </si>
  <si>
    <t>　　　　円</t>
  </si>
  <si>
    <t>円</t>
  </si>
  <si>
    <t>厚労産婦人科</t>
    <rPh sb="0" eb="2">
      <t>コウロウ</t>
    </rPh>
    <rPh sb="2" eb="6">
      <t>サンフジンカ</t>
    </rPh>
    <phoneticPr fontId="31"/>
  </si>
  <si>
    <t>県立厚労病院</t>
    <rPh sb="0" eb="2">
      <t>ケンリツ</t>
    </rPh>
    <rPh sb="2" eb="4">
      <t>コウロウ</t>
    </rPh>
    <rPh sb="4" eb="6">
      <t>ビョウイン</t>
    </rPh>
    <phoneticPr fontId="31"/>
  </si>
  <si>
    <t>【留意事項】</t>
    <rPh sb="1" eb="3">
      <t>リュウイ</t>
    </rPh>
    <rPh sb="3" eb="5">
      <t>ジコウ</t>
    </rPh>
    <phoneticPr fontId="9"/>
  </si>
  <si>
    <t>（A）総事業費は、地域連携周産期支援事業（産科施設のうち施設）に関わるすべての経費で、設計その他工事に伴う事務に要する費用も含まれる。</t>
    <rPh sb="21" eb="23">
      <t>サンカ</t>
    </rPh>
    <rPh sb="23" eb="25">
      <t>シセツ</t>
    </rPh>
    <phoneticPr fontId="4"/>
  </si>
  <si>
    <t>（B）寄付金とは、寄付者がその使途を、本事業に指定する寄付金をいい、使途を指定しない一般寄付金及び総事業のうち、補助対象外の事業に対する寄付金は、ここにいう寄付金とはみなさない。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t>
    <phoneticPr fontId="31"/>
  </si>
  <si>
    <t>（D）対象経費は、産前・産後の診療を行う産科医療機関として必要な診察室の新築、増築、改築及び改修に要する工事費又は工事請負費</t>
    <phoneticPr fontId="31"/>
  </si>
  <si>
    <t>第３号様式_別表７（実績報告書）</t>
    <rPh sb="10" eb="12">
      <t>ジッセキ</t>
    </rPh>
    <rPh sb="12" eb="14">
      <t>ホウコク</t>
    </rPh>
    <phoneticPr fontId="4"/>
  </si>
  <si>
    <t>地域連携周産期支援事業（産科施設）＿設備＿経費所要額調　様式</t>
    <rPh sb="18" eb="20">
      <t>セツビ</t>
    </rPh>
    <rPh sb="28" eb="30">
      <t>ヨウシキ</t>
    </rPh>
    <phoneticPr fontId="9"/>
  </si>
  <si>
    <t>寄付金その
他の収入額</t>
    <rPh sb="0" eb="3">
      <t>キフキン</t>
    </rPh>
    <phoneticPr fontId="9"/>
  </si>
  <si>
    <t>（A）総事業費は、地域連携周産期支援事業（産科施設のうち設備）に関わるすべての経費</t>
    <rPh sb="21" eb="23">
      <t>サンカ</t>
    </rPh>
    <rPh sb="23" eb="25">
      <t>シセツ</t>
    </rPh>
    <phoneticPr fontId="4"/>
  </si>
  <si>
    <t>（D）対象経費は、妊婦健診を行う産科医療施設として必要な医療機器購入費（超音波診断装置、診察台（内診台）、分娩監視装置）</t>
    <phoneticPr fontId="31"/>
  </si>
  <si>
    <t>第３号様式_別表８（実績報告書）</t>
    <rPh sb="6" eb="8">
      <t>ベッピョウ</t>
    </rPh>
    <rPh sb="10" eb="12">
      <t>ジッセキ</t>
    </rPh>
    <rPh sb="12" eb="15">
      <t>ホウコクショ</t>
    </rPh>
    <phoneticPr fontId="4"/>
  </si>
  <si>
    <t>施設名称</t>
    <rPh sb="0" eb="2">
      <t>シセツ</t>
    </rPh>
    <rPh sb="2" eb="4">
      <t>メイショウ</t>
    </rPh>
    <phoneticPr fontId="4"/>
  </si>
  <si>
    <t>選 定 額
（Ｃ）・（Ｄ）・（Ｅ）のうち最少額</t>
    <phoneticPr fontId="31"/>
  </si>
  <si>
    <t>国庫補助
基本額</t>
    <rPh sb="0" eb="2">
      <t>コッコ</t>
    </rPh>
    <rPh sb="2" eb="4">
      <t>ホジョ</t>
    </rPh>
    <rPh sb="5" eb="7">
      <t>キホン</t>
    </rPh>
    <rPh sb="7" eb="8">
      <t>ガク</t>
    </rPh>
    <phoneticPr fontId="31"/>
  </si>
  <si>
    <t>国庫受入済額</t>
    <rPh sb="0" eb="2">
      <t>コッコ</t>
    </rPh>
    <rPh sb="2" eb="4">
      <t>ウケイレ</t>
    </rPh>
    <rPh sb="4" eb="5">
      <t>ズ</t>
    </rPh>
    <rPh sb="5" eb="6">
      <t>ガク</t>
    </rPh>
    <phoneticPr fontId="4"/>
  </si>
  <si>
    <t>（Ｇ)</t>
    <phoneticPr fontId="4"/>
  </si>
  <si>
    <t>（Ｈ)</t>
    <phoneticPr fontId="4"/>
  </si>
  <si>
    <t>（I)</t>
    <phoneticPr fontId="4"/>
  </si>
  <si>
    <t>＜記載例＞</t>
    <rPh sb="1" eb="3">
      <t>キサイ</t>
    </rPh>
    <rPh sb="3" eb="4">
      <t>レイ</t>
    </rPh>
    <phoneticPr fontId="4"/>
  </si>
  <si>
    <t>都道府県が行う事業</t>
    <rPh sb="0" eb="4">
      <t>トドウフケン</t>
    </rPh>
    <rPh sb="5" eb="6">
      <t>オコナ</t>
    </rPh>
    <rPh sb="7" eb="9">
      <t>ジギョウ</t>
    </rPh>
    <phoneticPr fontId="4"/>
  </si>
  <si>
    <t>-</t>
    <phoneticPr fontId="4"/>
  </si>
  <si>
    <t>市区町村が行う事業に都道府県が補助する事業</t>
    <rPh sb="0" eb="2">
      <t>シク</t>
    </rPh>
    <rPh sb="2" eb="4">
      <t>チョウソン</t>
    </rPh>
    <rPh sb="5" eb="6">
      <t>オコナ</t>
    </rPh>
    <rPh sb="7" eb="9">
      <t>ジギョウ</t>
    </rPh>
    <rPh sb="10" eb="14">
      <t>トドウフケン</t>
    </rPh>
    <rPh sb="15" eb="17">
      <t>ホジョ</t>
    </rPh>
    <rPh sb="19" eb="21">
      <t>ジギョウ</t>
    </rPh>
    <phoneticPr fontId="4"/>
  </si>
  <si>
    <t>総額</t>
    <rPh sb="0" eb="2">
      <t>ソウガク</t>
    </rPh>
    <phoneticPr fontId="4"/>
  </si>
  <si>
    <t>第１号様式_別表８　内訳</t>
    <phoneticPr fontId="4"/>
  </si>
  <si>
    <t>賃金（臨時職員の賃金）</t>
    <phoneticPr fontId="4"/>
  </si>
  <si>
    <t>報酬（パートタイム会計年度任用職員の報酬）</t>
    <phoneticPr fontId="4"/>
  </si>
  <si>
    <t>給料（フルタイム会計年度任用職員の給料）</t>
    <phoneticPr fontId="4"/>
  </si>
  <si>
    <t>共済費（①～③を支給する職員に係る社会保険料）</t>
    <phoneticPr fontId="4"/>
  </si>
  <si>
    <t>職員手当等</t>
    <phoneticPr fontId="4"/>
  </si>
  <si>
    <t>　（①～③を支給する職員に係る扶養手当、地域手当、管理職手当、</t>
    <phoneticPr fontId="4"/>
  </si>
  <si>
    <t>　　管理職特別勤務手当、通勤手当、期末手当、勤勉手当、寒冷地手当、</t>
    <phoneticPr fontId="4"/>
  </si>
  <si>
    <t>会議費</t>
    <phoneticPr fontId="4"/>
  </si>
  <si>
    <t>旅費</t>
    <phoneticPr fontId="4"/>
  </si>
  <si>
    <t>需用費（消耗品費、印刷製本費、材料費、光熱水費、燃料費、食糧費、修繕料）</t>
    <phoneticPr fontId="4"/>
  </si>
  <si>
    <t>借料及び損料</t>
    <phoneticPr fontId="4"/>
  </si>
  <si>
    <t>雑役務費（通信運搬費、手数料、自動車損害保険料）</t>
    <phoneticPr fontId="4"/>
  </si>
  <si>
    <t>委託料</t>
    <phoneticPr fontId="4"/>
  </si>
  <si>
    <t>第３号様式_別表９（実績報告書）</t>
    <rPh sb="6" eb="8">
      <t>ベッピョウ</t>
    </rPh>
    <rPh sb="10" eb="12">
      <t>ジッセキ</t>
    </rPh>
    <rPh sb="12" eb="15">
      <t>ホウコクショ</t>
    </rPh>
    <phoneticPr fontId="4"/>
  </si>
  <si>
    <t>対象経費の
実支出額</t>
    <rPh sb="6" eb="7">
      <t>ジツ</t>
    </rPh>
    <rPh sb="7" eb="10">
      <t>シシュツガク</t>
    </rPh>
    <phoneticPr fontId="9"/>
  </si>
  <si>
    <t>国庫補助基本額</t>
    <rPh sb="0" eb="2">
      <t>コッコ</t>
    </rPh>
    <rPh sb="2" eb="4">
      <t>ホジョ</t>
    </rPh>
    <rPh sb="4" eb="6">
      <t>キホン</t>
    </rPh>
    <rPh sb="6" eb="7">
      <t>ガク</t>
    </rPh>
    <phoneticPr fontId="4"/>
  </si>
  <si>
    <t>（Ｇ）</t>
    <phoneticPr fontId="4"/>
  </si>
  <si>
    <t>（Ｈ）</t>
    <phoneticPr fontId="4"/>
  </si>
  <si>
    <t>(I)</t>
    <phoneticPr fontId="4"/>
  </si>
  <si>
    <t>第３号様式_別表９　内訳　</t>
    <phoneticPr fontId="4"/>
  </si>
  <si>
    <t>事業区分</t>
    <rPh sb="0" eb="2">
      <t>ジギョウ</t>
    </rPh>
    <rPh sb="2" eb="4">
      <t>クブン</t>
    </rPh>
    <phoneticPr fontId="9"/>
  </si>
  <si>
    <t>所要額計算</t>
    <rPh sb="0" eb="3">
      <t>ショヨウガク</t>
    </rPh>
    <rPh sb="3" eb="5">
      <t>ケイサン</t>
    </rPh>
    <phoneticPr fontId="9"/>
  </si>
  <si>
    <t>国庫補助ラインナップ</t>
    <rPh sb="0" eb="2">
      <t>コッコ</t>
    </rPh>
    <rPh sb="2" eb="4">
      <t>ホジョ</t>
    </rPh>
    <phoneticPr fontId="9"/>
  </si>
  <si>
    <t>構造</t>
    <rPh sb="0" eb="2">
      <t>コウゾウ</t>
    </rPh>
    <phoneticPr fontId="9"/>
  </si>
  <si>
    <t>地域医療介護総合確保基金</t>
    <rPh sb="0" eb="2">
      <t>チイキ</t>
    </rPh>
    <rPh sb="2" eb="4">
      <t>イリョウ</t>
    </rPh>
    <rPh sb="4" eb="6">
      <t>カイゴ</t>
    </rPh>
    <rPh sb="6" eb="8">
      <t>ソウゴウ</t>
    </rPh>
    <rPh sb="8" eb="10">
      <t>カクホ</t>
    </rPh>
    <rPh sb="10" eb="12">
      <t>キキン</t>
    </rPh>
    <phoneticPr fontId="9"/>
  </si>
  <si>
    <t>医療提供体制施設整備交付金</t>
    <rPh sb="0" eb="2">
      <t>イリョウ</t>
    </rPh>
    <rPh sb="2" eb="4">
      <t>テイキョウ</t>
    </rPh>
    <rPh sb="4" eb="6">
      <t>タイセイ</t>
    </rPh>
    <rPh sb="6" eb="8">
      <t>シセツ</t>
    </rPh>
    <rPh sb="8" eb="10">
      <t>セイビ</t>
    </rPh>
    <rPh sb="10" eb="13">
      <t>コウフキン</t>
    </rPh>
    <phoneticPr fontId="9"/>
  </si>
  <si>
    <t>医療施設等施設整備費補助金</t>
    <rPh sb="0" eb="4">
      <t>イリョウシセツ</t>
    </rPh>
    <rPh sb="4" eb="5">
      <t>トウ</t>
    </rPh>
    <rPh sb="5" eb="7">
      <t>シセツ</t>
    </rPh>
    <rPh sb="7" eb="9">
      <t>セイビ</t>
    </rPh>
    <rPh sb="9" eb="10">
      <t>ヒ</t>
    </rPh>
    <rPh sb="10" eb="13">
      <t>ホジョキン</t>
    </rPh>
    <phoneticPr fontId="9"/>
  </si>
  <si>
    <t>－</t>
    <phoneticPr fontId="9"/>
  </si>
  <si>
    <t>(1) へき地診療所施設整備事業</t>
    <phoneticPr fontId="9"/>
  </si>
  <si>
    <t>生産性向上・職場環境整備等支援事業</t>
    <phoneticPr fontId="9"/>
  </si>
  <si>
    <t>鉄筋コンクリート造</t>
    <rPh sb="0" eb="2">
      <t>テッキン</t>
    </rPh>
    <rPh sb="8" eb="9">
      <t>ヅク</t>
    </rPh>
    <phoneticPr fontId="9"/>
  </si>
  <si>
    <t>(2) 過疎地域等特定診療所施設整備事業</t>
    <phoneticPr fontId="9"/>
  </si>
  <si>
    <t>病床数適正化支援事業</t>
    <rPh sb="2" eb="3">
      <t>カズ</t>
    </rPh>
    <rPh sb="3" eb="6">
      <t>テキセイカ</t>
    </rPh>
    <phoneticPr fontId="9"/>
  </si>
  <si>
    <t>(3) へき地保健指導所施設整備事業</t>
    <phoneticPr fontId="9"/>
  </si>
  <si>
    <t>施設整備促進支援事業</t>
    <phoneticPr fontId="9"/>
  </si>
  <si>
    <t>木造</t>
    <rPh sb="0" eb="2">
      <t>モクゾウ</t>
    </rPh>
    <phoneticPr fontId="72"/>
  </si>
  <si>
    <t>(4) 研修医のための研修施設整備事業</t>
    <phoneticPr fontId="9"/>
  </si>
  <si>
    <t>分娩取扱施設支援事業</t>
    <phoneticPr fontId="9"/>
  </si>
  <si>
    <t>(5) 臨床研修病院施設整備事業</t>
    <phoneticPr fontId="9"/>
  </si>
  <si>
    <t>小児医療施設支援事業</t>
    <phoneticPr fontId="9"/>
  </si>
  <si>
    <t>(6) へき地医療拠点病院施設整備事業</t>
    <phoneticPr fontId="9"/>
  </si>
  <si>
    <t>地域連携周産期支援事業（分娩取扱施設）</t>
    <phoneticPr fontId="9"/>
  </si>
  <si>
    <t>(7) 医師臨床研修病院研修医環境整備事業</t>
    <phoneticPr fontId="9"/>
  </si>
  <si>
    <t>医療施設等経営強化緊急支援執行事業</t>
    <phoneticPr fontId="9"/>
  </si>
  <si>
    <t>(8) 離島等患者宿泊施設施設整備事業</t>
    <phoneticPr fontId="9"/>
  </si>
  <si>
    <t>地域連携周産期支援事業（産科施設のうち施設）</t>
    <rPh sb="12" eb="14">
      <t>サンカ</t>
    </rPh>
    <rPh sb="14" eb="16">
      <t>シセツ</t>
    </rPh>
    <rPh sb="19" eb="21">
      <t>シセツ</t>
    </rPh>
    <phoneticPr fontId="9"/>
  </si>
  <si>
    <t>(9) 産科医療機関施設整備事業</t>
    <phoneticPr fontId="9"/>
  </si>
  <si>
    <t>地域連携周産期支援事業（産科施設のうち設備）</t>
    <rPh sb="12" eb="14">
      <t>サンカ</t>
    </rPh>
    <rPh sb="14" eb="16">
      <t>シセツ</t>
    </rPh>
    <rPh sb="19" eb="21">
      <t>セツビ</t>
    </rPh>
    <phoneticPr fontId="9"/>
  </si>
  <si>
    <t>(10) 分娩取扱施設施設整備事業</t>
    <phoneticPr fontId="9"/>
  </si>
  <si>
    <t>_12_共同利用施設施設整備事業</t>
  </si>
  <si>
    <t>(11) 死亡時画像診断システム施設整備事業</t>
    <phoneticPr fontId="9"/>
  </si>
  <si>
    <t>(12) 有床診療所等スプリンクラー等施設整備事業</t>
    <phoneticPr fontId="9"/>
  </si>
  <si>
    <t>(13) 南海トラフ地震に係る津波避難対策緊急事業</t>
    <phoneticPr fontId="9"/>
  </si>
  <si>
    <t>(14)院内感染対策施設整備事業</t>
    <phoneticPr fontId="9"/>
  </si>
  <si>
    <t>事業区分（様式２，４，５用）</t>
    <rPh sb="0" eb="2">
      <t>ジギョウ</t>
    </rPh>
    <rPh sb="2" eb="4">
      <t>クブン</t>
    </rPh>
    <rPh sb="5" eb="7">
      <t>ヨウシキ</t>
    </rPh>
    <rPh sb="12" eb="13">
      <t>ヨウ</t>
    </rPh>
    <phoneticPr fontId="9"/>
  </si>
  <si>
    <t>へき地診療所施設整備事業</t>
    <phoneticPr fontId="9"/>
  </si>
  <si>
    <t>過疎地域等特定診療所施設整備事業</t>
    <phoneticPr fontId="9"/>
  </si>
  <si>
    <t>へき地保健指導所施設整備事業</t>
    <phoneticPr fontId="9"/>
  </si>
  <si>
    <t>研修医のための研修施設整備事業</t>
    <phoneticPr fontId="9"/>
  </si>
  <si>
    <t>臨床研修病院施設整備事業</t>
    <phoneticPr fontId="9"/>
  </si>
  <si>
    <t>へき地医療拠点病院施設整備事業</t>
    <phoneticPr fontId="9"/>
  </si>
  <si>
    <t>１　休日夜間急患センター施設整備事業</t>
    <phoneticPr fontId="9"/>
  </si>
  <si>
    <t>２　病院群輪番制病院及び共同利用型病院施設整備事業</t>
  </si>
  <si>
    <t>５　救命救急センター施設整備事業</t>
  </si>
  <si>
    <t>６　小児救急医療拠点病院施設整備事業</t>
  </si>
  <si>
    <t>７　小児初期救急センター施設整備事業</t>
  </si>
  <si>
    <t>８　小児集中治療室施設整備事業</t>
  </si>
  <si>
    <t>９　小児医療施設施設整備事業</t>
  </si>
  <si>
    <t>10　周産期医療施設施設整備事業</t>
  </si>
  <si>
    <t>11　地域療育支援施設施設整備事業</t>
  </si>
  <si>
    <t>12　共同利用施設施設整備事業</t>
  </si>
  <si>
    <t>13（１）　医療施設近代化施設整備事業（精神病棟改修等整備事業）</t>
    <rPh sb="20" eb="22">
      <t>セイシン</t>
    </rPh>
    <rPh sb="22" eb="24">
      <t>ビョウトウ</t>
    </rPh>
    <rPh sb="24" eb="26">
      <t>カイシュウ</t>
    </rPh>
    <rPh sb="26" eb="27">
      <t>トウ</t>
    </rPh>
    <rPh sb="27" eb="31">
      <t>セイビジギョウ</t>
    </rPh>
    <phoneticPr fontId="9"/>
  </si>
  <si>
    <t>13（２）　医療施設近代化施設整備事業（結核病棟改修等整備事業）</t>
    <phoneticPr fontId="9"/>
  </si>
  <si>
    <t>13（３）　医療施設近代化施設整備事業（診療所）</t>
    <rPh sb="20" eb="23">
      <t>シンリョウジョ</t>
    </rPh>
    <phoneticPr fontId="1"/>
  </si>
  <si>
    <t>13（４）　医療施設近代化施設整備事業（療養病床療養環境改善事業）</t>
    <phoneticPr fontId="9"/>
  </si>
  <si>
    <t>13（５）　医療施設近代化施設整備事業（介護老人保健施設等整備事業）</t>
    <rPh sb="28" eb="29">
      <t>トウ</t>
    </rPh>
    <rPh sb="29" eb="33">
      <t>セイビジギョウ</t>
    </rPh>
    <phoneticPr fontId="9"/>
  </si>
  <si>
    <t>14　基幹災害拠点病院施設整備事業</t>
  </si>
  <si>
    <t>15　地域災害拠点病院施設整備事業</t>
    <phoneticPr fontId="4"/>
  </si>
  <si>
    <t>16　災害拠点精神科病院施設整備事業</t>
    <phoneticPr fontId="4"/>
  </si>
  <si>
    <t>20　治験施設施設整備事業</t>
  </si>
  <si>
    <t>21　特定地域病院施設整備事業</t>
  </si>
  <si>
    <t>22　医療施設土砂災害防止施設整備事業</t>
    <rPh sb="3" eb="5">
      <t>イリョウ</t>
    </rPh>
    <rPh sb="5" eb="7">
      <t>シセツ</t>
    </rPh>
    <rPh sb="7" eb="9">
      <t>ドシャ</t>
    </rPh>
    <rPh sb="9" eb="11">
      <t>サイガイ</t>
    </rPh>
    <rPh sb="11" eb="13">
      <t>ボウシ</t>
    </rPh>
    <rPh sb="13" eb="15">
      <t>シセツ</t>
    </rPh>
    <rPh sb="15" eb="17">
      <t>セイビ</t>
    </rPh>
    <rPh sb="17" eb="19">
      <t>ジギョウ</t>
    </rPh>
    <phoneticPr fontId="1"/>
  </si>
  <si>
    <t>23　医療施設耐震整備事業</t>
  </si>
  <si>
    <t>26　医療機器管理室施設整備事業</t>
  </si>
  <si>
    <t>28　看護師の特定行為に係る指定研修機関等施設整備事業</t>
  </si>
  <si>
    <t>29　地域拠点病院・地域拠点歯科診療所施設整備事業</t>
  </si>
  <si>
    <t>医師臨床研修病院研修医環境整備事業</t>
    <phoneticPr fontId="9"/>
  </si>
  <si>
    <t>離島等患者宿泊施設施設整備事業</t>
    <phoneticPr fontId="9"/>
  </si>
  <si>
    <t>該当なし（厚労大臣が認める場合）</t>
    <rPh sb="0" eb="2">
      <t>ガイトウ</t>
    </rPh>
    <rPh sb="5" eb="7">
      <t>コウロウ</t>
    </rPh>
    <rPh sb="7" eb="9">
      <t>ダイジン</t>
    </rPh>
    <rPh sb="10" eb="11">
      <t>ミト</t>
    </rPh>
    <rPh sb="13" eb="15">
      <t>バアイ</t>
    </rPh>
    <phoneticPr fontId="9"/>
  </si>
  <si>
    <t>産科医療機関施設整備事業</t>
    <phoneticPr fontId="9"/>
  </si>
  <si>
    <t>分娩取扱施設施設整備事業</t>
    <phoneticPr fontId="9"/>
  </si>
  <si>
    <t>死亡時画像診断システム施設整備事業</t>
    <phoneticPr fontId="9"/>
  </si>
  <si>
    <t>１　へき地診療所施設整備事業</t>
    <phoneticPr fontId="9"/>
  </si>
  <si>
    <t>２　過疎地域等特定診療所施設整備事業</t>
    <phoneticPr fontId="9"/>
  </si>
  <si>
    <t>３　へき地保健指導所施設整備事業</t>
    <phoneticPr fontId="9"/>
  </si>
  <si>
    <t>４　研修医のための研修施設整備事業</t>
    <phoneticPr fontId="9"/>
  </si>
  <si>
    <t>５　臨床研修病院施設整備事業</t>
    <phoneticPr fontId="9"/>
  </si>
  <si>
    <t>６　へき地医療拠点病院施設整備事業</t>
    <phoneticPr fontId="9"/>
  </si>
  <si>
    <t>７　医師臨床研修病院研修医環境整備事業</t>
    <phoneticPr fontId="9"/>
  </si>
  <si>
    <t>８　離島等患者宿泊施設施設整備事業</t>
    <phoneticPr fontId="9"/>
  </si>
  <si>
    <t>９　産科医療機関施設整備事業</t>
    <phoneticPr fontId="9"/>
  </si>
  <si>
    <t>10　分娩取扱施設施設整備事業</t>
    <phoneticPr fontId="9"/>
  </si>
  <si>
    <t>11　解剖・死亡時画像診断等施設整備事業</t>
    <rPh sb="3" eb="5">
      <t>カイボウ</t>
    </rPh>
    <rPh sb="6" eb="9">
      <t>シボウジ</t>
    </rPh>
    <rPh sb="9" eb="11">
      <t>ガゾウ</t>
    </rPh>
    <rPh sb="11" eb="13">
      <t>シンダン</t>
    </rPh>
    <phoneticPr fontId="9"/>
  </si>
  <si>
    <t>14　院内感染対策施設整備事業</t>
    <phoneticPr fontId="9"/>
  </si>
  <si>
    <t>16　新興感染症対応力強化事業（協定締結医療機関施設整備事業）</t>
    <phoneticPr fontId="9"/>
  </si>
  <si>
    <t>17　重点医師偏在対策支援区域における診療所の承継・開業支援事業</t>
    <phoneticPr fontId="9"/>
  </si>
  <si>
    <t>有床診療所等スプリンクラー等施設整備事業</t>
    <phoneticPr fontId="9"/>
  </si>
  <si>
    <t>南海トラフ地震に係る津波避難対策緊急事業</t>
    <phoneticPr fontId="9"/>
  </si>
  <si>
    <t>院内感染対策施設整備事業</t>
    <phoneticPr fontId="9"/>
  </si>
  <si>
    <t>【設置基準の適否】</t>
    <rPh sb="1" eb="3">
      <t>セッチ</t>
    </rPh>
    <rPh sb="3" eb="5">
      <t>キジュン</t>
    </rPh>
    <rPh sb="6" eb="8">
      <t>テキヒ</t>
    </rPh>
    <phoneticPr fontId="9"/>
  </si>
  <si>
    <t>（医療機関名：）</t>
    <rPh sb="1" eb="3">
      <t>イリョウ</t>
    </rPh>
    <rPh sb="3" eb="6">
      <t>キカンメイ</t>
    </rPh>
    <phoneticPr fontId="9"/>
  </si>
  <si>
    <t>設置基準</t>
    <rPh sb="0" eb="2">
      <t>セッチ</t>
    </rPh>
    <rPh sb="2" eb="4">
      <t>キジュン</t>
    </rPh>
    <phoneticPr fontId="9"/>
  </si>
  <si>
    <t>適否
（○又は×）</t>
    <rPh sb="0" eb="2">
      <t>テキヒ</t>
    </rPh>
    <rPh sb="5" eb="6">
      <t>マタ</t>
    </rPh>
    <phoneticPr fontId="9"/>
  </si>
  <si>
    <t>①令和７年度において、分娩取扱実績があること</t>
    <phoneticPr fontId="9"/>
  </si>
  <si>
    <t>②令和７年度末において、分娩を取り扱う病院の数が１以下であり、かつ、分娩を取り扱う診療所の数が２以下である二次医療圏に所在すること</t>
    <phoneticPr fontId="9"/>
  </si>
  <si>
    <t>③令和７年度において、妊産婦の健康診査を実施していること</t>
    <phoneticPr fontId="9"/>
  </si>
  <si>
    <t>④各都道府県において策定した医療計画上の集約化・重点化計画との整合性が確保されていること</t>
    <phoneticPr fontId="9"/>
  </si>
  <si>
    <t>⑤今後の分娩取扱について都道府県や地域の他の分娩施設との連携の状況や今後の取組に関する計画を提出すること</t>
    <phoneticPr fontId="9"/>
  </si>
  <si>
    <t>※①～⑦の適否において、ひとつでも「×」がある場合には、対象外とする。</t>
    <rPh sb="5" eb="7">
      <t>テキヒ</t>
    </rPh>
    <rPh sb="23" eb="25">
      <t>バアイ</t>
    </rPh>
    <rPh sb="28" eb="31">
      <t>タイショウガイ</t>
    </rPh>
    <phoneticPr fontId="9"/>
  </si>
  <si>
    <t>※本様式は医療機関毎に作成すること。</t>
    <rPh sb="1" eb="2">
      <t>ホン</t>
    </rPh>
    <rPh sb="2" eb="4">
      <t>ヨウシキ</t>
    </rPh>
    <rPh sb="5" eb="7">
      <t>イリョウ</t>
    </rPh>
    <rPh sb="7" eb="9">
      <t>キカン</t>
    </rPh>
    <rPh sb="9" eb="10">
      <t>ゴト</t>
    </rPh>
    <rPh sb="11" eb="13">
      <t>サクセイ</t>
    </rPh>
    <phoneticPr fontId="9"/>
  </si>
  <si>
    <t>別表の第２蘭にあげる対象経費の支出済額</t>
    <rPh sb="0" eb="2">
      <t>ベッピョウ</t>
    </rPh>
    <rPh sb="3" eb="4">
      <t>ダイ</t>
    </rPh>
    <rPh sb="5" eb="6">
      <t>ラン</t>
    </rPh>
    <rPh sb="10" eb="12">
      <t>タイショウ</t>
    </rPh>
    <rPh sb="12" eb="14">
      <t>ケイヒ</t>
    </rPh>
    <rPh sb="15" eb="17">
      <t>シシュツ</t>
    </rPh>
    <rPh sb="17" eb="18">
      <t>ズ</t>
    </rPh>
    <rPh sb="18" eb="19">
      <t>ガク</t>
    </rPh>
    <phoneticPr fontId="9"/>
  </si>
  <si>
    <t>第３号様式_別表１（実績報告書）</t>
    <rPh sb="10" eb="12">
      <t>ジッセキ</t>
    </rPh>
    <rPh sb="12" eb="15">
      <t>ホウコクショ</t>
    </rPh>
    <phoneticPr fontId="4"/>
  </si>
  <si>
    <t>第３号様式_別表２（実績報告書）</t>
    <rPh sb="10" eb="12">
      <t>ジッセキ</t>
    </rPh>
    <rPh sb="12" eb="15">
      <t>ホウコクショ</t>
    </rPh>
    <phoneticPr fontId="4"/>
  </si>
  <si>
    <t>支　出　済　額</t>
    <rPh sb="4" eb="5">
      <t>ズミ</t>
    </rPh>
    <phoneticPr fontId="4"/>
  </si>
  <si>
    <t>対象経費の
支出済額</t>
    <rPh sb="0" eb="2">
      <t>タイショウ</t>
    </rPh>
    <rPh sb="2" eb="4">
      <t>ケイヒ</t>
    </rPh>
    <rPh sb="6" eb="8">
      <t>シシュツ</t>
    </rPh>
    <rPh sb="8" eb="9">
      <t>ズミ</t>
    </rPh>
    <rPh sb="9" eb="10">
      <t>ガク</t>
    </rPh>
    <phoneticPr fontId="9"/>
  </si>
  <si>
    <t>令和７年度内に契約し、着工したか否か
（〇or×を選択）</t>
    <phoneticPr fontId="4"/>
  </si>
  <si>
    <t>補助対象となる工事内容
（例、診察室の改修工事）</t>
    <phoneticPr fontId="4"/>
  </si>
  <si>
    <t>イ.都道府県が補助する事業（間接補助）</t>
    <rPh sb="2" eb="4">
      <t>トドウ</t>
    </rPh>
    <rPh sb="4" eb="6">
      <t>フケン</t>
    </rPh>
    <rPh sb="7" eb="9">
      <t>ホジョ</t>
    </rPh>
    <rPh sb="11" eb="13">
      <t>ジギョウ</t>
    </rPh>
    <rPh sb="14" eb="16">
      <t>カンセツ</t>
    </rPh>
    <rPh sb="16" eb="18">
      <t>ホジョ</t>
    </rPh>
    <phoneticPr fontId="26"/>
  </si>
  <si>
    <t>診察室の新築工事</t>
    <rPh sb="0" eb="3">
      <t>シンサツシツ</t>
    </rPh>
    <rPh sb="4" eb="6">
      <t>シンチク</t>
    </rPh>
    <rPh sb="6" eb="8">
      <t>コウジ</t>
    </rPh>
    <phoneticPr fontId="5"/>
  </si>
  <si>
    <t>診察室の改修工事</t>
    <rPh sb="0" eb="3">
      <t>シンサツシツ</t>
    </rPh>
    <rPh sb="4" eb="6">
      <t>カイシュウ</t>
    </rPh>
    <rPh sb="6" eb="8">
      <t>コウジ</t>
    </rPh>
    <phoneticPr fontId="5"/>
  </si>
  <si>
    <t>対象経費の
支出済額</t>
    <rPh sb="8" eb="9">
      <t>ズ</t>
    </rPh>
    <phoneticPr fontId="9"/>
  </si>
  <si>
    <t>R７に契約し、納品されたか
（〇か×を選択してください）</t>
    <phoneticPr fontId="4"/>
  </si>
  <si>
    <t>超音波診断装置
の金額</t>
    <phoneticPr fontId="4"/>
  </si>
  <si>
    <t>診察台（内診台）
の金額</t>
    <phoneticPr fontId="4"/>
  </si>
  <si>
    <t>分娩監視装置
の金額</t>
    <phoneticPr fontId="4"/>
  </si>
  <si>
    <t>補助対象品目
の小計額</t>
    <phoneticPr fontId="4"/>
  </si>
  <si>
    <t>ア.都道府県が行う事業（直接補助）</t>
    <rPh sb="2" eb="6">
      <t>トドウフケン</t>
    </rPh>
    <rPh sb="7" eb="8">
      <t>オコナ</t>
    </rPh>
    <rPh sb="9" eb="11">
      <t>ジギョウ</t>
    </rPh>
    <rPh sb="12" eb="14">
      <t>チョクセツ</t>
    </rPh>
    <rPh sb="14" eb="16">
      <t>ホジョ</t>
    </rPh>
    <phoneticPr fontId="26"/>
  </si>
  <si>
    <t>　　住居手当、単身赴任手当、時間外勤務手当、休日勤務手当、夜間勤務手当、</t>
    <phoneticPr fontId="4"/>
  </si>
  <si>
    <t>産科部門の収入額及び寄付金
その他の収入額</t>
    <rPh sb="10" eb="13">
      <t>キフキン</t>
    </rPh>
    <rPh sb="16" eb="17">
      <t>タ</t>
    </rPh>
    <rPh sb="18" eb="21">
      <t>シュウニュウガク</t>
    </rPh>
    <phoneticPr fontId="9"/>
  </si>
  <si>
    <t>４　選定額（F）には、差引額（C）と別表の第２蘭にあげる対象経費の支出済額（D）と基準額（E）の最少額を記載すること。</t>
    <rPh sb="2" eb="4">
      <t>センテイ</t>
    </rPh>
    <rPh sb="4" eb="5">
      <t>ガク</t>
    </rPh>
    <rPh sb="11" eb="13">
      <t>サシヒキ</t>
    </rPh>
    <rPh sb="13" eb="14">
      <t>ガク</t>
    </rPh>
    <rPh sb="35" eb="36">
      <t>ス</t>
    </rPh>
    <rPh sb="41" eb="43">
      <t>キジュン</t>
    </rPh>
    <rPh sb="43" eb="44">
      <t>ガク</t>
    </rPh>
    <rPh sb="48" eb="49">
      <t>サイ</t>
    </rPh>
    <rPh sb="49" eb="51">
      <t>ショウガク</t>
    </rPh>
    <rPh sb="52" eb="54">
      <t>キサイ</t>
    </rPh>
    <phoneticPr fontId="4"/>
  </si>
  <si>
    <t>　　宿日直手当、特地勤務手当、へき地手当）</t>
    <phoneticPr fontId="4"/>
  </si>
  <si>
    <t>I=H×補助率（2/3）（千円未満切捨）</t>
    <rPh sb="13" eb="15">
      <t>センエン</t>
    </rPh>
    <rPh sb="15" eb="17">
      <t>ミマン</t>
    </rPh>
    <rPh sb="17" eb="19">
      <t>キリス</t>
    </rPh>
    <phoneticPr fontId="31"/>
  </si>
  <si>
    <t>H= F, G の最少額</t>
    <rPh sb="9" eb="10">
      <t>サイ</t>
    </rPh>
    <rPh sb="10" eb="12">
      <t>ショウガク</t>
    </rPh>
    <phoneticPr fontId="31"/>
  </si>
  <si>
    <t>補助率</t>
    <rPh sb="0" eb="3">
      <t>ホジョリツ</t>
    </rPh>
    <phoneticPr fontId="5"/>
  </si>
  <si>
    <t>選定額×補助率</t>
    <rPh sb="0" eb="2">
      <t>センテイ</t>
    </rPh>
    <rPh sb="2" eb="3">
      <t>ガク</t>
    </rPh>
    <rPh sb="4" eb="7">
      <t>ホジョリツ</t>
    </rPh>
    <phoneticPr fontId="5"/>
  </si>
  <si>
    <t>C=A-B</t>
  </si>
  <si>
    <t>F＝D*E</t>
  </si>
  <si>
    <t>H=G*D/100</t>
  </si>
  <si>
    <t>I＝C,F,Hの最少額</t>
    <rPh sb="8" eb="10">
      <t>サイショウ</t>
    </rPh>
    <rPh sb="10" eb="11">
      <t>ガク</t>
    </rPh>
    <phoneticPr fontId="5"/>
  </si>
  <si>
    <t>J＝I×補助率（1/2）</t>
    <rPh sb="4" eb="7">
      <t>ホジョリツ</t>
    </rPh>
    <phoneticPr fontId="5"/>
  </si>
  <si>
    <t>K</t>
  </si>
  <si>
    <t>L=J,Kの最少額</t>
    <rPh sb="6" eb="7">
      <t>サイ</t>
    </rPh>
    <rPh sb="7" eb="9">
      <t>ショウガク</t>
    </rPh>
    <phoneticPr fontId="5"/>
  </si>
  <si>
    <t>M＝L（千円未満切捨）</t>
    <rPh sb="4" eb="6">
      <t>センエン</t>
    </rPh>
    <rPh sb="6" eb="8">
      <t>ミマン</t>
    </rPh>
    <rPh sb="8" eb="10">
      <t>キリス</t>
    </rPh>
    <phoneticPr fontId="5"/>
  </si>
  <si>
    <t>P＝M-O</t>
    <phoneticPr fontId="4"/>
  </si>
  <si>
    <t>C＝A-B</t>
  </si>
  <si>
    <t>F</t>
  </si>
  <si>
    <t>G＝D*E*F</t>
  </si>
  <si>
    <t>H</t>
  </si>
  <si>
    <t>I=D*H/100</t>
  </si>
  <si>
    <t>J＝C,G,Iの最少額</t>
    <rPh sb="8" eb="10">
      <t>サイショウ</t>
    </rPh>
    <rPh sb="10" eb="11">
      <t>ガク</t>
    </rPh>
    <phoneticPr fontId="5"/>
  </si>
  <si>
    <t>K＝J×補助率（1/2）</t>
    <rPh sb="4" eb="7">
      <t>ホジョリツ</t>
    </rPh>
    <phoneticPr fontId="5"/>
  </si>
  <si>
    <t>L</t>
  </si>
  <si>
    <t>M=K,Lの最少額</t>
    <rPh sb="6" eb="7">
      <t>サイ</t>
    </rPh>
    <rPh sb="7" eb="9">
      <t>ショウガク</t>
    </rPh>
    <phoneticPr fontId="5"/>
  </si>
  <si>
    <t>N=M（千円未満切捨）</t>
    <rPh sb="4" eb="6">
      <t>センエン</t>
    </rPh>
    <rPh sb="6" eb="8">
      <t>ミマン</t>
    </rPh>
    <rPh sb="8" eb="10">
      <t>キリス</t>
    </rPh>
    <phoneticPr fontId="5"/>
  </si>
  <si>
    <t>P</t>
    <phoneticPr fontId="4"/>
  </si>
  <si>
    <t>Q＝N-P</t>
    <phoneticPr fontId="4"/>
  </si>
  <si>
    <t>（J）</t>
    <phoneticPr fontId="4"/>
  </si>
  <si>
    <t>(L)</t>
    <phoneticPr fontId="4"/>
  </si>
  <si>
    <t>(M)=(J)-(L)</t>
    <phoneticPr fontId="4"/>
  </si>
  <si>
    <t>対象経費の
支出済額</t>
    <rPh sb="8" eb="9">
      <t>ズ</t>
    </rPh>
    <phoneticPr fontId="4"/>
  </si>
  <si>
    <t>３　別表の第２蘭にあげる対象経費の支出済額（D）欄の①には「第３号様式_別表１　内訳」で算出した額を記載すること。③には①の額に4/5を乗じた額を記載すること。なお、当該過程で生じた少数点以下の端数については切り捨てることとする。</t>
    <rPh sb="19" eb="20">
      <t>ス</t>
    </rPh>
    <rPh sb="24" eb="25">
      <t>ラン</t>
    </rPh>
    <rPh sb="44" eb="46">
      <t>サンシュツ</t>
    </rPh>
    <rPh sb="48" eb="49">
      <t>ガク</t>
    </rPh>
    <rPh sb="50" eb="52">
      <t>キサイ</t>
    </rPh>
    <rPh sb="62" eb="63">
      <t>ガク</t>
    </rPh>
    <rPh sb="68" eb="69">
      <t>ジョウ</t>
    </rPh>
    <rPh sb="71" eb="72">
      <t>ガク</t>
    </rPh>
    <rPh sb="73" eb="75">
      <t>キサイ</t>
    </rPh>
    <rPh sb="83" eb="85">
      <t>トウガイ</t>
    </rPh>
    <rPh sb="85" eb="87">
      <t>カテイ</t>
    </rPh>
    <rPh sb="88" eb="89">
      <t>ショウ</t>
    </rPh>
    <rPh sb="91" eb="93">
      <t>ショウスウ</t>
    </rPh>
    <rPh sb="93" eb="94">
      <t>テン</t>
    </rPh>
    <rPh sb="94" eb="96">
      <t>イカ</t>
    </rPh>
    <rPh sb="97" eb="99">
      <t>ハスウ</t>
    </rPh>
    <rPh sb="104" eb="105">
      <t>キ</t>
    </rPh>
    <rPh sb="106" eb="107">
      <t>ス</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</si>
</sst>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quot;金 &quot;#,###"/>
    <numFmt numFmtId="178" formatCode="#,##0;&quot;△ &quot;#,##0"/>
    <numFmt numFmtId="179" formatCode="#,##0;&quot;▲ &quot;#,##0"/>
    <numFmt numFmtId="180" formatCode="#,##0&quot;㎡&quot;"/>
    <numFmt numFmtId="181" formatCode="0.0%"/>
    <numFmt numFmtId="182" formatCode="#,##0_);[Red]\(#,##0\)"/>
    <numFmt numFmtId="183" formatCode="#,##0_ ;[Red]\-#,##0\ "/>
    <numFmt numFmtId="184" formatCode="General&quot;件&quot;"/>
    <numFmt numFmtId="185" formatCode="#,##0&quot;円&quot;"/>
  </numFmts>
  <fonts count="76">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3"/>
      <charset val="128"/>
      <scheme val="minor"/>
    </font>
    <font>
      <sz val="6"/>
      <name val="ＭＳ Ｐゴシック"/>
      <family val="3"/>
      <charset val="128"/>
      <scheme val="minor"/>
    </font>
    <font>
      <sz val="11"/>
      <color rgb="FF000000"/>
      <name val="ＭＳ Ｐゴシック"/>
      <family val="3"/>
      <charset val="128"/>
      <scheme val="minor"/>
    </font>
    <font>
      <strike/>
      <sz val="11"/>
      <color rgb="FFFF0000"/>
      <name val="ＭＳ Ｐゴシック"/>
      <family val="3"/>
      <charset val="128"/>
      <scheme val="minor"/>
    </font>
    <font>
      <b/>
      <sz val="11"/>
      <color rgb="FFFF0000"/>
      <name val="ＭＳ Ｐゴシック"/>
      <family val="3"/>
      <charset val="128"/>
      <scheme val="minor"/>
    </font>
    <font>
      <sz val="11"/>
      <color rgb="FFFF0000"/>
      <name val="ＭＳ Ｐゴシック"/>
      <family val="3"/>
      <charset val="128"/>
      <scheme val="minor"/>
    </font>
    <font>
      <sz val="6"/>
      <name val="ＭＳ Ｐゴシック"/>
      <family val="3"/>
      <charset val="128"/>
    </font>
    <font>
      <sz val="12"/>
      <color theme="1"/>
      <name val="ＭＳ Ｐゴシック"/>
      <family val="3"/>
      <charset val="128"/>
    </font>
    <font>
      <sz val="11"/>
      <color theme="1"/>
      <name val="ＭＳ Ｐゴシック"/>
      <family val="3"/>
      <charset val="128"/>
    </font>
    <font>
      <sz val="12"/>
      <color rgb="FF000000"/>
      <name val="ＭＳ Ｐゴシック"/>
      <family val="3"/>
      <charset val="128"/>
    </font>
    <font>
      <sz val="12"/>
      <color indexed="8"/>
      <name val="ＭＳ Ｐゴシック"/>
      <family val="3"/>
      <charset val="128"/>
    </font>
    <font>
      <sz val="11"/>
      <color rgb="FF000000"/>
      <name val="ＭＳ Ｐゴシック"/>
      <family val="3"/>
      <charset val="128"/>
    </font>
    <font>
      <b/>
      <sz val="9"/>
      <color indexed="81"/>
      <name val="MS P ゴシック"/>
      <family val="3"/>
      <charset val="128"/>
    </font>
    <font>
      <strike/>
      <sz val="11"/>
      <color rgb="FFFF0000"/>
      <name val="ＭＳ Ｐゴシック"/>
      <family val="3"/>
      <charset val="128"/>
    </font>
    <font>
      <strike/>
      <sz val="9"/>
      <color rgb="FFFF0000"/>
      <name val="ＭＳ Ｐゴシック"/>
      <family val="3"/>
      <charset val="128"/>
    </font>
    <font>
      <sz val="9"/>
      <color rgb="FF000000"/>
      <name val="ＭＳ Ｐゴシック"/>
      <family val="3"/>
      <charset val="128"/>
    </font>
    <font>
      <sz val="11"/>
      <name val="ＭＳ Ｐゴシック"/>
      <family val="3"/>
      <charset val="128"/>
    </font>
    <font>
      <sz val="11"/>
      <color indexed="10"/>
      <name val="ＭＳ Ｐゴシック"/>
      <family val="3"/>
      <charset val="128"/>
    </font>
    <font>
      <sz val="11"/>
      <color indexed="8"/>
      <name val="ＭＳ Ｐゴシック"/>
      <family val="3"/>
      <charset val="128"/>
    </font>
    <font>
      <u/>
      <sz val="9"/>
      <color theme="1"/>
      <name val="ＭＳ Ｐゴシック"/>
      <family val="3"/>
      <charset val="128"/>
    </font>
    <font>
      <sz val="16"/>
      <color theme="1"/>
      <name val="ＭＳ Ｐゴシック"/>
      <family val="3"/>
      <charset val="128"/>
      <scheme val="minor"/>
    </font>
    <font>
      <sz val="16"/>
      <color rgb="FF000000"/>
      <name val="ＭＳ Ｐゴシック"/>
      <family val="3"/>
      <charset val="128"/>
    </font>
    <font>
      <sz val="11"/>
      <name val="明朝"/>
      <family val="1"/>
      <charset val="128"/>
    </font>
    <font>
      <sz val="11"/>
      <name val="ＭＳ Ｐゴシック"/>
      <family val="3"/>
      <charset val="128"/>
      <scheme val="minor"/>
    </font>
    <font>
      <sz val="9"/>
      <color theme="1"/>
      <name val="ＭＳ Ｐゴシック"/>
      <family val="3"/>
      <charset val="128"/>
    </font>
    <font>
      <b/>
      <sz val="12"/>
      <color theme="1"/>
      <name val="ＭＳ Ｐゴシック"/>
      <family val="3"/>
      <charset val="128"/>
      <scheme val="minor"/>
    </font>
    <font>
      <b/>
      <sz val="11"/>
      <color theme="1"/>
      <name val="ＭＳ Ｐゴシック"/>
      <family val="3"/>
      <charset val="128"/>
      <scheme val="minor"/>
    </font>
    <font>
      <sz val="10"/>
      <color theme="1"/>
      <name val="ＭＳ Ｐゴシック"/>
      <family val="2"/>
      <charset val="128"/>
      <scheme val="minor"/>
    </font>
    <font>
      <sz val="6"/>
      <name val="ＭＳ Ｐゴシック"/>
      <family val="2"/>
      <charset val="128"/>
      <scheme val="minor"/>
    </font>
    <font>
      <sz val="11"/>
      <color theme="1" tint="0.499984740745262"/>
      <name val="ＭＳ Ｐゴシック"/>
      <family val="3"/>
      <charset val="128"/>
      <scheme val="minor"/>
    </font>
    <font>
      <sz val="16"/>
      <name val="ＭＳ Ｐゴシック"/>
      <family val="3"/>
      <charset val="128"/>
      <scheme val="minor"/>
    </font>
    <font>
      <b/>
      <sz val="10"/>
      <color theme="1"/>
      <name val="ＭＳ Ｐゴシック"/>
      <family val="2"/>
      <charset val="128"/>
      <scheme val="minor"/>
    </font>
    <font>
      <b/>
      <sz val="16"/>
      <color theme="1"/>
      <name val="ＭＳ Ｐゴシック"/>
      <family val="3"/>
      <charset val="128"/>
      <scheme val="minor"/>
    </font>
    <font>
      <sz val="11"/>
      <color theme="1"/>
      <name val="メイリオ"/>
      <family val="3"/>
    </font>
    <font>
      <sz val="11"/>
      <color theme="1"/>
      <name val="メイリオ"/>
      <family val="3"/>
      <charset val="128"/>
    </font>
    <font>
      <sz val="11"/>
      <name val="メイリオ"/>
      <family val="3"/>
      <charset val="128"/>
    </font>
    <font>
      <sz val="11"/>
      <color rgb="FF000000"/>
      <name val="メイリオ"/>
      <family val="3"/>
      <charset val="128"/>
    </font>
    <font>
      <sz val="11"/>
      <name val="メイリオ"/>
      <family val="3"/>
    </font>
    <font>
      <sz val="10"/>
      <name val="メイリオ"/>
      <family val="3"/>
      <charset val="128"/>
    </font>
    <font>
      <sz val="11"/>
      <color rgb="FF000000"/>
      <name val="メイリオ"/>
      <family val="3"/>
    </font>
    <font>
      <b/>
      <sz val="22"/>
      <color theme="1"/>
      <name val="メイリオ"/>
      <family val="3"/>
      <charset val="128"/>
    </font>
    <font>
      <sz val="11"/>
      <name val="ＭＳ Ｐ明朝"/>
      <family val="1"/>
      <charset val="128"/>
    </font>
    <font>
      <sz val="11"/>
      <color theme="1"/>
      <name val="ＭＳ 明朝"/>
      <family val="1"/>
      <charset val="128"/>
    </font>
    <font>
      <sz val="11"/>
      <name val="ＭＳ 明朝"/>
      <family val="1"/>
      <charset val="128"/>
    </font>
    <font>
      <sz val="12"/>
      <name val="ＭＳ 明朝"/>
      <family val="1"/>
      <charset val="128"/>
    </font>
    <font>
      <sz val="6"/>
      <name val="ＭＳ Ｐ明朝"/>
      <family val="1"/>
      <charset val="128"/>
    </font>
    <font>
      <sz val="12"/>
      <name val="ＭＳ Ｐゴシック"/>
      <family val="3"/>
      <charset val="128"/>
      <scheme val="minor"/>
    </font>
    <font>
      <sz val="10"/>
      <color rgb="FF000000"/>
      <name val="メイリオ"/>
      <family val="3"/>
      <charset val="128"/>
    </font>
    <font>
      <sz val="22"/>
      <color theme="1"/>
      <name val="メイリオ"/>
      <family val="3"/>
      <charset val="128"/>
    </font>
    <font>
      <sz val="14"/>
      <color theme="1"/>
      <name val="ＭＳ Ｐゴシック"/>
      <family val="3"/>
      <charset val="128"/>
      <scheme val="minor"/>
    </font>
    <font>
      <sz val="12"/>
      <color theme="1"/>
      <name val="ＭＳ Ｐゴシック"/>
      <family val="2"/>
      <charset val="128"/>
      <scheme val="minor"/>
    </font>
    <font>
      <sz val="11"/>
      <color theme="2"/>
      <name val="ＭＳ Ｐゴシック"/>
      <family val="3"/>
      <charset val="128"/>
      <scheme val="minor"/>
    </font>
    <font>
      <sz val="8"/>
      <name val="ＭＳ Ｐゴシック"/>
      <family val="3"/>
      <charset val="128"/>
      <scheme val="minor"/>
    </font>
    <font>
      <sz val="11"/>
      <color theme="1"/>
      <name val="游ゴシック"/>
      <family val="3"/>
      <charset val="128"/>
    </font>
    <font>
      <sz val="11"/>
      <color rgb="FF000000"/>
      <name val="游ゴシック"/>
      <family val="3"/>
      <charset val="128"/>
    </font>
    <font>
      <sz val="11"/>
      <color rgb="FFFF0000"/>
      <name val="游ゴシック"/>
      <family val="3"/>
      <charset val="128"/>
    </font>
    <font>
      <sz val="8"/>
      <color theme="1"/>
      <name val="游ゴシック"/>
      <family val="3"/>
      <charset val="128"/>
    </font>
    <font>
      <b/>
      <sz val="14"/>
      <color theme="1" tint="0.14999847407452621"/>
      <name val="ＭＳ Ｐゴシック"/>
      <family val="3"/>
      <charset val="128"/>
      <scheme val="minor"/>
    </font>
    <font>
      <sz val="10"/>
      <color theme="1" tint="0.14999847407452621"/>
      <name val="ＭＳ Ｐゴシック"/>
      <family val="3"/>
      <charset val="128"/>
      <scheme val="minor"/>
    </font>
    <font>
      <sz val="10"/>
      <color theme="1"/>
      <name val="ＭＳ Ｐゴシック"/>
      <family val="3"/>
      <charset val="128"/>
    </font>
    <font>
      <sz val="9"/>
      <color rgb="FFFF0000"/>
      <name val="ＭＳ Ｐゴシック"/>
      <family val="3"/>
      <charset val="128"/>
    </font>
    <font>
      <sz val="9"/>
      <color rgb="FF000000"/>
      <name val="ＭＳ Ｐゴシック"/>
      <family val="3"/>
    </font>
    <font>
      <sz val="9"/>
      <name val="ＭＳ Ｐゴシック"/>
      <family val="3"/>
      <charset val="128"/>
    </font>
    <font>
      <sz val="8"/>
      <color rgb="FF000000"/>
      <name val="ＭＳ Ｐゴシック"/>
      <family val="3"/>
      <charset val="128"/>
    </font>
    <font>
      <sz val="9"/>
      <color theme="1" tint="0.14999847407452621"/>
      <name val="ＭＳ Ｐゴシック"/>
      <family val="3"/>
      <charset val="128"/>
    </font>
    <font>
      <b/>
      <sz val="14"/>
      <color rgb="FF000000"/>
      <name val="ＭＳ Ｐゴシック"/>
      <family val="3"/>
      <charset val="128"/>
    </font>
    <font>
      <b/>
      <sz val="12"/>
      <color rgb="FF000000"/>
      <name val="ＭＳ 明朝"/>
      <family val="1"/>
      <charset val="128"/>
    </font>
    <font>
      <sz val="11"/>
      <color rgb="FFFF0000"/>
      <name val="ＭＳ Ｐゴシック"/>
      <family val="3"/>
      <charset val="128"/>
    </font>
    <font>
      <sz val="8"/>
      <color theme="1"/>
      <name val="ＭＳ Ｐゴシック"/>
      <family val="3"/>
      <charset val="128"/>
    </font>
    <font>
      <sz val="9"/>
      <color indexed="8"/>
      <name val="ＭＳ Ｐゴシック"/>
      <family val="3"/>
      <charset val="128"/>
    </font>
    <font>
      <sz val="14"/>
      <color theme="1" tint="0.499984740745262"/>
      <name val="ＭＳ Ｐゴシック"/>
      <family val="3"/>
      <charset val="128"/>
      <scheme val="minor"/>
    </font>
    <font>
      <sz val="12"/>
      <color theme="1"/>
      <name val="ＭＳ Ｐゴシック"/>
      <family val="3"/>
      <charset val="128"/>
      <scheme val="minor"/>
    </font>
    <font>
      <u/>
      <sz val="11"/>
      <color theme="1"/>
      <name val="ＭＳ Ｐゴシック"/>
      <family val="3"/>
      <charset val="128"/>
      <scheme val="minor"/>
    </font>
  </fonts>
  <fills count="23">
    <fill>
      <patternFill patternType="none"/>
    </fill>
    <fill>
      <patternFill patternType="gray125"/>
    </fill>
    <fill>
      <patternFill patternType="solid">
        <fgColor theme="9" tint="0.79998168889431442"/>
        <bgColor indexed="64"/>
      </patternFill>
    </fill>
    <fill>
      <patternFill patternType="solid">
        <fgColor theme="5" tint="0.79998168889431442"/>
        <bgColor indexed="64"/>
      </patternFill>
    </fill>
    <fill>
      <patternFill patternType="solid">
        <fgColor theme="0"/>
        <bgColor indexed="64"/>
      </patternFill>
    </fill>
    <fill>
      <patternFill patternType="solid">
        <fgColor rgb="FFFFFFCC"/>
        <bgColor indexed="64"/>
      </patternFill>
    </fill>
    <fill>
      <patternFill patternType="solid">
        <fgColor theme="1" tint="0.499984740745262"/>
        <bgColor indexed="64"/>
      </patternFill>
    </fill>
    <fill>
      <patternFill patternType="solid">
        <fgColor theme="2" tint="-0.499984740745262"/>
        <bgColor indexed="64"/>
      </patternFill>
    </fill>
    <fill>
      <patternFill patternType="solid">
        <fgColor rgb="FF92D050"/>
        <bgColor indexed="64"/>
      </patternFill>
    </fill>
    <fill>
      <patternFill patternType="solid">
        <fgColor theme="5" tint="0.39997558519241921"/>
        <bgColor indexed="64"/>
      </patternFill>
    </fill>
    <fill>
      <patternFill patternType="solid">
        <fgColor theme="5" tint="0.79998168889431442"/>
        <bgColor rgb="FF000000"/>
      </patternFill>
    </fill>
    <fill>
      <patternFill patternType="solid">
        <fgColor rgb="FFFFCCCC"/>
        <bgColor indexed="64"/>
      </patternFill>
    </fill>
    <fill>
      <patternFill patternType="solid">
        <fgColor rgb="FF92D050"/>
        <bgColor rgb="FF000000"/>
      </patternFill>
    </fill>
    <fill>
      <patternFill patternType="solid">
        <fgColor theme="0" tint="-0.249977111117893"/>
        <bgColor indexed="64"/>
      </patternFill>
    </fill>
    <fill>
      <patternFill patternType="solid">
        <fgColor rgb="FFFFCCFF"/>
        <bgColor indexed="64"/>
      </patternFill>
    </fill>
    <fill>
      <patternFill patternType="solid">
        <fgColor theme="4" tint="0.79998168889431442"/>
        <bgColor indexed="64"/>
      </patternFill>
    </fill>
    <fill>
      <patternFill patternType="solid">
        <fgColor theme="6" tint="0.39997558519241921"/>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8" tint="0.79998168889431442"/>
        <bgColor indexed="64"/>
      </patternFill>
    </fill>
  </fills>
  <borders count="217">
    <border>
      <left/>
      <right/>
      <top/>
      <bottom/>
      <diagonal/>
    </border>
    <border>
      <left style="medium">
        <color rgb="FF000000"/>
      </left>
      <right style="thick">
        <color rgb="FF000000"/>
      </right>
      <top style="double">
        <color indexed="64"/>
      </top>
      <bottom style="thick">
        <color rgb="FF000000"/>
      </bottom>
      <diagonal/>
    </border>
    <border>
      <left style="medium">
        <color rgb="FF000000"/>
      </left>
      <right style="medium">
        <color rgb="FF000000"/>
      </right>
      <top style="double">
        <color indexed="64"/>
      </top>
      <bottom style="thick">
        <color rgb="FF000000"/>
      </bottom>
      <diagonal/>
    </border>
    <border>
      <left style="thick">
        <color rgb="FF000000"/>
      </left>
      <right style="medium">
        <color rgb="FF000000"/>
      </right>
      <top style="double">
        <color indexed="64"/>
      </top>
      <bottom style="thick">
        <color rgb="FF000000"/>
      </bottom>
      <diagonal/>
    </border>
    <border>
      <left style="medium">
        <color rgb="FF000000"/>
      </left>
      <right style="thick">
        <color rgb="FF000000"/>
      </right>
      <top style="hair">
        <color indexed="64"/>
      </top>
      <bottom/>
      <diagonal/>
    </border>
    <border>
      <left style="medium">
        <color rgb="FF000000"/>
      </left>
      <right style="medium">
        <color rgb="FF000000"/>
      </right>
      <top/>
      <bottom style="hair">
        <color indexed="64"/>
      </bottom>
      <diagonal/>
    </border>
    <border>
      <left style="medium">
        <color rgb="FF000000"/>
      </left>
      <right style="medium">
        <color rgb="FF000000"/>
      </right>
      <top/>
      <bottom/>
      <diagonal/>
    </border>
    <border>
      <left style="thick">
        <color rgb="FF000000"/>
      </left>
      <right style="medium">
        <color rgb="FF000000"/>
      </right>
      <top/>
      <bottom/>
      <diagonal/>
    </border>
    <border>
      <left style="medium">
        <color rgb="FF000000"/>
      </left>
      <right style="medium">
        <color rgb="FF000000"/>
      </right>
      <top style="hair">
        <color indexed="64"/>
      </top>
      <bottom style="hair">
        <color indexed="64"/>
      </bottom>
      <diagonal/>
    </border>
    <border>
      <left style="thick">
        <color rgb="FF000000"/>
      </left>
      <right style="medium">
        <color rgb="FF000000"/>
      </right>
      <top/>
      <bottom style="hair">
        <color indexed="64"/>
      </bottom>
      <diagonal/>
    </border>
    <border>
      <left style="medium">
        <color rgb="FF000000"/>
      </left>
      <right style="thick">
        <color rgb="FF000000"/>
      </right>
      <top/>
      <bottom/>
      <diagonal/>
    </border>
    <border>
      <left style="medium">
        <color rgb="FF000000"/>
      </left>
      <right style="thick">
        <color rgb="FF000000"/>
      </right>
      <top style="hair">
        <color indexed="64"/>
      </top>
      <bottom style="hair">
        <color indexed="64"/>
      </bottom>
      <diagonal/>
    </border>
    <border>
      <left style="medium">
        <color rgb="FF000000"/>
      </left>
      <right style="thick">
        <color rgb="FF000000"/>
      </right>
      <top/>
      <bottom style="hair">
        <color indexed="64"/>
      </bottom>
      <diagonal/>
    </border>
    <border>
      <left/>
      <right style="medium">
        <color rgb="FF000000"/>
      </right>
      <top/>
      <bottom style="hair">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thick">
        <color rgb="FF000000"/>
      </left>
      <right style="medium">
        <color rgb="FF000000"/>
      </right>
      <top style="medium">
        <color rgb="FF000000"/>
      </top>
      <bottom/>
      <diagonal/>
    </border>
    <border>
      <left style="medium">
        <color rgb="FF000000"/>
      </left>
      <right style="thick">
        <color rgb="FF000000"/>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ck">
        <color rgb="FF000000"/>
      </left>
      <right style="medium">
        <color rgb="FF000000"/>
      </right>
      <top/>
      <bottom style="medium">
        <color rgb="FF000000"/>
      </bottom>
      <diagonal/>
    </border>
    <border>
      <left style="medium">
        <color rgb="FF000000"/>
      </left>
      <right style="thick">
        <color rgb="FF000000"/>
      </right>
      <top style="thick">
        <color rgb="FF000000"/>
      </top>
      <bottom/>
      <diagonal/>
    </border>
    <border>
      <left style="medium">
        <color rgb="FF000000"/>
      </left>
      <right/>
      <top style="thick">
        <color rgb="FF000000"/>
      </top>
      <bottom/>
      <diagonal/>
    </border>
    <border>
      <left style="medium">
        <color rgb="FF000000"/>
      </left>
      <right style="medium">
        <color rgb="FF000000"/>
      </right>
      <top style="thick">
        <color rgb="FF000000"/>
      </top>
      <bottom/>
      <diagonal/>
    </border>
    <border>
      <left/>
      <right style="medium">
        <color rgb="FF000000"/>
      </right>
      <top style="thick">
        <color rgb="FF000000"/>
      </top>
      <bottom/>
      <diagonal/>
    </border>
    <border>
      <left style="thick">
        <color rgb="FF000000"/>
      </left>
      <right style="medium">
        <color rgb="FF000000"/>
      </right>
      <top style="thick">
        <color rgb="FF000000"/>
      </top>
      <bottom/>
      <diagonal/>
    </border>
    <border>
      <left/>
      <right/>
      <top/>
      <bottom style="thick">
        <color rgb="FF000000"/>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top style="medium">
        <color indexed="64"/>
      </top>
      <bottom/>
      <diagonal/>
    </border>
    <border>
      <left style="thin">
        <color indexed="64"/>
      </left>
      <right style="medium">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diagonalUp="1">
      <left style="thin">
        <color auto="1"/>
      </left>
      <right style="thin">
        <color auto="1"/>
      </right>
      <top style="double">
        <color auto="1"/>
      </top>
      <bottom style="medium">
        <color auto="1"/>
      </bottom>
      <diagonal style="thin">
        <color auto="1"/>
      </diagonal>
    </border>
    <border diagonalUp="1">
      <left style="thin">
        <color auto="1"/>
      </left>
      <right/>
      <top style="double">
        <color auto="1"/>
      </top>
      <bottom style="medium">
        <color auto="1"/>
      </bottom>
      <diagonal style="thin">
        <color auto="1"/>
      </diagonal>
    </border>
    <border>
      <left/>
      <right style="thin">
        <color indexed="64"/>
      </right>
      <top style="double">
        <color indexed="64"/>
      </top>
      <bottom style="medium">
        <color indexed="64"/>
      </bottom>
      <diagonal/>
    </border>
    <border diagonalUp="1">
      <left/>
      <right style="thin">
        <color indexed="64"/>
      </right>
      <top style="double">
        <color indexed="64"/>
      </top>
      <bottom style="medium">
        <color indexed="64"/>
      </bottom>
      <diagonal style="thin">
        <color indexed="64"/>
      </diagonal>
    </border>
    <border>
      <left style="medium">
        <color indexed="64"/>
      </left>
      <right/>
      <top style="double">
        <color indexed="64"/>
      </top>
      <bottom style="medium">
        <color indexed="64"/>
      </bottom>
      <diagonal/>
    </border>
    <border diagonalUp="1">
      <left style="medium">
        <color auto="1"/>
      </left>
      <right style="medium">
        <color auto="1"/>
      </right>
      <top style="double">
        <color auto="1"/>
      </top>
      <bottom style="medium">
        <color auto="1"/>
      </bottom>
      <diagonal style="thin">
        <color auto="1"/>
      </diagonal>
    </border>
    <border>
      <left style="thin">
        <color indexed="64"/>
      </left>
      <right style="thin">
        <color indexed="64"/>
      </right>
      <top/>
      <bottom style="double">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diagonal/>
    </border>
    <border>
      <left style="thin">
        <color indexed="64"/>
      </left>
      <right/>
      <top/>
      <bottom style="thin">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auto="1"/>
      </left>
      <right style="medium">
        <color auto="1"/>
      </right>
      <top style="medium">
        <color auto="1"/>
      </top>
      <bottom style="medium">
        <color auto="1"/>
      </bottom>
      <diagonal/>
    </border>
    <border>
      <left/>
      <right style="thin">
        <color indexed="64"/>
      </right>
      <top/>
      <bottom/>
      <diagonal/>
    </border>
    <border>
      <left style="medium">
        <color indexed="64"/>
      </left>
      <right style="thin">
        <color indexed="64"/>
      </right>
      <top/>
      <bottom/>
      <diagonal/>
    </border>
    <border>
      <left style="thin">
        <color indexed="64"/>
      </left>
      <right/>
      <top/>
      <bottom/>
      <diagonal/>
    </border>
    <border>
      <left style="thin">
        <color indexed="64"/>
      </left>
      <right/>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top/>
      <bottom/>
      <diagonal/>
    </border>
    <border>
      <left style="medium">
        <color indexed="64"/>
      </left>
      <right style="medium">
        <color indexed="64"/>
      </right>
      <top/>
      <bottom/>
      <diagonal/>
    </border>
    <border>
      <left style="thin">
        <color auto="1"/>
      </left>
      <right/>
      <top style="medium">
        <color auto="1"/>
      </top>
      <bottom/>
      <diagonal/>
    </border>
    <border>
      <left style="medium">
        <color indexed="64"/>
      </left>
      <right style="medium">
        <color indexed="64"/>
      </right>
      <top style="medium">
        <color indexed="64"/>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right/>
      <top style="double">
        <color rgb="FF000000"/>
      </top>
      <bottom/>
      <diagonal/>
    </border>
    <border>
      <left style="thin">
        <color rgb="FF000000"/>
      </left>
      <right style="thin">
        <color rgb="FF000000"/>
      </right>
      <top style="double">
        <color rgb="FF000000"/>
      </top>
      <bottom/>
      <diagonal/>
    </border>
    <border>
      <left style="double">
        <color rgb="FF000000"/>
      </left>
      <right style="double">
        <color rgb="FF000000"/>
      </right>
      <top style="double">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double">
        <color rgb="FF000000"/>
      </top>
      <bottom style="thin">
        <color rgb="FF000000"/>
      </bottom>
      <diagonal/>
    </border>
    <border diagonalDown="1">
      <left style="thin">
        <color rgb="FF000000"/>
      </left>
      <right style="thin">
        <color rgb="FF000000"/>
      </right>
      <top style="double">
        <color rgb="FF000000"/>
      </top>
      <bottom style="thin">
        <color rgb="FF000000"/>
      </bottom>
      <diagonal style="thin">
        <color rgb="FF000000"/>
      </diagonal>
    </border>
    <border diagonalDown="1">
      <left style="thin">
        <color rgb="FF000000"/>
      </left>
      <right style="thin">
        <color rgb="FF000000"/>
      </right>
      <top/>
      <bottom style="thin">
        <color rgb="FF000000"/>
      </bottom>
      <diagonal style="thin">
        <color rgb="FF000000"/>
      </diagonal>
    </border>
    <border>
      <left style="thin">
        <color rgb="FF000000"/>
      </left>
      <right style="thin">
        <color rgb="FF000000"/>
      </right>
      <top/>
      <bottom style="thin">
        <color rgb="FF000000"/>
      </bottom>
      <diagonal/>
    </border>
    <border diagonalDown="1">
      <left style="thin">
        <color rgb="FF000000"/>
      </left>
      <right style="thin">
        <color rgb="FF000000"/>
      </right>
      <top style="double">
        <color indexed="64"/>
      </top>
      <bottom style="thin">
        <color rgb="FF000000"/>
      </bottom>
      <diagonal style="thin">
        <color rgb="FF000000"/>
      </diagonal>
    </border>
    <border>
      <left/>
      <right style="thin">
        <color indexed="64"/>
      </right>
      <top/>
      <bottom style="double">
        <color rgb="FF000000"/>
      </bottom>
      <diagonal/>
    </border>
    <border>
      <left/>
      <right style="thin">
        <color indexed="64"/>
      </right>
      <top/>
      <bottom style="medium">
        <color indexed="64"/>
      </bottom>
      <diagonal/>
    </border>
    <border>
      <left/>
      <right style="thin">
        <color indexed="64"/>
      </right>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auto="1"/>
      </bottom>
      <diagonal/>
    </border>
    <border>
      <left/>
      <right/>
      <top style="thin">
        <color rgb="FF000000"/>
      </top>
      <bottom style="double">
        <color indexed="64"/>
      </bottom>
      <diagonal/>
    </border>
    <border>
      <left style="thin">
        <color rgb="FF000000"/>
      </left>
      <right style="thin">
        <color rgb="FF000000"/>
      </right>
      <top style="thin">
        <color rgb="FF000000"/>
      </top>
      <bottom style="double">
        <color indexed="64"/>
      </bottom>
      <diagonal/>
    </border>
    <border>
      <left/>
      <right/>
      <top style="thin">
        <color rgb="FF000000"/>
      </top>
      <bottom style="thin">
        <color rgb="FF000000"/>
      </bottom>
      <diagonal/>
    </border>
    <border>
      <left/>
      <right/>
      <top/>
      <bottom style="thin">
        <color rgb="FF000000"/>
      </bottom>
      <diagonal/>
    </border>
    <border>
      <left style="thin">
        <color indexed="64"/>
      </left>
      <right/>
      <top style="thin">
        <color indexed="64"/>
      </top>
      <bottom style="medium">
        <color indexed="64"/>
      </bottom>
      <diagonal/>
    </border>
    <border>
      <left style="thin">
        <color indexed="64"/>
      </left>
      <right style="thin">
        <color indexed="64"/>
      </right>
      <top style="thin">
        <color rgb="FF000000"/>
      </top>
      <bottom style="thin">
        <color indexed="64"/>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bottom/>
      <diagonal/>
    </border>
    <border>
      <left style="thin">
        <color rgb="FF000000"/>
      </left>
      <right style="thin">
        <color rgb="FF000000"/>
      </right>
      <top style="thin">
        <color indexed="64"/>
      </top>
      <bottom/>
      <diagonal/>
    </border>
    <border>
      <left/>
      <right/>
      <top/>
      <bottom style="thin">
        <color indexed="64"/>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style="thin">
        <color rgb="FF000000"/>
      </left>
      <right/>
      <top/>
      <bottom/>
      <diagonal/>
    </border>
    <border>
      <left style="thin">
        <color rgb="FF000000"/>
      </left>
      <right style="thin">
        <color rgb="FF000000"/>
      </right>
      <top style="thin">
        <color rgb="FF000000"/>
      </top>
      <bottom style="thin">
        <color indexed="64"/>
      </bottom>
      <diagonal/>
    </border>
    <border>
      <left style="thin">
        <color rgb="FF000000"/>
      </left>
      <right style="thin">
        <color rgb="FF000000"/>
      </right>
      <top style="thin">
        <color indexed="64"/>
      </top>
      <bottom style="thin">
        <color indexed="64"/>
      </bottom>
      <diagonal/>
    </border>
    <border>
      <left/>
      <right style="double">
        <color indexed="64"/>
      </right>
      <top/>
      <bottom style="double">
        <color indexed="64"/>
      </bottom>
      <diagonal/>
    </border>
    <border>
      <left/>
      <right/>
      <top/>
      <bottom style="double">
        <color indexed="64"/>
      </bottom>
      <diagonal/>
    </border>
    <border>
      <left style="double">
        <color indexed="64"/>
      </left>
      <right/>
      <top/>
      <bottom style="double">
        <color indexed="64"/>
      </bottom>
      <diagonal/>
    </border>
    <border>
      <left/>
      <right style="double">
        <color indexed="64"/>
      </right>
      <top/>
      <bottom/>
      <diagonal/>
    </border>
    <border>
      <left style="double">
        <color indexed="64"/>
      </left>
      <right/>
      <top/>
      <bottom/>
      <diagonal/>
    </border>
    <border>
      <left/>
      <right style="double">
        <color indexed="64"/>
      </right>
      <top style="double">
        <color indexed="64"/>
      </top>
      <bottom/>
      <diagonal/>
    </border>
    <border>
      <left/>
      <right/>
      <top style="double">
        <color indexed="64"/>
      </top>
      <bottom/>
      <diagonal/>
    </border>
    <border>
      <left style="double">
        <color indexed="64"/>
      </left>
      <right/>
      <top style="double">
        <color indexed="64"/>
      </top>
      <bottom/>
      <diagonal/>
    </border>
    <border>
      <left style="thin">
        <color auto="1"/>
      </left>
      <right/>
      <top style="double">
        <color auto="1"/>
      </top>
      <bottom style="medium">
        <color auto="1"/>
      </bottom>
      <diagonal/>
    </border>
    <border diagonalDown="1">
      <left style="thin">
        <color indexed="64"/>
      </left>
      <right style="thin">
        <color indexed="64"/>
      </right>
      <top style="double">
        <color auto="1"/>
      </top>
      <bottom style="medium">
        <color indexed="64"/>
      </bottom>
      <diagonal style="thin">
        <color indexed="64"/>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hair">
        <color indexed="64"/>
      </top>
      <bottom style="double">
        <color indexed="64"/>
      </bottom>
      <diagonal/>
    </border>
    <border>
      <left style="thin">
        <color indexed="64"/>
      </left>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thin">
        <color indexed="64"/>
      </right>
      <top/>
      <bottom style="hair">
        <color indexed="64"/>
      </bottom>
      <diagonal/>
    </border>
    <border>
      <left/>
      <right style="thin">
        <color indexed="64"/>
      </right>
      <top/>
      <bottom style="hair">
        <color indexed="64"/>
      </bottom>
      <diagonal/>
    </border>
    <border>
      <left/>
      <right style="thin">
        <color indexed="64"/>
      </right>
      <top style="hair">
        <color indexed="64"/>
      </top>
      <bottom style="double">
        <color indexed="64"/>
      </bottom>
      <diagonal/>
    </border>
    <border>
      <left style="medium">
        <color indexed="64"/>
      </left>
      <right style="thin">
        <color indexed="64"/>
      </right>
      <top style="hair">
        <color indexed="64"/>
      </top>
      <bottom style="double">
        <color indexed="64"/>
      </bottom>
      <diagonal/>
    </border>
    <border>
      <left style="thin">
        <color indexed="64"/>
      </left>
      <right style="medium">
        <color indexed="64"/>
      </right>
      <top style="hair">
        <color indexed="64"/>
      </top>
      <bottom/>
      <diagonal/>
    </border>
    <border>
      <left style="thin">
        <color indexed="64"/>
      </left>
      <right/>
      <top style="hair">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thin">
        <color indexed="64"/>
      </top>
      <bottom/>
      <diagonal/>
    </border>
    <border>
      <left style="medium">
        <color indexed="64"/>
      </left>
      <right style="thin">
        <color indexed="64"/>
      </right>
      <top/>
      <bottom style="hair">
        <color indexed="64"/>
      </bottom>
      <diagonal/>
    </border>
    <border>
      <left style="thin">
        <color indexed="64"/>
      </left>
      <right style="medium">
        <color indexed="64"/>
      </right>
      <top style="thin">
        <color indexed="64"/>
      </top>
      <bottom style="thin">
        <color indexed="64"/>
      </bottom>
      <diagonal/>
    </border>
    <border>
      <left style="thin">
        <color auto="1"/>
      </left>
      <right style="medium">
        <color auto="1"/>
      </right>
      <top/>
      <bottom style="thin">
        <color auto="1"/>
      </bottom>
      <diagonal/>
    </border>
    <border>
      <left style="medium">
        <color auto="1"/>
      </left>
      <right style="thin">
        <color auto="1"/>
      </right>
      <top/>
      <bottom style="thin">
        <color auto="1"/>
      </bottom>
      <diagonal/>
    </border>
    <border>
      <left style="thin">
        <color indexed="64"/>
      </left>
      <right style="medium">
        <color indexed="64"/>
      </right>
      <top style="medium">
        <color indexed="64"/>
      </top>
      <bottom style="thin">
        <color indexed="64"/>
      </bottom>
      <diagonal/>
    </border>
    <border>
      <left/>
      <right style="thin">
        <color rgb="FF000000"/>
      </right>
      <top style="thin">
        <color rgb="FF000000"/>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style="thick">
        <color indexed="64"/>
      </top>
      <bottom/>
      <diagonal/>
    </border>
    <border>
      <left style="medium">
        <color indexed="64"/>
      </left>
      <right style="thick">
        <color indexed="64"/>
      </right>
      <top/>
      <bottom style="thick">
        <color indexed="64"/>
      </bottom>
      <diagonal/>
    </border>
    <border>
      <left style="medium">
        <color indexed="64"/>
      </left>
      <right style="medium">
        <color indexed="64"/>
      </right>
      <top style="double">
        <color indexed="64"/>
      </top>
      <bottom style="thick">
        <color indexed="64"/>
      </bottom>
      <diagonal/>
    </border>
    <border>
      <left style="medium">
        <color rgb="FF000000"/>
      </left>
      <right style="medium">
        <color indexed="64"/>
      </right>
      <top/>
      <bottom/>
      <diagonal/>
    </border>
    <border>
      <left style="medium">
        <color rgb="FF000000"/>
      </left>
      <right style="medium">
        <color rgb="FF000000"/>
      </right>
      <top style="double">
        <color rgb="FF000000"/>
      </top>
      <bottom style="thick">
        <color rgb="FF000000"/>
      </bottom>
      <diagonal/>
    </border>
    <border diagonalDown="1">
      <left style="medium">
        <color rgb="FF000000"/>
      </left>
      <right/>
      <top/>
      <bottom style="thick">
        <color rgb="FF000000"/>
      </bottom>
      <diagonal style="thin">
        <color rgb="FF000000"/>
      </diagonal>
    </border>
    <border diagonalDown="1">
      <left style="medium">
        <color rgb="FF000000"/>
      </left>
      <right style="medium">
        <color rgb="FF000000"/>
      </right>
      <top style="double">
        <color indexed="64"/>
      </top>
      <bottom style="thick">
        <color rgb="FF000000"/>
      </bottom>
      <diagonal style="thin">
        <color rgb="FF000000"/>
      </diagonal>
    </border>
    <border diagonalDown="1">
      <left style="medium">
        <color rgb="FF000000"/>
      </left>
      <right style="medium">
        <color rgb="FF000000"/>
      </right>
      <top style="double">
        <color rgb="FF000000"/>
      </top>
      <bottom style="thick">
        <color rgb="FF000000"/>
      </bottom>
      <diagonal style="thin">
        <color rgb="FF000000"/>
      </diagonal>
    </border>
    <border diagonalDown="1">
      <left style="medium">
        <color rgb="FF000000"/>
      </left>
      <right style="medium">
        <color rgb="FF000000"/>
      </right>
      <top/>
      <bottom style="thick">
        <color rgb="FF000000"/>
      </bottom>
      <diagonal style="thin">
        <color rgb="FF000000"/>
      </diagonal>
    </border>
    <border>
      <left style="thick">
        <color rgb="FF000000"/>
      </left>
      <right style="medium">
        <color rgb="FF000000"/>
      </right>
      <top/>
      <bottom style="thick">
        <color rgb="FF000000"/>
      </bottom>
      <diagonal/>
    </border>
    <border>
      <left style="medium">
        <color indexed="64"/>
      </left>
      <right style="thick">
        <color indexed="64"/>
      </right>
      <top/>
      <bottom style="double">
        <color indexed="64"/>
      </bottom>
      <diagonal/>
    </border>
    <border>
      <left style="medium">
        <color indexed="64"/>
      </left>
      <right style="medium">
        <color indexed="64"/>
      </right>
      <top/>
      <bottom style="double">
        <color indexed="64"/>
      </bottom>
      <diagonal/>
    </border>
    <border>
      <left style="medium">
        <color rgb="FF000000"/>
      </left>
      <right style="medium">
        <color indexed="64"/>
      </right>
      <top/>
      <bottom style="medium">
        <color indexed="64"/>
      </bottom>
      <diagonal/>
    </border>
    <border>
      <left style="medium">
        <color rgb="FF000000"/>
      </left>
      <right style="medium">
        <color rgb="FF000000"/>
      </right>
      <top style="hair">
        <color indexed="64"/>
      </top>
      <bottom style="double">
        <color indexed="64"/>
      </bottom>
      <diagonal/>
    </border>
    <border>
      <left style="medium">
        <color rgb="FF000000"/>
      </left>
      <right/>
      <top/>
      <bottom style="hair">
        <color indexed="64"/>
      </bottom>
      <diagonal/>
    </border>
    <border>
      <left style="medium">
        <color rgb="FF000000"/>
      </left>
      <right/>
      <top/>
      <bottom style="double">
        <color indexed="64"/>
      </bottom>
      <diagonal/>
    </border>
    <border>
      <left style="medium">
        <color rgb="FF000000"/>
      </left>
      <right style="medium">
        <color rgb="FF000000"/>
      </right>
      <top/>
      <bottom style="double">
        <color indexed="64"/>
      </bottom>
      <diagonal/>
    </border>
    <border>
      <left style="thick">
        <color rgb="FF000000"/>
      </left>
      <right style="medium">
        <color rgb="FF000000"/>
      </right>
      <top/>
      <bottom style="double">
        <color indexed="64"/>
      </bottom>
      <diagonal/>
    </border>
    <border>
      <left style="medium">
        <color indexed="64"/>
      </left>
      <right style="thick">
        <color indexed="64"/>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thick">
        <color indexed="64"/>
      </right>
      <top style="medium">
        <color indexed="64"/>
      </top>
      <bottom style="hair">
        <color indexed="64"/>
      </bottom>
      <diagonal/>
    </border>
    <border>
      <left style="medium">
        <color indexed="64"/>
      </left>
      <right style="medium">
        <color indexed="64"/>
      </right>
      <top style="medium">
        <color indexed="64"/>
      </top>
      <bottom style="hair">
        <color indexed="64"/>
      </bottom>
      <diagonal/>
    </border>
    <border>
      <left style="medium">
        <color rgb="FF000000"/>
      </left>
      <right style="medium">
        <color rgb="FF000000"/>
      </right>
      <top style="medium">
        <color indexed="64"/>
      </top>
      <bottom style="hair">
        <color indexed="64"/>
      </bottom>
      <diagonal/>
    </border>
    <border>
      <left style="thick">
        <color indexed="64"/>
      </left>
      <right/>
      <top/>
      <bottom/>
      <diagonal/>
    </border>
    <border>
      <left style="medium">
        <color rgb="FF000000"/>
      </left>
      <right style="medium">
        <color indexed="64"/>
      </right>
      <top style="medium">
        <color indexed="64"/>
      </top>
      <bottom style="medium">
        <color indexed="64"/>
      </bottom>
      <diagonal/>
    </border>
    <border>
      <left style="medium">
        <color rgb="FF000000"/>
      </left>
      <right/>
      <top style="medium">
        <color indexed="64"/>
      </top>
      <bottom style="medium">
        <color indexed="64"/>
      </bottom>
      <diagonal/>
    </border>
    <border>
      <left style="medium">
        <color rgb="FF000000"/>
      </left>
      <right style="medium">
        <color rgb="FF000000"/>
      </right>
      <top style="medium">
        <color indexed="64"/>
      </top>
      <bottom style="medium">
        <color indexed="64"/>
      </bottom>
      <diagonal/>
    </border>
    <border>
      <left style="medium">
        <color indexed="64"/>
      </left>
      <right style="medium">
        <color rgb="FF000000"/>
      </right>
      <top style="medium">
        <color indexed="64"/>
      </top>
      <bottom style="medium">
        <color indexed="64"/>
      </bottom>
      <diagonal/>
    </border>
    <border>
      <left style="medium">
        <color rgb="FF000000"/>
      </left>
      <right/>
      <top/>
      <bottom/>
      <diagonal/>
    </border>
    <border>
      <left style="medium">
        <color indexed="64"/>
      </left>
      <right/>
      <top style="thick">
        <color indexed="64"/>
      </top>
      <bottom/>
      <diagonal/>
    </border>
    <border>
      <left style="medium">
        <color indexed="64"/>
      </left>
      <right style="medium">
        <color indexed="64"/>
      </right>
      <top style="thick">
        <color indexed="64"/>
      </top>
      <bottom/>
      <diagonal/>
    </border>
    <border>
      <left/>
      <right/>
      <top/>
      <bottom style="thick">
        <color indexed="64"/>
      </bottom>
      <diagonal/>
    </border>
    <border>
      <left/>
      <right style="medium">
        <color indexed="64"/>
      </right>
      <top/>
      <bottom style="double">
        <color indexed="64"/>
      </bottom>
      <diagonal/>
    </border>
    <border>
      <left/>
      <right style="medium">
        <color indexed="64"/>
      </right>
      <top style="hair">
        <color indexed="64"/>
      </top>
      <bottom style="hair">
        <color indexed="64"/>
      </bottom>
      <diagonal/>
    </border>
    <border>
      <left/>
      <right style="medium">
        <color indexed="64"/>
      </right>
      <top style="medium">
        <color indexed="64"/>
      </top>
      <bottom style="hair">
        <color indexed="64"/>
      </bottom>
      <diagonal/>
    </border>
    <border>
      <left style="medium">
        <color indexed="64"/>
      </left>
      <right style="thick">
        <color indexed="64"/>
      </right>
      <top style="medium">
        <color indexed="64"/>
      </top>
      <bottom/>
      <diagonal/>
    </border>
    <border>
      <left style="medium">
        <color auto="1"/>
      </left>
      <right style="thick">
        <color indexed="64"/>
      </right>
      <top/>
      <bottom style="medium">
        <color indexed="64"/>
      </bottom>
      <diagonal/>
    </border>
    <border>
      <left style="medium">
        <color rgb="FF000000"/>
      </left>
      <right/>
      <top style="medium">
        <color indexed="64"/>
      </top>
      <bottom/>
      <diagonal/>
    </border>
    <border>
      <left style="medium">
        <color rgb="FF000000"/>
      </left>
      <right style="medium">
        <color rgb="FF000000"/>
      </right>
      <top style="medium">
        <color indexed="64"/>
      </top>
      <bottom/>
      <diagonal/>
    </border>
    <border>
      <left style="medium">
        <color rgb="FF000000"/>
      </left>
      <right style="medium">
        <color indexed="64"/>
      </right>
      <top style="medium">
        <color indexed="64"/>
      </top>
      <bottom/>
      <diagonal/>
    </border>
    <border>
      <left style="medium">
        <color indexed="64"/>
      </left>
      <right style="thick">
        <color indexed="64"/>
      </right>
      <top/>
      <bottom/>
      <diagonal/>
    </border>
    <border>
      <left/>
      <right style="medium">
        <color rgb="FF000000"/>
      </right>
      <top/>
      <bottom/>
      <diagonal/>
    </border>
    <border>
      <left style="medium">
        <color indexed="64"/>
      </left>
      <right style="thick">
        <color indexed="64"/>
      </right>
      <top style="thick">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medium">
        <color indexed="64"/>
      </top>
      <bottom style="hair">
        <color indexed="64"/>
      </bottom>
      <diagonal/>
    </border>
    <border diagonalDown="1">
      <left style="thin">
        <color indexed="64"/>
      </left>
      <right style="thin">
        <color indexed="64"/>
      </right>
      <top/>
      <bottom style="medium">
        <color indexed="64"/>
      </bottom>
      <diagonal style="thin">
        <color indexed="64"/>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bottom style="hair">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diagonalUp="1">
      <left style="thin">
        <color auto="1"/>
      </left>
      <right style="medium">
        <color auto="1"/>
      </right>
      <top style="double">
        <color auto="1"/>
      </top>
      <bottom style="medium">
        <color auto="1"/>
      </bottom>
      <diagonal style="thin">
        <color auto="1"/>
      </diagonal>
    </border>
    <border>
      <left/>
      <right/>
      <top style="double">
        <color indexed="64"/>
      </top>
      <bottom style="medium">
        <color indexed="64"/>
      </bottom>
      <diagonal/>
    </border>
    <border>
      <left style="medium">
        <color indexed="64"/>
      </left>
      <right style="medium">
        <color indexed="64"/>
      </right>
      <top/>
      <bottom style="thin">
        <color indexed="64"/>
      </bottom>
      <diagonal/>
    </border>
    <border>
      <left/>
      <right style="medium">
        <color rgb="FF000000"/>
      </right>
      <top style="medium">
        <color indexed="64"/>
      </top>
      <bottom/>
      <diagonal/>
    </border>
    <border>
      <left/>
      <right style="medium">
        <color rgb="FF000000"/>
      </right>
      <top style="medium">
        <color indexed="64"/>
      </top>
      <bottom style="medium">
        <color indexed="64"/>
      </bottom>
      <diagonal/>
    </border>
    <border>
      <left/>
      <right style="medium">
        <color rgb="FF000000"/>
      </right>
      <top/>
      <bottom style="double">
        <color indexed="64"/>
      </bottom>
      <diagonal/>
    </border>
    <border>
      <left/>
      <right style="medium">
        <color rgb="FF000000"/>
      </right>
      <top/>
      <bottom style="thick">
        <color rgb="FF000000"/>
      </bottom>
      <diagonal/>
    </border>
    <border>
      <left style="medium">
        <color rgb="FF000000"/>
      </left>
      <right style="medium">
        <color rgb="FF000000"/>
      </right>
      <top style="thick">
        <color indexed="64"/>
      </top>
      <bottom/>
      <diagonal/>
    </border>
    <border>
      <left style="thin">
        <color indexed="64"/>
      </left>
      <right/>
      <top/>
      <bottom style="thick">
        <color indexed="64"/>
      </bottom>
      <diagonal/>
    </border>
    <border>
      <left style="medium">
        <color rgb="FF000000"/>
      </left>
      <right style="medium">
        <color rgb="FF000000"/>
      </right>
      <top/>
      <bottom style="medium">
        <color rgb="FF000000"/>
      </bottom>
      <diagonal/>
    </border>
    <border>
      <left style="thin">
        <color rgb="FF000000"/>
      </left>
      <right style="thin">
        <color indexed="64"/>
      </right>
      <top style="thin">
        <color rgb="FF000000"/>
      </top>
      <bottom style="thick">
        <color rgb="FF000000"/>
      </bottom>
      <diagonal/>
    </border>
    <border>
      <left style="medium">
        <color rgb="FF000000"/>
      </left>
      <right style="medium">
        <color indexed="64"/>
      </right>
      <top style="medium">
        <color indexed="64"/>
      </top>
      <bottom style="hair">
        <color indexed="64"/>
      </bottom>
      <diagonal/>
    </border>
    <border>
      <left style="medium">
        <color rgb="FF000000"/>
      </left>
      <right style="medium">
        <color indexed="64"/>
      </right>
      <top style="hair">
        <color indexed="64"/>
      </top>
      <bottom style="hair">
        <color indexed="64"/>
      </bottom>
      <diagonal/>
    </border>
    <border>
      <left style="medium">
        <color rgb="FF000000"/>
      </left>
      <right style="medium">
        <color rgb="FF000000"/>
      </right>
      <top style="hair">
        <color indexed="64"/>
      </top>
      <bottom/>
      <diagonal/>
    </border>
    <border>
      <left style="medium">
        <color rgb="FF000000"/>
      </left>
      <right style="medium">
        <color indexed="64"/>
      </right>
      <top style="hair">
        <color indexed="64"/>
      </top>
      <bottom style="double">
        <color rgb="FF000000"/>
      </bottom>
      <diagonal/>
    </border>
  </borders>
  <cellStyleXfs count="12">
    <xf numFmtId="0" fontId="0" fillId="0" borderId="0">
      <alignment vertical="center"/>
    </xf>
    <xf numFmtId="38" fontId="3" fillId="0" borderId="0" applyFont="0" applyFill="0" applyBorder="0" applyAlignment="0" applyProtection="0">
      <alignment vertical="center"/>
    </xf>
    <xf numFmtId="9" fontId="3" fillId="0" borderId="0" applyFont="0" applyFill="0" applyBorder="0" applyAlignment="0" applyProtection="0">
      <alignment vertical="center"/>
    </xf>
    <xf numFmtId="0" fontId="2" fillId="0" borderId="0">
      <alignment vertical="center"/>
    </xf>
    <xf numFmtId="0" fontId="25" fillId="0" borderId="0"/>
    <xf numFmtId="38" fontId="25" fillId="0" borderId="0" applyFont="0" applyFill="0" applyBorder="0" applyAlignment="0" applyProtection="0"/>
    <xf numFmtId="0" fontId="19" fillId="0" borderId="0"/>
    <xf numFmtId="0" fontId="2" fillId="0" borderId="0">
      <alignment vertical="center"/>
    </xf>
    <xf numFmtId="0" fontId="44" fillId="0" borderId="0"/>
    <xf numFmtId="38" fontId="44" fillId="0" borderId="0" applyFont="0" applyFill="0" applyBorder="0" applyAlignment="0" applyProtection="0"/>
    <xf numFmtId="0" fontId="2" fillId="0" borderId="0">
      <alignment vertical="center"/>
    </xf>
    <xf numFmtId="0" fontId="1" fillId="0" borderId="0">
      <alignment vertical="center"/>
    </xf>
  </cellStyleXfs>
  <cellXfs count="924">
    <xf numFmtId="0" fontId="0" fillId="0" borderId="0" xfId="0">
      <alignment vertical="center"/>
    </xf>
    <xf numFmtId="0" fontId="5" fillId="0" borderId="0" xfId="0" applyFont="1">
      <alignment vertical="center"/>
    </xf>
    <xf numFmtId="0" fontId="6" fillId="0" borderId="0" xfId="0" applyFont="1">
      <alignment vertical="center"/>
    </xf>
    <xf numFmtId="0" fontId="7" fillId="0" borderId="0" xfId="0" applyFont="1">
      <alignment vertical="center"/>
    </xf>
    <xf numFmtId="0" fontId="8" fillId="0" borderId="0" xfId="0" applyFont="1">
      <alignment vertical="center"/>
    </xf>
    <xf numFmtId="0" fontId="10" fillId="0" borderId="0" xfId="0" applyFont="1">
      <alignment vertical="center"/>
    </xf>
    <xf numFmtId="49" fontId="10" fillId="0" borderId="0" xfId="0" applyNumberFormat="1" applyFont="1">
      <alignment vertical="center"/>
    </xf>
    <xf numFmtId="0" fontId="12" fillId="0" borderId="0" xfId="0" applyFont="1">
      <alignment vertical="center"/>
    </xf>
    <xf numFmtId="0" fontId="10" fillId="0" borderId="0" xfId="0" applyFont="1" applyAlignment="1">
      <alignment horizontal="right" vertical="center"/>
    </xf>
    <xf numFmtId="0" fontId="11" fillId="0" borderId="0" xfId="0" applyFont="1">
      <alignment vertical="center"/>
    </xf>
    <xf numFmtId="0" fontId="14" fillId="0" borderId="0" xfId="0" applyFont="1">
      <alignment vertical="center"/>
    </xf>
    <xf numFmtId="0" fontId="16" fillId="0" borderId="0" xfId="0" applyFont="1">
      <alignment vertical="center"/>
    </xf>
    <xf numFmtId="0" fontId="17" fillId="0" borderId="0" xfId="0" applyFont="1" applyAlignment="1">
      <alignment horizontal="left" vertical="center" indent="1"/>
    </xf>
    <xf numFmtId="0" fontId="17" fillId="0" borderId="0" xfId="0" applyFont="1">
      <alignment vertical="center"/>
    </xf>
    <xf numFmtId="0" fontId="18" fillId="0" borderId="0" xfId="0" applyFont="1">
      <alignment vertical="center"/>
    </xf>
    <xf numFmtId="0" fontId="14" fillId="0" borderId="1" xfId="0" applyFont="1" applyBorder="1" applyAlignment="1">
      <alignment vertical="center" wrapText="1"/>
    </xf>
    <xf numFmtId="178" fontId="14" fillId="0" borderId="2" xfId="0" applyNumberFormat="1" applyFont="1" applyBorder="1" applyAlignment="1">
      <alignment vertical="center" shrinkToFit="1"/>
    </xf>
    <xf numFmtId="0" fontId="14" fillId="0" borderId="2" xfId="0" applyFont="1" applyBorder="1" applyAlignment="1">
      <alignment horizontal="right" vertical="center" shrinkToFit="1"/>
    </xf>
    <xf numFmtId="0" fontId="14" fillId="0" borderId="3" xfId="0" applyFont="1" applyBorder="1" applyAlignment="1">
      <alignment horizontal="right" vertical="center" shrinkToFit="1"/>
    </xf>
    <xf numFmtId="0" fontId="14" fillId="0" borderId="4" xfId="0" applyFont="1" applyBorder="1" applyAlignment="1">
      <alignment vertical="center" wrapText="1"/>
    </xf>
    <xf numFmtId="0" fontId="19" fillId="0" borderId="7" xfId="0" applyFont="1" applyBorder="1" applyAlignment="1">
      <alignment vertical="center" wrapText="1"/>
    </xf>
    <xf numFmtId="0" fontId="19" fillId="0" borderId="9" xfId="0" applyFont="1" applyBorder="1" applyAlignment="1">
      <alignment vertical="center" wrapText="1"/>
    </xf>
    <xf numFmtId="0" fontId="14" fillId="0" borderId="10" xfId="0" applyFont="1" applyBorder="1" applyAlignment="1">
      <alignment vertical="center" wrapText="1"/>
    </xf>
    <xf numFmtId="0" fontId="14" fillId="0" borderId="11" xfId="0" applyFont="1" applyBorder="1" applyAlignment="1">
      <alignment vertical="center" wrapText="1"/>
    </xf>
    <xf numFmtId="0" fontId="14" fillId="0" borderId="12" xfId="0" applyFont="1" applyBorder="1" applyAlignment="1">
      <alignment vertical="center" wrapText="1"/>
    </xf>
    <xf numFmtId="38" fontId="19" fillId="3" borderId="13" xfId="0" applyNumberFormat="1" applyFont="1" applyFill="1" applyBorder="1" applyAlignment="1">
      <alignment vertical="center" wrapText="1"/>
    </xf>
    <xf numFmtId="0" fontId="14" fillId="0" borderId="14" xfId="0" applyFont="1" applyBorder="1" applyAlignment="1">
      <alignment horizontal="right" vertical="top" wrapText="1"/>
    </xf>
    <xf numFmtId="0" fontId="14" fillId="0" borderId="15" xfId="0" applyFont="1" applyBorder="1" applyAlignment="1">
      <alignment vertical="top" wrapText="1"/>
    </xf>
    <xf numFmtId="0" fontId="14" fillId="0" borderId="16" xfId="0" applyFont="1" applyBorder="1" applyAlignment="1">
      <alignment vertical="top" wrapText="1"/>
    </xf>
    <xf numFmtId="0" fontId="14" fillId="0" borderId="18" xfId="0" applyFont="1" applyBorder="1" applyAlignment="1">
      <alignment horizontal="center" vertical="center" wrapText="1"/>
    </xf>
    <xf numFmtId="0" fontId="14" fillId="0" borderId="19" xfId="0" applyFont="1" applyBorder="1" applyAlignment="1">
      <alignment horizontal="center" vertical="center" wrapText="1"/>
    </xf>
    <xf numFmtId="0" fontId="14" fillId="0" borderId="22" xfId="0" applyFont="1" applyBorder="1" applyAlignment="1">
      <alignment horizontal="center" vertical="center" wrapText="1"/>
    </xf>
    <xf numFmtId="0" fontId="14" fillId="0" borderId="23" xfId="0" applyFont="1" applyBorder="1" applyAlignment="1">
      <alignment horizontal="center" vertical="center" wrapText="1"/>
    </xf>
    <xf numFmtId="0" fontId="14" fillId="0" borderId="24" xfId="0" applyFont="1" applyBorder="1" applyAlignment="1">
      <alignment horizontal="center" vertical="center" wrapText="1"/>
    </xf>
    <xf numFmtId="0" fontId="22" fillId="4" borderId="0" xfId="0" applyFont="1" applyFill="1" applyAlignment="1">
      <alignment horizontal="left" vertical="center"/>
    </xf>
    <xf numFmtId="0" fontId="11" fillId="0" borderId="26" xfId="0" applyFont="1" applyBorder="1" applyAlignment="1">
      <alignment horizontal="right" vertical="center"/>
    </xf>
    <xf numFmtId="0" fontId="14" fillId="0" borderId="0" xfId="0" applyFont="1" applyAlignment="1">
      <alignment horizontal="center" vertical="center"/>
    </xf>
    <xf numFmtId="0" fontId="24" fillId="0" borderId="0" xfId="0" applyFont="1">
      <alignment vertical="center"/>
    </xf>
    <xf numFmtId="0" fontId="28" fillId="0" borderId="0" xfId="3" applyFont="1">
      <alignment vertical="center"/>
    </xf>
    <xf numFmtId="0" fontId="29" fillId="0" borderId="0" xfId="3" applyFont="1">
      <alignment vertical="center"/>
    </xf>
    <xf numFmtId="0" fontId="0" fillId="0" borderId="0" xfId="3" applyFont="1">
      <alignment vertical="center"/>
    </xf>
    <xf numFmtId="0" fontId="3" fillId="0" borderId="0" xfId="0" applyFont="1">
      <alignment vertical="center"/>
    </xf>
    <xf numFmtId="179" fontId="3" fillId="0" borderId="40" xfId="0" applyNumberFormat="1" applyFont="1" applyBorder="1">
      <alignment vertical="center"/>
    </xf>
    <xf numFmtId="179" fontId="3" fillId="0" borderId="41" xfId="0" applyNumberFormat="1" applyFont="1" applyBorder="1">
      <alignment vertical="center"/>
    </xf>
    <xf numFmtId="179" fontId="3" fillId="0" borderId="42" xfId="0" applyNumberFormat="1" applyFont="1" applyBorder="1" applyAlignment="1">
      <alignment horizontal="center" vertical="center"/>
    </xf>
    <xf numFmtId="179" fontId="3" fillId="0" borderId="43" xfId="0" applyNumberFormat="1" applyFont="1" applyBorder="1">
      <alignment vertical="center"/>
    </xf>
    <xf numFmtId="0" fontId="3" fillId="0" borderId="44" xfId="0" applyFont="1" applyBorder="1" applyAlignment="1">
      <alignment horizontal="center" vertical="center"/>
    </xf>
    <xf numFmtId="0" fontId="3" fillId="0" borderId="45" xfId="0" applyFont="1" applyBorder="1" applyAlignment="1">
      <alignment horizontal="center" vertical="center"/>
    </xf>
    <xf numFmtId="57" fontId="23" fillId="3" borderId="29" xfId="1" applyNumberFormat="1" applyFont="1" applyFill="1" applyBorder="1" applyAlignment="1" applyProtection="1">
      <alignment horizontal="center" vertical="center" wrapText="1"/>
      <protection locked="0"/>
    </xf>
    <xf numFmtId="38" fontId="23" fillId="3" borderId="47" xfId="1" applyFont="1" applyFill="1" applyBorder="1" applyAlignment="1" applyProtection="1">
      <alignment horizontal="center" vertical="center" wrapText="1"/>
      <protection locked="0"/>
    </xf>
    <xf numFmtId="0" fontId="23" fillId="3" borderId="31" xfId="0" applyFont="1" applyFill="1" applyBorder="1" applyAlignment="1" applyProtection="1">
      <alignment horizontal="center" vertical="center" wrapText="1"/>
      <protection locked="0"/>
    </xf>
    <xf numFmtId="0" fontId="23" fillId="0" borderId="48" xfId="0" applyFont="1" applyBorder="1" applyAlignment="1">
      <alignment horizontal="center" vertical="center"/>
    </xf>
    <xf numFmtId="57" fontId="23" fillId="3" borderId="50" xfId="1" applyNumberFormat="1" applyFont="1" applyFill="1" applyBorder="1" applyAlignment="1" applyProtection="1">
      <alignment horizontal="center" vertical="center" wrapText="1"/>
      <protection locked="0"/>
    </xf>
    <xf numFmtId="180" fontId="23" fillId="3" borderId="47" xfId="1" applyNumberFormat="1" applyFont="1" applyFill="1" applyBorder="1" applyAlignment="1" applyProtection="1">
      <alignment horizontal="center" vertical="center" wrapText="1"/>
      <protection locked="0"/>
    </xf>
    <xf numFmtId="180" fontId="23" fillId="3" borderId="32" xfId="1" applyNumberFormat="1" applyFont="1" applyFill="1" applyBorder="1" applyAlignment="1" applyProtection="1">
      <alignment horizontal="center" vertical="center" wrapText="1"/>
      <protection locked="0"/>
    </xf>
    <xf numFmtId="0" fontId="23" fillId="3" borderId="31" xfId="0" applyFont="1" applyFill="1" applyBorder="1" applyAlignment="1" applyProtection="1">
      <alignment horizontal="left" vertical="center" wrapText="1"/>
      <protection locked="0"/>
    </xf>
    <xf numFmtId="181" fontId="3" fillId="0" borderId="0" xfId="0" applyNumberFormat="1" applyFont="1">
      <alignment vertical="center"/>
    </xf>
    <xf numFmtId="0" fontId="23" fillId="0" borderId="55" xfId="0" applyFont="1" applyBorder="1" applyAlignment="1">
      <alignment horizontal="center" vertical="center"/>
    </xf>
    <xf numFmtId="38" fontId="23" fillId="3" borderId="58" xfId="1" applyFont="1" applyFill="1" applyBorder="1" applyAlignment="1" applyProtection="1">
      <alignment horizontal="center" vertical="center" wrapText="1"/>
      <protection locked="0"/>
    </xf>
    <xf numFmtId="0" fontId="23" fillId="0" borderId="60" xfId="0" applyFont="1" applyBorder="1" applyAlignment="1">
      <alignment horizontal="center" vertical="center"/>
    </xf>
    <xf numFmtId="57" fontId="23" fillId="3" borderId="0" xfId="1" applyNumberFormat="1" applyFont="1" applyFill="1" applyBorder="1" applyAlignment="1" applyProtection="1">
      <alignment horizontal="center" vertical="center" wrapText="1"/>
      <protection locked="0"/>
    </xf>
    <xf numFmtId="0" fontId="32" fillId="6" borderId="64" xfId="0" applyFont="1" applyFill="1" applyBorder="1" applyAlignment="1">
      <alignment horizontal="center" vertical="center"/>
    </xf>
    <xf numFmtId="0" fontId="32" fillId="6" borderId="33" xfId="0" applyFont="1" applyFill="1" applyBorder="1" applyAlignment="1">
      <alignment horizontal="center" vertical="center"/>
    </xf>
    <xf numFmtId="0" fontId="32" fillId="6" borderId="65" xfId="0" applyFont="1" applyFill="1" applyBorder="1" applyAlignment="1">
      <alignment horizontal="center" vertical="center"/>
    </xf>
    <xf numFmtId="0" fontId="3" fillId="0" borderId="70" xfId="0" applyFont="1" applyBorder="1">
      <alignment vertical="center"/>
    </xf>
    <xf numFmtId="0" fontId="3" fillId="0" borderId="0" xfId="0" applyFont="1" applyAlignment="1">
      <alignment horizontal="center" vertical="center" wrapText="1"/>
    </xf>
    <xf numFmtId="0" fontId="3" fillId="5" borderId="0" xfId="0" applyFont="1" applyFill="1" applyAlignment="1">
      <alignment horizontal="center" vertical="center" wrapText="1"/>
    </xf>
    <xf numFmtId="0" fontId="36" fillId="0" borderId="0" xfId="0" applyFont="1" applyAlignment="1">
      <alignment horizontal="center" vertical="center" wrapText="1"/>
    </xf>
    <xf numFmtId="0" fontId="36" fillId="0" borderId="74" xfId="0" applyFont="1" applyBorder="1" applyAlignment="1">
      <alignment horizontal="center" vertical="center" wrapText="1"/>
    </xf>
    <xf numFmtId="0" fontId="36" fillId="0" borderId="75" xfId="0" applyFont="1" applyBorder="1" applyAlignment="1">
      <alignment horizontal="center" vertical="center" wrapText="1"/>
    </xf>
    <xf numFmtId="0" fontId="36" fillId="0" borderId="76" xfId="0" applyFont="1" applyBorder="1" applyAlignment="1">
      <alignment horizontal="center" vertical="center" wrapText="1"/>
    </xf>
    <xf numFmtId="0" fontId="36" fillId="0" borderId="77" xfId="0" applyFont="1" applyBorder="1" applyAlignment="1">
      <alignment horizontal="center" vertical="center" wrapText="1"/>
    </xf>
    <xf numFmtId="0" fontId="37" fillId="0" borderId="0" xfId="0" applyFont="1" applyAlignment="1">
      <alignment horizontal="center" vertical="center" wrapText="1"/>
    </xf>
    <xf numFmtId="0" fontId="36" fillId="0" borderId="79" xfId="0" applyFont="1" applyBorder="1" applyAlignment="1">
      <alignment horizontal="center" vertical="center" wrapText="1"/>
    </xf>
    <xf numFmtId="0" fontId="26" fillId="0" borderId="0" xfId="6" applyFont="1" applyAlignment="1">
      <alignment horizontal="center" vertical="center" wrapText="1"/>
    </xf>
    <xf numFmtId="0" fontId="37" fillId="0" borderId="80" xfId="0" applyFont="1" applyBorder="1" applyAlignment="1">
      <alignment horizontal="center" vertical="center" wrapText="1"/>
    </xf>
    <xf numFmtId="0" fontId="26" fillId="0" borderId="32" xfId="6" applyFont="1" applyBorder="1" applyAlignment="1">
      <alignment horizontal="center" vertical="center" wrapText="1"/>
    </xf>
    <xf numFmtId="0" fontId="3" fillId="0" borderId="81" xfId="0" applyFont="1" applyBorder="1" applyAlignment="1">
      <alignment horizontal="center" vertical="center" wrapText="1"/>
    </xf>
    <xf numFmtId="0" fontId="26" fillId="0" borderId="30" xfId="6" applyFont="1" applyBorder="1" applyAlignment="1">
      <alignment horizontal="center" vertical="center" wrapText="1"/>
    </xf>
    <xf numFmtId="0" fontId="3" fillId="0" borderId="82" xfId="0" applyFont="1" applyBorder="1" applyAlignment="1">
      <alignment horizontal="center" vertical="center" wrapText="1"/>
    </xf>
    <xf numFmtId="0" fontId="3" fillId="7" borderId="83" xfId="0" applyFont="1" applyFill="1" applyBorder="1" applyAlignment="1">
      <alignment horizontal="center" vertical="center" wrapText="1"/>
    </xf>
    <xf numFmtId="0" fontId="3" fillId="7" borderId="84" xfId="0" applyFont="1" applyFill="1" applyBorder="1" applyAlignment="1">
      <alignment horizontal="center" vertical="center" wrapText="1"/>
    </xf>
    <xf numFmtId="0" fontId="3" fillId="0" borderId="85" xfId="0" applyFont="1" applyBorder="1" applyAlignment="1">
      <alignment horizontal="center" vertical="center" wrapText="1"/>
    </xf>
    <xf numFmtId="0" fontId="3" fillId="7" borderId="86" xfId="0" applyFont="1" applyFill="1" applyBorder="1" applyAlignment="1">
      <alignment horizontal="center" vertical="center" wrapText="1"/>
    </xf>
    <xf numFmtId="0" fontId="37" fillId="0" borderId="85" xfId="0" applyFont="1" applyBorder="1" applyAlignment="1">
      <alignment horizontal="center" vertical="center" wrapText="1"/>
    </xf>
    <xf numFmtId="0" fontId="38" fillId="0" borderId="64" xfId="0" applyFont="1" applyBorder="1" applyAlignment="1">
      <alignment horizontal="center" vertical="center" wrapText="1"/>
    </xf>
    <xf numFmtId="183" fontId="39" fillId="8" borderId="87" xfId="0" applyNumberFormat="1" applyFont="1" applyFill="1" applyBorder="1" applyAlignment="1">
      <alignment horizontal="center" vertical="center" wrapText="1"/>
    </xf>
    <xf numFmtId="176" fontId="39" fillId="3" borderId="87" xfId="0" applyNumberFormat="1" applyFont="1" applyFill="1" applyBorder="1" applyAlignment="1">
      <alignment horizontal="center" vertical="center" wrapText="1"/>
    </xf>
    <xf numFmtId="176" fontId="39" fillId="8" borderId="31" xfId="0" applyNumberFormat="1" applyFont="1" applyFill="1" applyBorder="1" applyAlignment="1">
      <alignment horizontal="center" vertical="center" wrapText="1"/>
    </xf>
    <xf numFmtId="0" fontId="39" fillId="9" borderId="64" xfId="0" applyFont="1" applyFill="1" applyBorder="1" applyAlignment="1">
      <alignment horizontal="center" vertical="center" wrapText="1"/>
    </xf>
    <xf numFmtId="0" fontId="39" fillId="10" borderId="64" xfId="0" applyFont="1" applyFill="1" applyBorder="1" applyAlignment="1">
      <alignment horizontal="center" vertical="center" wrapText="1"/>
    </xf>
    <xf numFmtId="0" fontId="39" fillId="3" borderId="88" xfId="0" applyFont="1" applyFill="1" applyBorder="1" applyAlignment="1">
      <alignment horizontal="center" vertical="center" wrapText="1"/>
    </xf>
    <xf numFmtId="181" fontId="39" fillId="8" borderId="31" xfId="2" applyNumberFormat="1" applyFont="1" applyFill="1" applyBorder="1" applyAlignment="1">
      <alignment horizontal="center" vertical="center" wrapText="1"/>
    </xf>
    <xf numFmtId="0" fontId="39" fillId="10" borderId="89" xfId="0" applyFont="1" applyFill="1" applyBorder="1" applyAlignment="1">
      <alignment horizontal="center" vertical="center" wrapText="1"/>
    </xf>
    <xf numFmtId="0" fontId="39" fillId="10" borderId="90" xfId="0" applyFont="1" applyFill="1" applyBorder="1" applyAlignment="1">
      <alignment horizontal="center" vertical="center" wrapText="1"/>
    </xf>
    <xf numFmtId="0" fontId="39" fillId="3" borderId="91" xfId="0" applyFont="1" applyFill="1" applyBorder="1" applyAlignment="1">
      <alignment horizontal="center" vertical="center" wrapText="1"/>
    </xf>
    <xf numFmtId="0" fontId="36" fillId="3" borderId="91" xfId="0" applyFont="1" applyFill="1" applyBorder="1" applyAlignment="1">
      <alignment horizontal="center" vertical="center" wrapText="1"/>
    </xf>
    <xf numFmtId="0" fontId="36" fillId="9" borderId="91" xfId="0" applyFont="1" applyFill="1" applyBorder="1" applyAlignment="1">
      <alignment horizontal="center" vertical="center" wrapText="1"/>
    </xf>
    <xf numFmtId="0" fontId="37" fillId="3" borderId="92" xfId="0" applyFont="1" applyFill="1" applyBorder="1" applyAlignment="1">
      <alignment horizontal="center" vertical="center" wrapText="1"/>
    </xf>
    <xf numFmtId="0" fontId="37" fillId="0" borderId="93" xfId="0" applyFont="1" applyBorder="1" applyAlignment="1">
      <alignment horizontal="center" vertical="center" wrapText="1"/>
    </xf>
    <xf numFmtId="0" fontId="38" fillId="0" borderId="47" xfId="0" applyFont="1" applyBorder="1" applyAlignment="1">
      <alignment horizontal="center" vertical="center" wrapText="1"/>
    </xf>
    <xf numFmtId="183" fontId="39" fillId="8" borderId="47" xfId="0" applyNumberFormat="1" applyFont="1" applyFill="1" applyBorder="1" applyAlignment="1">
      <alignment horizontal="center" vertical="center" wrapText="1"/>
    </xf>
    <xf numFmtId="176" fontId="39" fillId="3" borderId="47" xfId="0" applyNumberFormat="1" applyFont="1" applyFill="1" applyBorder="1" applyAlignment="1">
      <alignment horizontal="center" vertical="center" wrapText="1"/>
    </xf>
    <xf numFmtId="0" fontId="39" fillId="9" borderId="47" xfId="0" applyFont="1" applyFill="1" applyBorder="1" applyAlignment="1">
      <alignment horizontal="center" vertical="center" wrapText="1"/>
    </xf>
    <xf numFmtId="0" fontId="39" fillId="10" borderId="47" xfId="0" applyFont="1" applyFill="1" applyBorder="1" applyAlignment="1">
      <alignment horizontal="center" vertical="center" wrapText="1"/>
    </xf>
    <xf numFmtId="0" fontId="39" fillId="3" borderId="31" xfId="0" applyFont="1" applyFill="1" applyBorder="1" applyAlignment="1">
      <alignment horizontal="center" vertical="center" wrapText="1"/>
    </xf>
    <xf numFmtId="0" fontId="39" fillId="10" borderId="27" xfId="0" applyFont="1" applyFill="1" applyBorder="1" applyAlignment="1">
      <alignment horizontal="center" vertical="center" wrapText="1"/>
    </xf>
    <xf numFmtId="0" fontId="36" fillId="3" borderId="31" xfId="0" applyFont="1" applyFill="1" applyBorder="1" applyAlignment="1">
      <alignment horizontal="center" vertical="center" wrapText="1"/>
    </xf>
    <xf numFmtId="0" fontId="36" fillId="9" borderId="31" xfId="0" applyFont="1" applyFill="1" applyBorder="1" applyAlignment="1">
      <alignment horizontal="center" vertical="center" wrapText="1"/>
    </xf>
    <xf numFmtId="0" fontId="37" fillId="3" borderId="94" xfId="0" applyFont="1" applyFill="1" applyBorder="1" applyAlignment="1">
      <alignment horizontal="center" vertical="center" wrapText="1"/>
    </xf>
    <xf numFmtId="0" fontId="37" fillId="0" borderId="75" xfId="0" applyFont="1" applyBorder="1" applyAlignment="1">
      <alignment horizontal="center" vertical="center" wrapText="1"/>
    </xf>
    <xf numFmtId="176" fontId="39" fillId="8" borderId="32" xfId="0" applyNumberFormat="1" applyFont="1" applyFill="1" applyBorder="1" applyAlignment="1">
      <alignment horizontal="center" vertical="center" wrapText="1"/>
    </xf>
    <xf numFmtId="0" fontId="39" fillId="3" borderId="64" xfId="0" applyFont="1" applyFill="1" applyBorder="1" applyAlignment="1">
      <alignment horizontal="center" vertical="center" wrapText="1"/>
    </xf>
    <xf numFmtId="181" fontId="39" fillId="8" borderId="32" xfId="2" applyNumberFormat="1" applyFont="1" applyFill="1" applyBorder="1" applyAlignment="1">
      <alignment horizontal="center" vertical="center" wrapText="1"/>
    </xf>
    <xf numFmtId="0" fontId="39" fillId="3" borderId="32" xfId="0" applyFont="1" applyFill="1" applyBorder="1" applyAlignment="1">
      <alignment horizontal="center" vertical="center" wrapText="1"/>
    </xf>
    <xf numFmtId="0" fontId="36" fillId="3" borderId="32" xfId="0" applyFont="1" applyFill="1" applyBorder="1" applyAlignment="1">
      <alignment horizontal="center" vertical="center" wrapText="1"/>
    </xf>
    <xf numFmtId="0" fontId="36" fillId="9" borderId="32" xfId="0" applyFont="1" applyFill="1" applyBorder="1" applyAlignment="1">
      <alignment horizontal="center" vertical="center" wrapText="1"/>
    </xf>
    <xf numFmtId="0" fontId="37" fillId="3" borderId="95" xfId="0" applyFont="1" applyFill="1" applyBorder="1" applyAlignment="1">
      <alignment horizontal="center" vertical="center" wrapText="1"/>
    </xf>
    <xf numFmtId="0" fontId="36" fillId="0" borderId="59" xfId="0" applyFont="1" applyBorder="1" applyAlignment="1">
      <alignment horizontal="center" vertical="center" wrapText="1"/>
    </xf>
    <xf numFmtId="183" fontId="39" fillId="8" borderId="59" xfId="0" applyNumberFormat="1" applyFont="1" applyFill="1" applyBorder="1" applyAlignment="1">
      <alignment horizontal="center" vertical="center" wrapText="1"/>
    </xf>
    <xf numFmtId="176" fontId="39" fillId="3" borderId="59" xfId="0" applyNumberFormat="1" applyFont="1" applyFill="1" applyBorder="1" applyAlignment="1">
      <alignment horizontal="center" vertical="center" wrapText="1"/>
    </xf>
    <xf numFmtId="176" fontId="39" fillId="8" borderId="58" xfId="0" applyNumberFormat="1" applyFont="1" applyFill="1" applyBorder="1" applyAlignment="1">
      <alignment horizontal="center" vertical="center" wrapText="1"/>
    </xf>
    <xf numFmtId="182" fontId="38" fillId="9" borderId="59" xfId="6" applyNumberFormat="1" applyFont="1" applyFill="1" applyBorder="1" applyAlignment="1">
      <alignment horizontal="center" vertical="center" wrapText="1"/>
    </xf>
    <xf numFmtId="0" fontId="39" fillId="3" borderId="58" xfId="0" applyFont="1" applyFill="1" applyBorder="1" applyAlignment="1">
      <alignment horizontal="center" vertical="center" wrapText="1"/>
    </xf>
    <xf numFmtId="181" fontId="39" fillId="8" borderId="58" xfId="2" applyNumberFormat="1" applyFont="1" applyFill="1" applyBorder="1" applyAlignment="1">
      <alignment horizontal="center" vertical="center" wrapText="1"/>
    </xf>
    <xf numFmtId="0" fontId="39" fillId="3" borderId="59" xfId="0" applyFont="1" applyFill="1" applyBorder="1" applyAlignment="1">
      <alignment horizontal="center" vertical="center" wrapText="1"/>
    </xf>
    <xf numFmtId="38" fontId="39" fillId="3" borderId="58" xfId="0" applyNumberFormat="1" applyFont="1" applyFill="1" applyBorder="1" applyAlignment="1">
      <alignment horizontal="center" vertical="center" wrapText="1"/>
    </xf>
    <xf numFmtId="38" fontId="39" fillId="3" borderId="58" xfId="1" applyFont="1" applyFill="1" applyBorder="1" applyAlignment="1">
      <alignment horizontal="center" vertical="center" wrapText="1"/>
    </xf>
    <xf numFmtId="0" fontId="36" fillId="9" borderId="58" xfId="0" applyFont="1" applyFill="1" applyBorder="1" applyAlignment="1">
      <alignment horizontal="center" vertical="center" wrapText="1"/>
    </xf>
    <xf numFmtId="0" fontId="36" fillId="3" borderId="96" xfId="0" applyFont="1" applyFill="1" applyBorder="1" applyAlignment="1">
      <alignment horizontal="center" vertical="center" wrapText="1"/>
    </xf>
    <xf numFmtId="0" fontId="37" fillId="0" borderId="58" xfId="0" applyFont="1" applyBorder="1" applyAlignment="1">
      <alignment horizontal="center" vertical="center" wrapText="1"/>
    </xf>
    <xf numFmtId="0" fontId="36" fillId="0" borderId="31" xfId="0" applyFont="1" applyBorder="1" applyAlignment="1">
      <alignment horizontal="center" vertical="center" wrapText="1"/>
    </xf>
    <xf numFmtId="183" fontId="39" fillId="8" borderId="31" xfId="0" applyNumberFormat="1" applyFont="1" applyFill="1" applyBorder="1" applyAlignment="1">
      <alignment horizontal="center" vertical="center" wrapText="1"/>
    </xf>
    <xf numFmtId="176" fontId="39" fillId="3" borderId="31" xfId="0" applyNumberFormat="1" applyFont="1" applyFill="1" applyBorder="1" applyAlignment="1">
      <alignment horizontal="center" vertical="center" wrapText="1"/>
    </xf>
    <xf numFmtId="176" fontId="39" fillId="9" borderId="31" xfId="0" applyNumberFormat="1" applyFont="1" applyFill="1" applyBorder="1" applyAlignment="1">
      <alignment horizontal="center" vertical="center" wrapText="1"/>
    </xf>
    <xf numFmtId="0" fontId="39" fillId="3" borderId="34" xfId="0" applyFont="1" applyFill="1" applyBorder="1" applyAlignment="1">
      <alignment horizontal="center" vertical="center" wrapText="1"/>
    </xf>
    <xf numFmtId="38" fontId="39" fillId="3" borderId="31" xfId="0" applyNumberFormat="1" applyFont="1" applyFill="1" applyBorder="1" applyAlignment="1">
      <alignment horizontal="center" vertical="center" wrapText="1"/>
    </xf>
    <xf numFmtId="38" fontId="39" fillId="3" borderId="31" xfId="1" applyFont="1" applyFill="1" applyBorder="1" applyAlignment="1">
      <alignment horizontal="center" vertical="center" wrapText="1"/>
    </xf>
    <xf numFmtId="0" fontId="36" fillId="3" borderId="29" xfId="0" applyFont="1" applyFill="1" applyBorder="1" applyAlignment="1">
      <alignment horizontal="center" vertical="center" wrapText="1"/>
    </xf>
    <xf numFmtId="0" fontId="37" fillId="0" borderId="31" xfId="0" applyFont="1" applyBorder="1" applyAlignment="1">
      <alignment horizontal="center" vertical="center" wrapText="1"/>
    </xf>
    <xf numFmtId="0" fontId="26" fillId="0" borderId="0" xfId="0" applyFont="1" applyAlignment="1">
      <alignment horizontal="center" vertical="center" wrapText="1"/>
    </xf>
    <xf numFmtId="0" fontId="40" fillId="0" borderId="50" xfId="0" applyFont="1" applyBorder="1" applyAlignment="1">
      <alignment horizontal="center" vertical="center" wrapText="1"/>
    </xf>
    <xf numFmtId="0" fontId="38" fillId="0" borderId="31" xfId="0" applyFont="1" applyBorder="1" applyAlignment="1">
      <alignment horizontal="right" vertical="center" wrapText="1"/>
    </xf>
    <xf numFmtId="0" fontId="38" fillId="0" borderId="29" xfId="0" applyFont="1" applyBorder="1" applyAlignment="1">
      <alignment horizontal="right" vertical="center" wrapText="1"/>
    </xf>
    <xf numFmtId="0" fontId="38" fillId="0" borderId="0" xfId="0" applyFont="1" applyAlignment="1">
      <alignment horizontal="right" vertical="center" wrapText="1"/>
    </xf>
    <xf numFmtId="0" fontId="40" fillId="0" borderId="29" xfId="0" applyFont="1" applyBorder="1" applyAlignment="1">
      <alignment horizontal="right" vertical="center" wrapText="1"/>
    </xf>
    <xf numFmtId="0" fontId="40" fillId="9" borderId="29" xfId="0" applyFont="1" applyFill="1" applyBorder="1" applyAlignment="1">
      <alignment horizontal="right" vertical="center" wrapText="1"/>
    </xf>
    <xf numFmtId="0" fontId="40" fillId="0" borderId="29" xfId="0" applyFont="1" applyBorder="1" applyAlignment="1">
      <alignment horizontal="center" vertical="center" wrapText="1"/>
    </xf>
    <xf numFmtId="0" fontId="38" fillId="0" borderId="31" xfId="0" applyFont="1" applyBorder="1" applyAlignment="1">
      <alignment horizontal="center" vertical="center" wrapText="1"/>
    </xf>
    <xf numFmtId="0" fontId="26" fillId="0" borderId="66" xfId="0" applyFont="1" applyBorder="1" applyAlignment="1">
      <alignment horizontal="center" vertical="center" wrapText="1"/>
    </xf>
    <xf numFmtId="0" fontId="40" fillId="0" borderId="97" xfId="0" applyFont="1" applyBorder="1" applyAlignment="1">
      <alignment horizontal="center" vertical="center" wrapText="1"/>
    </xf>
    <xf numFmtId="0" fontId="38" fillId="0" borderId="32" xfId="0" applyFont="1" applyBorder="1" applyAlignment="1">
      <alignment horizontal="center" vertical="center" wrapText="1"/>
    </xf>
    <xf numFmtId="0" fontId="41" fillId="0" borderId="31" xfId="0" applyFont="1" applyBorder="1" applyAlignment="1">
      <alignment horizontal="center" vertical="center" wrapText="1"/>
    </xf>
    <xf numFmtId="0" fontId="40" fillId="0" borderId="31" xfId="0" applyFont="1" applyBorder="1" applyAlignment="1">
      <alignment horizontal="center" vertical="center" wrapText="1"/>
    </xf>
    <xf numFmtId="0" fontId="40" fillId="9" borderId="29" xfId="0" applyFont="1" applyFill="1" applyBorder="1" applyAlignment="1">
      <alignment horizontal="center" vertical="center" wrapText="1"/>
    </xf>
    <xf numFmtId="0" fontId="36" fillId="0" borderId="98" xfId="0" applyFont="1" applyBorder="1" applyAlignment="1">
      <alignment horizontal="center" vertical="center" wrapText="1"/>
    </xf>
    <xf numFmtId="0" fontId="39" fillId="8" borderId="31" xfId="0" applyFont="1" applyFill="1" applyBorder="1" applyAlignment="1">
      <alignment horizontal="center" vertical="center" wrapText="1"/>
    </xf>
    <xf numFmtId="0" fontId="39" fillId="8" borderId="99" xfId="0" applyFont="1" applyFill="1" applyBorder="1" applyAlignment="1">
      <alignment horizontal="center" vertical="center" wrapText="1"/>
    </xf>
    <xf numFmtId="0" fontId="39" fillId="9" borderId="77" xfId="0" applyFont="1" applyFill="1" applyBorder="1" applyAlignment="1">
      <alignment horizontal="center" vertical="center" wrapText="1"/>
    </xf>
    <xf numFmtId="0" fontId="39" fillId="8" borderId="77" xfId="0" applyFont="1" applyFill="1" applyBorder="1" applyAlignment="1">
      <alignment horizontal="center" vertical="center" wrapText="1"/>
    </xf>
    <xf numFmtId="0" fontId="39" fillId="3" borderId="77" xfId="0" applyFont="1" applyFill="1" applyBorder="1" applyAlignment="1">
      <alignment horizontal="left" vertical="center" wrapText="1"/>
    </xf>
    <xf numFmtId="0" fontId="39" fillId="8" borderId="100" xfId="0" applyFont="1" applyFill="1" applyBorder="1" applyAlignment="1">
      <alignment horizontal="center" vertical="center" wrapText="1"/>
    </xf>
    <xf numFmtId="0" fontId="38" fillId="3" borderId="100" xfId="0" applyFont="1" applyFill="1" applyBorder="1" applyAlignment="1">
      <alignment horizontal="center" vertical="center" wrapText="1"/>
    </xf>
    <xf numFmtId="0" fontId="39" fillId="8" borderId="76" xfId="0" applyFont="1" applyFill="1" applyBorder="1" applyAlignment="1">
      <alignment horizontal="center" vertical="center" wrapText="1"/>
    </xf>
    <xf numFmtId="0" fontId="39" fillId="3" borderId="101" xfId="0" applyFont="1" applyFill="1" applyBorder="1" applyAlignment="1">
      <alignment horizontal="center" vertical="center" wrapText="1"/>
    </xf>
    <xf numFmtId="0" fontId="42" fillId="3" borderId="77" xfId="0" applyFont="1" applyFill="1" applyBorder="1" applyAlignment="1">
      <alignment horizontal="center" vertical="center" wrapText="1"/>
    </xf>
    <xf numFmtId="0" fontId="38" fillId="3" borderId="77" xfId="0" applyFont="1" applyFill="1" applyBorder="1" applyAlignment="1">
      <alignment horizontal="center" vertical="center" wrapText="1"/>
    </xf>
    <xf numFmtId="0" fontId="40" fillId="3" borderId="77" xfId="0" applyFont="1" applyFill="1" applyBorder="1" applyAlignment="1">
      <alignment horizontal="center" vertical="center" wrapText="1"/>
    </xf>
    <xf numFmtId="0" fontId="36" fillId="9" borderId="100" xfId="0" applyFont="1" applyFill="1" applyBorder="1" applyAlignment="1">
      <alignment horizontal="center" vertical="center" wrapText="1"/>
    </xf>
    <xf numFmtId="0" fontId="36" fillId="3" borderId="100" xfId="0" applyFont="1" applyFill="1" applyBorder="1" applyAlignment="1">
      <alignment horizontal="center" vertical="center" wrapText="1"/>
    </xf>
    <xf numFmtId="0" fontId="37" fillId="0" borderId="76" xfId="0" applyFont="1" applyBorder="1" applyAlignment="1">
      <alignment horizontal="center" vertical="center" wrapText="1"/>
    </xf>
    <xf numFmtId="0" fontId="37" fillId="0" borderId="0" xfId="0" applyFont="1" applyAlignment="1">
      <alignment horizontal="left" vertical="center" wrapText="1"/>
    </xf>
    <xf numFmtId="0" fontId="37" fillId="0" borderId="103" xfId="0" applyFont="1" applyBorder="1" applyAlignment="1">
      <alignment horizontal="left" vertical="center" wrapText="1"/>
    </xf>
    <xf numFmtId="0" fontId="3" fillId="4" borderId="0" xfId="0" applyFont="1" applyFill="1" applyAlignment="1">
      <alignment horizontal="center" vertical="center" wrapText="1"/>
    </xf>
    <xf numFmtId="0" fontId="23" fillId="0" borderId="0" xfId="0" applyFont="1" applyAlignment="1">
      <alignment horizontal="left" vertical="center"/>
    </xf>
    <xf numFmtId="0" fontId="2" fillId="0" borderId="0" xfId="7" applyAlignment="1">
      <alignment horizontal="center" vertical="center" wrapText="1"/>
    </xf>
    <xf numFmtId="0" fontId="45" fillId="0" borderId="0" xfId="8" applyFont="1" applyAlignment="1" applyProtection="1">
      <alignment vertical="center"/>
      <protection locked="0"/>
    </xf>
    <xf numFmtId="0" fontId="46" fillId="0" borderId="0" xfId="8" applyFont="1" applyAlignment="1" applyProtection="1">
      <alignment vertical="center"/>
      <protection locked="0"/>
    </xf>
    <xf numFmtId="0" fontId="47" fillId="0" borderId="27" xfId="8" applyFont="1" applyBorder="1" applyAlignment="1" applyProtection="1">
      <alignment vertical="center"/>
      <protection locked="0"/>
    </xf>
    <xf numFmtId="0" fontId="47" fillId="0" borderId="28" xfId="8" applyFont="1" applyBorder="1" applyAlignment="1" applyProtection="1">
      <alignment vertical="center"/>
      <protection locked="0"/>
    </xf>
    <xf numFmtId="0" fontId="47" fillId="0" borderId="29" xfId="8" applyFont="1" applyBorder="1" applyAlignment="1" applyProtection="1">
      <alignment vertical="center"/>
      <protection locked="0"/>
    </xf>
    <xf numFmtId="38" fontId="47" fillId="0" borderId="27" xfId="8" applyNumberFormat="1" applyFont="1" applyBorder="1" applyAlignment="1" applyProtection="1">
      <alignment vertical="center"/>
      <protection locked="0"/>
    </xf>
    <xf numFmtId="0" fontId="47" fillId="3" borderId="47" xfId="8" applyFont="1" applyFill="1" applyBorder="1" applyAlignment="1" applyProtection="1">
      <alignment vertical="center"/>
      <protection locked="0"/>
    </xf>
    <xf numFmtId="0" fontId="47" fillId="3" borderId="102" xfId="8" applyFont="1" applyFill="1" applyBorder="1" applyAlignment="1" applyProtection="1">
      <alignment vertical="center"/>
      <protection locked="0"/>
    </xf>
    <xf numFmtId="0" fontId="47" fillId="3" borderId="50" xfId="8" applyFont="1" applyFill="1" applyBorder="1" applyAlignment="1" applyProtection="1">
      <alignment vertical="center"/>
      <protection locked="0"/>
    </xf>
    <xf numFmtId="38" fontId="47" fillId="3" borderId="64" xfId="9" applyFont="1" applyFill="1" applyBorder="1" applyAlignment="1" applyProtection="1">
      <alignment vertical="center"/>
      <protection locked="0"/>
    </xf>
    <xf numFmtId="0" fontId="47" fillId="0" borderId="66" xfId="8" applyFont="1" applyBorder="1" applyAlignment="1" applyProtection="1">
      <alignment vertical="center"/>
      <protection locked="0"/>
    </xf>
    <xf numFmtId="0" fontId="47" fillId="3" borderId="64" xfId="8" applyFont="1" applyFill="1" applyBorder="1" applyAlignment="1" applyProtection="1">
      <alignment vertical="center"/>
      <protection locked="0"/>
    </xf>
    <xf numFmtId="0" fontId="47" fillId="3" borderId="0" xfId="8" applyFont="1" applyFill="1" applyAlignment="1" applyProtection="1">
      <alignment vertical="center"/>
      <protection locked="0"/>
    </xf>
    <xf numFmtId="0" fontId="47" fillId="3" borderId="66" xfId="8" applyFont="1" applyFill="1" applyBorder="1" applyAlignment="1" applyProtection="1">
      <alignment vertical="center"/>
      <protection locked="0"/>
    </xf>
    <xf numFmtId="38" fontId="47" fillId="3" borderId="64" xfId="9" applyFont="1" applyFill="1" applyBorder="1" applyAlignment="1" applyProtection="1">
      <alignment horizontal="right" vertical="center"/>
      <protection locked="0"/>
    </xf>
    <xf numFmtId="0" fontId="47" fillId="3" borderId="66" xfId="8" applyFont="1" applyFill="1" applyBorder="1" applyAlignment="1" applyProtection="1">
      <alignment horizontal="right" vertical="center"/>
      <protection locked="0"/>
    </xf>
    <xf numFmtId="0" fontId="47" fillId="0" borderId="64" xfId="8" applyFont="1" applyBorder="1" applyAlignment="1" applyProtection="1">
      <alignment vertical="center"/>
      <protection locked="0"/>
    </xf>
    <xf numFmtId="0" fontId="47" fillId="0" borderId="0" xfId="8" applyFont="1" applyAlignment="1" applyProtection="1">
      <alignment vertical="center"/>
      <protection locked="0"/>
    </xf>
    <xf numFmtId="0" fontId="47" fillId="0" borderId="66" xfId="8" applyFont="1" applyBorder="1" applyAlignment="1" applyProtection="1">
      <alignment horizontal="right" vertical="center"/>
      <protection locked="0"/>
    </xf>
    <xf numFmtId="0" fontId="47" fillId="0" borderId="64" xfId="8" applyFont="1" applyBorder="1" applyAlignment="1" applyProtection="1">
      <alignment horizontal="right" vertical="center"/>
      <protection locked="0"/>
    </xf>
    <xf numFmtId="0" fontId="45" fillId="0" borderId="66" xfId="8" applyFont="1" applyBorder="1" applyAlignment="1" applyProtection="1">
      <alignment vertical="center"/>
      <protection locked="0"/>
    </xf>
    <xf numFmtId="0" fontId="46" fillId="0" borderId="0" xfId="8" applyFont="1" applyAlignment="1" applyProtection="1">
      <alignment horizontal="centerContinuous" vertical="center"/>
      <protection locked="0"/>
    </xf>
    <xf numFmtId="0" fontId="49" fillId="0" borderId="0" xfId="8" applyFont="1" applyAlignment="1" applyProtection="1">
      <alignment vertical="center"/>
      <protection locked="0"/>
    </xf>
    <xf numFmtId="0" fontId="0" fillId="5" borderId="0" xfId="0" applyFill="1">
      <alignment vertical="center"/>
    </xf>
    <xf numFmtId="0" fontId="36" fillId="0" borderId="0" xfId="0" applyFont="1">
      <alignment vertical="center"/>
    </xf>
    <xf numFmtId="0" fontId="36" fillId="0" borderId="74" xfId="0" applyFont="1" applyBorder="1">
      <alignment vertical="center"/>
    </xf>
    <xf numFmtId="0" fontId="36" fillId="0" borderId="76" xfId="0" applyFont="1" applyBorder="1">
      <alignment vertical="center"/>
    </xf>
    <xf numFmtId="0" fontId="36" fillId="0" borderId="75" xfId="0" applyFont="1" applyBorder="1">
      <alignment vertical="center"/>
    </xf>
    <xf numFmtId="0" fontId="37" fillId="0" borderId="0" xfId="0" applyFont="1">
      <alignment vertical="center"/>
    </xf>
    <xf numFmtId="0" fontId="36" fillId="0" borderId="77" xfId="0" applyFont="1" applyBorder="1">
      <alignment vertical="center"/>
    </xf>
    <xf numFmtId="0" fontId="37" fillId="0" borderId="78" xfId="0" applyFont="1" applyBorder="1">
      <alignment vertical="center"/>
    </xf>
    <xf numFmtId="0" fontId="36" fillId="0" borderId="79" xfId="0" applyFont="1" applyBorder="1">
      <alignment vertical="center"/>
    </xf>
    <xf numFmtId="0" fontId="37" fillId="0" borderId="80" xfId="0" applyFont="1" applyBorder="1">
      <alignment vertical="center"/>
    </xf>
    <xf numFmtId="0" fontId="26" fillId="0" borderId="32" xfId="6" applyFont="1" applyBorder="1" applyAlignment="1">
      <alignment vertical="center"/>
    </xf>
    <xf numFmtId="0" fontId="0" fillId="0" borderId="81" xfId="0" applyBorder="1">
      <alignment vertical="center"/>
    </xf>
    <xf numFmtId="0" fontId="26" fillId="0" borderId="30" xfId="6" applyFont="1" applyBorder="1" applyAlignment="1">
      <alignment vertical="center"/>
    </xf>
    <xf numFmtId="0" fontId="0" fillId="0" borderId="82" xfId="0" applyBorder="1">
      <alignment vertical="center"/>
    </xf>
    <xf numFmtId="0" fontId="0" fillId="0" borderId="85" xfId="0" applyBorder="1" applyAlignment="1">
      <alignment horizontal="center" vertical="center"/>
    </xf>
    <xf numFmtId="0" fontId="0" fillId="0" borderId="82" xfId="0" applyBorder="1" applyAlignment="1">
      <alignment horizontal="center" vertical="center"/>
    </xf>
    <xf numFmtId="0" fontId="0" fillId="7" borderId="83" xfId="0" applyFill="1" applyBorder="1" applyAlignment="1">
      <alignment horizontal="center" vertical="center"/>
    </xf>
    <xf numFmtId="176" fontId="0" fillId="7" borderId="83" xfId="0" applyNumberFormat="1" applyFill="1" applyBorder="1" applyAlignment="1">
      <alignment horizontal="center" vertical="center"/>
    </xf>
    <xf numFmtId="0" fontId="0" fillId="7" borderId="86" xfId="0" applyFill="1" applyBorder="1" applyAlignment="1">
      <alignment horizontal="center" vertical="center"/>
    </xf>
    <xf numFmtId="0" fontId="0" fillId="3" borderId="83" xfId="0" applyFill="1" applyBorder="1" applyAlignment="1">
      <alignment horizontal="center" vertical="center"/>
    </xf>
    <xf numFmtId="0" fontId="37" fillId="0" borderId="82" xfId="0" applyFont="1" applyBorder="1" applyAlignment="1">
      <alignment horizontal="center" vertical="center"/>
    </xf>
    <xf numFmtId="0" fontId="38" fillId="0" borderId="64" xfId="0" applyFont="1" applyBorder="1" applyAlignment="1">
      <alignment vertical="center" wrapText="1"/>
    </xf>
    <xf numFmtId="183" fontId="39" fillId="8" borderId="91" xfId="0" applyNumberFormat="1" applyFont="1" applyFill="1" applyBorder="1" applyAlignment="1">
      <alignment horizontal="center" vertical="center" wrapText="1"/>
    </xf>
    <xf numFmtId="182" fontId="38" fillId="8" borderId="57" xfId="6" applyNumberFormat="1" applyFont="1" applyFill="1" applyBorder="1" applyAlignment="1">
      <alignment horizontal="center" vertical="center"/>
    </xf>
    <xf numFmtId="176" fontId="39" fillId="8" borderId="30" xfId="0" applyNumberFormat="1" applyFont="1" applyFill="1" applyBorder="1" applyAlignment="1">
      <alignment horizontal="center" vertical="center" wrapText="1"/>
    </xf>
    <xf numFmtId="176" fontId="39" fillId="10" borderId="64" xfId="0" applyNumberFormat="1" applyFont="1" applyFill="1" applyBorder="1" applyAlignment="1">
      <alignment horizontal="center" vertical="center" wrapText="1"/>
    </xf>
    <xf numFmtId="176" fontId="39" fillId="12" borderId="64" xfId="0" applyNumberFormat="1" applyFont="1" applyFill="1" applyBorder="1" applyAlignment="1">
      <alignment horizontal="center" vertical="center" wrapText="1"/>
    </xf>
    <xf numFmtId="9" fontId="39" fillId="8" borderId="88" xfId="2" applyFont="1" applyFill="1" applyBorder="1" applyAlignment="1">
      <alignment horizontal="center" vertical="center" wrapText="1"/>
    </xf>
    <xf numFmtId="0" fontId="39" fillId="10" borderId="34" xfId="0" applyFont="1" applyFill="1" applyBorder="1" applyAlignment="1">
      <alignment horizontal="center" vertical="center" wrapText="1"/>
    </xf>
    <xf numFmtId="0" fontId="39" fillId="9" borderId="31" xfId="0" applyFont="1" applyFill="1" applyBorder="1" applyAlignment="1">
      <alignment horizontal="center" vertical="center" wrapText="1"/>
    </xf>
    <xf numFmtId="0" fontId="36" fillId="9" borderId="30" xfId="0" applyFont="1" applyFill="1" applyBorder="1" applyAlignment="1">
      <alignment horizontal="center" vertical="center"/>
    </xf>
    <xf numFmtId="0" fontId="37" fillId="3" borderId="74" xfId="0" applyFont="1" applyFill="1" applyBorder="1" applyAlignment="1">
      <alignment horizontal="center" vertical="center"/>
    </xf>
    <xf numFmtId="0" fontId="37" fillId="0" borderId="77" xfId="0" applyFont="1" applyBorder="1" applyAlignment="1">
      <alignment horizontal="center" vertical="center"/>
    </xf>
    <xf numFmtId="0" fontId="38" fillId="0" borderId="47" xfId="0" applyFont="1" applyBorder="1" applyAlignment="1">
      <alignment vertical="center" wrapText="1"/>
    </xf>
    <xf numFmtId="182" fontId="38" fillId="8" borderId="31" xfId="6" applyNumberFormat="1" applyFont="1" applyFill="1" applyBorder="1" applyAlignment="1">
      <alignment horizontal="center" vertical="center"/>
    </xf>
    <xf numFmtId="176" fontId="39" fillId="10" borderId="47" xfId="0" applyNumberFormat="1" applyFont="1" applyFill="1" applyBorder="1" applyAlignment="1">
      <alignment horizontal="center" vertical="center" wrapText="1"/>
    </xf>
    <xf numFmtId="176" fontId="39" fillId="12" borderId="47" xfId="0" applyNumberFormat="1" applyFont="1" applyFill="1" applyBorder="1" applyAlignment="1">
      <alignment horizontal="center" vertical="center" wrapText="1"/>
    </xf>
    <xf numFmtId="9" fontId="39" fillId="8" borderId="31" xfId="2" applyFont="1" applyFill="1" applyBorder="1" applyAlignment="1">
      <alignment horizontal="center" vertical="center" wrapText="1"/>
    </xf>
    <xf numFmtId="38" fontId="39" fillId="10" borderId="27" xfId="1" applyFont="1" applyFill="1" applyBorder="1" applyAlignment="1">
      <alignment horizontal="center" vertical="center" wrapText="1"/>
    </xf>
    <xf numFmtId="0" fontId="36" fillId="9" borderId="31" xfId="0" applyFont="1" applyFill="1" applyBorder="1" applyAlignment="1">
      <alignment horizontal="center" vertical="center"/>
    </xf>
    <xf numFmtId="0" fontId="37" fillId="3" borderId="94" xfId="0" applyFont="1" applyFill="1" applyBorder="1" applyAlignment="1">
      <alignment horizontal="center" vertical="center"/>
    </xf>
    <xf numFmtId="0" fontId="37" fillId="0" borderId="75" xfId="0" applyFont="1" applyBorder="1" applyAlignment="1">
      <alignment horizontal="center" vertical="center"/>
    </xf>
    <xf numFmtId="182" fontId="38" fillId="8" borderId="33" xfId="6" applyNumberFormat="1" applyFont="1" applyFill="1" applyBorder="1" applyAlignment="1">
      <alignment horizontal="center" vertical="center"/>
    </xf>
    <xf numFmtId="176" fontId="39" fillId="8" borderId="33" xfId="0" applyNumberFormat="1" applyFont="1" applyFill="1" applyBorder="1" applyAlignment="1">
      <alignment horizontal="center" vertical="center" wrapText="1"/>
    </xf>
    <xf numFmtId="9" fontId="39" fillId="8" borderId="64" xfId="2" applyFont="1" applyFill="1" applyBorder="1" applyAlignment="1">
      <alignment horizontal="center" vertical="center" wrapText="1"/>
    </xf>
    <xf numFmtId="38" fontId="39" fillId="10" borderId="47" xfId="1" applyFont="1" applyFill="1" applyBorder="1" applyAlignment="1">
      <alignment horizontal="center" vertical="center" wrapText="1"/>
    </xf>
    <xf numFmtId="0" fontId="39" fillId="9" borderId="32" xfId="0" applyFont="1" applyFill="1" applyBorder="1" applyAlignment="1">
      <alignment horizontal="center" vertical="center" wrapText="1"/>
    </xf>
    <xf numFmtId="0" fontId="36" fillId="9" borderId="32" xfId="0" applyFont="1" applyFill="1" applyBorder="1" applyAlignment="1">
      <alignment horizontal="center" vertical="center"/>
    </xf>
    <xf numFmtId="0" fontId="37" fillId="3" borderId="95" xfId="0" applyFont="1" applyFill="1" applyBorder="1" applyAlignment="1">
      <alignment horizontal="center" vertical="center"/>
    </xf>
    <xf numFmtId="0" fontId="37" fillId="0" borderId="85" xfId="0" applyFont="1" applyBorder="1" applyAlignment="1">
      <alignment horizontal="center" vertical="center"/>
    </xf>
    <xf numFmtId="0" fontId="36" fillId="0" borderId="59" xfId="0" applyFont="1" applyBorder="1" applyAlignment="1">
      <alignment horizontal="center" vertical="center"/>
    </xf>
    <xf numFmtId="182" fontId="38" fillId="8" borderId="58" xfId="6" applyNumberFormat="1" applyFont="1" applyFill="1" applyBorder="1" applyAlignment="1">
      <alignment horizontal="center" vertical="center" wrapText="1"/>
    </xf>
    <xf numFmtId="3" fontId="39" fillId="8" borderId="59" xfId="0" applyNumberFormat="1" applyFont="1" applyFill="1" applyBorder="1" applyAlignment="1">
      <alignment horizontal="center" vertical="center" wrapText="1"/>
    </xf>
    <xf numFmtId="181" fontId="39" fillId="8" borderId="59" xfId="2" applyNumberFormat="1" applyFont="1" applyFill="1" applyBorder="1" applyAlignment="1">
      <alignment horizontal="center" vertical="center" wrapText="1"/>
    </xf>
    <xf numFmtId="38" fontId="39" fillId="3" borderId="59" xfId="1" applyFont="1" applyFill="1" applyBorder="1" applyAlignment="1">
      <alignment horizontal="center" vertical="center" wrapText="1"/>
    </xf>
    <xf numFmtId="0" fontId="39" fillId="9" borderId="58" xfId="0" applyFont="1" applyFill="1" applyBorder="1" applyAlignment="1">
      <alignment horizontal="center" vertical="center" wrapText="1"/>
    </xf>
    <xf numFmtId="0" fontId="36" fillId="0" borderId="31" xfId="0" applyFont="1" applyBorder="1" applyAlignment="1">
      <alignment horizontal="center" vertical="center"/>
    </xf>
    <xf numFmtId="0" fontId="36" fillId="0" borderId="32" xfId="0" applyFont="1" applyBorder="1" applyAlignment="1">
      <alignment horizontal="center" vertical="center"/>
    </xf>
    <xf numFmtId="0" fontId="39" fillId="0" borderId="32" xfId="0" applyFont="1" applyBorder="1" applyAlignment="1">
      <alignment horizontal="right" vertical="center" wrapText="1"/>
    </xf>
    <xf numFmtId="0" fontId="39" fillId="0" borderId="31" xfId="0" applyFont="1" applyBorder="1" applyAlignment="1">
      <alignment horizontal="right" vertical="center" wrapText="1"/>
    </xf>
    <xf numFmtId="0" fontId="36" fillId="0" borderId="29" xfId="0" applyFont="1" applyBorder="1" applyAlignment="1">
      <alignment horizontal="right" vertical="center"/>
    </xf>
    <xf numFmtId="0" fontId="36" fillId="0" borderId="29" xfId="0" applyFont="1" applyBorder="1" applyAlignment="1">
      <alignment horizontal="center" vertical="center"/>
    </xf>
    <xf numFmtId="0" fontId="37" fillId="0" borderId="31" xfId="0" applyFont="1" applyBorder="1" applyAlignment="1">
      <alignment horizontal="center" vertical="center"/>
    </xf>
    <xf numFmtId="0" fontId="36" fillId="0" borderId="30" xfId="0" applyFont="1" applyBorder="1" applyAlignment="1">
      <alignment horizontal="center" vertical="center"/>
    </xf>
    <xf numFmtId="0" fontId="39" fillId="0" borderId="31" xfId="0" applyFont="1" applyBorder="1" applyAlignment="1">
      <alignment horizontal="center" vertical="center" wrapText="1"/>
    </xf>
    <xf numFmtId="0" fontId="50" fillId="0" borderId="31" xfId="0" applyFont="1" applyBorder="1" applyAlignment="1">
      <alignment horizontal="center" vertical="center" wrapText="1"/>
    </xf>
    <xf numFmtId="0" fontId="42" fillId="0" borderId="31" xfId="0" applyFont="1" applyBorder="1" applyAlignment="1">
      <alignment horizontal="center" vertical="center" wrapText="1"/>
    </xf>
    <xf numFmtId="0" fontId="38" fillId="8" borderId="31" xfId="0" applyFont="1" applyFill="1" applyBorder="1" applyAlignment="1">
      <alignment horizontal="center" vertical="center" wrapText="1"/>
    </xf>
    <xf numFmtId="0" fontId="38" fillId="3" borderId="31" xfId="0" applyFont="1" applyFill="1" applyBorder="1" applyAlignment="1">
      <alignment horizontal="center" vertical="center" wrapText="1"/>
    </xf>
    <xf numFmtId="0" fontId="38" fillId="8" borderId="110" xfId="0" applyFont="1" applyFill="1" applyBorder="1" applyAlignment="1">
      <alignment horizontal="center" vertical="center" wrapText="1"/>
    </xf>
    <xf numFmtId="0" fontId="38" fillId="8" borderId="77" xfId="0" applyFont="1" applyFill="1" applyBorder="1" applyAlignment="1">
      <alignment horizontal="center" vertical="center" wrapText="1"/>
    </xf>
    <xf numFmtId="0" fontId="38" fillId="9" borderId="77" xfId="0" applyFont="1" applyFill="1" applyBorder="1" applyAlignment="1">
      <alignment horizontal="center" vertical="center" wrapText="1"/>
    </xf>
    <xf numFmtId="0" fontId="38" fillId="3" borderId="77" xfId="0" applyFont="1" applyFill="1" applyBorder="1" applyAlignment="1">
      <alignment horizontal="left" vertical="center" wrapText="1"/>
    </xf>
    <xf numFmtId="0" fontId="38" fillId="8" borderId="100" xfId="0" applyFont="1" applyFill="1" applyBorder="1" applyAlignment="1">
      <alignment horizontal="center" vertical="center" wrapText="1"/>
    </xf>
    <xf numFmtId="0" fontId="38" fillId="3" borderId="111" xfId="0" applyFont="1" applyFill="1" applyBorder="1" applyAlignment="1">
      <alignment horizontal="center" vertical="center" wrapText="1"/>
    </xf>
    <xf numFmtId="0" fontId="38" fillId="8" borderId="76" xfId="0" applyFont="1" applyFill="1" applyBorder="1" applyAlignment="1">
      <alignment horizontal="center" vertical="center" wrapText="1"/>
    </xf>
    <xf numFmtId="0" fontId="38" fillId="3" borderId="101" xfId="0" applyFont="1" applyFill="1" applyBorder="1" applyAlignment="1">
      <alignment horizontal="center" vertical="center" wrapText="1"/>
    </xf>
    <xf numFmtId="0" fontId="38" fillId="3" borderId="112" xfId="0" applyFont="1" applyFill="1" applyBorder="1" applyAlignment="1">
      <alignment horizontal="center" vertical="center" wrapText="1"/>
    </xf>
    <xf numFmtId="0" fontId="38" fillId="9" borderId="111" xfId="0" applyFont="1" applyFill="1" applyBorder="1" applyAlignment="1">
      <alignment horizontal="center" vertical="center" wrapText="1"/>
    </xf>
    <xf numFmtId="0" fontId="40" fillId="3" borderId="100" xfId="0" applyFont="1" applyFill="1" applyBorder="1" applyAlignment="1">
      <alignment horizontal="center" vertical="center" wrapText="1"/>
    </xf>
    <xf numFmtId="0" fontId="36" fillId="0" borderId="0" xfId="0" applyFont="1" applyAlignment="1">
      <alignment horizontal="center" vertical="center"/>
    </xf>
    <xf numFmtId="0" fontId="36" fillId="0" borderId="102" xfId="0" applyFont="1" applyBorder="1" applyAlignment="1">
      <alignment horizontal="center" vertical="center"/>
    </xf>
    <xf numFmtId="0" fontId="37" fillId="0" borderId="102" xfId="0" applyFont="1" applyBorder="1" applyAlignment="1">
      <alignment horizontal="center" vertical="center"/>
    </xf>
    <xf numFmtId="0" fontId="37" fillId="0" borderId="0" xfId="0" applyFont="1" applyAlignment="1">
      <alignment horizontal="left" vertical="center"/>
    </xf>
    <xf numFmtId="0" fontId="51" fillId="0" borderId="0" xfId="0" applyFont="1" applyAlignment="1">
      <alignment horizontal="center" vertical="center"/>
    </xf>
    <xf numFmtId="0" fontId="37" fillId="0" borderId="0" xfId="0" applyFont="1" applyAlignment="1">
      <alignment horizontal="center" vertical="center"/>
    </xf>
    <xf numFmtId="0" fontId="52" fillId="0" borderId="0" xfId="0" applyFont="1">
      <alignment vertical="center"/>
    </xf>
    <xf numFmtId="0" fontId="53" fillId="0" borderId="0" xfId="7" applyFont="1">
      <alignment vertical="center"/>
    </xf>
    <xf numFmtId="0" fontId="26" fillId="0" borderId="0" xfId="6" applyFont="1" applyAlignment="1">
      <alignment vertical="center"/>
    </xf>
    <xf numFmtId="0" fontId="26" fillId="0" borderId="0" xfId="6" applyFont="1" applyAlignment="1">
      <alignment vertical="center" shrinkToFit="1"/>
    </xf>
    <xf numFmtId="0" fontId="26" fillId="0" borderId="0" xfId="6" applyFont="1" applyAlignment="1">
      <alignment horizontal="right" vertical="center"/>
    </xf>
    <xf numFmtId="178" fontId="26" fillId="4" borderId="0" xfId="0" applyNumberFormat="1" applyFont="1" applyFill="1">
      <alignment vertical="center"/>
    </xf>
    <xf numFmtId="0" fontId="26" fillId="0" borderId="0" xfId="0" applyFont="1" applyAlignment="1">
      <alignment horizontal="centerContinuous" vertical="center"/>
    </xf>
    <xf numFmtId="178" fontId="26" fillId="0" borderId="0" xfId="0" applyNumberFormat="1" applyFont="1">
      <alignment vertical="center"/>
    </xf>
    <xf numFmtId="0" fontId="26" fillId="0" borderId="0" xfId="0" applyFont="1" applyAlignment="1">
      <alignment horizontal="left" vertical="center" wrapText="1"/>
    </xf>
    <xf numFmtId="0" fontId="26" fillId="0" borderId="0" xfId="0" applyFont="1" applyAlignment="1">
      <alignment vertical="center" wrapText="1"/>
    </xf>
    <xf numFmtId="0" fontId="26" fillId="0" borderId="0" xfId="0" applyFont="1" applyAlignment="1">
      <alignment horizontal="center" vertical="center"/>
    </xf>
    <xf numFmtId="0" fontId="26" fillId="0" borderId="0" xfId="0" applyFont="1" applyAlignment="1">
      <alignment horizontal="left" vertical="center" shrinkToFit="1"/>
    </xf>
    <xf numFmtId="0" fontId="26" fillId="0" borderId="0" xfId="0" applyFont="1" applyAlignment="1">
      <alignment horizontal="left" vertical="center" wrapText="1" shrinkToFit="1"/>
    </xf>
    <xf numFmtId="0" fontId="26" fillId="0" borderId="0" xfId="0" applyFont="1" applyAlignment="1">
      <alignment horizontal="left" vertical="center"/>
    </xf>
    <xf numFmtId="178" fontId="26" fillId="0" borderId="0" xfId="0" applyNumberFormat="1" applyFont="1" applyAlignment="1">
      <alignment horizontal="left" vertical="top" wrapText="1"/>
    </xf>
    <xf numFmtId="0" fontId="26" fillId="0" borderId="0" xfId="6" applyFont="1" applyAlignment="1">
      <alignment horizontal="left" vertical="top" wrapText="1"/>
    </xf>
    <xf numFmtId="0" fontId="26" fillId="0" borderId="33" xfId="6" applyFont="1" applyBorder="1" applyAlignment="1">
      <alignment vertical="center"/>
    </xf>
    <xf numFmtId="0" fontId="26" fillId="0" borderId="0" xfId="0" applyFont="1" applyAlignment="1">
      <alignment horizontal="centerContinuous" vertical="center" shrinkToFit="1"/>
    </xf>
    <xf numFmtId="0" fontId="26" fillId="0" borderId="30" xfId="6" applyFont="1" applyBorder="1" applyAlignment="1" applyProtection="1">
      <alignment vertical="center"/>
      <protection locked="0"/>
    </xf>
    <xf numFmtId="182" fontId="8" fillId="0" borderId="38" xfId="6" applyNumberFormat="1" applyFont="1" applyBorder="1" applyAlignment="1">
      <alignment vertical="center"/>
    </xf>
    <xf numFmtId="182" fontId="8" fillId="0" borderId="121" xfId="6" applyNumberFormat="1" applyFont="1" applyBorder="1" applyAlignment="1">
      <alignment vertical="center"/>
    </xf>
    <xf numFmtId="182" fontId="8" fillId="0" borderId="39" xfId="6" applyNumberFormat="1" applyFont="1" applyBorder="1" applyAlignment="1">
      <alignment vertical="center"/>
    </xf>
    <xf numFmtId="182" fontId="26" fillId="0" borderId="122" xfId="6" applyNumberFormat="1" applyFont="1" applyBorder="1" applyAlignment="1">
      <alignment vertical="center"/>
    </xf>
    <xf numFmtId="178" fontId="26" fillId="0" borderId="122" xfId="6" applyNumberFormat="1" applyFont="1" applyBorder="1" applyAlignment="1">
      <alignment vertical="center"/>
    </xf>
    <xf numFmtId="178" fontId="26" fillId="0" borderId="39" xfId="6" applyNumberFormat="1" applyFont="1" applyBorder="1" applyAlignment="1">
      <alignment vertical="center"/>
    </xf>
    <xf numFmtId="0" fontId="26" fillId="0" borderId="122" xfId="6" applyFont="1" applyBorder="1" applyAlignment="1">
      <alignment vertical="center" wrapText="1"/>
    </xf>
    <xf numFmtId="184" fontId="26" fillId="0" borderId="123" xfId="6" applyNumberFormat="1" applyFont="1" applyBorder="1" applyAlignment="1">
      <alignment horizontal="center" vertical="center" wrapText="1" shrinkToFit="1"/>
    </xf>
    <xf numFmtId="182" fontId="26" fillId="8" borderId="124" xfId="6" applyNumberFormat="1" applyFont="1" applyFill="1" applyBorder="1" applyAlignment="1">
      <alignment vertical="center"/>
    </xf>
    <xf numFmtId="182" fontId="26" fillId="3" borderId="125" xfId="6" applyNumberFormat="1" applyFont="1" applyFill="1" applyBorder="1" applyAlignment="1">
      <alignment vertical="center"/>
    </xf>
    <xf numFmtId="182" fontId="26" fillId="3" borderId="126" xfId="6" applyNumberFormat="1" applyFont="1" applyFill="1" applyBorder="1" applyAlignment="1">
      <alignment vertical="center"/>
    </xf>
    <xf numFmtId="182" fontId="26" fillId="8" borderId="126" xfId="6" applyNumberFormat="1" applyFont="1" applyFill="1" applyBorder="1" applyAlignment="1">
      <alignment vertical="center"/>
    </xf>
    <xf numFmtId="182" fontId="26" fillId="8" borderId="127" xfId="6" applyNumberFormat="1" applyFont="1" applyFill="1" applyBorder="1" applyAlignment="1">
      <alignment vertical="center"/>
    </xf>
    <xf numFmtId="182" fontId="26" fillId="9" borderId="128" xfId="6" applyNumberFormat="1" applyFont="1" applyFill="1" applyBorder="1" applyAlignment="1" applyProtection="1">
      <alignment horizontal="right" vertical="center"/>
      <protection locked="0"/>
    </xf>
    <xf numFmtId="182" fontId="26" fillId="8" borderId="127" xfId="6" applyNumberFormat="1" applyFont="1" applyFill="1" applyBorder="1" applyAlignment="1" applyProtection="1">
      <alignment vertical="center"/>
      <protection locked="0"/>
    </xf>
    <xf numFmtId="178" fontId="26" fillId="3" borderId="126" xfId="6" applyNumberFormat="1" applyFont="1" applyFill="1" applyBorder="1" applyAlignment="1" applyProtection="1">
      <alignment vertical="center"/>
      <protection locked="0"/>
    </xf>
    <xf numFmtId="3" fontId="26" fillId="3" borderId="126" xfId="6" applyNumberFormat="1" applyFont="1" applyFill="1" applyBorder="1" applyAlignment="1" applyProtection="1">
      <alignment vertical="center"/>
      <protection locked="0"/>
    </xf>
    <xf numFmtId="3" fontId="26" fillId="8" borderId="126" xfId="6" applyNumberFormat="1" applyFont="1" applyFill="1" applyBorder="1" applyAlignment="1">
      <alignment vertical="center"/>
    </xf>
    <xf numFmtId="0" fontId="26" fillId="9" borderId="129" xfId="6" applyFont="1" applyFill="1" applyBorder="1" applyAlignment="1" applyProtection="1">
      <alignment vertical="center" wrapText="1"/>
      <protection locked="0"/>
    </xf>
    <xf numFmtId="0" fontId="26" fillId="3" borderId="130" xfId="6" applyFont="1" applyFill="1" applyBorder="1" applyAlignment="1" applyProtection="1">
      <alignment vertical="center" wrapText="1" shrinkToFit="1"/>
      <protection locked="0"/>
    </xf>
    <xf numFmtId="182" fontId="26" fillId="8" borderId="131" xfId="1" applyNumberFormat="1" applyFont="1" applyFill="1" applyBorder="1" applyAlignment="1">
      <alignment vertical="center"/>
    </xf>
    <xf numFmtId="182" fontId="26" fillId="3" borderId="132" xfId="1" applyNumberFormat="1" applyFont="1" applyFill="1" applyBorder="1" applyAlignment="1">
      <alignment vertical="center"/>
    </xf>
    <xf numFmtId="182" fontId="26" fillId="3" borderId="133" xfId="1" applyNumberFormat="1" applyFont="1" applyFill="1" applyBorder="1" applyAlignment="1">
      <alignment vertical="center"/>
    </xf>
    <xf numFmtId="182" fontId="26" fillId="8" borderId="127" xfId="1" applyNumberFormat="1" applyFont="1" applyFill="1" applyBorder="1" applyAlignment="1">
      <alignment vertical="center"/>
    </xf>
    <xf numFmtId="178" fontId="26" fillId="3" borderId="127" xfId="6" applyNumberFormat="1" applyFont="1" applyFill="1" applyBorder="1" applyAlignment="1" applyProtection="1">
      <alignment vertical="center"/>
      <protection locked="0"/>
    </xf>
    <xf numFmtId="3" fontId="26" fillId="3" borderId="133" xfId="6" applyNumberFormat="1" applyFont="1" applyFill="1" applyBorder="1" applyAlignment="1" applyProtection="1">
      <alignment vertical="center"/>
      <protection locked="0"/>
    </xf>
    <xf numFmtId="3" fontId="26" fillId="8" borderId="133" xfId="6" applyNumberFormat="1" applyFont="1" applyFill="1" applyBorder="1" applyAlignment="1">
      <alignment vertical="center"/>
    </xf>
    <xf numFmtId="0" fontId="26" fillId="9" borderId="128" xfId="6" applyFont="1" applyFill="1" applyBorder="1" applyAlignment="1" applyProtection="1">
      <alignment vertical="center" wrapText="1"/>
      <protection locked="0"/>
    </xf>
    <xf numFmtId="0" fontId="26" fillId="3" borderId="135" xfId="6" applyFont="1" applyFill="1" applyBorder="1" applyAlignment="1" applyProtection="1">
      <alignment vertical="center" wrapText="1" shrinkToFit="1"/>
      <protection locked="0"/>
    </xf>
    <xf numFmtId="0" fontId="54" fillId="0" borderId="0" xfId="6" applyFont="1" applyAlignment="1">
      <alignment vertical="center"/>
    </xf>
    <xf numFmtId="3" fontId="54" fillId="0" borderId="0" xfId="6" applyNumberFormat="1" applyFont="1" applyAlignment="1">
      <alignment vertical="center"/>
    </xf>
    <xf numFmtId="182" fontId="26" fillId="8" borderId="136" xfId="1" applyNumberFormat="1" applyFont="1" applyFill="1" applyBorder="1" applyAlignment="1">
      <alignment vertical="center"/>
    </xf>
    <xf numFmtId="182" fontId="26" fillId="3" borderId="36" xfId="1" applyNumberFormat="1" applyFont="1" applyFill="1" applyBorder="1" applyAlignment="1">
      <alignment vertical="center"/>
    </xf>
    <xf numFmtId="182" fontId="26" fillId="3" borderId="30" xfId="1" applyNumberFormat="1" applyFont="1" applyFill="1" applyBorder="1" applyAlignment="1">
      <alignment vertical="center"/>
    </xf>
    <xf numFmtId="3" fontId="26" fillId="3" borderId="127" xfId="6" applyNumberFormat="1" applyFont="1" applyFill="1" applyBorder="1" applyAlignment="1" applyProtection="1">
      <alignment vertical="center"/>
      <protection locked="0"/>
    </xf>
    <xf numFmtId="3" fontId="26" fillId="8" borderId="127" xfId="6" applyNumberFormat="1" applyFont="1" applyFill="1" applyBorder="1" applyAlignment="1">
      <alignment vertical="center"/>
    </xf>
    <xf numFmtId="0" fontId="26" fillId="3" borderId="137" xfId="6" applyFont="1" applyFill="1" applyBorder="1" applyAlignment="1" applyProtection="1">
      <alignment vertical="center" wrapText="1" shrinkToFit="1"/>
      <protection locked="0"/>
    </xf>
    <xf numFmtId="182" fontId="8" fillId="8" borderId="138" xfId="1" applyNumberFormat="1" applyFont="1" applyFill="1" applyBorder="1" applyAlignment="1">
      <alignment vertical="center"/>
    </xf>
    <xf numFmtId="182" fontId="26" fillId="3" borderId="29" xfId="1" applyNumberFormat="1" applyFont="1" applyFill="1" applyBorder="1" applyAlignment="1">
      <alignment vertical="center"/>
    </xf>
    <xf numFmtId="182" fontId="26" fillId="3" borderId="31" xfId="1" applyNumberFormat="1" applyFont="1" applyFill="1" applyBorder="1" applyAlignment="1">
      <alignment vertical="center"/>
    </xf>
    <xf numFmtId="182" fontId="26" fillId="8" borderId="31" xfId="1" applyNumberFormat="1" applyFont="1" applyFill="1" applyBorder="1" applyAlignment="1">
      <alignment vertical="center"/>
    </xf>
    <xf numFmtId="182" fontId="26" fillId="8" borderId="31" xfId="6" applyNumberFormat="1" applyFont="1" applyFill="1" applyBorder="1" applyAlignment="1">
      <alignment vertical="center"/>
    </xf>
    <xf numFmtId="182" fontId="26" fillId="9" borderId="31" xfId="6" applyNumberFormat="1" applyFont="1" applyFill="1" applyBorder="1" applyAlignment="1" applyProtection="1">
      <alignment horizontal="right" vertical="center"/>
      <protection locked="0"/>
    </xf>
    <xf numFmtId="182" fontId="26" fillId="8" borderId="31" xfId="6" applyNumberFormat="1" applyFont="1" applyFill="1" applyBorder="1" applyAlignment="1" applyProtection="1">
      <alignment vertical="center"/>
      <protection locked="0"/>
    </xf>
    <xf numFmtId="178" fontId="26" fillId="3" borderId="31" xfId="6" applyNumberFormat="1" applyFont="1" applyFill="1" applyBorder="1" applyAlignment="1" applyProtection="1">
      <alignment vertical="center"/>
      <protection locked="0"/>
    </xf>
    <xf numFmtId="3" fontId="26" fillId="3" borderId="31" xfId="6" applyNumberFormat="1" applyFont="1" applyFill="1" applyBorder="1" applyAlignment="1" applyProtection="1">
      <alignment vertical="center"/>
      <protection locked="0"/>
    </xf>
    <xf numFmtId="3" fontId="26" fillId="8" borderId="31" xfId="6" applyNumberFormat="1" applyFont="1" applyFill="1" applyBorder="1" applyAlignment="1">
      <alignment vertical="center"/>
    </xf>
    <xf numFmtId="0" fontId="26" fillId="9" borderId="31" xfId="6" applyFont="1" applyFill="1" applyBorder="1" applyAlignment="1" applyProtection="1">
      <alignment vertical="center" wrapText="1"/>
      <protection locked="0"/>
    </xf>
    <xf numFmtId="0" fontId="26" fillId="3" borderId="48" xfId="6" applyFont="1" applyFill="1" applyBorder="1" applyAlignment="1" applyProtection="1">
      <alignment vertical="center" wrapText="1" shrinkToFit="1"/>
      <protection locked="0"/>
    </xf>
    <xf numFmtId="0" fontId="26" fillId="0" borderId="0" xfId="6" applyFont="1" applyAlignment="1">
      <alignment horizontal="center" vertical="center"/>
    </xf>
    <xf numFmtId="0" fontId="54" fillId="0" borderId="0" xfId="6" applyFont="1" applyAlignment="1" applyProtection="1">
      <alignment vertical="center"/>
      <protection locked="0"/>
    </xf>
    <xf numFmtId="3" fontId="54" fillId="0" borderId="0" xfId="6" applyNumberFormat="1" applyFont="1" applyAlignment="1" applyProtection="1">
      <alignment vertical="center"/>
      <protection locked="0"/>
    </xf>
    <xf numFmtId="0" fontId="26" fillId="0" borderId="138" xfId="6" applyFont="1" applyBorder="1" applyAlignment="1" applyProtection="1">
      <alignment horizontal="right" vertical="center"/>
      <protection locked="0"/>
    </xf>
    <xf numFmtId="0" fontId="26" fillId="0" borderId="29" xfId="6" applyFont="1" applyBorder="1" applyAlignment="1" applyProtection="1">
      <alignment horizontal="right" vertical="center"/>
      <protection locked="0"/>
    </xf>
    <xf numFmtId="0" fontId="26" fillId="0" borderId="31" xfId="6" applyFont="1" applyBorder="1" applyAlignment="1" applyProtection="1">
      <alignment horizontal="right" vertical="center"/>
      <protection locked="0"/>
    </xf>
    <xf numFmtId="0" fontId="26" fillId="0" borderId="30" xfId="6" applyFont="1" applyBorder="1" applyAlignment="1" applyProtection="1">
      <alignment horizontal="right" vertical="center"/>
      <protection locked="0"/>
    </xf>
    <xf numFmtId="0" fontId="26" fillId="0" borderId="64" xfId="6" applyFont="1" applyBorder="1" applyAlignment="1" applyProtection="1">
      <alignment horizontal="right" vertical="center"/>
      <protection locked="0"/>
    </xf>
    <xf numFmtId="0" fontId="26" fillId="0" borderId="65" xfId="6" applyFont="1" applyBorder="1" applyAlignment="1" applyProtection="1">
      <alignment vertical="center" shrinkToFit="1"/>
      <protection locked="0"/>
    </xf>
    <xf numFmtId="0" fontId="26" fillId="0" borderId="0" xfId="6" applyFont="1" applyAlignment="1" applyProtection="1">
      <alignment horizontal="right" vertical="center"/>
      <protection locked="0"/>
    </xf>
    <xf numFmtId="0" fontId="26" fillId="0" borderId="139" xfId="6" applyFont="1" applyBorder="1" applyAlignment="1">
      <alignment horizontal="center" vertical="center"/>
    </xf>
    <xf numFmtId="0" fontId="26" fillId="0" borderId="32" xfId="6" applyFont="1" applyBorder="1" applyAlignment="1">
      <alignment horizontal="center" vertical="center"/>
    </xf>
    <xf numFmtId="0" fontId="55" fillId="0" borderId="32" xfId="6" applyFont="1" applyBorder="1" applyAlignment="1">
      <alignment horizontal="center" vertical="center" shrinkToFit="1"/>
    </xf>
    <xf numFmtId="0" fontId="26" fillId="0" borderId="32" xfId="6" applyFont="1" applyBorder="1" applyAlignment="1">
      <alignment horizontal="center" vertical="center" shrinkToFit="1"/>
    </xf>
    <xf numFmtId="0" fontId="26" fillId="0" borderId="47" xfId="6" applyFont="1" applyBorder="1" applyAlignment="1">
      <alignment horizontal="center" vertical="center" shrinkToFit="1"/>
    </xf>
    <xf numFmtId="0" fontId="26" fillId="0" borderId="140" xfId="6" applyFont="1" applyBorder="1" applyAlignment="1">
      <alignment horizontal="center" vertical="center" shrinkToFit="1"/>
    </xf>
    <xf numFmtId="0" fontId="56" fillId="0" borderId="0" xfId="0" applyFont="1">
      <alignment vertical="center"/>
    </xf>
    <xf numFmtId="0" fontId="60" fillId="0" borderId="0" xfId="6" applyFont="1" applyAlignment="1">
      <alignment horizontal="left" vertical="top" wrapText="1"/>
    </xf>
    <xf numFmtId="0" fontId="61" fillId="0" borderId="0" xfId="6" applyFont="1" applyAlignment="1">
      <alignment horizontal="left" vertical="top"/>
    </xf>
    <xf numFmtId="0" fontId="62" fillId="0" borderId="0" xfId="0" applyFont="1">
      <alignment vertical="center"/>
    </xf>
    <xf numFmtId="0" fontId="27" fillId="0" borderId="0" xfId="0" applyFont="1">
      <alignment vertical="center"/>
    </xf>
    <xf numFmtId="56" fontId="11" fillId="0" borderId="0" xfId="0" applyNumberFormat="1" applyFont="1">
      <alignment vertical="center"/>
    </xf>
    <xf numFmtId="0" fontId="18" fillId="0" borderId="0" xfId="0" applyFont="1" applyAlignment="1">
      <alignment horizontal="left" vertical="center"/>
    </xf>
    <xf numFmtId="0" fontId="11" fillId="0" borderId="146" xfId="0" applyFont="1" applyBorder="1">
      <alignment vertical="center"/>
    </xf>
    <xf numFmtId="178" fontId="63" fillId="0" borderId="147" xfId="0" applyNumberFormat="1" applyFont="1" applyBorder="1" applyAlignment="1">
      <alignment vertical="center" shrinkToFit="1"/>
    </xf>
    <xf numFmtId="178" fontId="63" fillId="0" borderId="71" xfId="0" applyNumberFormat="1" applyFont="1" applyBorder="1" applyAlignment="1">
      <alignment vertical="center" shrinkToFit="1"/>
    </xf>
    <xf numFmtId="178" fontId="63" fillId="0" borderId="148" xfId="0" applyNumberFormat="1" applyFont="1" applyBorder="1" applyAlignment="1">
      <alignment vertical="center" shrinkToFit="1"/>
    </xf>
    <xf numFmtId="178" fontId="63" fillId="0" borderId="150" xfId="0" applyNumberFormat="1" applyFont="1" applyBorder="1" applyAlignment="1">
      <alignment vertical="center" shrinkToFit="1"/>
    </xf>
    <xf numFmtId="178" fontId="18" fillId="0" borderId="151" xfId="0" applyNumberFormat="1" applyFont="1" applyBorder="1" applyAlignment="1">
      <alignment vertical="center" shrinkToFit="1"/>
    </xf>
    <xf numFmtId="178" fontId="18" fillId="0" borderId="152" xfId="0" applyNumberFormat="1" applyFont="1" applyBorder="1" applyAlignment="1">
      <alignment vertical="center" shrinkToFit="1"/>
    </xf>
    <xf numFmtId="178" fontId="18" fillId="0" borderId="153" xfId="0" applyNumberFormat="1" applyFont="1" applyBorder="1" applyAlignment="1">
      <alignment vertical="center" shrinkToFit="1"/>
    </xf>
    <xf numFmtId="178" fontId="18" fillId="0" borderId="154" xfId="0" applyNumberFormat="1" applyFont="1" applyBorder="1" applyAlignment="1">
      <alignment vertical="center" shrinkToFit="1"/>
    </xf>
    <xf numFmtId="0" fontId="18" fillId="0" borderId="155" xfId="0" applyFont="1" applyBorder="1" applyAlignment="1">
      <alignment horizontal="right" vertical="center" shrinkToFit="1"/>
    </xf>
    <xf numFmtId="12" fontId="11" fillId="0" borderId="0" xfId="0" applyNumberFormat="1" applyFont="1" applyAlignment="1">
      <alignment horizontal="center" vertical="center"/>
    </xf>
    <xf numFmtId="0" fontId="11" fillId="0" borderId="0" xfId="0" applyFont="1" applyAlignment="1">
      <alignment horizontal="center" vertical="center"/>
    </xf>
    <xf numFmtId="178" fontId="64" fillId="8" borderId="156" xfId="0" applyNumberFormat="1" applyFont="1" applyFill="1" applyBorder="1" applyAlignment="1">
      <alignment vertical="center" shrinkToFit="1"/>
    </xf>
    <xf numFmtId="178" fontId="64" fillId="3" borderId="157" xfId="0" applyNumberFormat="1" applyFont="1" applyFill="1" applyBorder="1" applyAlignment="1">
      <alignment vertical="center" shrinkToFit="1"/>
    </xf>
    <xf numFmtId="178" fontId="18" fillId="8" borderId="158" xfId="0" applyNumberFormat="1" applyFont="1" applyFill="1" applyBorder="1" applyAlignment="1">
      <alignment vertical="center" shrinkToFit="1"/>
    </xf>
    <xf numFmtId="178" fontId="64" fillId="3" borderId="159" xfId="0" applyNumberFormat="1" applyFont="1" applyFill="1" applyBorder="1" applyAlignment="1">
      <alignment vertical="center" shrinkToFit="1"/>
    </xf>
    <xf numFmtId="38" fontId="18" fillId="8" borderId="160" xfId="1" applyFont="1" applyFill="1" applyBorder="1" applyAlignment="1">
      <alignment vertical="center" shrinkToFit="1"/>
    </xf>
    <xf numFmtId="12" fontId="18" fillId="8" borderId="161" xfId="0" applyNumberFormat="1" applyFont="1" applyFill="1" applyBorder="1" applyAlignment="1">
      <alignment vertical="center" shrinkToFit="1"/>
    </xf>
    <xf numFmtId="178" fontId="64" fillId="8" borderId="6" xfId="0" applyNumberFormat="1" applyFont="1" applyFill="1" applyBorder="1" applyAlignment="1">
      <alignment vertical="center" shrinkToFit="1"/>
    </xf>
    <xf numFmtId="3" fontId="64" fillId="8" borderId="159" xfId="0" applyNumberFormat="1" applyFont="1" applyFill="1" applyBorder="1" applyAlignment="1">
      <alignment vertical="center" shrinkToFit="1"/>
    </xf>
    <xf numFmtId="178" fontId="18" fillId="3" borderId="162" xfId="0" applyNumberFormat="1" applyFont="1" applyFill="1" applyBorder="1" applyAlignment="1">
      <alignment vertical="center" shrinkToFit="1"/>
    </xf>
    <xf numFmtId="178" fontId="64" fillId="8" borderId="5" xfId="0" applyNumberFormat="1" applyFont="1" applyFill="1" applyBorder="1" applyAlignment="1">
      <alignment vertical="center" shrinkToFit="1"/>
    </xf>
    <xf numFmtId="0" fontId="18" fillId="3" borderId="163" xfId="0" applyFont="1" applyFill="1" applyBorder="1" applyAlignment="1">
      <alignment vertical="center" wrapText="1"/>
    </xf>
    <xf numFmtId="178" fontId="18" fillId="8" borderId="164" xfId="0" applyNumberFormat="1" applyFont="1" applyFill="1" applyBorder="1" applyAlignment="1">
      <alignment vertical="center" shrinkToFit="1"/>
    </xf>
    <xf numFmtId="178" fontId="18" fillId="3" borderId="165" xfId="0" applyNumberFormat="1" applyFont="1" applyFill="1" applyBorder="1" applyAlignment="1">
      <alignment vertical="center" shrinkToFit="1"/>
    </xf>
    <xf numFmtId="178" fontId="18" fillId="8" borderId="8" xfId="0" applyNumberFormat="1" applyFont="1" applyFill="1" applyBorder="1" applyAlignment="1">
      <alignment vertical="center" shrinkToFit="1"/>
    </xf>
    <xf numFmtId="178" fontId="18" fillId="3" borderId="160" xfId="0" applyNumberFormat="1" applyFont="1" applyFill="1" applyBorder="1" applyAlignment="1">
      <alignment vertical="center" shrinkToFit="1"/>
    </xf>
    <xf numFmtId="12" fontId="18" fillId="8" borderId="160" xfId="0" applyNumberFormat="1" applyFont="1" applyFill="1" applyBorder="1" applyAlignment="1">
      <alignment vertical="center" shrinkToFit="1"/>
    </xf>
    <xf numFmtId="178" fontId="18" fillId="8" borderId="5" xfId="0" applyNumberFormat="1" applyFont="1" applyFill="1" applyBorder="1" applyAlignment="1">
      <alignment vertical="center" shrinkToFit="1"/>
    </xf>
    <xf numFmtId="3" fontId="64" fillId="8" borderId="5" xfId="0" applyNumberFormat="1" applyFont="1" applyFill="1" applyBorder="1" applyAlignment="1">
      <alignment vertical="center" shrinkToFit="1"/>
    </xf>
    <xf numFmtId="178" fontId="18" fillId="3" borderId="5" xfId="0" applyNumberFormat="1" applyFont="1" applyFill="1" applyBorder="1" applyAlignment="1">
      <alignment vertical="center" shrinkToFit="1"/>
    </xf>
    <xf numFmtId="0" fontId="18" fillId="3" borderId="9" xfId="0" applyFont="1" applyFill="1" applyBorder="1" applyAlignment="1">
      <alignment vertical="center" wrapText="1"/>
    </xf>
    <xf numFmtId="178" fontId="18" fillId="8" borderId="149" xfId="0" applyNumberFormat="1" applyFont="1" applyFill="1" applyBorder="1" applyAlignment="1">
      <alignment vertical="center" shrinkToFit="1"/>
    </xf>
    <xf numFmtId="178" fontId="18" fillId="8" borderId="166" xfId="0" applyNumberFormat="1" applyFont="1" applyFill="1" applyBorder="1" applyAlignment="1">
      <alignment vertical="center" shrinkToFit="1"/>
    </xf>
    <xf numFmtId="178" fontId="18" fillId="3" borderId="167" xfId="0" applyNumberFormat="1" applyFont="1" applyFill="1" applyBorder="1" applyAlignment="1">
      <alignment vertical="center" shrinkToFit="1"/>
    </xf>
    <xf numFmtId="178" fontId="18" fillId="8" borderId="168" xfId="0" applyNumberFormat="1" applyFont="1" applyFill="1" applyBorder="1" applyAlignment="1">
      <alignment vertical="center" shrinkToFit="1"/>
    </xf>
    <xf numFmtId="0" fontId="11" fillId="0" borderId="169" xfId="0" applyFont="1" applyBorder="1" applyAlignment="1">
      <alignment horizontal="center" vertical="center"/>
    </xf>
    <xf numFmtId="178" fontId="63" fillId="8" borderId="144" xfId="0" applyNumberFormat="1" applyFont="1" applyFill="1" applyBorder="1" applyAlignment="1">
      <alignment vertical="center" shrinkToFit="1"/>
    </xf>
    <xf numFmtId="178" fontId="18" fillId="3" borderId="63" xfId="0" applyNumberFormat="1" applyFont="1" applyFill="1" applyBorder="1" applyAlignment="1">
      <alignment vertical="center" shrinkToFit="1"/>
    </xf>
    <xf numFmtId="178" fontId="18" fillId="8" borderId="170" xfId="0" applyNumberFormat="1" applyFont="1" applyFill="1" applyBorder="1" applyAlignment="1">
      <alignment vertical="center" shrinkToFit="1"/>
    </xf>
    <xf numFmtId="178" fontId="18" fillId="3" borderId="171" xfId="0" applyNumberFormat="1" applyFont="1" applyFill="1" applyBorder="1" applyAlignment="1">
      <alignment vertical="center" shrinkToFit="1"/>
    </xf>
    <xf numFmtId="38" fontId="18" fillId="8" borderId="171" xfId="1" applyFont="1" applyFill="1" applyBorder="1" applyAlignment="1">
      <alignment vertical="center" shrinkToFit="1"/>
    </xf>
    <xf numFmtId="12" fontId="18" fillId="8" borderId="171" xfId="0" applyNumberFormat="1" applyFont="1" applyFill="1" applyBorder="1" applyAlignment="1">
      <alignment vertical="center" shrinkToFit="1"/>
    </xf>
    <xf numFmtId="178" fontId="18" fillId="8" borderId="172" xfId="0" applyNumberFormat="1" applyFont="1" applyFill="1" applyBorder="1" applyAlignment="1">
      <alignment vertical="center" shrinkToFit="1"/>
    </xf>
    <xf numFmtId="3" fontId="18" fillId="8" borderId="172" xfId="0" applyNumberFormat="1" applyFont="1" applyFill="1" applyBorder="1" applyAlignment="1">
      <alignment vertical="center" shrinkToFit="1"/>
    </xf>
    <xf numFmtId="178" fontId="18" fillId="3" borderId="172" xfId="0" applyNumberFormat="1" applyFont="1" applyFill="1" applyBorder="1" applyAlignment="1">
      <alignment vertical="center" shrinkToFit="1"/>
    </xf>
    <xf numFmtId="0" fontId="18" fillId="3" borderId="173" xfId="0" applyFont="1" applyFill="1" applyBorder="1" applyAlignment="1">
      <alignment vertical="center" wrapText="1"/>
    </xf>
    <xf numFmtId="0" fontId="11" fillId="0" borderId="169" xfId="0" applyFont="1" applyBorder="1">
      <alignment vertical="center"/>
    </xf>
    <xf numFmtId="0" fontId="18" fillId="0" borderId="144" xfId="0" applyFont="1" applyBorder="1" applyAlignment="1">
      <alignment horizontal="right" vertical="center" wrapText="1"/>
    </xf>
    <xf numFmtId="0" fontId="18" fillId="0" borderId="63" xfId="0" applyFont="1" applyBorder="1" applyAlignment="1">
      <alignment horizontal="right" vertical="center" wrapText="1"/>
    </xf>
    <xf numFmtId="0" fontId="18" fillId="0" borderId="73" xfId="0" applyFont="1" applyBorder="1" applyAlignment="1">
      <alignment horizontal="right" vertical="center" wrapText="1"/>
    </xf>
    <xf numFmtId="0" fontId="18" fillId="0" borderId="174" xfId="0" applyFont="1" applyBorder="1" applyAlignment="1">
      <alignment horizontal="right" vertical="center" wrapText="1"/>
    </xf>
    <xf numFmtId="0" fontId="18" fillId="0" borderId="14" xfId="0" applyFont="1" applyBorder="1" applyAlignment="1">
      <alignment horizontal="right" vertical="center" wrapText="1"/>
    </xf>
    <xf numFmtId="0" fontId="18" fillId="0" borderId="16" xfId="0" applyFont="1" applyBorder="1" applyAlignment="1">
      <alignment vertical="top" wrapText="1"/>
    </xf>
    <xf numFmtId="0" fontId="27" fillId="0" borderId="107" xfId="0" applyFont="1" applyBorder="1" applyAlignment="1">
      <alignment horizontal="center" vertical="center" wrapText="1"/>
    </xf>
    <xf numFmtId="0" fontId="27" fillId="0" borderId="69" xfId="0" applyFont="1" applyBorder="1" applyAlignment="1">
      <alignment horizontal="center" vertical="center" wrapText="1"/>
    </xf>
    <xf numFmtId="0" fontId="27" fillId="0" borderId="69" xfId="0" applyFont="1" applyBorder="1" applyAlignment="1">
      <alignment horizontal="center" vertical="center" shrinkToFit="1"/>
    </xf>
    <xf numFmtId="0" fontId="27" fillId="0" borderId="18" xfId="0" applyFont="1" applyBorder="1" applyAlignment="1">
      <alignment horizontal="center" vertical="center" wrapText="1"/>
    </xf>
    <xf numFmtId="0" fontId="27" fillId="0" borderId="19" xfId="0" applyFont="1" applyBorder="1" applyAlignment="1">
      <alignment horizontal="center" vertical="center" wrapText="1"/>
    </xf>
    <xf numFmtId="0" fontId="18" fillId="0" borderId="19" xfId="0" applyFont="1" applyBorder="1" applyAlignment="1">
      <alignment horizontal="center" vertical="center" wrapText="1"/>
    </xf>
    <xf numFmtId="0" fontId="65" fillId="8" borderId="175" xfId="0" applyFont="1" applyFill="1" applyBorder="1" applyAlignment="1">
      <alignment horizontal="center" vertical="center" wrapText="1"/>
    </xf>
    <xf numFmtId="0" fontId="65" fillId="3" borderId="176" xfId="0" applyFont="1" applyFill="1" applyBorder="1" applyAlignment="1">
      <alignment horizontal="center" vertical="center" wrapText="1"/>
    </xf>
    <xf numFmtId="0" fontId="65" fillId="8" borderId="22" xfId="0" applyFont="1" applyFill="1" applyBorder="1" applyAlignment="1">
      <alignment horizontal="center" vertical="center" wrapText="1"/>
    </xf>
    <xf numFmtId="0" fontId="18" fillId="3" borderId="22" xfId="0" applyFont="1" applyFill="1" applyBorder="1" applyAlignment="1">
      <alignment horizontal="center" vertical="center" wrapText="1"/>
    </xf>
    <xf numFmtId="0" fontId="18" fillId="8" borderId="174" xfId="0" applyFont="1" applyFill="1" applyBorder="1" applyAlignment="1">
      <alignment horizontal="center" vertical="center" wrapText="1"/>
    </xf>
    <xf numFmtId="0" fontId="18" fillId="8" borderId="23" xfId="0" applyFont="1" applyFill="1" applyBorder="1" applyAlignment="1">
      <alignment horizontal="center" vertical="center" wrapText="1"/>
    </xf>
    <xf numFmtId="0" fontId="18" fillId="3" borderId="23" xfId="0" applyFont="1" applyFill="1" applyBorder="1" applyAlignment="1">
      <alignment horizontal="center" vertical="center" wrapText="1"/>
    </xf>
    <xf numFmtId="0" fontId="11" fillId="0" borderId="177" xfId="0" applyFont="1" applyBorder="1">
      <alignment vertical="center"/>
    </xf>
    <xf numFmtId="0" fontId="67" fillId="0" borderId="0" xfId="6" applyFont="1" applyAlignment="1">
      <alignment horizontal="left" vertical="center"/>
    </xf>
    <xf numFmtId="0" fontId="27" fillId="0" borderId="0" xfId="0" applyFont="1" applyAlignment="1">
      <alignment horizontal="left" vertical="center"/>
    </xf>
    <xf numFmtId="178" fontId="63" fillId="0" borderId="105" xfId="0" applyNumberFormat="1" applyFont="1" applyBorder="1" applyAlignment="1">
      <alignment vertical="center" shrinkToFit="1"/>
    </xf>
    <xf numFmtId="178" fontId="63" fillId="0" borderId="69" xfId="0" applyNumberFormat="1" applyFont="1" applyBorder="1" applyAlignment="1">
      <alignment vertical="center" shrinkToFit="1"/>
    </xf>
    <xf numFmtId="178" fontId="64" fillId="8" borderId="178" xfId="0" applyNumberFormat="1" applyFont="1" applyFill="1" applyBorder="1" applyAlignment="1">
      <alignment vertical="center" shrinkToFit="1"/>
    </xf>
    <xf numFmtId="178" fontId="18" fillId="8" borderId="179" xfId="0" applyNumberFormat="1" applyFont="1" applyFill="1" applyBorder="1" applyAlignment="1">
      <alignment vertical="center" shrinkToFit="1"/>
    </xf>
    <xf numFmtId="178" fontId="18" fillId="8" borderId="180" xfId="0" applyNumberFormat="1" applyFont="1" applyFill="1" applyBorder="1" applyAlignment="1">
      <alignment vertical="center" shrinkToFit="1"/>
    </xf>
    <xf numFmtId="0" fontId="11" fillId="0" borderId="70" xfId="0" applyFont="1" applyBorder="1" applyAlignment="1">
      <alignment horizontal="center" vertical="center"/>
    </xf>
    <xf numFmtId="0" fontId="11" fillId="0" borderId="70" xfId="0" applyFont="1" applyBorder="1">
      <alignment vertical="center"/>
    </xf>
    <xf numFmtId="0" fontId="65" fillId="8" borderId="73" xfId="0" applyFont="1" applyFill="1" applyBorder="1" applyAlignment="1">
      <alignment horizontal="center" vertical="center" wrapText="1"/>
    </xf>
    <xf numFmtId="0" fontId="65" fillId="3" borderId="37" xfId="0" applyFont="1" applyFill="1" applyBorder="1" applyAlignment="1">
      <alignment horizontal="center" vertical="center" wrapText="1"/>
    </xf>
    <xf numFmtId="0" fontId="65" fillId="3" borderId="73" xfId="0" applyFont="1" applyFill="1" applyBorder="1" applyAlignment="1">
      <alignment horizontal="center" vertical="center" wrapText="1"/>
    </xf>
    <xf numFmtId="0" fontId="3" fillId="0" borderId="0" xfId="10" applyFont="1">
      <alignment vertical="center"/>
    </xf>
    <xf numFmtId="0" fontId="8" fillId="0" borderId="0" xfId="10" applyFont="1">
      <alignment vertical="center"/>
    </xf>
    <xf numFmtId="0" fontId="3" fillId="0" borderId="37" xfId="10" applyFont="1" applyBorder="1">
      <alignment vertical="center"/>
    </xf>
    <xf numFmtId="178" fontId="63" fillId="0" borderId="181" xfId="0" applyNumberFormat="1" applyFont="1" applyBorder="1" applyAlignment="1">
      <alignment vertical="center" shrinkToFit="1"/>
    </xf>
    <xf numFmtId="178" fontId="63" fillId="0" borderId="109" xfId="0" applyNumberFormat="1" applyFont="1" applyBorder="1" applyAlignment="1">
      <alignment vertical="center" shrinkToFit="1"/>
    </xf>
    <xf numFmtId="185" fontId="0" fillId="0" borderId="143" xfId="10" applyNumberFormat="1" applyFont="1" applyBorder="1">
      <alignment vertical="center"/>
    </xf>
    <xf numFmtId="178" fontId="18" fillId="8" borderId="182" xfId="0" applyNumberFormat="1" applyFont="1" applyFill="1" applyBorder="1" applyAlignment="1">
      <alignment vertical="center" shrinkToFit="1"/>
    </xf>
    <xf numFmtId="178" fontId="18" fillId="3" borderId="107" xfId="0" applyNumberFormat="1" applyFont="1" applyFill="1" applyBorder="1" applyAlignment="1">
      <alignment vertical="center" shrinkToFit="1"/>
    </xf>
    <xf numFmtId="185" fontId="5" fillId="8" borderId="73" xfId="0" applyNumberFormat="1" applyFont="1" applyFill="1" applyBorder="1" applyAlignment="1">
      <alignment horizontal="right" vertical="center" wrapText="1"/>
    </xf>
    <xf numFmtId="9" fontId="5" fillId="8" borderId="170" xfId="2" applyFont="1" applyFill="1" applyBorder="1" applyAlignment="1">
      <alignment horizontal="right" vertical="center" wrapText="1"/>
    </xf>
    <xf numFmtId="185" fontId="5" fillId="3" borderId="183" xfId="0" applyNumberFormat="1" applyFont="1" applyFill="1" applyBorder="1" applyAlignment="1">
      <alignment horizontal="right" vertical="center" wrapText="1"/>
    </xf>
    <xf numFmtId="185" fontId="5" fillId="8" borderId="184" xfId="0" applyNumberFormat="1" applyFont="1" applyFill="1" applyBorder="1" applyAlignment="1">
      <alignment horizontal="right" vertical="center" wrapText="1"/>
    </xf>
    <xf numFmtId="185" fontId="5" fillId="3" borderId="184" xfId="0" applyNumberFormat="1" applyFont="1" applyFill="1" applyBorder="1" applyAlignment="1">
      <alignment horizontal="right" vertical="center" wrapText="1"/>
    </xf>
    <xf numFmtId="185" fontId="5" fillId="3" borderId="73" xfId="0" applyNumberFormat="1" applyFont="1" applyFill="1" applyBorder="1" applyAlignment="1">
      <alignment horizontal="right" vertical="center" wrapText="1"/>
    </xf>
    <xf numFmtId="0" fontId="0" fillId="3" borderId="109" xfId="10" applyFont="1" applyFill="1" applyBorder="1" applyAlignment="1">
      <alignment vertical="center" wrapText="1"/>
    </xf>
    <xf numFmtId="9" fontId="5" fillId="8" borderId="185" xfId="2" applyFont="1" applyFill="1" applyBorder="1" applyAlignment="1">
      <alignment horizontal="right" vertical="center" wrapText="1"/>
    </xf>
    <xf numFmtId="0" fontId="0" fillId="0" borderId="0" xfId="10" applyFont="1">
      <alignment vertical="center"/>
    </xf>
    <xf numFmtId="178" fontId="18" fillId="8" borderId="63" xfId="0" applyNumberFormat="1" applyFont="1" applyFill="1" applyBorder="1" applyAlignment="1">
      <alignment vertical="center" shrinkToFit="1"/>
    </xf>
    <xf numFmtId="0" fontId="3" fillId="0" borderId="70" xfId="10" applyFont="1" applyBorder="1">
      <alignment vertical="center"/>
    </xf>
    <xf numFmtId="185" fontId="5" fillId="3" borderId="171" xfId="0" applyNumberFormat="1" applyFont="1" applyFill="1" applyBorder="1" applyAlignment="1">
      <alignment horizontal="right" vertical="center" wrapText="1"/>
    </xf>
    <xf numFmtId="185" fontId="5" fillId="8" borderId="172" xfId="0" applyNumberFormat="1" applyFont="1" applyFill="1" applyBorder="1" applyAlignment="1">
      <alignment horizontal="right" vertical="center" wrapText="1"/>
    </xf>
    <xf numFmtId="185" fontId="5" fillId="3" borderId="172" xfId="0" applyNumberFormat="1" applyFont="1" applyFill="1" applyBorder="1" applyAlignment="1">
      <alignment horizontal="right" vertical="center" wrapText="1"/>
    </xf>
    <xf numFmtId="185" fontId="5" fillId="3" borderId="63" xfId="0" applyNumberFormat="1" applyFont="1" applyFill="1" applyBorder="1" applyAlignment="1">
      <alignment horizontal="right" vertical="center" wrapText="1"/>
    </xf>
    <xf numFmtId="0" fontId="0" fillId="3" borderId="145" xfId="10" applyFont="1" applyFill="1" applyBorder="1" applyAlignment="1">
      <alignment vertical="center" wrapText="1"/>
    </xf>
    <xf numFmtId="0" fontId="5" fillId="3" borderId="183" xfId="0" applyFont="1" applyFill="1" applyBorder="1" applyAlignment="1">
      <alignment horizontal="right" vertical="center" wrapText="1"/>
    </xf>
    <xf numFmtId="0" fontId="27" fillId="0" borderId="186" xfId="0" applyFont="1" applyBorder="1" applyAlignment="1">
      <alignment horizontal="center" vertical="center" wrapText="1"/>
    </xf>
    <xf numFmtId="0" fontId="27" fillId="0" borderId="70" xfId="0" applyFont="1" applyBorder="1" applyAlignment="1">
      <alignment horizontal="center" vertical="center" wrapText="1"/>
    </xf>
    <xf numFmtId="0" fontId="0" fillId="0" borderId="71" xfId="0" applyBorder="1" applyAlignment="1">
      <alignment horizontal="center" vertical="center" wrapText="1"/>
    </xf>
    <xf numFmtId="0" fontId="0" fillId="0" borderId="0" xfId="0" applyAlignment="1">
      <alignment horizontal="center" vertical="center" wrapText="1"/>
    </xf>
    <xf numFmtId="0" fontId="0" fillId="0" borderId="187" xfId="0" applyBorder="1" applyAlignment="1">
      <alignment horizontal="center" vertical="center" wrapText="1"/>
    </xf>
    <xf numFmtId="0" fontId="5" fillId="0" borderId="187" xfId="0" applyFont="1" applyBorder="1" applyAlignment="1">
      <alignment horizontal="center" vertical="center" wrapText="1"/>
    </xf>
    <xf numFmtId="0" fontId="0" fillId="0" borderId="69" xfId="10" applyFont="1" applyBorder="1">
      <alignment vertical="center"/>
    </xf>
    <xf numFmtId="0" fontId="65" fillId="8" borderId="188" xfId="0" applyFont="1" applyFill="1" applyBorder="1" applyAlignment="1">
      <alignment horizontal="center" vertical="center" wrapText="1"/>
    </xf>
    <xf numFmtId="0" fontId="65" fillId="3" borderId="175" xfId="0" applyFont="1" applyFill="1" applyBorder="1" applyAlignment="1">
      <alignment horizontal="center" vertical="center" wrapText="1"/>
    </xf>
    <xf numFmtId="0" fontId="26" fillId="8" borderId="23" xfId="0" applyFont="1" applyFill="1" applyBorder="1" applyAlignment="1">
      <alignment horizontal="center" vertical="center" wrapText="1"/>
    </xf>
    <xf numFmtId="0" fontId="5" fillId="8" borderId="22" xfId="0" applyFont="1" applyFill="1" applyBorder="1" applyAlignment="1">
      <alignment horizontal="center" vertical="center" wrapText="1"/>
    </xf>
    <xf numFmtId="0" fontId="5" fillId="3" borderId="22" xfId="0" applyFont="1" applyFill="1" applyBorder="1" applyAlignment="1">
      <alignment horizontal="center" vertical="center" wrapText="1"/>
    </xf>
    <xf numFmtId="0" fontId="5" fillId="8" borderId="23" xfId="0" applyFont="1" applyFill="1" applyBorder="1" applyAlignment="1">
      <alignment horizontal="center" vertical="center" wrapText="1"/>
    </xf>
    <xf numFmtId="0" fontId="5" fillId="3" borderId="23" xfId="0" applyFont="1" applyFill="1" applyBorder="1" applyAlignment="1">
      <alignment horizontal="center" vertical="center" wrapText="1"/>
    </xf>
    <xf numFmtId="0" fontId="5" fillId="3" borderId="24" xfId="0" applyFont="1" applyFill="1" applyBorder="1" applyAlignment="1">
      <alignment horizontal="center" vertical="center" wrapText="1"/>
    </xf>
    <xf numFmtId="0" fontId="5" fillId="3" borderId="73" xfId="0" applyFont="1" applyFill="1" applyBorder="1" applyAlignment="1">
      <alignment horizontal="center" vertical="center" wrapText="1"/>
    </xf>
    <xf numFmtId="0" fontId="0" fillId="3" borderId="73" xfId="10" applyFont="1" applyFill="1" applyBorder="1" applyAlignment="1">
      <alignment horizontal="center" vertical="center"/>
    </xf>
    <xf numFmtId="0" fontId="69" fillId="0" borderId="0" xfId="0" applyFont="1">
      <alignment vertical="center"/>
    </xf>
    <xf numFmtId="0" fontId="0" fillId="0" borderId="37" xfId="3" applyFont="1" applyBorder="1">
      <alignment vertical="center"/>
    </xf>
    <xf numFmtId="185" fontId="0" fillId="0" borderId="63" xfId="3" applyNumberFormat="1" applyFont="1" applyBorder="1" applyAlignment="1">
      <alignment horizontal="right" vertical="center"/>
    </xf>
    <xf numFmtId="185" fontId="0" fillId="0" borderId="69" xfId="3" applyNumberFormat="1" applyFont="1" applyBorder="1" applyAlignment="1">
      <alignment horizontal="right" vertical="center"/>
    </xf>
    <xf numFmtId="185" fontId="0" fillId="0" borderId="145" xfId="3" applyNumberFormat="1" applyFont="1" applyBorder="1">
      <alignment vertical="center"/>
    </xf>
    <xf numFmtId="185" fontId="5" fillId="8" borderId="63" xfId="0" applyNumberFormat="1" applyFont="1" applyFill="1" applyBorder="1" applyAlignment="1">
      <alignment horizontal="right" vertical="center" wrapText="1"/>
    </xf>
    <xf numFmtId="185" fontId="5" fillId="8" borderId="144" xfId="0" applyNumberFormat="1" applyFont="1" applyFill="1" applyBorder="1" applyAlignment="1">
      <alignment horizontal="right" vertical="center" wrapText="1"/>
    </xf>
    <xf numFmtId="9" fontId="5" fillId="8" borderId="171" xfId="2" applyFont="1" applyFill="1" applyBorder="1" applyAlignment="1">
      <alignment horizontal="right" vertical="center" wrapText="1"/>
    </xf>
    <xf numFmtId="185" fontId="26" fillId="3" borderId="172" xfId="0" applyNumberFormat="1" applyFont="1" applyFill="1" applyBorder="1" applyAlignment="1">
      <alignment horizontal="right" vertical="center" wrapText="1"/>
    </xf>
    <xf numFmtId="0" fontId="0" fillId="3" borderId="145" xfId="3" applyFont="1" applyFill="1" applyBorder="1" applyAlignment="1">
      <alignment vertical="center" wrapText="1"/>
    </xf>
    <xf numFmtId="0" fontId="5" fillId="3" borderId="171" xfId="0" applyFont="1" applyFill="1" applyBorder="1" applyAlignment="1">
      <alignment horizontal="right" vertical="center" wrapText="1"/>
    </xf>
    <xf numFmtId="0" fontId="0" fillId="0" borderId="70" xfId="0" applyBorder="1" applyAlignment="1">
      <alignment horizontal="center" vertical="center" wrapText="1"/>
    </xf>
    <xf numFmtId="0" fontId="0" fillId="0" borderId="69" xfId="3" applyFont="1" applyBorder="1">
      <alignment vertical="center"/>
    </xf>
    <xf numFmtId="0" fontId="26" fillId="8" borderId="73" xfId="0" applyFont="1" applyFill="1" applyBorder="1" applyAlignment="1">
      <alignment horizontal="center" vertical="center" wrapText="1"/>
    </xf>
    <xf numFmtId="0" fontId="26" fillId="3" borderId="73" xfId="0" applyFont="1" applyFill="1" applyBorder="1" applyAlignment="1">
      <alignment horizontal="center" vertical="center" wrapText="1"/>
    </xf>
    <xf numFmtId="0" fontId="5" fillId="8" borderId="73" xfId="0" applyFont="1" applyFill="1" applyBorder="1" applyAlignment="1">
      <alignment horizontal="center" vertical="center" wrapText="1"/>
    </xf>
    <xf numFmtId="0" fontId="0" fillId="3" borderId="73" xfId="3" applyFont="1" applyFill="1" applyBorder="1" applyAlignment="1">
      <alignment horizontal="center" vertical="center"/>
    </xf>
    <xf numFmtId="0" fontId="47" fillId="3" borderId="47" xfId="8" applyFont="1" applyFill="1" applyBorder="1" applyAlignment="1" applyProtection="1">
      <alignment horizontal="center" vertical="center"/>
      <protection locked="0"/>
    </xf>
    <xf numFmtId="0" fontId="47" fillId="3" borderId="102" xfId="8" applyFont="1" applyFill="1" applyBorder="1" applyAlignment="1" applyProtection="1">
      <alignment horizontal="center" vertical="center"/>
      <protection locked="0"/>
    </xf>
    <xf numFmtId="0" fontId="47" fillId="3" borderId="50" xfId="8" applyFont="1" applyFill="1" applyBorder="1" applyAlignment="1" applyProtection="1">
      <alignment horizontal="center" vertical="center"/>
      <protection locked="0"/>
    </xf>
    <xf numFmtId="38" fontId="47" fillId="3" borderId="64" xfId="9" applyFont="1" applyFill="1" applyBorder="1" applyAlignment="1" applyProtection="1">
      <alignment horizontal="center" vertical="center"/>
      <protection locked="0"/>
    </xf>
    <xf numFmtId="0" fontId="47" fillId="3" borderId="64" xfId="8" applyFont="1" applyFill="1" applyBorder="1" applyAlignment="1" applyProtection="1">
      <alignment horizontal="center" vertical="center"/>
      <protection locked="0"/>
    </xf>
    <xf numFmtId="0" fontId="47" fillId="3" borderId="0" xfId="8" applyFont="1" applyFill="1" applyAlignment="1" applyProtection="1">
      <alignment horizontal="center" vertical="center"/>
      <protection locked="0"/>
    </xf>
    <xf numFmtId="0" fontId="47" fillId="3" borderId="66" xfId="8" applyFont="1" applyFill="1" applyBorder="1" applyAlignment="1" applyProtection="1">
      <alignment horizontal="center" vertical="center"/>
      <protection locked="0"/>
    </xf>
    <xf numFmtId="0" fontId="23" fillId="0" borderId="65" xfId="0" applyFont="1" applyBorder="1" applyAlignment="1">
      <alignment horizontal="center" vertical="center"/>
    </xf>
    <xf numFmtId="0" fontId="23" fillId="3" borderId="49" xfId="0" applyFont="1" applyFill="1" applyBorder="1" applyAlignment="1">
      <alignment horizontal="center" vertical="center"/>
    </xf>
    <xf numFmtId="0" fontId="0" fillId="0" borderId="144" xfId="3" applyFont="1" applyBorder="1" applyAlignment="1">
      <alignment horizontal="right" vertical="center"/>
    </xf>
    <xf numFmtId="0" fontId="53" fillId="0" borderId="0" xfId="11" applyFont="1">
      <alignment vertical="center"/>
    </xf>
    <xf numFmtId="0" fontId="26" fillId="0" borderId="102" xfId="6" applyFont="1" applyBorder="1" applyAlignment="1">
      <alignment vertical="center"/>
    </xf>
    <xf numFmtId="0" fontId="26" fillId="0" borderId="48" xfId="6" applyFont="1" applyBorder="1" applyAlignment="1">
      <alignment horizontal="center" vertical="center" shrinkToFit="1"/>
    </xf>
    <xf numFmtId="0" fontId="26" fillId="0" borderId="31" xfId="6" applyFont="1" applyBorder="1" applyAlignment="1">
      <alignment horizontal="center" vertical="center"/>
    </xf>
    <xf numFmtId="0" fontId="26" fillId="0" borderId="31" xfId="6" applyFont="1" applyBorder="1" applyAlignment="1">
      <alignment horizontal="center" vertical="center" shrinkToFit="1"/>
    </xf>
    <xf numFmtId="0" fontId="26" fillId="0" borderId="138" xfId="6" applyFont="1" applyBorder="1" applyAlignment="1">
      <alignment horizontal="center" vertical="center"/>
    </xf>
    <xf numFmtId="0" fontId="26" fillId="0" borderId="33" xfId="6" applyFont="1" applyBorder="1" applyAlignment="1" applyProtection="1">
      <alignment horizontal="right" vertical="center"/>
      <protection locked="0"/>
    </xf>
    <xf numFmtId="0" fontId="26" fillId="0" borderId="47" xfId="6" applyFont="1" applyBorder="1" applyAlignment="1" applyProtection="1">
      <alignment horizontal="right" vertical="center"/>
      <protection locked="0"/>
    </xf>
    <xf numFmtId="0" fontId="26" fillId="0" borderId="189" xfId="6" applyFont="1" applyBorder="1" applyAlignment="1" applyProtection="1">
      <alignment vertical="center" wrapText="1" shrinkToFit="1"/>
      <protection locked="0"/>
    </xf>
    <xf numFmtId="3" fontId="26" fillId="0" borderId="190" xfId="6" applyNumberFormat="1" applyFont="1" applyBorder="1" applyAlignment="1" applyProtection="1">
      <alignment vertical="center"/>
      <protection locked="0"/>
    </xf>
    <xf numFmtId="3" fontId="26" fillId="0" borderId="190" xfId="6" applyNumberFormat="1" applyFont="1" applyBorder="1" applyAlignment="1">
      <alignment vertical="center"/>
    </xf>
    <xf numFmtId="12" fontId="26" fillId="0" borderId="190" xfId="6" applyNumberFormat="1" applyFont="1" applyBorder="1" applyAlignment="1" applyProtection="1">
      <alignment vertical="center"/>
      <protection locked="0"/>
    </xf>
    <xf numFmtId="176" fontId="26" fillId="0" borderId="190" xfId="6" applyNumberFormat="1" applyFont="1" applyBorder="1" applyAlignment="1" applyProtection="1">
      <alignment vertical="center"/>
      <protection locked="0"/>
    </xf>
    <xf numFmtId="182" fontId="26" fillId="0" borderId="191" xfId="6" applyNumberFormat="1" applyFont="1" applyBorder="1" applyAlignment="1" applyProtection="1">
      <alignment vertical="center"/>
      <protection locked="0"/>
    </xf>
    <xf numFmtId="182" fontId="26" fillId="0" borderId="190" xfId="6" applyNumberFormat="1" applyFont="1" applyBorder="1" applyAlignment="1" applyProtection="1">
      <alignment vertical="center"/>
      <protection locked="0"/>
    </xf>
    <xf numFmtId="182" fontId="26" fillId="0" borderId="190" xfId="6" applyNumberFormat="1" applyFont="1" applyBorder="1" applyAlignment="1" applyProtection="1">
      <alignment horizontal="right" vertical="center"/>
      <protection locked="0"/>
    </xf>
    <xf numFmtId="12" fontId="26" fillId="0" borderId="190" xfId="6" applyNumberFormat="1" applyFont="1" applyBorder="1" applyAlignment="1" applyProtection="1">
      <alignment horizontal="right" vertical="center"/>
      <protection locked="0"/>
    </xf>
    <xf numFmtId="182" fontId="26" fillId="0" borderId="190" xfId="6" applyNumberFormat="1" applyFont="1" applyBorder="1" applyAlignment="1">
      <alignment vertical="center"/>
    </xf>
    <xf numFmtId="182" fontId="26" fillId="0" borderId="190" xfId="1" applyNumberFormat="1" applyFont="1" applyFill="1" applyBorder="1" applyAlignment="1">
      <alignment vertical="center"/>
    </xf>
    <xf numFmtId="0" fontId="26" fillId="0" borderId="68" xfId="6" applyFont="1" applyBorder="1" applyAlignment="1" applyProtection="1">
      <alignment vertical="center" wrapText="1" shrinkToFit="1"/>
      <protection locked="0"/>
    </xf>
    <xf numFmtId="3" fontId="26" fillId="0" borderId="57" xfId="6" applyNumberFormat="1" applyFont="1" applyBorder="1" applyAlignment="1" applyProtection="1">
      <alignment vertical="center"/>
      <protection locked="0"/>
    </xf>
    <xf numFmtId="3" fontId="26" fillId="0" borderId="57" xfId="6" applyNumberFormat="1" applyFont="1" applyBorder="1" applyAlignment="1">
      <alignment vertical="center"/>
    </xf>
    <xf numFmtId="12" fontId="26" fillId="0" borderId="57" xfId="6" applyNumberFormat="1" applyFont="1" applyBorder="1" applyAlignment="1" applyProtection="1">
      <alignment vertical="center"/>
      <protection locked="0"/>
    </xf>
    <xf numFmtId="176" fontId="26" fillId="0" borderId="88" xfId="6" applyNumberFormat="1" applyFont="1" applyBorder="1" applyAlignment="1" applyProtection="1">
      <alignment vertical="center"/>
      <protection locked="0"/>
    </xf>
    <xf numFmtId="182" fontId="26" fillId="0" borderId="88" xfId="6" applyNumberFormat="1" applyFont="1" applyBorder="1" applyAlignment="1" applyProtection="1">
      <alignment vertical="center"/>
      <protection locked="0"/>
    </xf>
    <xf numFmtId="182" fontId="26" fillId="0" borderId="57" xfId="6" applyNumberFormat="1" applyFont="1" applyBorder="1" applyAlignment="1" applyProtection="1">
      <alignment vertical="center"/>
      <protection locked="0"/>
    </xf>
    <xf numFmtId="182" fontId="26" fillId="0" borderId="57" xfId="6" applyNumberFormat="1" applyFont="1" applyBorder="1" applyAlignment="1" applyProtection="1">
      <alignment horizontal="right" vertical="center"/>
      <protection locked="0"/>
    </xf>
    <xf numFmtId="12" fontId="26" fillId="0" borderId="57" xfId="6" applyNumberFormat="1" applyFont="1" applyBorder="1" applyAlignment="1" applyProtection="1">
      <alignment horizontal="right" vertical="center"/>
      <protection locked="0"/>
    </xf>
    <xf numFmtId="182" fontId="26" fillId="0" borderId="57" xfId="6" applyNumberFormat="1" applyFont="1" applyBorder="1" applyAlignment="1">
      <alignment vertical="center"/>
    </xf>
    <xf numFmtId="182" fontId="26" fillId="0" borderId="57" xfId="1" applyNumberFormat="1" applyFont="1" applyFill="1" applyBorder="1" applyAlignment="1">
      <alignment vertical="center"/>
    </xf>
    <xf numFmtId="0" fontId="26" fillId="0" borderId="137" xfId="6" applyFont="1" applyBorder="1" applyAlignment="1" applyProtection="1">
      <alignment vertical="center" wrapText="1" shrinkToFit="1"/>
      <protection locked="0"/>
    </xf>
    <xf numFmtId="3" fontId="26" fillId="0" borderId="127" xfId="6" applyNumberFormat="1" applyFont="1" applyBorder="1" applyAlignment="1" applyProtection="1">
      <alignment vertical="center"/>
      <protection locked="0"/>
    </xf>
    <xf numFmtId="3" fontId="26" fillId="0" borderId="127" xfId="6" applyNumberFormat="1" applyFont="1" applyBorder="1" applyAlignment="1">
      <alignment vertical="center"/>
    </xf>
    <xf numFmtId="178" fontId="26" fillId="0" borderId="127" xfId="6" applyNumberFormat="1" applyFont="1" applyBorder="1" applyAlignment="1" applyProtection="1">
      <alignment vertical="center"/>
      <protection locked="0"/>
    </xf>
    <xf numFmtId="178" fontId="26" fillId="0" borderId="192" xfId="6" applyNumberFormat="1" applyFont="1" applyBorder="1" applyAlignment="1" applyProtection="1">
      <alignment vertical="center"/>
      <protection locked="0"/>
    </xf>
    <xf numFmtId="182" fontId="26" fillId="0" borderId="192" xfId="6" applyNumberFormat="1" applyFont="1" applyBorder="1" applyAlignment="1" applyProtection="1">
      <alignment vertical="center"/>
      <protection locked="0"/>
    </xf>
    <xf numFmtId="182" fontId="26" fillId="0" borderId="128" xfId="6" applyNumberFormat="1" applyFont="1" applyBorder="1" applyAlignment="1" applyProtection="1">
      <alignment vertical="center"/>
      <protection locked="0"/>
    </xf>
    <xf numFmtId="182" fontId="26" fillId="0" borderId="128" xfId="6" applyNumberFormat="1" applyFont="1" applyBorder="1" applyAlignment="1" applyProtection="1">
      <alignment horizontal="right" vertical="center"/>
      <protection locked="0"/>
    </xf>
    <xf numFmtId="182" fontId="26" fillId="0" borderId="127" xfId="6" applyNumberFormat="1" applyFont="1" applyBorder="1" applyAlignment="1">
      <alignment vertical="center"/>
    </xf>
    <xf numFmtId="182" fontId="26" fillId="0" borderId="127" xfId="1" applyNumberFormat="1" applyFont="1" applyFill="1" applyBorder="1" applyAlignment="1">
      <alignment vertical="center"/>
    </xf>
    <xf numFmtId="0" fontId="26" fillId="0" borderId="135" xfId="6" applyFont="1" applyBorder="1" applyAlignment="1" applyProtection="1">
      <alignment vertical="center" wrapText="1" shrinkToFit="1"/>
      <protection locked="0"/>
    </xf>
    <xf numFmtId="3" fontId="26" fillId="0" borderId="133" xfId="6" applyNumberFormat="1" applyFont="1" applyBorder="1" applyAlignment="1" applyProtection="1">
      <alignment vertical="center"/>
      <protection locked="0"/>
    </xf>
    <xf numFmtId="3" fontId="26" fillId="0" borderId="133" xfId="6" applyNumberFormat="1" applyFont="1" applyBorder="1" applyAlignment="1">
      <alignment vertical="center"/>
    </xf>
    <xf numFmtId="182" fontId="26" fillId="0" borderId="133" xfId="6" applyNumberFormat="1" applyFont="1" applyBorder="1" applyAlignment="1" applyProtection="1">
      <alignment vertical="center"/>
      <protection locked="0"/>
    </xf>
    <xf numFmtId="182" fontId="26" fillId="0" borderId="133" xfId="1" applyNumberFormat="1" applyFont="1" applyFill="1" applyBorder="1" applyAlignment="1">
      <alignment vertical="center"/>
    </xf>
    <xf numFmtId="178" fontId="26" fillId="0" borderId="133" xfId="6" applyNumberFormat="1" applyFont="1" applyBorder="1" applyAlignment="1" applyProtection="1">
      <alignment vertical="center"/>
      <protection locked="0"/>
    </xf>
    <xf numFmtId="0" fontId="26" fillId="0" borderId="130" xfId="6" applyFont="1" applyBorder="1" applyAlignment="1" applyProtection="1">
      <alignment vertical="center" wrapText="1" shrinkToFit="1"/>
      <protection locked="0"/>
    </xf>
    <xf numFmtId="3" fontId="26" fillId="0" borderId="126" xfId="6" applyNumberFormat="1" applyFont="1" applyBorder="1" applyAlignment="1" applyProtection="1">
      <alignment vertical="center"/>
      <protection locked="0"/>
    </xf>
    <xf numFmtId="3" fontId="26" fillId="0" borderId="126" xfId="6" applyNumberFormat="1" applyFont="1" applyBorder="1" applyAlignment="1">
      <alignment vertical="center"/>
    </xf>
    <xf numFmtId="178" fontId="26" fillId="0" borderId="126" xfId="6" applyNumberFormat="1" applyFont="1" applyBorder="1" applyAlignment="1" applyProtection="1">
      <alignment vertical="center"/>
      <protection locked="0"/>
    </xf>
    <xf numFmtId="182" fontId="26" fillId="0" borderId="126" xfId="6" applyNumberFormat="1" applyFont="1" applyBorder="1" applyAlignment="1" applyProtection="1">
      <alignment vertical="center"/>
      <protection locked="0"/>
    </xf>
    <xf numFmtId="182" fontId="26" fillId="0" borderId="129" xfId="6" applyNumberFormat="1" applyFont="1" applyBorder="1" applyAlignment="1" applyProtection="1">
      <alignment vertical="center"/>
      <protection locked="0"/>
    </xf>
    <xf numFmtId="182" fontId="26" fillId="0" borderId="129" xfId="6" applyNumberFormat="1" applyFont="1" applyBorder="1" applyAlignment="1" applyProtection="1">
      <alignment horizontal="right" vertical="center"/>
      <protection locked="0"/>
    </xf>
    <xf numFmtId="182" fontId="26" fillId="0" borderId="126" xfId="6" applyNumberFormat="1" applyFont="1" applyBorder="1" applyAlignment="1">
      <alignment vertical="center"/>
    </xf>
    <xf numFmtId="182" fontId="26" fillId="0" borderId="126" xfId="1" applyNumberFormat="1" applyFont="1" applyFill="1" applyBorder="1" applyAlignment="1">
      <alignment vertical="center"/>
    </xf>
    <xf numFmtId="184" fontId="26" fillId="0" borderId="68" xfId="6" applyNumberFormat="1" applyFont="1" applyBorder="1" applyAlignment="1">
      <alignment horizontal="center" vertical="center" wrapText="1" shrinkToFit="1"/>
    </xf>
    <xf numFmtId="178" fontId="26" fillId="0" borderId="193" xfId="6" applyNumberFormat="1" applyFont="1" applyBorder="1" applyAlignment="1">
      <alignment vertical="center"/>
    </xf>
    <xf numFmtId="182" fontId="26" fillId="0" borderId="193" xfId="6" applyNumberFormat="1" applyFont="1" applyBorder="1" applyAlignment="1">
      <alignment vertical="center"/>
    </xf>
    <xf numFmtId="182" fontId="8" fillId="0" borderId="57" xfId="6" applyNumberFormat="1" applyFont="1" applyBorder="1" applyAlignment="1">
      <alignment vertical="center"/>
    </xf>
    <xf numFmtId="182" fontId="8" fillId="0" borderId="67" xfId="6" applyNumberFormat="1" applyFont="1" applyBorder="1" applyAlignment="1">
      <alignment vertical="center"/>
    </xf>
    <xf numFmtId="182" fontId="8" fillId="0" borderId="56" xfId="6" applyNumberFormat="1" applyFont="1" applyBorder="1" applyAlignment="1">
      <alignment vertical="center"/>
    </xf>
    <xf numFmtId="0" fontId="26" fillId="0" borderId="37" xfId="6" applyFont="1" applyBorder="1" applyAlignment="1">
      <alignment vertical="center"/>
    </xf>
    <xf numFmtId="178" fontId="26" fillId="0" borderId="0" xfId="0" applyNumberFormat="1" applyFont="1" applyAlignment="1">
      <alignment vertical="top" wrapText="1"/>
    </xf>
    <xf numFmtId="0" fontId="46" fillId="0" borderId="102" xfId="8" applyFont="1" applyBorder="1" applyAlignment="1" applyProtection="1">
      <alignment vertical="center"/>
      <protection locked="0"/>
    </xf>
    <xf numFmtId="182" fontId="26" fillId="0" borderId="33" xfId="1" applyNumberFormat="1" applyFont="1" applyFill="1" applyBorder="1" applyAlignment="1">
      <alignment vertical="center"/>
    </xf>
    <xf numFmtId="182" fontId="26" fillId="0" borderId="134" xfId="1" applyNumberFormat="1" applyFont="1" applyFill="1" applyBorder="1" applyAlignment="1">
      <alignment vertical="center"/>
    </xf>
    <xf numFmtId="0" fontId="26" fillId="0" borderId="29" xfId="6" applyFont="1" applyBorder="1" applyAlignment="1">
      <alignment horizontal="center" vertical="center"/>
    </xf>
    <xf numFmtId="182" fontId="26" fillId="0" borderId="194" xfId="1" applyNumberFormat="1" applyFont="1" applyFill="1" applyBorder="1" applyAlignment="1">
      <alignment vertical="center"/>
    </xf>
    <xf numFmtId="182" fontId="26" fillId="0" borderId="67" xfId="1" applyNumberFormat="1" applyFont="1" applyFill="1" applyBorder="1" applyAlignment="1">
      <alignment vertical="center"/>
    </xf>
    <xf numFmtId="182" fontId="26" fillId="0" borderId="66" xfId="1" applyNumberFormat="1" applyFont="1" applyFill="1" applyBorder="1" applyAlignment="1">
      <alignment vertical="center"/>
    </xf>
    <xf numFmtId="182" fontId="26" fillId="0" borderId="132" xfId="1" applyNumberFormat="1" applyFont="1" applyFill="1" applyBorder="1" applyAlignment="1">
      <alignment vertical="center"/>
    </xf>
    <xf numFmtId="182" fontId="26" fillId="0" borderId="195" xfId="1" applyNumberFormat="1" applyFont="1" applyFill="1" applyBorder="1" applyAlignment="1">
      <alignment vertical="center"/>
    </xf>
    <xf numFmtId="182" fontId="26" fillId="0" borderId="196" xfId="1" applyNumberFormat="1" applyFont="1" applyFill="1" applyBorder="1" applyAlignment="1">
      <alignment vertical="center"/>
    </xf>
    <xf numFmtId="182" fontId="26" fillId="0" borderId="125" xfId="1" applyNumberFormat="1" applyFont="1" applyFill="1" applyBorder="1" applyAlignment="1">
      <alignment vertical="center"/>
    </xf>
    <xf numFmtId="182" fontId="26" fillId="0" borderId="197" xfId="1" applyNumberFormat="1" applyFont="1" applyFill="1" applyBorder="1" applyAlignment="1">
      <alignment vertical="center"/>
    </xf>
    <xf numFmtId="182" fontId="26" fillId="0" borderId="49" xfId="1" applyNumberFormat="1" applyFont="1" applyFill="1" applyBorder="1" applyAlignment="1">
      <alignment vertical="center"/>
    </xf>
    <xf numFmtId="182" fontId="26" fillId="0" borderId="198" xfId="1" applyNumberFormat="1" applyFont="1" applyFill="1" applyBorder="1" applyAlignment="1">
      <alignment vertical="center"/>
    </xf>
    <xf numFmtId="182" fontId="26" fillId="0" borderId="199" xfId="1" applyNumberFormat="1" applyFont="1" applyFill="1" applyBorder="1" applyAlignment="1">
      <alignment vertical="center"/>
    </xf>
    <xf numFmtId="182" fontId="26" fillId="0" borderId="124" xfId="1" applyNumberFormat="1" applyFont="1" applyFill="1" applyBorder="1" applyAlignment="1">
      <alignment vertical="center"/>
    </xf>
    <xf numFmtId="183" fontId="26" fillId="0" borderId="56" xfId="1" applyNumberFormat="1" applyFont="1" applyFill="1" applyBorder="1" applyAlignment="1">
      <alignment vertical="center"/>
    </xf>
    <xf numFmtId="0" fontId="30" fillId="0" borderId="0" xfId="11" applyFont="1">
      <alignment vertical="center"/>
    </xf>
    <xf numFmtId="0" fontId="35" fillId="0" borderId="0" xfId="11" applyFont="1">
      <alignment vertical="center"/>
    </xf>
    <xf numFmtId="0" fontId="34" fillId="0" borderId="0" xfId="11" applyFont="1">
      <alignment vertical="center"/>
    </xf>
    <xf numFmtId="0" fontId="3" fillId="0" borderId="0" xfId="11" applyFont="1">
      <alignment vertical="center"/>
    </xf>
    <xf numFmtId="0" fontId="3" fillId="0" borderId="0" xfId="11" applyFont="1" applyAlignment="1">
      <alignment horizontal="right" vertical="center"/>
    </xf>
    <xf numFmtId="0" fontId="0" fillId="0" borderId="63" xfId="0" applyBorder="1">
      <alignment vertical="center"/>
    </xf>
    <xf numFmtId="38" fontId="3" fillId="0" borderId="63" xfId="1" applyFont="1" applyBorder="1">
      <alignment vertical="center"/>
    </xf>
    <xf numFmtId="0" fontId="3" fillId="0" borderId="109" xfId="0" applyFont="1" applyBorder="1">
      <alignment vertical="center"/>
    </xf>
    <xf numFmtId="0" fontId="3" fillId="0" borderId="63" xfId="0" applyFont="1" applyBorder="1">
      <alignment vertical="center"/>
    </xf>
    <xf numFmtId="0" fontId="26" fillId="13" borderId="70" xfId="0" applyFont="1" applyFill="1" applyBorder="1">
      <alignment vertical="center"/>
    </xf>
    <xf numFmtId="0" fontId="26" fillId="13" borderId="107" xfId="0" applyFont="1" applyFill="1" applyBorder="1">
      <alignment vertical="center"/>
    </xf>
    <xf numFmtId="0" fontId="3" fillId="0" borderId="145" xfId="0" applyFont="1" applyBorder="1">
      <alignment vertical="center"/>
    </xf>
    <xf numFmtId="0" fontId="3" fillId="0" borderId="107" xfId="0" applyFont="1" applyBorder="1">
      <alignment vertical="center"/>
    </xf>
    <xf numFmtId="0" fontId="0" fillId="0" borderId="109" xfId="0" applyBorder="1">
      <alignment vertical="center"/>
    </xf>
    <xf numFmtId="179" fontId="3" fillId="0" borderId="202" xfId="0" applyNumberFormat="1" applyFont="1" applyBorder="1">
      <alignment vertical="center"/>
    </xf>
    <xf numFmtId="0" fontId="0" fillId="0" borderId="70" xfId="0" applyBorder="1">
      <alignment vertical="center"/>
    </xf>
    <xf numFmtId="0" fontId="0" fillId="14" borderId="0" xfId="0" applyFill="1" applyAlignment="1">
      <alignment horizontal="left" vertical="center"/>
    </xf>
    <xf numFmtId="0" fontId="0" fillId="0" borderId="107" xfId="0" applyBorder="1">
      <alignment vertical="center"/>
    </xf>
    <xf numFmtId="0" fontId="30" fillId="0" borderId="63" xfId="11" applyFont="1" applyBorder="1">
      <alignment vertical="center"/>
    </xf>
    <xf numFmtId="38" fontId="30" fillId="0" borderId="63" xfId="1" applyFont="1" applyBorder="1">
      <alignment vertical="center"/>
    </xf>
    <xf numFmtId="0" fontId="0" fillId="0" borderId="145" xfId="0" applyBorder="1">
      <alignment vertical="center"/>
    </xf>
    <xf numFmtId="0" fontId="0" fillId="15" borderId="0" xfId="0" applyFill="1">
      <alignment vertical="center"/>
    </xf>
    <xf numFmtId="0" fontId="30" fillId="0" borderId="109" xfId="11" applyFont="1" applyBorder="1">
      <alignment vertical="center"/>
    </xf>
    <xf numFmtId="0" fontId="30" fillId="0" borderId="70" xfId="11" applyFont="1" applyBorder="1">
      <alignment vertical="center"/>
    </xf>
    <xf numFmtId="0" fontId="30" fillId="0" borderId="107" xfId="11" applyFont="1" applyBorder="1">
      <alignment vertical="center"/>
    </xf>
    <xf numFmtId="0" fontId="30" fillId="0" borderId="145" xfId="11" applyFont="1" applyBorder="1">
      <alignment vertical="center"/>
    </xf>
    <xf numFmtId="0" fontId="30" fillId="0" borderId="73" xfId="11" applyFont="1" applyBorder="1">
      <alignment vertical="center"/>
    </xf>
    <xf numFmtId="0" fontId="30" fillId="0" borderId="71" xfId="11" applyFont="1" applyBorder="1">
      <alignment vertical="center"/>
    </xf>
    <xf numFmtId="0" fontId="30" fillId="0" borderId="69" xfId="11" applyFont="1" applyBorder="1">
      <alignment vertical="center"/>
    </xf>
    <xf numFmtId="0" fontId="0" fillId="3" borderId="0" xfId="0" applyFill="1">
      <alignment vertical="center"/>
    </xf>
    <xf numFmtId="0" fontId="0" fillId="0" borderId="0" xfId="0" applyAlignment="1">
      <alignment horizontal="center" vertical="center"/>
    </xf>
    <xf numFmtId="12" fontId="0" fillId="0" borderId="0" xfId="0" applyNumberFormat="1" applyAlignment="1">
      <alignment horizontal="left" vertical="center"/>
    </xf>
    <xf numFmtId="0" fontId="0" fillId="14" borderId="0" xfId="0" applyFill="1" applyAlignment="1">
      <alignment horizontal="center" vertical="center"/>
    </xf>
    <xf numFmtId="38" fontId="0" fillId="0" borderId="0" xfId="1" applyFont="1">
      <alignment vertical="center"/>
    </xf>
    <xf numFmtId="0" fontId="0" fillId="0" borderId="0" xfId="0" applyAlignment="1">
      <alignment horizontal="left" vertical="center"/>
    </xf>
    <xf numFmtId="0" fontId="0" fillId="0" borderId="0" xfId="0" applyAlignment="1">
      <alignment vertical="center" wrapText="1"/>
    </xf>
    <xf numFmtId="12" fontId="0" fillId="14" borderId="0" xfId="0" applyNumberFormat="1" applyFill="1" applyAlignment="1">
      <alignment horizontal="left" vertical="center"/>
    </xf>
    <xf numFmtId="38" fontId="0" fillId="0" borderId="0" xfId="1" applyFont="1" applyAlignment="1">
      <alignment vertical="center"/>
    </xf>
    <xf numFmtId="12" fontId="0" fillId="0" borderId="0" xfId="0" applyNumberFormat="1">
      <alignment vertical="center"/>
    </xf>
    <xf numFmtId="0" fontId="3" fillId="14" borderId="0" xfId="0" applyFont="1" applyFill="1" applyAlignment="1">
      <alignment horizontal="left" vertical="center"/>
    </xf>
    <xf numFmtId="0" fontId="45" fillId="0" borderId="0" xfId="0" applyFont="1">
      <alignment vertical="center"/>
    </xf>
    <xf numFmtId="38" fontId="0" fillId="0" borderId="0" xfId="1" applyFont="1" applyAlignment="1">
      <alignment horizontal="left" vertical="center"/>
    </xf>
    <xf numFmtId="0" fontId="0" fillId="16" borderId="0" xfId="0" applyFill="1">
      <alignment vertical="center"/>
    </xf>
    <xf numFmtId="0" fontId="0" fillId="17" borderId="0" xfId="0" applyFill="1">
      <alignment vertical="center"/>
    </xf>
    <xf numFmtId="0" fontId="1" fillId="14" borderId="0" xfId="11" applyFill="1" applyAlignment="1">
      <alignment horizontal="left" vertical="center"/>
    </xf>
    <xf numFmtId="0" fontId="0" fillId="18" borderId="0" xfId="0" applyFill="1">
      <alignment vertical="center"/>
    </xf>
    <xf numFmtId="0" fontId="3" fillId="14" borderId="0" xfId="11" applyFont="1" applyFill="1" applyAlignment="1">
      <alignment horizontal="left" vertical="center"/>
    </xf>
    <xf numFmtId="0" fontId="0" fillId="19" borderId="0" xfId="0" applyFill="1">
      <alignment vertical="center"/>
    </xf>
    <xf numFmtId="0" fontId="3" fillId="20" borderId="0" xfId="0" applyFont="1" applyFill="1" applyAlignment="1">
      <alignment horizontal="left" vertical="center"/>
    </xf>
    <xf numFmtId="0" fontId="0" fillId="20" borderId="0" xfId="0" applyFill="1" applyAlignment="1">
      <alignment horizontal="left" vertical="center"/>
    </xf>
    <xf numFmtId="0" fontId="1" fillId="20" borderId="0" xfId="11" applyFill="1" applyAlignment="1">
      <alignment horizontal="left" vertical="center"/>
    </xf>
    <xf numFmtId="0" fontId="3" fillId="20" borderId="0" xfId="11" applyFont="1" applyFill="1" applyAlignment="1">
      <alignment horizontal="left" vertical="center"/>
    </xf>
    <xf numFmtId="0" fontId="1" fillId="0" borderId="0" xfId="11" applyAlignment="1">
      <alignment horizontal="left" vertical="center"/>
    </xf>
    <xf numFmtId="0" fontId="3" fillId="0" borderId="0" xfId="11" applyFont="1" applyAlignment="1">
      <alignment horizontal="left" vertical="center"/>
    </xf>
    <xf numFmtId="0" fontId="0" fillId="9" borderId="0" xfId="0" applyFill="1">
      <alignment vertical="center"/>
    </xf>
    <xf numFmtId="0" fontId="0" fillId="21" borderId="0" xfId="0" applyFill="1" applyAlignment="1">
      <alignment horizontal="left" vertical="center"/>
    </xf>
    <xf numFmtId="3" fontId="0" fillId="0" borderId="0" xfId="0" applyNumberFormat="1">
      <alignment vertical="center"/>
    </xf>
    <xf numFmtId="179" fontId="3" fillId="0" borderId="203" xfId="0" applyNumberFormat="1" applyFont="1" applyBorder="1" applyAlignment="1">
      <alignment horizontal="center" vertical="center"/>
    </xf>
    <xf numFmtId="179" fontId="3" fillId="0" borderId="42" xfId="0" applyNumberFormat="1" applyFont="1" applyBorder="1">
      <alignment vertical="center"/>
    </xf>
    <xf numFmtId="38" fontId="23" fillId="3" borderId="31" xfId="1" applyFont="1" applyFill="1" applyBorder="1" applyAlignment="1" applyProtection="1">
      <alignment horizontal="center" vertical="center" wrapText="1"/>
      <protection locked="0"/>
    </xf>
    <xf numFmtId="3" fontId="23" fillId="3" borderId="31" xfId="1" applyNumberFormat="1" applyFont="1" applyFill="1" applyBorder="1" applyAlignment="1" applyProtection="1">
      <alignment horizontal="center" vertical="center" wrapText="1"/>
      <protection locked="0"/>
    </xf>
    <xf numFmtId="180" fontId="23" fillId="3" borderId="31" xfId="1" applyNumberFormat="1" applyFont="1" applyFill="1" applyBorder="1" applyAlignment="1" applyProtection="1">
      <alignment horizontal="center" vertical="center" wrapText="1"/>
      <protection locked="0"/>
    </xf>
    <xf numFmtId="0" fontId="23" fillId="3" borderId="31" xfId="1" applyNumberFormat="1" applyFont="1" applyFill="1" applyBorder="1" applyAlignment="1" applyProtection="1">
      <alignment horizontal="center" vertical="center" wrapText="1"/>
      <protection locked="0"/>
    </xf>
    <xf numFmtId="57" fontId="23" fillId="3" borderId="54" xfId="1" applyNumberFormat="1" applyFont="1" applyFill="1" applyBorder="1" applyAlignment="1" applyProtection="1">
      <alignment horizontal="center" vertical="center" wrapText="1"/>
      <protection locked="0"/>
    </xf>
    <xf numFmtId="57" fontId="23" fillId="3" borderId="53" xfId="1" applyNumberFormat="1" applyFont="1" applyFill="1" applyBorder="1" applyAlignment="1" applyProtection="1">
      <alignment horizontal="center" vertical="center" wrapText="1"/>
      <protection locked="0"/>
    </xf>
    <xf numFmtId="0" fontId="23" fillId="3" borderId="141" xfId="0" applyFont="1" applyFill="1" applyBorder="1" applyAlignment="1">
      <alignment horizontal="center" vertical="center"/>
    </xf>
    <xf numFmtId="0" fontId="33" fillId="3" borderId="31" xfId="0" applyFont="1" applyFill="1" applyBorder="1" applyAlignment="1" applyProtection="1">
      <alignment horizontal="center" vertical="center" wrapText="1"/>
      <protection locked="0"/>
    </xf>
    <xf numFmtId="0" fontId="33" fillId="3" borderId="31" xfId="0" applyFont="1" applyFill="1" applyBorder="1" applyAlignment="1" applyProtection="1">
      <alignment horizontal="left" vertical="center" wrapText="1"/>
      <protection locked="0"/>
    </xf>
    <xf numFmtId="12" fontId="23" fillId="3" borderId="31" xfId="1" applyNumberFormat="1" applyFont="1" applyFill="1" applyBorder="1" applyAlignment="1" applyProtection="1">
      <alignment horizontal="center" vertical="center" wrapText="1"/>
      <protection locked="0"/>
    </xf>
    <xf numFmtId="57" fontId="23" fillId="3" borderId="47" xfId="1" applyNumberFormat="1" applyFont="1" applyFill="1" applyBorder="1" applyAlignment="1" applyProtection="1">
      <alignment horizontal="center" vertical="center" wrapText="1"/>
      <protection locked="0"/>
    </xf>
    <xf numFmtId="0" fontId="23" fillId="3" borderId="139" xfId="0" applyFont="1" applyFill="1" applyBorder="1" applyAlignment="1">
      <alignment horizontal="center" vertical="center"/>
    </xf>
    <xf numFmtId="0" fontId="33" fillId="3" borderId="58" xfId="0" applyFont="1" applyFill="1" applyBorder="1" applyAlignment="1" applyProtection="1">
      <alignment horizontal="center" vertical="center" wrapText="1"/>
      <protection locked="0"/>
    </xf>
    <xf numFmtId="0" fontId="33" fillId="3" borderId="58" xfId="0" applyFont="1" applyFill="1" applyBorder="1" applyAlignment="1" applyProtection="1">
      <alignment horizontal="left" vertical="center" wrapText="1"/>
      <protection locked="0"/>
    </xf>
    <xf numFmtId="3" fontId="23" fillId="3" borderId="58" xfId="1" applyNumberFormat="1" applyFont="1" applyFill="1" applyBorder="1" applyAlignment="1" applyProtection="1">
      <alignment horizontal="center" vertical="center" wrapText="1"/>
      <protection locked="0"/>
    </xf>
    <xf numFmtId="180" fontId="23" fillId="3" borderId="58" xfId="1" applyNumberFormat="1" applyFont="1" applyFill="1" applyBorder="1" applyAlignment="1" applyProtection="1">
      <alignment horizontal="center" vertical="center" wrapText="1"/>
      <protection locked="0"/>
    </xf>
    <xf numFmtId="0" fontId="33" fillId="3" borderId="58" xfId="1" applyNumberFormat="1" applyFont="1" applyFill="1" applyBorder="1" applyAlignment="1" applyProtection="1">
      <alignment horizontal="center" vertical="center" wrapText="1"/>
      <protection locked="0"/>
    </xf>
    <xf numFmtId="57" fontId="23" fillId="3" borderId="59" xfId="1" applyNumberFormat="1" applyFont="1" applyFill="1" applyBorder="1" applyAlignment="1" applyProtection="1">
      <alignment horizontal="center" vertical="center" wrapText="1"/>
      <protection locked="0"/>
    </xf>
    <xf numFmtId="0" fontId="23" fillId="3" borderId="200" xfId="0" applyFont="1" applyFill="1" applyBorder="1" applyAlignment="1">
      <alignment horizontal="center" vertical="center"/>
    </xf>
    <xf numFmtId="0" fontId="23" fillId="0" borderId="140" xfId="0" applyFont="1" applyBorder="1" applyAlignment="1">
      <alignment horizontal="center" vertical="center"/>
    </xf>
    <xf numFmtId="0" fontId="23" fillId="3" borderId="32" xfId="0" applyFont="1" applyFill="1" applyBorder="1" applyAlignment="1" applyProtection="1">
      <alignment horizontal="center" vertical="center" wrapText="1"/>
      <protection locked="0"/>
    </xf>
    <xf numFmtId="0" fontId="23" fillId="3" borderId="32" xfId="0" applyFont="1" applyFill="1" applyBorder="1" applyAlignment="1" applyProtection="1">
      <alignment horizontal="left" vertical="center" wrapText="1"/>
      <protection locked="0"/>
    </xf>
    <xf numFmtId="20" fontId="23" fillId="3" borderId="32" xfId="0" applyNumberFormat="1" applyFont="1" applyFill="1" applyBorder="1" applyAlignment="1" applyProtection="1">
      <alignment horizontal="center" vertical="center" wrapText="1"/>
      <protection locked="0"/>
    </xf>
    <xf numFmtId="38" fontId="23" fillId="3" borderId="30" xfId="1" applyFont="1" applyFill="1" applyBorder="1" applyAlignment="1" applyProtection="1">
      <alignment horizontal="center" vertical="center" wrapText="1"/>
      <protection locked="0"/>
    </xf>
    <xf numFmtId="38" fontId="23" fillId="3" borderId="32" xfId="1" applyFont="1" applyFill="1" applyBorder="1" applyAlignment="1" applyProtection="1">
      <alignment horizontal="center" vertical="center" wrapText="1"/>
      <protection locked="0"/>
    </xf>
    <xf numFmtId="3" fontId="23" fillId="3" borderId="32" xfId="1" applyNumberFormat="1" applyFont="1" applyFill="1" applyBorder="1" applyAlignment="1" applyProtection="1">
      <alignment horizontal="center" vertical="center" wrapText="1"/>
      <protection locked="0"/>
    </xf>
    <xf numFmtId="3" fontId="23" fillId="3" borderId="47" xfId="1" applyNumberFormat="1" applyFont="1" applyFill="1" applyBorder="1" applyAlignment="1" applyProtection="1">
      <alignment horizontal="center" vertical="center" wrapText="1"/>
      <protection locked="0"/>
    </xf>
    <xf numFmtId="12" fontId="23" fillId="3" borderId="32" xfId="1" applyNumberFormat="1" applyFont="1" applyFill="1" applyBorder="1" applyAlignment="1" applyProtection="1">
      <alignment horizontal="center" vertical="center" wrapText="1"/>
      <protection locked="0"/>
    </xf>
    <xf numFmtId="57" fontId="23" fillId="3" borderId="32" xfId="1" applyNumberFormat="1" applyFont="1" applyFill="1" applyBorder="1" applyAlignment="1" applyProtection="1">
      <alignment horizontal="center" vertical="center" wrapText="1"/>
      <protection locked="0"/>
    </xf>
    <xf numFmtId="38" fontId="23" fillId="3" borderId="33" xfId="1" applyFont="1" applyFill="1" applyBorder="1" applyAlignment="1" applyProtection="1">
      <alignment horizontal="center" vertical="center" wrapText="1"/>
      <protection locked="0"/>
    </xf>
    <xf numFmtId="57" fontId="23" fillId="3" borderId="31" xfId="1" applyNumberFormat="1" applyFont="1" applyFill="1" applyBorder="1" applyAlignment="1" applyProtection="1">
      <alignment horizontal="center" vertical="center" wrapText="1"/>
      <protection locked="0"/>
    </xf>
    <xf numFmtId="0" fontId="23" fillId="3" borderId="138" xfId="0" applyFont="1" applyFill="1" applyBorder="1" applyAlignment="1">
      <alignment horizontal="center" vertical="center"/>
    </xf>
    <xf numFmtId="0" fontId="23" fillId="0" borderId="201" xfId="0" applyFont="1" applyBorder="1" applyAlignment="1">
      <alignment horizontal="center" vertical="center"/>
    </xf>
    <xf numFmtId="38" fontId="23" fillId="3" borderId="64" xfId="1" applyFont="1" applyFill="1" applyBorder="1" applyAlignment="1" applyProtection="1">
      <alignment horizontal="center" vertical="center" wrapText="1"/>
      <protection locked="0"/>
    </xf>
    <xf numFmtId="3" fontId="23" fillId="3" borderId="64" xfId="1" applyNumberFormat="1" applyFont="1" applyFill="1" applyBorder="1" applyAlignment="1" applyProtection="1">
      <alignment horizontal="center" vertical="center" wrapText="1"/>
      <protection locked="0"/>
    </xf>
    <xf numFmtId="57" fontId="23" fillId="3" borderId="88" xfId="1" applyNumberFormat="1" applyFont="1" applyFill="1" applyBorder="1" applyAlignment="1" applyProtection="1">
      <alignment horizontal="center" vertical="center" wrapText="1"/>
      <protection locked="0"/>
    </xf>
    <xf numFmtId="0" fontId="32" fillId="6" borderId="50" xfId="0" applyFont="1" applyFill="1" applyBorder="1" applyAlignment="1">
      <alignment horizontal="center" vertical="center"/>
    </xf>
    <xf numFmtId="0" fontId="32" fillId="6" borderId="47" xfId="0" applyFont="1" applyFill="1" applyBorder="1" applyAlignment="1">
      <alignment horizontal="center" vertical="center"/>
    </xf>
    <xf numFmtId="0" fontId="32" fillId="6" borderId="0" xfId="0" applyFont="1" applyFill="1" applyAlignment="1">
      <alignment horizontal="center" vertical="center"/>
    </xf>
    <xf numFmtId="0" fontId="32" fillId="0" borderId="65" xfId="0" applyFont="1" applyBorder="1" applyAlignment="1">
      <alignment horizontal="center" vertical="center"/>
    </xf>
    <xf numFmtId="0" fontId="32" fillId="0" borderId="33" xfId="0" applyFont="1" applyBorder="1" applyAlignment="1">
      <alignment horizontal="center" vertical="center"/>
    </xf>
    <xf numFmtId="0" fontId="32" fillId="0" borderId="64" xfId="0" applyFont="1" applyBorder="1" applyAlignment="1">
      <alignment horizontal="center" vertical="center"/>
    </xf>
    <xf numFmtId="0" fontId="32" fillId="0" borderId="32" xfId="0" applyFont="1" applyBorder="1" applyAlignment="1">
      <alignment horizontal="center" vertical="center"/>
    </xf>
    <xf numFmtId="0" fontId="73" fillId="0" borderId="64" xfId="0" applyFont="1" applyBorder="1" applyAlignment="1">
      <alignment horizontal="center" vertical="center"/>
    </xf>
    <xf numFmtId="0" fontId="3" fillId="0" borderId="110" xfId="0" applyFont="1" applyBorder="1" applyAlignment="1">
      <alignment horizontal="center" vertical="center" wrapText="1"/>
    </xf>
    <xf numFmtId="0" fontId="36" fillId="0" borderId="110" xfId="0" applyFont="1" applyBorder="1">
      <alignment vertical="center"/>
    </xf>
    <xf numFmtId="0" fontId="5" fillId="3" borderId="205" xfId="0" applyFont="1" applyFill="1" applyBorder="1" applyAlignment="1">
      <alignment horizontal="center" vertical="center" wrapText="1"/>
    </xf>
    <xf numFmtId="0" fontId="5" fillId="8" borderId="184" xfId="0" applyFont="1" applyFill="1" applyBorder="1" applyAlignment="1">
      <alignment horizontal="center" vertical="center" wrapText="1"/>
    </xf>
    <xf numFmtId="0" fontId="26" fillId="3" borderId="184" xfId="0" applyFont="1" applyFill="1" applyBorder="1" applyAlignment="1">
      <alignment horizontal="center" vertical="center" wrapText="1"/>
    </xf>
    <xf numFmtId="0" fontId="5" fillId="3" borderId="183" xfId="0" applyFont="1" applyFill="1" applyBorder="1" applyAlignment="1">
      <alignment horizontal="center" vertical="center" wrapText="1"/>
    </xf>
    <xf numFmtId="0" fontId="5" fillId="8" borderId="183" xfId="0" applyFont="1" applyFill="1" applyBorder="1" applyAlignment="1">
      <alignment horizontal="center" vertical="center" wrapText="1"/>
    </xf>
    <xf numFmtId="0" fontId="26" fillId="8" borderId="37" xfId="0" applyFont="1" applyFill="1" applyBorder="1" applyAlignment="1">
      <alignment horizontal="center" vertical="center" wrapText="1"/>
    </xf>
    <xf numFmtId="38" fontId="5" fillId="8" borderId="63" xfId="1" applyFont="1" applyFill="1" applyBorder="1" applyAlignment="1">
      <alignment horizontal="right" vertical="center" wrapText="1"/>
    </xf>
    <xf numFmtId="178" fontId="14" fillId="3" borderId="63" xfId="0" applyNumberFormat="1" applyFont="1" applyFill="1" applyBorder="1" applyAlignment="1">
      <alignment vertical="center" shrinkToFit="1"/>
    </xf>
    <xf numFmtId="178" fontId="14" fillId="8" borderId="63" xfId="0" applyNumberFormat="1" applyFont="1" applyFill="1" applyBorder="1" applyAlignment="1">
      <alignment vertical="center" shrinkToFit="1"/>
    </xf>
    <xf numFmtId="0" fontId="0" fillId="0" borderId="0" xfId="0" applyAlignment="1">
      <alignment horizontal="center" vertical="center"/>
    </xf>
    <xf numFmtId="0" fontId="74" fillId="0" borderId="0" xfId="0" applyFont="1">
      <alignment vertical="center"/>
    </xf>
    <xf numFmtId="0" fontId="75" fillId="0" borderId="0" xfId="0" applyFont="1">
      <alignment vertical="center"/>
    </xf>
    <xf numFmtId="0" fontId="23" fillId="0" borderId="0" xfId="11" applyFont="1">
      <alignment vertical="center"/>
    </xf>
    <xf numFmtId="0" fontId="18" fillId="0" borderId="15" xfId="0" applyFont="1" applyBorder="1" applyAlignment="1">
      <alignment vertical="top" wrapText="1"/>
    </xf>
    <xf numFmtId="0" fontId="18" fillId="3" borderId="206" xfId="0" applyFont="1" applyFill="1" applyBorder="1" applyAlignment="1">
      <alignment vertical="center" wrapText="1"/>
    </xf>
    <xf numFmtId="0" fontId="18" fillId="3" borderId="13" xfId="0" applyFont="1" applyFill="1" applyBorder="1" applyAlignment="1">
      <alignment vertical="center" wrapText="1"/>
    </xf>
    <xf numFmtId="0" fontId="18" fillId="3" borderId="207" xfId="0" applyFont="1" applyFill="1" applyBorder="1" applyAlignment="1">
      <alignment vertical="center" wrapText="1"/>
    </xf>
    <xf numFmtId="0" fontId="18" fillId="0" borderId="208" xfId="0" applyFont="1" applyBorder="1" applyAlignment="1">
      <alignment horizontal="right" vertical="center" shrinkToFit="1"/>
    </xf>
    <xf numFmtId="0" fontId="37" fillId="11" borderId="104" xfId="0" applyFont="1" applyFill="1" applyBorder="1" applyAlignment="1">
      <alignment vertical="center"/>
    </xf>
    <xf numFmtId="0" fontId="37" fillId="0" borderId="177" xfId="0" applyFont="1" applyFill="1" applyBorder="1" applyAlignment="1">
      <alignment vertical="center"/>
    </xf>
    <xf numFmtId="0" fontId="18" fillId="3" borderId="209" xfId="0" applyFont="1" applyFill="1" applyBorder="1" applyAlignment="1">
      <alignment horizontal="center" vertical="center" wrapText="1"/>
    </xf>
    <xf numFmtId="0" fontId="11" fillId="0" borderId="210" xfId="0" applyFont="1" applyBorder="1">
      <alignment vertical="center"/>
    </xf>
    <xf numFmtId="0" fontId="37" fillId="0" borderId="26" xfId="0" applyFont="1" applyFill="1" applyBorder="1" applyAlignment="1">
      <alignment vertical="center"/>
    </xf>
    <xf numFmtId="0" fontId="37" fillId="0" borderId="95" xfId="0" applyFont="1" applyFill="1" applyBorder="1" applyAlignment="1">
      <alignment vertical="center"/>
    </xf>
    <xf numFmtId="0" fontId="14" fillId="0" borderId="0" xfId="0" applyFont="1" applyBorder="1" applyAlignment="1">
      <alignment horizontal="center" vertical="center"/>
    </xf>
    <xf numFmtId="0" fontId="37" fillId="11" borderId="212" xfId="0" applyFont="1" applyFill="1" applyBorder="1" applyAlignment="1">
      <alignment vertical="center"/>
    </xf>
    <xf numFmtId="176" fontId="39" fillId="8" borderId="59" xfId="0" applyNumberFormat="1" applyFont="1" applyFill="1" applyBorder="1" applyAlignment="1">
      <alignment horizontal="center" vertical="center" wrapText="1"/>
    </xf>
    <xf numFmtId="176" fontId="39" fillId="8" borderId="47" xfId="0" applyNumberFormat="1" applyFont="1" applyFill="1" applyBorder="1" applyAlignment="1">
      <alignment horizontal="center" vertical="center" wrapText="1"/>
    </xf>
    <xf numFmtId="12" fontId="39" fillId="8" borderId="31" xfId="0" applyNumberFormat="1" applyFont="1" applyFill="1" applyBorder="1" applyAlignment="1">
      <alignment horizontal="center" vertical="center" wrapText="1"/>
    </xf>
    <xf numFmtId="12" fontId="39" fillId="8" borderId="59" xfId="0" applyNumberFormat="1" applyFont="1" applyFill="1" applyBorder="1" applyAlignment="1">
      <alignment horizontal="center" vertical="center" wrapText="1"/>
    </xf>
    <xf numFmtId="12" fontId="39" fillId="8" borderId="47" xfId="0" applyNumberFormat="1" applyFont="1" applyFill="1" applyBorder="1" applyAlignment="1">
      <alignment horizontal="center" vertical="center" wrapText="1"/>
    </xf>
    <xf numFmtId="12" fontId="39" fillId="8" borderId="32" xfId="0" applyNumberFormat="1" applyFont="1" applyFill="1" applyBorder="1" applyAlignment="1">
      <alignment horizontal="center" vertical="center" wrapText="1"/>
    </xf>
    <xf numFmtId="12" fontId="39" fillId="8" borderId="58" xfId="0" applyNumberFormat="1" applyFont="1" applyFill="1" applyBorder="1" applyAlignment="1">
      <alignment horizontal="center" vertical="center" wrapText="1"/>
    </xf>
    <xf numFmtId="178" fontId="18" fillId="8" borderId="213" xfId="0" applyNumberFormat="1" applyFont="1" applyFill="1" applyBorder="1" applyAlignment="1">
      <alignment vertical="center" shrinkToFit="1"/>
    </xf>
    <xf numFmtId="178" fontId="18" fillId="8" borderId="165" xfId="0" applyNumberFormat="1" applyFont="1" applyFill="1" applyBorder="1" applyAlignment="1">
      <alignment vertical="center" shrinkToFit="1"/>
    </xf>
    <xf numFmtId="178" fontId="18" fillId="8" borderId="214" xfId="0" applyNumberFormat="1" applyFont="1" applyFill="1" applyBorder="1" applyAlignment="1">
      <alignment vertical="center" shrinkToFit="1"/>
    </xf>
    <xf numFmtId="178" fontId="18" fillId="8" borderId="6" xfId="0" applyNumberFormat="1" applyFont="1" applyFill="1" applyBorder="1" applyAlignment="1">
      <alignment vertical="center" shrinkToFit="1"/>
    </xf>
    <xf numFmtId="178" fontId="18" fillId="8" borderId="216" xfId="0" applyNumberFormat="1" applyFont="1" applyFill="1" applyBorder="1" applyAlignment="1">
      <alignment vertical="center" shrinkToFit="1"/>
    </xf>
    <xf numFmtId="178" fontId="18" fillId="8" borderId="215" xfId="0" applyNumberFormat="1" applyFont="1" applyFill="1" applyBorder="1" applyAlignment="1">
      <alignment vertical="center" shrinkToFit="1"/>
    </xf>
    <xf numFmtId="178" fontId="63" fillId="0" borderId="2" xfId="0" applyNumberFormat="1" applyFont="1" applyBorder="1" applyAlignment="1">
      <alignment vertical="center" shrinkToFit="1"/>
    </xf>
    <xf numFmtId="0" fontId="10" fillId="2" borderId="0" xfId="0" applyFont="1" applyFill="1" applyAlignment="1">
      <alignment horizontal="distributed" vertical="center"/>
    </xf>
    <xf numFmtId="58" fontId="10" fillId="2" borderId="0" xfId="0" applyNumberFormat="1" applyFont="1" applyFill="1" applyAlignment="1">
      <alignment horizontal="distributed" vertical="center"/>
    </xf>
    <xf numFmtId="58" fontId="10" fillId="0" borderId="0" xfId="0" applyNumberFormat="1" applyFont="1" applyAlignment="1">
      <alignment horizontal="distributed" vertical="center"/>
    </xf>
    <xf numFmtId="0" fontId="10" fillId="0" borderId="0" xfId="0" applyFont="1" applyAlignment="1">
      <alignment horizontal="distributed" vertical="center"/>
    </xf>
    <xf numFmtId="0" fontId="13" fillId="2" borderId="0" xfId="0" applyFont="1" applyFill="1" applyAlignment="1">
      <alignment horizontal="center" vertical="center" wrapText="1"/>
    </xf>
    <xf numFmtId="0" fontId="12" fillId="2" borderId="0" xfId="0" applyFont="1" applyFill="1" applyAlignment="1">
      <alignment horizontal="center" vertical="center" wrapText="1"/>
    </xf>
    <xf numFmtId="176" fontId="10" fillId="0" borderId="0" xfId="0" applyNumberFormat="1" applyFont="1" applyAlignment="1">
      <alignment vertical="center" wrapText="1" shrinkToFit="1"/>
    </xf>
    <xf numFmtId="0" fontId="0" fillId="0" borderId="0" xfId="0" applyAlignment="1">
      <alignment vertical="center" wrapText="1" shrinkToFit="1"/>
    </xf>
    <xf numFmtId="0" fontId="10" fillId="2" borderId="0" xfId="0" applyFont="1" applyFill="1" applyAlignment="1">
      <alignment horizontal="center" vertical="center"/>
    </xf>
    <xf numFmtId="177" fontId="10" fillId="0" borderId="0" xfId="0" applyNumberFormat="1" applyFont="1" applyAlignment="1">
      <alignment horizontal="right" vertical="center" shrinkToFit="1"/>
    </xf>
    <xf numFmtId="0" fontId="0" fillId="2" borderId="0" xfId="0" applyFill="1" applyAlignment="1">
      <alignment horizontal="center" vertical="center" wrapText="1"/>
    </xf>
    <xf numFmtId="0" fontId="24" fillId="0" borderId="0" xfId="0" applyFont="1" applyAlignment="1">
      <alignment horizontal="center" vertical="center"/>
    </xf>
    <xf numFmtId="0" fontId="23" fillId="0" borderId="0" xfId="0" applyFont="1" applyAlignment="1">
      <alignment horizontal="center" vertical="center"/>
    </xf>
    <xf numFmtId="0" fontId="14" fillId="0" borderId="25" xfId="0" applyFont="1" applyBorder="1" applyAlignment="1">
      <alignment horizontal="center" vertical="center" wrapText="1"/>
    </xf>
    <xf numFmtId="0" fontId="14" fillId="0" borderId="20" xfId="0" applyFont="1" applyBorder="1" applyAlignment="1">
      <alignment horizontal="center" vertical="center" wrapText="1"/>
    </xf>
    <xf numFmtId="0" fontId="14" fillId="0" borderId="21" xfId="0" applyFont="1" applyBorder="1" applyAlignment="1">
      <alignment horizontal="center" vertical="center" wrapText="1"/>
    </xf>
    <xf numFmtId="0" fontId="14" fillId="0" borderId="17" xfId="0" applyFont="1" applyBorder="1" applyAlignment="1">
      <alignment horizontal="center" vertical="center" wrapText="1"/>
    </xf>
    <xf numFmtId="0" fontId="26" fillId="0" borderId="141" xfId="6" applyFont="1" applyBorder="1" applyAlignment="1">
      <alignment horizontal="center" vertical="center" wrapText="1"/>
    </xf>
    <xf numFmtId="0" fontId="26" fillId="0" borderId="138" xfId="6" applyFont="1" applyBorder="1" applyAlignment="1">
      <alignment horizontal="center" vertical="center" wrapText="1"/>
    </xf>
    <xf numFmtId="0" fontId="26" fillId="0" borderId="0" xfId="6" applyFont="1" applyAlignment="1">
      <alignment horizontal="left" vertical="center" wrapText="1"/>
    </xf>
    <xf numFmtId="0" fontId="26" fillId="0" borderId="31" xfId="6" applyFont="1" applyBorder="1" applyAlignment="1">
      <alignment horizontal="center" vertical="center"/>
    </xf>
    <xf numFmtId="0" fontId="60" fillId="0" borderId="0" xfId="6" applyFont="1" applyAlignment="1">
      <alignment horizontal="center" vertical="top"/>
    </xf>
    <xf numFmtId="0" fontId="26" fillId="0" borderId="55" xfId="6" applyFont="1" applyBorder="1" applyAlignment="1">
      <alignment horizontal="center" vertical="center" wrapText="1" shrinkToFit="1"/>
    </xf>
    <xf numFmtId="0" fontId="26" fillId="0" borderId="48" xfId="6" applyFont="1" applyBorder="1" applyAlignment="1">
      <alignment horizontal="center" vertical="center" wrapText="1" shrinkToFit="1"/>
    </xf>
    <xf numFmtId="0" fontId="26" fillId="0" borderId="54" xfId="6" applyFont="1" applyBorder="1" applyAlignment="1">
      <alignment horizontal="center" vertical="center" wrapText="1"/>
    </xf>
    <xf numFmtId="0" fontId="26" fillId="0" borderId="31" xfId="6" applyFont="1" applyBorder="1" applyAlignment="1">
      <alignment horizontal="center" vertical="center" wrapText="1"/>
    </xf>
    <xf numFmtId="0" fontId="11" fillId="0" borderId="54" xfId="0" applyFont="1" applyBorder="1" applyAlignment="1">
      <alignment horizontal="center" vertical="center" wrapText="1"/>
    </xf>
    <xf numFmtId="0" fontId="19" fillId="0" borderId="31" xfId="6" applyBorder="1" applyAlignment="1">
      <alignment horizontal="center" vertical="center" wrapText="1"/>
    </xf>
    <xf numFmtId="0" fontId="11" fillId="0" borderId="31" xfId="0" applyFont="1" applyBorder="1" applyAlignment="1">
      <alignment horizontal="center" vertical="center" wrapText="1"/>
    </xf>
    <xf numFmtId="0" fontId="26" fillId="0" borderId="0" xfId="0" applyFont="1" applyAlignment="1">
      <alignment horizontal="center" vertical="center" textRotation="255" shrinkToFit="1"/>
    </xf>
    <xf numFmtId="0" fontId="26" fillId="0" borderId="0" xfId="6" applyFont="1" applyAlignment="1">
      <alignment vertical="center" wrapText="1"/>
    </xf>
    <xf numFmtId="0" fontId="26" fillId="0" borderId="52" xfId="6" applyFont="1" applyBorder="1" applyAlignment="1">
      <alignment horizontal="center" vertical="center" wrapText="1"/>
    </xf>
    <xf numFmtId="0" fontId="26" fillId="0" borderId="33" xfId="6" applyFont="1" applyBorder="1" applyAlignment="1">
      <alignment horizontal="center" vertical="center" wrapText="1"/>
    </xf>
    <xf numFmtId="0" fontId="26" fillId="0" borderId="32" xfId="6" applyFont="1" applyBorder="1" applyAlignment="1">
      <alignment horizontal="center" vertical="center" wrapText="1"/>
    </xf>
    <xf numFmtId="0" fontId="8" fillId="0" borderId="31" xfId="6" applyFont="1" applyBorder="1" applyAlignment="1">
      <alignment horizontal="center" vertical="center"/>
    </xf>
    <xf numFmtId="0" fontId="47" fillId="0" borderId="66" xfId="8" applyFont="1" applyBorder="1" applyAlignment="1" applyProtection="1">
      <alignment horizontal="left" vertical="center" shrinkToFit="1"/>
      <protection locked="0"/>
    </xf>
    <xf numFmtId="0" fontId="47" fillId="0" borderId="0" xfId="8" applyFont="1" applyAlignment="1" applyProtection="1">
      <alignment horizontal="left" vertical="center" shrinkToFit="1"/>
      <protection locked="0"/>
    </xf>
    <xf numFmtId="0" fontId="47" fillId="0" borderId="64" xfId="8" applyFont="1" applyBorder="1" applyAlignment="1" applyProtection="1">
      <alignment horizontal="left" vertical="center" shrinkToFit="1"/>
      <protection locked="0"/>
    </xf>
    <xf numFmtId="0" fontId="47" fillId="0" borderId="29" xfId="8" applyFont="1" applyBorder="1" applyAlignment="1" applyProtection="1">
      <alignment horizontal="center" vertical="center"/>
      <protection locked="0"/>
    </xf>
    <xf numFmtId="0" fontId="47" fillId="0" borderId="28" xfId="8" applyFont="1" applyBorder="1" applyAlignment="1" applyProtection="1">
      <alignment horizontal="center" vertical="center"/>
      <protection locked="0"/>
    </xf>
    <xf numFmtId="0" fontId="47" fillId="0" borderId="27" xfId="8" applyFont="1" applyBorder="1" applyAlignment="1" applyProtection="1">
      <alignment horizontal="center" vertical="center"/>
      <protection locked="0"/>
    </xf>
    <xf numFmtId="0" fontId="47" fillId="0" borderId="36" xfId="8" applyFont="1" applyBorder="1" applyAlignment="1" applyProtection="1">
      <alignment horizontal="center" vertical="center"/>
      <protection locked="0"/>
    </xf>
    <xf numFmtId="0" fontId="47" fillId="0" borderId="35" xfId="8" applyFont="1" applyBorder="1" applyAlignment="1" applyProtection="1">
      <alignment horizontal="center" vertical="center"/>
      <protection locked="0"/>
    </xf>
    <xf numFmtId="0" fontId="47" fillId="0" borderId="34" xfId="8" applyFont="1" applyBorder="1" applyAlignment="1" applyProtection="1">
      <alignment horizontal="center" vertical="center"/>
      <protection locked="0"/>
    </xf>
    <xf numFmtId="0" fontId="47" fillId="0" borderId="66" xfId="8" applyFont="1" applyBorder="1" applyAlignment="1" applyProtection="1">
      <alignment horizontal="left" vertical="center" wrapText="1" shrinkToFit="1"/>
      <protection locked="0"/>
    </xf>
    <xf numFmtId="0" fontId="0" fillId="0" borderId="52" xfId="0" applyBorder="1" applyAlignment="1">
      <alignment horizontal="center" vertical="center" wrapText="1"/>
    </xf>
    <xf numFmtId="0" fontId="3" fillId="0" borderId="33" xfId="0" applyFont="1" applyBorder="1" applyAlignment="1">
      <alignment horizontal="center" vertical="center" wrapText="1"/>
    </xf>
    <xf numFmtId="0" fontId="3" fillId="0" borderId="32" xfId="0" applyFont="1" applyBorder="1" applyAlignment="1">
      <alignment horizontal="center" vertical="center" wrapText="1"/>
    </xf>
    <xf numFmtId="0" fontId="0" fillId="0" borderId="73" xfId="0" applyBorder="1" applyAlignment="1">
      <alignment horizontal="center" vertical="center"/>
    </xf>
    <xf numFmtId="0" fontId="3" fillId="0" borderId="71" xfId="0" applyFont="1" applyBorder="1" applyAlignment="1">
      <alignment horizontal="center" vertical="center"/>
    </xf>
    <xf numFmtId="0" fontId="3" fillId="0" borderId="204" xfId="0" applyFont="1" applyBorder="1" applyAlignment="1">
      <alignment horizontal="center" vertical="center"/>
    </xf>
    <xf numFmtId="0" fontId="0" fillId="0" borderId="62" xfId="0" applyBorder="1" applyAlignment="1">
      <alignment horizontal="center" vertical="center"/>
    </xf>
    <xf numFmtId="0" fontId="3" fillId="0" borderId="65" xfId="0" applyFont="1" applyBorder="1" applyAlignment="1">
      <alignment horizontal="center" vertical="center"/>
    </xf>
    <xf numFmtId="0" fontId="3" fillId="0" borderId="140" xfId="0" applyFont="1" applyBorder="1" applyAlignment="1">
      <alignment horizontal="center" vertical="center"/>
    </xf>
    <xf numFmtId="0" fontId="0" fillId="0" borderId="33" xfId="0" applyBorder="1" applyAlignment="1">
      <alignment horizontal="center" vertical="center" wrapText="1"/>
    </xf>
    <xf numFmtId="0" fontId="0" fillId="0" borderId="32" xfId="0" applyBorder="1" applyAlignment="1">
      <alignment horizontal="center" vertical="center" wrapText="1"/>
    </xf>
    <xf numFmtId="0" fontId="0" fillId="0" borderId="72" xfId="0" applyBorder="1" applyAlignment="1">
      <alignment horizontal="center" vertical="center" wrapText="1"/>
    </xf>
    <xf numFmtId="0" fontId="0" fillId="0" borderId="61" xfId="0" applyBorder="1" applyAlignment="1">
      <alignment horizontal="center" vertical="center" wrapText="1"/>
    </xf>
    <xf numFmtId="0" fontId="0" fillId="0" borderId="66" xfId="0" applyBorder="1" applyAlignment="1">
      <alignment horizontal="center" vertical="center" wrapText="1"/>
    </xf>
    <xf numFmtId="0" fontId="0" fillId="0" borderId="64" xfId="0" applyBorder="1" applyAlignment="1">
      <alignment horizontal="center" vertical="center" wrapText="1"/>
    </xf>
    <xf numFmtId="0" fontId="0" fillId="0" borderId="50" xfId="0" applyBorder="1" applyAlignment="1">
      <alignment horizontal="center" vertical="center" wrapText="1"/>
    </xf>
    <xf numFmtId="0" fontId="0" fillId="0" borderId="47" xfId="0" applyBorder="1" applyAlignment="1">
      <alignment horizontal="center" vertical="center" wrapText="1"/>
    </xf>
    <xf numFmtId="0" fontId="26" fillId="0" borderId="52" xfId="0" applyFont="1" applyBorder="1" applyAlignment="1">
      <alignment horizontal="center" vertical="center" textRotation="255" wrapText="1"/>
    </xf>
    <xf numFmtId="0" fontId="26" fillId="0" borderId="33" xfId="0" applyFont="1" applyBorder="1" applyAlignment="1">
      <alignment horizontal="center" vertical="center" textRotation="255" wrapText="1"/>
    </xf>
    <xf numFmtId="0" fontId="26" fillId="0" borderId="32" xfId="0" applyFont="1" applyBorder="1" applyAlignment="1">
      <alignment horizontal="center" vertical="center" textRotation="255" wrapText="1"/>
    </xf>
    <xf numFmtId="0" fontId="26" fillId="0" borderId="51" xfId="0" applyFont="1" applyBorder="1" applyAlignment="1">
      <alignment horizontal="center" vertical="center" textRotation="255" wrapText="1"/>
    </xf>
    <xf numFmtId="0" fontId="26" fillId="0" borderId="49" xfId="0" applyFont="1" applyBorder="1" applyAlignment="1">
      <alignment horizontal="center" vertical="center" textRotation="255" wrapText="1"/>
    </xf>
    <xf numFmtId="0" fontId="26" fillId="0" borderId="139" xfId="0" applyFont="1" applyBorder="1" applyAlignment="1">
      <alignment horizontal="center" vertical="center" textRotation="255" wrapText="1"/>
    </xf>
    <xf numFmtId="0" fontId="32" fillId="0" borderId="50" xfId="0" applyFont="1" applyBorder="1" applyAlignment="1">
      <alignment horizontal="center" vertical="center"/>
    </xf>
    <xf numFmtId="0" fontId="32" fillId="0" borderId="47" xfId="0" applyFont="1" applyBorder="1" applyAlignment="1">
      <alignment horizontal="center" vertical="center"/>
    </xf>
    <xf numFmtId="38" fontId="23" fillId="3" borderId="30" xfId="1" applyFont="1" applyFill="1" applyBorder="1" applyAlignment="1" applyProtection="1">
      <alignment horizontal="center" vertical="center" wrapText="1"/>
      <protection locked="0"/>
    </xf>
    <xf numFmtId="38" fontId="23" fillId="3" borderId="33" xfId="1" applyFont="1" applyFill="1" applyBorder="1" applyAlignment="1" applyProtection="1">
      <alignment horizontal="center" vertical="center" wrapText="1"/>
      <protection locked="0"/>
    </xf>
    <xf numFmtId="38" fontId="23" fillId="3" borderId="57" xfId="1" applyFont="1" applyFill="1" applyBorder="1" applyAlignment="1" applyProtection="1">
      <alignment horizontal="center" vertical="center" wrapText="1"/>
      <protection locked="0"/>
    </xf>
    <xf numFmtId="38" fontId="23" fillId="3" borderId="52" xfId="1" applyFont="1" applyFill="1" applyBorder="1" applyAlignment="1" applyProtection="1">
      <alignment horizontal="center" vertical="center" wrapText="1"/>
      <protection locked="0"/>
    </xf>
    <xf numFmtId="38" fontId="23" fillId="3" borderId="46" xfId="1" applyFont="1" applyFill="1" applyBorder="1" applyAlignment="1" applyProtection="1">
      <alignment horizontal="center" vertical="center" wrapText="1"/>
      <protection locked="0"/>
    </xf>
    <xf numFmtId="0" fontId="0" fillId="0" borderId="0" xfId="0" applyAlignment="1">
      <alignment horizontal="left" vertical="top" wrapText="1"/>
    </xf>
    <xf numFmtId="0" fontId="43" fillId="0" borderId="109" xfId="0" applyFont="1" applyBorder="1" applyAlignment="1">
      <alignment horizontal="center" vertical="center" wrapText="1"/>
    </xf>
    <xf numFmtId="0" fontId="43" fillId="0" borderId="37" xfId="0" applyFont="1" applyBorder="1" applyAlignment="1">
      <alignment horizontal="center" vertical="center" wrapText="1"/>
    </xf>
    <xf numFmtId="0" fontId="43" fillId="0" borderId="108" xfId="0" applyFont="1" applyBorder="1" applyAlignment="1">
      <alignment horizontal="center" vertical="center" wrapText="1"/>
    </xf>
    <xf numFmtId="0" fontId="43" fillId="0" borderId="107" xfId="0" applyFont="1" applyBorder="1" applyAlignment="1">
      <alignment horizontal="center" vertical="center" wrapText="1"/>
    </xf>
    <xf numFmtId="0" fontId="43" fillId="0" borderId="106" xfId="0" applyFont="1" applyBorder="1" applyAlignment="1">
      <alignment horizontal="center" vertical="center" wrapText="1"/>
    </xf>
    <xf numFmtId="0" fontId="43" fillId="0" borderId="105" xfId="0" applyFont="1" applyBorder="1" applyAlignment="1">
      <alignment horizontal="center" vertical="center" wrapText="1"/>
    </xf>
    <xf numFmtId="0" fontId="37" fillId="3" borderId="32" xfId="0" applyFont="1" applyFill="1" applyBorder="1" applyAlignment="1">
      <alignment horizontal="center" vertical="center" wrapText="1"/>
    </xf>
    <xf numFmtId="0" fontId="38" fillId="9" borderId="31" xfId="0" applyFont="1" applyFill="1" applyBorder="1" applyAlignment="1">
      <alignment horizontal="center" vertical="center" wrapText="1"/>
    </xf>
    <xf numFmtId="0" fontId="37" fillId="8" borderId="31" xfId="0" applyFont="1" applyFill="1" applyBorder="1" applyAlignment="1">
      <alignment horizontal="center" vertical="center" wrapText="1"/>
    </xf>
    <xf numFmtId="0" fontId="37" fillId="9" borderId="104" xfId="0" applyFont="1" applyFill="1" applyBorder="1" applyAlignment="1">
      <alignment horizontal="center" vertical="center" wrapText="1"/>
    </xf>
    <xf numFmtId="0" fontId="37" fillId="9" borderId="98" xfId="0" applyFont="1" applyFill="1" applyBorder="1" applyAlignment="1">
      <alignment horizontal="center" vertical="center" wrapText="1"/>
    </xf>
    <xf numFmtId="0" fontId="36" fillId="0" borderId="102" xfId="0" applyFont="1" applyBorder="1" applyAlignment="1">
      <alignment horizontal="center" vertical="center" wrapText="1"/>
    </xf>
    <xf numFmtId="0" fontId="46" fillId="3" borderId="102" xfId="8" applyFont="1" applyFill="1" applyBorder="1" applyAlignment="1" applyProtection="1">
      <alignment horizontal="center" vertical="center"/>
      <protection locked="0"/>
    </xf>
    <xf numFmtId="0" fontId="0" fillId="0" borderId="0" xfId="0" applyAlignment="1">
      <alignment horizontal="left" vertical="center" wrapText="1"/>
    </xf>
    <xf numFmtId="0" fontId="43" fillId="0" borderId="109" xfId="0" applyFont="1" applyBorder="1" applyAlignment="1">
      <alignment horizontal="center" vertical="center"/>
    </xf>
    <xf numFmtId="0" fontId="43" fillId="0" borderId="37" xfId="0" applyFont="1" applyBorder="1" applyAlignment="1">
      <alignment horizontal="center" vertical="center"/>
    </xf>
    <xf numFmtId="0" fontId="43" fillId="0" borderId="108" xfId="0" applyFont="1" applyBorder="1" applyAlignment="1">
      <alignment horizontal="center" vertical="center"/>
    </xf>
    <xf numFmtId="0" fontId="43" fillId="0" borderId="107" xfId="0" applyFont="1" applyBorder="1" applyAlignment="1">
      <alignment horizontal="center" vertical="center"/>
    </xf>
    <xf numFmtId="0" fontId="43" fillId="0" borderId="106" xfId="0" applyFont="1" applyBorder="1" applyAlignment="1">
      <alignment horizontal="center" vertical="center"/>
    </xf>
    <xf numFmtId="0" fontId="43" fillId="0" borderId="105" xfId="0" applyFont="1" applyBorder="1" applyAlignment="1">
      <alignment horizontal="center" vertical="center"/>
    </xf>
    <xf numFmtId="0" fontId="37" fillId="3" borderId="32" xfId="0" applyFont="1" applyFill="1" applyBorder="1" applyAlignment="1">
      <alignment horizontal="center" vertical="center"/>
    </xf>
    <xf numFmtId="0" fontId="37" fillId="9" borderId="31" xfId="0" applyFont="1" applyFill="1" applyBorder="1" applyAlignment="1">
      <alignment horizontal="center" vertical="center"/>
    </xf>
    <xf numFmtId="0" fontId="37" fillId="9" borderId="104" xfId="0" applyFont="1" applyFill="1" applyBorder="1" applyAlignment="1">
      <alignment horizontal="center" vertical="center"/>
    </xf>
    <xf numFmtId="0" fontId="37" fillId="9" borderId="98" xfId="0" applyFont="1" applyFill="1" applyBorder="1" applyAlignment="1">
      <alignment horizontal="center" vertical="center"/>
    </xf>
    <xf numFmtId="0" fontId="36" fillId="0" borderId="102" xfId="0" applyFont="1" applyBorder="1" applyAlignment="1">
      <alignment horizontal="center" vertical="center"/>
    </xf>
    <xf numFmtId="178" fontId="26" fillId="0" borderId="120" xfId="0" applyNumberFormat="1" applyFont="1" applyBorder="1" applyAlignment="1">
      <alignment horizontal="left" vertical="top" wrapText="1"/>
    </xf>
    <xf numFmtId="178" fontId="26" fillId="0" borderId="119" xfId="0" applyNumberFormat="1" applyFont="1" applyBorder="1" applyAlignment="1">
      <alignment horizontal="left" vertical="top" wrapText="1"/>
    </xf>
    <xf numFmtId="178" fontId="26" fillId="0" borderId="118" xfId="0" applyNumberFormat="1" applyFont="1" applyBorder="1" applyAlignment="1">
      <alignment horizontal="left" vertical="top" wrapText="1"/>
    </xf>
    <xf numFmtId="178" fontId="26" fillId="0" borderId="117" xfId="0" applyNumberFormat="1" applyFont="1" applyBorder="1" applyAlignment="1">
      <alignment horizontal="left" vertical="top" wrapText="1"/>
    </xf>
    <xf numFmtId="178" fontId="26" fillId="0" borderId="0" xfId="0" applyNumberFormat="1" applyFont="1" applyAlignment="1">
      <alignment horizontal="left" vertical="top" wrapText="1"/>
    </xf>
    <xf numFmtId="178" fontId="26" fillId="0" borderId="116" xfId="0" applyNumberFormat="1" applyFont="1" applyBorder="1" applyAlignment="1">
      <alignment horizontal="left" vertical="top" wrapText="1"/>
    </xf>
    <xf numFmtId="178" fontId="26" fillId="0" borderId="115" xfId="0" applyNumberFormat="1" applyFont="1" applyBorder="1" applyAlignment="1">
      <alignment horizontal="left" vertical="top" wrapText="1"/>
    </xf>
    <xf numFmtId="178" fontId="26" fillId="0" borderId="114" xfId="0" applyNumberFormat="1" applyFont="1" applyBorder="1" applyAlignment="1">
      <alignment horizontal="left" vertical="top" wrapText="1"/>
    </xf>
    <xf numFmtId="178" fontId="26" fillId="0" borderId="113" xfId="0" applyNumberFormat="1" applyFont="1" applyBorder="1" applyAlignment="1">
      <alignment horizontal="left" vertical="top" wrapText="1"/>
    </xf>
    <xf numFmtId="0" fontId="26" fillId="3" borderId="52" xfId="6" applyFont="1" applyFill="1" applyBorder="1" applyAlignment="1">
      <alignment horizontal="center" vertical="center" wrapText="1"/>
    </xf>
    <xf numFmtId="0" fontId="26" fillId="3" borderId="33" xfId="6" applyFont="1" applyFill="1" applyBorder="1" applyAlignment="1">
      <alignment horizontal="center" vertical="center" wrapText="1"/>
    </xf>
    <xf numFmtId="0" fontId="26" fillId="8" borderId="52" xfId="6" applyFont="1" applyFill="1" applyBorder="1" applyAlignment="1">
      <alignment horizontal="center" vertical="center" wrapText="1"/>
    </xf>
    <xf numFmtId="0" fontId="26" fillId="8" borderId="33" xfId="6" applyFont="1" applyFill="1" applyBorder="1" applyAlignment="1">
      <alignment horizontal="center" vertical="center" wrapText="1"/>
    </xf>
    <xf numFmtId="0" fontId="56" fillId="9" borderId="52" xfId="0" applyFont="1" applyFill="1" applyBorder="1" applyAlignment="1">
      <alignment horizontal="center" vertical="center" wrapText="1"/>
    </xf>
    <xf numFmtId="0" fontId="26" fillId="9" borderId="33" xfId="6" applyFont="1" applyFill="1" applyBorder="1" applyAlignment="1">
      <alignment horizontal="center" vertical="center" wrapText="1"/>
    </xf>
    <xf numFmtId="0" fontId="26" fillId="8" borderId="54" xfId="6" applyFont="1" applyFill="1" applyBorder="1" applyAlignment="1">
      <alignment horizontal="center" vertical="center" wrapText="1"/>
    </xf>
    <xf numFmtId="0" fontId="26" fillId="8" borderId="31" xfId="6" applyFont="1" applyFill="1" applyBorder="1" applyAlignment="1">
      <alignment horizontal="center" vertical="center"/>
    </xf>
    <xf numFmtId="0" fontId="26" fillId="8" borderId="30" xfId="6" applyFont="1" applyFill="1" applyBorder="1" applyAlignment="1">
      <alignment horizontal="center" vertical="center"/>
    </xf>
    <xf numFmtId="0" fontId="8" fillId="8" borderId="31" xfId="6" applyFont="1" applyFill="1" applyBorder="1" applyAlignment="1">
      <alignment horizontal="center" vertical="center"/>
    </xf>
    <xf numFmtId="0" fontId="8" fillId="8" borderId="30" xfId="6" applyFont="1" applyFill="1" applyBorder="1" applyAlignment="1">
      <alignment horizontal="center" vertical="center"/>
    </xf>
    <xf numFmtId="0" fontId="26" fillId="9" borderId="52" xfId="6" applyFont="1" applyFill="1" applyBorder="1" applyAlignment="1">
      <alignment horizontal="center" vertical="center" wrapText="1"/>
    </xf>
    <xf numFmtId="0" fontId="60" fillId="0" borderId="145" xfId="6" applyFont="1" applyBorder="1" applyAlignment="1">
      <alignment horizontal="center" vertical="top"/>
    </xf>
    <xf numFmtId="0" fontId="60" fillId="0" borderId="144" xfId="6" applyFont="1" applyBorder="1" applyAlignment="1">
      <alignment horizontal="center" vertical="top"/>
    </xf>
    <xf numFmtId="0" fontId="60" fillId="0" borderId="143" xfId="6" applyFont="1" applyBorder="1" applyAlignment="1">
      <alignment horizontal="center" vertical="top"/>
    </xf>
    <xf numFmtId="0" fontId="37" fillId="9" borderId="99" xfId="0" applyFont="1" applyFill="1" applyBorder="1" applyAlignment="1">
      <alignment horizontal="center" vertical="center"/>
    </xf>
    <xf numFmtId="0" fontId="37" fillId="9" borderId="142" xfId="0" applyFont="1" applyFill="1" applyBorder="1" applyAlignment="1">
      <alignment horizontal="center" vertical="center"/>
    </xf>
    <xf numFmtId="0" fontId="26" fillId="3" borderId="62" xfId="6" applyFont="1" applyFill="1" applyBorder="1" applyAlignment="1">
      <alignment horizontal="center" vertical="center" wrapText="1" shrinkToFit="1"/>
    </xf>
    <xf numFmtId="0" fontId="26" fillId="3" borderId="65" xfId="6" applyFont="1" applyFill="1" applyBorder="1" applyAlignment="1">
      <alignment horizontal="center" vertical="center" wrapText="1" shrinkToFit="1"/>
    </xf>
    <xf numFmtId="0" fontId="26" fillId="0" borderId="0" xfId="6" applyFont="1" applyAlignment="1">
      <alignment horizontal="left" vertical="top" wrapText="1"/>
    </xf>
    <xf numFmtId="0" fontId="26" fillId="8" borderId="141" xfId="6" applyFont="1" applyFill="1" applyBorder="1" applyAlignment="1">
      <alignment horizontal="center" vertical="center" wrapText="1"/>
    </xf>
    <xf numFmtId="0" fontId="26" fillId="8" borderId="138" xfId="6" applyFont="1" applyFill="1" applyBorder="1" applyAlignment="1">
      <alignment horizontal="center" vertical="center" wrapText="1"/>
    </xf>
    <xf numFmtId="0" fontId="26" fillId="8" borderId="136" xfId="6" applyFont="1" applyFill="1" applyBorder="1" applyAlignment="1">
      <alignment horizontal="center" vertical="center" wrapText="1"/>
    </xf>
    <xf numFmtId="0" fontId="26" fillId="3" borderId="54" xfId="6" applyFont="1" applyFill="1" applyBorder="1" applyAlignment="1">
      <alignment horizontal="center" vertical="center" wrapText="1"/>
    </xf>
    <xf numFmtId="0" fontId="26" fillId="3" borderId="31" xfId="6" applyFont="1" applyFill="1" applyBorder="1" applyAlignment="1">
      <alignment horizontal="center" vertical="center" wrapText="1"/>
    </xf>
    <xf numFmtId="0" fontId="26" fillId="3" borderId="30" xfId="6" applyFont="1" applyFill="1" applyBorder="1" applyAlignment="1">
      <alignment horizontal="center" vertical="center" wrapText="1"/>
    </xf>
    <xf numFmtId="0" fontId="46" fillId="2" borderId="102" xfId="8" applyFont="1" applyFill="1" applyBorder="1" applyAlignment="1" applyProtection="1">
      <alignment horizontal="center" vertical="center"/>
      <protection locked="0"/>
    </xf>
    <xf numFmtId="0" fontId="0" fillId="0" borderId="29" xfId="0" applyBorder="1" applyAlignment="1">
      <alignment vertical="center" wrapText="1"/>
    </xf>
    <xf numFmtId="0" fontId="0" fillId="0" borderId="28" xfId="0" applyBorder="1" applyAlignment="1">
      <alignment vertical="center" wrapText="1"/>
    </xf>
    <xf numFmtId="0" fontId="0" fillId="0" borderId="27" xfId="0" applyBorder="1" applyAlignment="1">
      <alignment vertical="center" wrapText="1"/>
    </xf>
    <xf numFmtId="0" fontId="0" fillId="22" borderId="31" xfId="0" applyFill="1" applyBorder="1" applyAlignment="1">
      <alignment horizontal="center" vertical="center"/>
    </xf>
    <xf numFmtId="0" fontId="0" fillId="0" borderId="0" xfId="0" applyAlignment="1">
      <alignment vertical="center" wrapText="1"/>
    </xf>
    <xf numFmtId="0" fontId="0" fillId="0" borderId="50" xfId="0" applyBorder="1" applyAlignment="1">
      <alignment vertical="center" wrapText="1"/>
    </xf>
    <xf numFmtId="0" fontId="0" fillId="0" borderId="102" xfId="0" applyBorder="1" applyAlignment="1">
      <alignment vertical="center" wrapText="1"/>
    </xf>
    <xf numFmtId="0" fontId="0" fillId="0" borderId="47" xfId="0" applyBorder="1" applyAlignment="1">
      <alignment vertical="center" wrapText="1"/>
    </xf>
    <xf numFmtId="0" fontId="52" fillId="0" borderId="0" xfId="0" applyFont="1" applyAlignment="1">
      <alignment horizontal="center" vertical="center" wrapText="1"/>
    </xf>
    <xf numFmtId="0" fontId="0" fillId="22" borderId="0" xfId="0" applyFill="1" applyAlignment="1">
      <alignment horizontal="right" vertical="center" shrinkToFit="1"/>
    </xf>
    <xf numFmtId="0" fontId="0" fillId="0" borderId="36" xfId="0" applyBorder="1" applyAlignment="1">
      <alignment horizontal="center" vertical="center"/>
    </xf>
    <xf numFmtId="0" fontId="0" fillId="0" borderId="35" xfId="0" applyBorder="1" applyAlignment="1">
      <alignment horizontal="center" vertical="center"/>
    </xf>
    <xf numFmtId="0" fontId="0" fillId="0" borderId="34" xfId="0" applyBorder="1" applyAlignment="1">
      <alignment horizontal="center" vertical="center"/>
    </xf>
    <xf numFmtId="0" fontId="0" fillId="0" borderId="31" xfId="0" applyBorder="1" applyAlignment="1">
      <alignment horizontal="center" vertical="center" wrapText="1"/>
    </xf>
    <xf numFmtId="0" fontId="0" fillId="0" borderId="31" xfId="0" applyBorder="1" applyAlignment="1">
      <alignment horizontal="center" vertical="center"/>
    </xf>
    <xf numFmtId="0" fontId="0" fillId="0" borderId="29" xfId="0" applyBorder="1">
      <alignment vertical="center"/>
    </xf>
    <xf numFmtId="0" fontId="0" fillId="0" borderId="28" xfId="0" applyBorder="1">
      <alignment vertical="center"/>
    </xf>
    <xf numFmtId="0" fontId="0" fillId="0" borderId="27" xfId="0" applyBorder="1">
      <alignment vertical="center"/>
    </xf>
    <xf numFmtId="0" fontId="27" fillId="3" borderId="25"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27" fillId="0" borderId="0" xfId="0" applyFont="1" applyAlignment="1">
      <alignment horizontal="left" vertical="center" wrapText="1"/>
    </xf>
    <xf numFmtId="0" fontId="68" fillId="0" borderId="145" xfId="0" applyFont="1" applyBorder="1" applyAlignment="1">
      <alignment horizontal="center" vertical="center"/>
    </xf>
    <xf numFmtId="0" fontId="68" fillId="0" borderId="144" xfId="0" applyFont="1" applyBorder="1" applyAlignment="1">
      <alignment horizontal="center" vertical="center"/>
    </xf>
    <xf numFmtId="0" fontId="68" fillId="0" borderId="143" xfId="0" applyFont="1" applyBorder="1" applyAlignment="1">
      <alignment horizontal="center" vertical="center"/>
    </xf>
    <xf numFmtId="0" fontId="27" fillId="3" borderId="209" xfId="0" applyFont="1" applyFill="1" applyBorder="1" applyAlignment="1">
      <alignment horizontal="center" vertical="center" wrapText="1"/>
    </xf>
    <xf numFmtId="0" fontId="27" fillId="3" borderId="211" xfId="0" applyFont="1" applyFill="1" applyBorder="1" applyAlignment="1">
      <alignment horizontal="center" vertical="center" wrapText="1"/>
    </xf>
    <xf numFmtId="0" fontId="27" fillId="3" borderId="23" xfId="0" applyFont="1" applyFill="1" applyBorder="1" applyAlignment="1">
      <alignment horizontal="center" vertical="center" wrapText="1"/>
    </xf>
    <xf numFmtId="0" fontId="0" fillId="0" borderId="0" xfId="10" applyFont="1" applyAlignment="1">
      <alignment horizontal="left" vertical="top" wrapText="1"/>
    </xf>
    <xf numFmtId="0" fontId="3" fillId="0" borderId="0" xfId="10" applyFont="1" applyAlignment="1">
      <alignment horizontal="left" vertical="top" wrapText="1"/>
    </xf>
    <xf numFmtId="0" fontId="0" fillId="0" borderId="145" xfId="10" applyFont="1" applyBorder="1" applyAlignment="1">
      <alignment horizontal="right" vertical="center"/>
    </xf>
    <xf numFmtId="0" fontId="0" fillId="0" borderId="144" xfId="10" applyFont="1" applyBorder="1" applyAlignment="1">
      <alignment horizontal="right" vertical="center"/>
    </xf>
    <xf numFmtId="0" fontId="0" fillId="0" borderId="143" xfId="10" applyFont="1" applyBorder="1" applyAlignment="1">
      <alignment horizontal="right" vertical="center"/>
    </xf>
    <xf numFmtId="0" fontId="0" fillId="0" borderId="0" xfId="3" applyFont="1" applyAlignment="1">
      <alignment horizontal="left" vertical="top" wrapText="1"/>
    </xf>
    <xf numFmtId="0" fontId="0" fillId="0" borderId="145" xfId="3" applyFont="1" applyBorder="1" applyAlignment="1">
      <alignment horizontal="right" vertical="center"/>
    </xf>
    <xf numFmtId="0" fontId="0" fillId="0" borderId="144" xfId="3" applyFont="1" applyBorder="1" applyAlignment="1">
      <alignment horizontal="right" vertical="center"/>
    </xf>
    <xf numFmtId="0" fontId="0" fillId="0" borderId="143" xfId="3" applyFont="1" applyBorder="1" applyAlignment="1">
      <alignment horizontal="right" vertical="center"/>
    </xf>
    <xf numFmtId="0" fontId="0" fillId="0" borderId="0" xfId="0" applyAlignment="1">
      <alignment horizontal="center" vertical="center"/>
    </xf>
  </cellXfs>
  <cellStyles count="12">
    <cellStyle name="パーセント" xfId="2" builtinId="5"/>
    <cellStyle name="桁区切り" xfId="1" builtinId="6"/>
    <cellStyle name="桁区切り 2" xfId="5" xr:uid="{D5CF8380-A3CC-46AC-9590-F8D1CED794B0}"/>
    <cellStyle name="桁区切り 7" xfId="9" xr:uid="{76C2311D-E1B0-4B6D-98BC-87A523688FC6}"/>
    <cellStyle name="標準" xfId="0" builtinId="0"/>
    <cellStyle name="標準 13" xfId="8" xr:uid="{BBCF8594-3175-495F-A769-FFC738CFCD3C}"/>
    <cellStyle name="標準 2 5" xfId="3" xr:uid="{38EB46E3-4EC0-42CC-9D86-5E4E69F0CE94}"/>
    <cellStyle name="標準 2 5 2" xfId="10" xr:uid="{54A3EA76-54F7-4718-A59D-B513302A16D3}"/>
    <cellStyle name="標準 2 8 2" xfId="7" xr:uid="{52AA45B0-5D76-4680-AE77-3469D3E61906}"/>
    <cellStyle name="標準 2 8 2 2" xfId="11" xr:uid="{E788C6E9-B6C7-48A2-8AC5-2693A0B820F3}"/>
    <cellStyle name="標準 3" xfId="4" xr:uid="{225D0A22-4A4D-4353-A0F7-2FF4FE5DA557}"/>
    <cellStyle name="標準_交付要綱（様式編②）" xfId="6" xr:uid="{BB13BF9A-DCEA-4D9F-8A57-9E4D43A47484}"/>
  </cellStyles>
  <dxfs count="5">
    <dxf>
      <font>
        <color rgb="FF9C0006"/>
      </font>
      <fill>
        <patternFill>
          <bgColor rgb="FFFFC7CE"/>
        </patternFill>
      </fill>
    </dxf>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externalLinks/externalLink1.xml" Type="http://schemas.openxmlformats.org/officeDocument/2006/relationships/externalLink"/><Relationship Id="rId21" Target="theme/theme1.xml" Type="http://schemas.openxmlformats.org/officeDocument/2006/relationships/theme"/><Relationship Id="rId22" Target="styles.xml" Type="http://schemas.openxmlformats.org/officeDocument/2006/relationships/styles"/><Relationship Id="rId23" Target="sharedStrings.xml" Type="http://schemas.openxmlformats.org/officeDocument/2006/relationships/sharedStrings"/><Relationship Id="rId24" Target="metadata.xml" Type="http://schemas.openxmlformats.org/officeDocument/2006/relationships/sheetMetadata"/><Relationship Id="rId25" Target="calcChain.xml" Type="http://schemas.openxmlformats.org/officeDocument/2006/relationships/calcChain"/><Relationship Id="rId26" Target="../customXml/item1.xml" Type="http://schemas.openxmlformats.org/officeDocument/2006/relationships/customXml"/><Relationship Id="rId27" Target="../customXml/item2.xml" Type="http://schemas.openxmlformats.org/officeDocument/2006/relationships/customXml"/><Relationship Id="rId28" Target="../customXml/item3.xml" Type="http://schemas.openxmlformats.org/officeDocument/2006/relationships/customXml"/><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xdr:from>
      <xdr:col>3</xdr:col>
      <xdr:colOff>695325</xdr:colOff>
      <xdr:row>11</xdr:row>
      <xdr:rowOff>114300</xdr:rowOff>
    </xdr:from>
    <xdr:to>
      <xdr:col>4</xdr:col>
      <xdr:colOff>2305050</xdr:colOff>
      <xdr:row>19</xdr:row>
      <xdr:rowOff>145256</xdr:rowOff>
    </xdr:to>
    <xdr:sp macro="" textlink="">
      <xdr:nvSpPr>
        <xdr:cNvPr id="2" name="角丸四角形 1">
          <a:extLst>
            <a:ext uri="{FF2B5EF4-FFF2-40B4-BE49-F238E27FC236}">
              <a16:creationId xmlns:a16="http://schemas.microsoft.com/office/drawing/2014/main" id="{EB938680-1C73-4B71-AF63-58CC31E1D514}"/>
            </a:ext>
          </a:extLst>
        </xdr:cNvPr>
        <xdr:cNvSpPr/>
      </xdr:nvSpPr>
      <xdr:spPr>
        <a:xfrm>
          <a:off x="6149340" y="2377440"/>
          <a:ext cx="4290060" cy="1434941"/>
        </a:xfrm>
        <a:prstGeom prst="roundRect">
          <a:avLst/>
        </a:prstGeom>
        <a:solidFill>
          <a:schemeClr val="accent2">
            <a:lumMod val="40000"/>
            <a:lumOff val="60000"/>
          </a:schemeClr>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u="sng">
              <a:solidFill>
                <a:srgbClr val="FF0000"/>
              </a:solidFill>
            </a:rPr>
            <a:t>このシートは削除しないでください</a:t>
          </a:r>
        </a:p>
      </xdr:txBody>
    </xdr:sp>
    <xdr:clientData/>
  </xdr:twoCellAnchor>
</xdr:wsDr>
</file>

<file path=xl/externalLinks/_rels/externalLink1.xml.rels><?xml version="1.0" encoding="UTF-8" standalone="yes"?><Relationships xmlns="http://schemas.openxmlformats.org/package/2006/relationships"><Relationship Id="rId1" Target="https://mhlwlan-my.sharepoint.com/personal/smxum_lansys_mhlw_go_jp/Documents/Microsoft%20Teams%20&#12481;&#12515;&#12483;&#12488;%20&#12501;&#12449;&#12452;&#12523;/01_&#31532;&#65297;&#21495;&#27096;&#24335;.xlsx" TargetMode="External" Type="http://schemas.openxmlformats.org/officeDocument/2006/relationships/externalLinkPath"/><Relationship Id="rId2" Target="file://///10.25.53.203/disk1/&#9734;&#20316;&#26989;&#29992;&#12501;&#12457;&#12523;&#12480;/03_&#27770;&#31639;&#31532;&#19968;&#20418;/10%20%20%20&#20132;&#20184;&#35201;&#32177;&#12539;&#23455;&#26045;&#35201;&#32177;&#65288;&#31227;&#34892;&#28168;&#65306;240123&#65289;/&#20196;&#21644;&#65303;&#24180;&#24230;&#35036;&#27491;/&#21307;&#30274;&#12539;&#20171;&#35703;&#25903;&#25588;&#12497;&#12483;&#12465;&#12540;&#12472;/02_&#20132;&#20184;&#35201;&#32177;&#26696;_&#20316;&#26989;&#22580;&#25152;/02_&#27096;&#24335;/&#27096;&#24335;&#25913;&#27491;_&#20316;&#26989;&#21488;/01_&#31532;&#65297;&#21495;&#27096;&#24335;.xlsx"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第１号様式_交付申請書（都道府県→国）"/>
      <sheetName val="第１号様式_別紙1 経費所要額調"/>
      <sheetName val="第１号様式_別表１　事業計画書_医療分野における業務効率化・職"/>
      <sheetName val="内訳　医療分野における業務効率化・職場環境改善支援事業"/>
      <sheetName val="第１号様式_別表2　事業計画書（施設整備促進支援）"/>
      <sheetName val="第１号様式_別表３　事業計画書_分娩取扱施設支援事業"/>
      <sheetName val="内訳（分娩取扱施設支援事業）"/>
      <sheetName val="第１号様式_別表４　事業計画書_小児医療施設支援事業"/>
      <sheetName val="内訳（小児医療施設支援事業）"/>
      <sheetName val="第１号様式_別表５　事業計画書_地域連携周産期支援事業（分娩取"/>
      <sheetName val="内訳（地域連携周産期（分娩）"/>
      <sheetName val="第１号様式_別表６　事業計画書_地域連携～（産科施設）施設"/>
      <sheetName val="第１号様式_別表７　事業計画書_地域連携～（産科施設）設備"/>
      <sheetName val="第１号様式_別表８　事業計画書（施設整備促進支援執行事業）"/>
      <sheetName val="内訳（施設整備促進支援執行事業）"/>
      <sheetName val="第１号様式_別表９　事業計画書（産科・小児科医療機関等支援） "/>
      <sheetName val="内訳　（産科・小児科医療機関等支援執行事業）"/>
      <sheetName val="管理用（このシートは削除しないでください）"/>
    </sheetNames>
    <sheetDataSet>
      <sheetData sheetId="0">
        <row r="10">
          <cell r="G10" t="str">
            <v>（都道府県知事名）</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18.xml.rels><?xml version="1.0" encoding="UTF-8" standalone="yes"?><Relationships xmlns="http://schemas.openxmlformats.org/package/2006/relationships"><Relationship Id="rId1" Target="../printerSettings/printerSettings18.bin" Type="http://schemas.openxmlformats.org/officeDocument/2006/relationships/printerSettings"/></Relationships>
</file>

<file path=xl/worksheets/_rels/sheet19.xml.rels><?xml version="1.0" encoding="UTF-8" standalone="yes"?><Relationships xmlns="http://schemas.openxmlformats.org/package/2006/relationships"><Relationship Id="rId1" Target="../printerSettings/printerSettings19.bin" Type="http://schemas.openxmlformats.org/officeDocument/2006/relationships/printerSettings"/><Relationship Id="rId2" Target="../drawings/drawing1.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6742B5-2A99-4145-9D71-13B225833373}">
  <sheetPr>
    <tabColor theme="5" tint="0.39997558519241921"/>
  </sheetPr>
  <dimension ref="A1:O46"/>
  <sheetViews>
    <sheetView tabSelected="1" view="pageBreakPreview" zoomScale="115" zoomScaleNormal="100" zoomScaleSheetLayoutView="115" workbookViewId="0">
      <selection activeCell="A14" sqref="A14:J14"/>
    </sheetView>
  </sheetViews>
  <sheetFormatPr defaultColWidth="9" defaultRowHeight="13.5"/>
  <cols>
    <col min="1" max="1" width="5" customWidth="1"/>
    <col min="2" max="2" width="3.375" customWidth="1"/>
    <col min="3" max="3" width="12.25" customWidth="1"/>
    <col min="8" max="8" width="10" customWidth="1"/>
    <col min="10" max="10" width="10.375" customWidth="1"/>
  </cols>
  <sheetData>
    <row r="1" spans="1:11">
      <c r="A1" s="1" t="s">
        <v>0</v>
      </c>
    </row>
    <row r="2" spans="1:11">
      <c r="A2" s="1"/>
    </row>
    <row r="3" spans="1:11" s="5" customFormat="1" ht="14.25">
      <c r="A3" s="7"/>
      <c r="H3" s="750" t="s">
        <v>1</v>
      </c>
      <c r="I3" s="750"/>
      <c r="J3" s="750"/>
    </row>
    <row r="4" spans="1:11" s="5" customFormat="1" ht="14.25">
      <c r="A4" s="7"/>
      <c r="H4" s="751" t="s">
        <v>2</v>
      </c>
      <c r="I4" s="751"/>
      <c r="J4" s="751"/>
    </row>
    <row r="5" spans="1:11" s="5" customFormat="1" ht="14.25">
      <c r="A5" s="7"/>
      <c r="G5" s="752"/>
      <c r="H5" s="753"/>
      <c r="I5" s="753"/>
    </row>
    <row r="6" spans="1:11" s="5" customFormat="1" ht="14.25">
      <c r="A6" s="7" t="s">
        <v>3</v>
      </c>
    </row>
    <row r="7" spans="1:11" s="5" customFormat="1" ht="14.25">
      <c r="A7" s="7"/>
    </row>
    <row r="8" spans="1:11" s="5" customFormat="1" ht="14.25">
      <c r="A8" s="7"/>
    </row>
    <row r="9" spans="1:11" s="5" customFormat="1" ht="14.25">
      <c r="A9" s="7"/>
    </row>
    <row r="10" spans="1:11" s="5" customFormat="1" ht="14.25">
      <c r="A10" s="7"/>
      <c r="H10" s="758" t="str">
        <f>'[1]第１号様式_交付申請書（都道府県→国）'!G10</f>
        <v>（都道府県知事名）</v>
      </c>
      <c r="I10" s="758"/>
      <c r="J10" s="758"/>
      <c r="K10" s="9" t="s">
        <v>4</v>
      </c>
    </row>
    <row r="11" spans="1:11" s="9" customFormat="1">
      <c r="A11" s="10"/>
    </row>
    <row r="12" spans="1:11" s="9" customFormat="1">
      <c r="A12" s="10"/>
    </row>
    <row r="13" spans="1:11" s="9" customFormat="1">
      <c r="A13" s="10"/>
    </row>
    <row r="14" spans="1:11" s="9" customFormat="1" ht="36.75" customHeight="1">
      <c r="A14" s="754" t="s">
        <v>5</v>
      </c>
      <c r="B14" s="755"/>
      <c r="C14" s="755"/>
      <c r="D14" s="755"/>
      <c r="E14" s="755"/>
      <c r="F14" s="755"/>
      <c r="G14" s="755"/>
      <c r="H14" s="755"/>
      <c r="I14" s="755"/>
      <c r="J14" s="755"/>
    </row>
    <row r="15" spans="1:11" s="9" customFormat="1" ht="14.25">
      <c r="A15" s="7"/>
      <c r="B15" s="5"/>
      <c r="C15" s="5"/>
      <c r="D15" s="5"/>
      <c r="E15" s="5"/>
      <c r="F15" s="5"/>
      <c r="G15" s="5"/>
      <c r="H15" s="5"/>
      <c r="I15" s="5"/>
    </row>
    <row r="16" spans="1:11">
      <c r="A16" s="1"/>
    </row>
    <row r="17" spans="1:15">
      <c r="A17" s="1"/>
    </row>
    <row r="18" spans="1:15">
      <c r="A18" s="1"/>
    </row>
    <row r="19" spans="1:15" ht="30" customHeight="1">
      <c r="A19" s="760" t="s">
        <v>6</v>
      </c>
      <c r="B19" s="760"/>
      <c r="C19" s="760"/>
      <c r="D19" s="760"/>
      <c r="E19" s="760"/>
      <c r="F19" s="760"/>
      <c r="G19" s="760"/>
      <c r="H19" s="760"/>
      <c r="I19" s="760"/>
      <c r="J19" s="760"/>
    </row>
    <row r="20" spans="1:15">
      <c r="A20" s="1"/>
    </row>
    <row r="21" spans="1:15">
      <c r="A21" s="1"/>
    </row>
    <row r="22" spans="1:15" ht="14.25">
      <c r="A22" s="1"/>
      <c r="B22">
        <v>1</v>
      </c>
      <c r="C22" t="s">
        <v>7</v>
      </c>
      <c r="E22" s="8"/>
      <c r="F22" s="759">
        <f>'第３号様式_別紙1 経費所要額精算書'!$D$17</f>
        <v>0</v>
      </c>
      <c r="G22" s="759"/>
      <c r="H22" s="5" t="s">
        <v>8</v>
      </c>
    </row>
    <row r="23" spans="1:15" ht="14.25">
      <c r="A23" s="1"/>
      <c r="N23" s="5"/>
      <c r="O23" s="5"/>
    </row>
    <row r="24" spans="1:15" s="5" customFormat="1" ht="39.950000000000003" customHeight="1">
      <c r="A24" s="7"/>
      <c r="B24" s="5">
        <v>2</v>
      </c>
      <c r="C24" s="5" t="s">
        <v>9</v>
      </c>
      <c r="D24" s="5" t="s">
        <v>10</v>
      </c>
      <c r="E24" s="756" t="s">
        <v>11</v>
      </c>
      <c r="F24" s="757"/>
      <c r="G24" s="757"/>
      <c r="H24" s="757"/>
      <c r="I24" s="757"/>
      <c r="N24" s="5" t="s">
        <v>12</v>
      </c>
      <c r="O24" s="5" t="s">
        <v>13</v>
      </c>
    </row>
    <row r="25" spans="1:15" s="5" customFormat="1" ht="39.950000000000003" customHeight="1">
      <c r="A25" s="7"/>
      <c r="D25" s="5" t="s">
        <v>14</v>
      </c>
      <c r="E25" s="756" t="s">
        <v>15</v>
      </c>
      <c r="F25" s="757"/>
      <c r="G25" s="757"/>
      <c r="H25" s="757"/>
      <c r="I25" s="757"/>
      <c r="N25" s="6" t="s">
        <v>16</v>
      </c>
      <c r="O25" s="5" t="s">
        <v>17</v>
      </c>
    </row>
    <row r="26" spans="1:15" s="5" customFormat="1" ht="39.950000000000003" customHeight="1">
      <c r="A26" s="7"/>
      <c r="D26" s="5" t="s">
        <v>18</v>
      </c>
      <c r="E26" s="756" t="s">
        <v>19</v>
      </c>
      <c r="F26" s="757"/>
      <c r="G26" s="757"/>
      <c r="H26" s="757"/>
      <c r="I26" s="757"/>
      <c r="N26" s="6" t="s">
        <v>14</v>
      </c>
      <c r="O26" s="5" t="s">
        <v>20</v>
      </c>
    </row>
    <row r="27" spans="1:15" s="5" customFormat="1" ht="39.950000000000003" customHeight="1">
      <c r="A27" s="7"/>
      <c r="D27" s="5" t="s">
        <v>21</v>
      </c>
      <c r="E27" s="756" t="s">
        <v>22</v>
      </c>
      <c r="F27" s="757"/>
      <c r="G27" s="757"/>
      <c r="H27" s="757"/>
      <c r="I27" s="757"/>
      <c r="N27" s="6" t="s">
        <v>18</v>
      </c>
      <c r="O27" s="5" t="s">
        <v>19</v>
      </c>
    </row>
    <row r="28" spans="1:15" s="5" customFormat="1" ht="39.950000000000003" customHeight="1">
      <c r="A28" s="7"/>
      <c r="D28" s="5" t="s">
        <v>23</v>
      </c>
      <c r="E28" s="756" t="s">
        <v>24</v>
      </c>
      <c r="F28" s="757"/>
      <c r="G28" s="757"/>
      <c r="H28" s="757"/>
      <c r="I28" s="757"/>
      <c r="N28" s="6" t="s">
        <v>21</v>
      </c>
      <c r="O28" s="5" t="s">
        <v>22</v>
      </c>
    </row>
    <row r="29" spans="1:15" s="5" customFormat="1" ht="39.950000000000003" customHeight="1">
      <c r="A29" s="7"/>
      <c r="D29" s="5" t="s">
        <v>25</v>
      </c>
      <c r="E29" s="756" t="s">
        <v>26</v>
      </c>
      <c r="F29" s="757"/>
      <c r="G29" s="757"/>
      <c r="H29" s="757"/>
      <c r="I29" s="757"/>
      <c r="N29" s="6" t="s">
        <v>23</v>
      </c>
      <c r="O29" s="5" t="s">
        <v>24</v>
      </c>
    </row>
    <row r="30" spans="1:15" s="5" customFormat="1" ht="39.950000000000003" customHeight="1">
      <c r="A30" s="7"/>
      <c r="D30" s="5" t="s">
        <v>27</v>
      </c>
      <c r="E30" s="756" t="s">
        <v>28</v>
      </c>
      <c r="F30" s="757"/>
      <c r="G30" s="757"/>
      <c r="H30" s="757"/>
      <c r="I30" s="757"/>
      <c r="N30" s="6" t="s">
        <v>25</v>
      </c>
      <c r="O30" s="5" t="s">
        <v>26</v>
      </c>
    </row>
    <row r="31" spans="1:15" s="5" customFormat="1" ht="39.950000000000003" customHeight="1">
      <c r="A31" s="7"/>
      <c r="D31" s="5" t="s">
        <v>29</v>
      </c>
      <c r="E31" s="756" t="s">
        <v>30</v>
      </c>
      <c r="F31" s="757"/>
      <c r="G31" s="757"/>
      <c r="H31" s="757"/>
      <c r="I31" s="757"/>
      <c r="N31" s="6" t="s">
        <v>27</v>
      </c>
      <c r="O31" s="5" t="s">
        <v>28</v>
      </c>
    </row>
    <row r="32" spans="1:15" s="5" customFormat="1" ht="39.950000000000003" customHeight="1">
      <c r="A32" s="7"/>
      <c r="D32" s="5" t="s">
        <v>31</v>
      </c>
      <c r="E32" s="756" t="s">
        <v>32</v>
      </c>
      <c r="F32" s="757"/>
      <c r="G32" s="757"/>
      <c r="H32" s="757"/>
      <c r="I32" s="757"/>
      <c r="N32" s="6" t="s">
        <v>33</v>
      </c>
      <c r="O32" s="5" t="s">
        <v>34</v>
      </c>
    </row>
    <row r="33" spans="1:15" ht="14.25">
      <c r="A33" s="1"/>
      <c r="B33">
        <v>3</v>
      </c>
      <c r="C33" t="s">
        <v>35</v>
      </c>
      <c r="N33" s="6" t="s">
        <v>36</v>
      </c>
      <c r="O33" s="5" t="s">
        <v>37</v>
      </c>
    </row>
    <row r="34" spans="1:15">
      <c r="A34" s="1"/>
    </row>
    <row r="35" spans="1:15" ht="14.25">
      <c r="A35" s="1"/>
      <c r="B35">
        <v>4</v>
      </c>
      <c r="C35" s="5" t="s">
        <v>38</v>
      </c>
      <c r="D35" s="5" t="str">
        <f>IF(D24="","（別表〇〇）",IF(D24=$N$25,"（別表１）",IF(D24=$N$26,"（別表２）",IF(D24=$N$27,"（別表３）",IF(D24=$N$28,"（別表４）",IF(D24=$N$29,"（別表５）",IF(D24=$N$30,"（別表６）",IF(D24=$N$31,"（別表７）",IF(D24=$N$32,"（別表９）",IF(D24=$N$33,"（別表10）"))))))))))</f>
        <v>（別表１）</v>
      </c>
      <c r="E35" s="5" t="str">
        <f>IF(D25="","（別表〇〇）",IF(D25=$N$25,"（別表１）",IF(D25=$N$26,"（別表２）",IF(D25=$N$27,"（別表３）",IF(D25=$N$28,"（別表４）",IF(D25=$N$29,"（別表５）",IF(D25=$N$30,"（別表６）",IF(D25=$N$31,"（別表７）",IF(D25=$N$32,"（別表９）",IF(D25=$N$33,"（別表10）"))))))))))</f>
        <v>（別表２）</v>
      </c>
      <c r="F35" s="5" t="str">
        <f>IF(D26="","（別表〇〇）",IF(D26=$N$25,"（別表１）",IF(D26=$N$26,"（別表２）",IF(D26=$N$27,"（別表３）",IF(D26=$N$28,"（別表４）",IF(D26=$N$29,"（別表５）",IF(D26=$N$30,"（別表６）",IF(D26=$N$31,"（別表７）",IF(D26=$N$32,"（別表９）",IF(D26=$N$33,"（別表10）"))))))))))</f>
        <v>（別表３）</v>
      </c>
      <c r="G35" s="5" t="str">
        <f>IF(D27="","（別表〇〇）",IF(D27=$N$25,"（別表１）",IF(D27=$N$26,"（別表２）",IF(D27=$N$27,"（別表３）",IF(D27=$N$28,"（別表４）",IF(D27=$N$29,"（別表５）",IF(D27=$N$30,"（別表６）",IF(D27=$N$31,"（別表７）",IF(D27=$N$32,"（別表９）",IF(D27=$N$33,"（別表10）"))))))))))</f>
        <v>（別表４）</v>
      </c>
      <c r="H35" s="5" t="str">
        <f>IF(D28="","（別表〇〇）",IF(D28=$N$25,"（別表１）",IF(D28=$N$26,"（別表２）",IF(D28=$N$27,"（別表３）",IF(D28=$N$28,"（別表４）",IF(D28=$N$29,"（別表５）",IF(D28=$N$30,"（別表６）",IF(D28=$N$31,"（別表７）",IF(D28=$N$32,"（別表９）",IF(D28=$N$33,"（別表10）"))))))))))</f>
        <v>（別表５）</v>
      </c>
    </row>
    <row r="36" spans="1:15" ht="14.25">
      <c r="A36" s="1"/>
      <c r="D36" s="5" t="str">
        <f>IF($D29="","（別表〇〇）",IF($D29=$N$25,"（別表１）",IF($D29=$N$26,"（別表２）",IF($D29=$N$27,"（別表３）",IF($D29=$N$28,"（別表４）",IF($D29=$N$29,"（別表５）",IF($D29=$N$30,"（別表６）",IF($D29=$N$31,"（別表７）",IF($D29=$N$32,"（別表９）",IF($D29=$N$33,"（別表10）"))))))))))</f>
        <v>（別表６）</v>
      </c>
      <c r="E36" s="5" t="str">
        <f>IF($D30="","（別表〇〇）",IF($D30=$N$25,"（別表１）",IF($D30=$N$26,"（別表２）",IF($D30=$N$27,"（別表３）",IF($D30=$N$28,"（別表４）",IF($D30=$N$29,"（別表５）",IF($D30=$N$30,"（別表６）",IF($D30=$N$31,"（別表７）",IF($D30=$N$32,"（別表９）",IF($D30=$N$33,"（別表10）"))))))))))</f>
        <v>（別表７）</v>
      </c>
      <c r="F36" s="5" t="str">
        <f>IF($D31="","（別表〇〇）",IF($D31=$N$25,"（別表１）",IF($D31=$N$26,"（別表２）",IF($D31=$N$27,"（別表３）",IF($D31=$N$28,"（別表４）",IF($D31=$N$29,"（別表５）",IF($D31=$N$30,"（別表６）",IF($D31=$N$31,"（別表７）",IF($D31=$N$32,"（別表８）",IF($D31=$N$33,"（別表９）"))))))))))</f>
        <v>（別表８）</v>
      </c>
      <c r="G36" s="5" t="str">
        <f>IF($D32="","（別表〇〇）",IF($D32=$N$25,"（別表１）",IF($D32=$N$26,"（別表２）",IF($D32=$N$27,"（別表３）",IF($D32=$N$28,"（別表４）",IF($D32=$N$29,"（別表５）",IF($D32=$N$30,"（別表６）",IF($D32=$N$31,"（別表７）",IF($D32=$N$32,"（別表８）",IF($D32=$N$33,"（別表９）"))))))))))</f>
        <v>（別表９）</v>
      </c>
      <c r="H36" s="5"/>
    </row>
    <row r="37" spans="1:15" ht="14.25">
      <c r="A37" s="1"/>
      <c r="B37">
        <v>5</v>
      </c>
      <c r="C37" t="s">
        <v>39</v>
      </c>
      <c r="E37" s="5"/>
    </row>
    <row r="38" spans="1:15" ht="14.25">
      <c r="A38" s="1"/>
      <c r="C38" t="s">
        <v>40</v>
      </c>
      <c r="E38" s="5"/>
    </row>
    <row r="39" spans="1:15">
      <c r="A39" s="1"/>
      <c r="C39" t="s">
        <v>41</v>
      </c>
      <c r="D39" s="4"/>
      <c r="E39" s="4"/>
      <c r="K39" s="3"/>
    </row>
    <row r="40" spans="1:15">
      <c r="A40" s="1"/>
    </row>
    <row r="41" spans="1:15">
      <c r="A41" s="1"/>
    </row>
    <row r="42" spans="1:15">
      <c r="A42" s="1"/>
    </row>
    <row r="43" spans="1:15">
      <c r="A43" s="1"/>
      <c r="C43" s="2"/>
    </row>
    <row r="44" spans="1:15">
      <c r="A44" s="1"/>
    </row>
    <row r="45" spans="1:15">
      <c r="A45" s="1"/>
    </row>
    <row r="46" spans="1:15">
      <c r="A46" s="1"/>
    </row>
  </sheetData>
  <mergeCells count="16">
    <mergeCell ref="E31:I31"/>
    <mergeCell ref="H10:J10"/>
    <mergeCell ref="E32:I32"/>
    <mergeCell ref="F22:G22"/>
    <mergeCell ref="E28:I28"/>
    <mergeCell ref="E29:I29"/>
    <mergeCell ref="E26:I26"/>
    <mergeCell ref="E24:I24"/>
    <mergeCell ref="E25:I25"/>
    <mergeCell ref="E30:I30"/>
    <mergeCell ref="A19:J19"/>
    <mergeCell ref="H3:J3"/>
    <mergeCell ref="H4:J4"/>
    <mergeCell ref="G5:I5"/>
    <mergeCell ref="A14:J14"/>
    <mergeCell ref="E27:I27"/>
  </mergeCells>
  <phoneticPr fontId="4"/>
  <dataValidations count="2">
    <dataValidation type="list" allowBlank="1" showInputMessage="1" showErrorMessage="1" sqref="E24:I32" xr:uid="{B593C81B-5449-4B03-8ABB-3B7186267A1F}">
      <formula1>$O:$O</formula1>
    </dataValidation>
    <dataValidation type="list" allowBlank="1" showInputMessage="1" showErrorMessage="1" sqref="D24:D32" xr:uid="{97F8AC94-4B46-47B7-A8DF-CEA688775273}">
      <formula1>$N:$N</formula1>
    </dataValidation>
  </dataValidations>
  <printOptions horizontalCentered="1"/>
  <pageMargins left="0.70866141732283472" right="0.70866141732283472" top="0.94488188976377963" bottom="0.94488188976377963" header="0.31496062992125984" footer="0.31496062992125984"/>
  <pageSetup paperSize="9" scale="91" orientation="portrait" r:id="rId1"/>
  <colBreaks count="1" manualBreakCount="1">
    <brk id="10" max="57" man="1"/>
  </colBreaks>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11EEF0-8425-4E10-B889-E79FF20A6937}">
  <sheetPr>
    <tabColor theme="5" tint="0.39997558519241921"/>
    <outlinePr summaryRight="0"/>
    <pageSetUpPr fitToPage="1"/>
  </sheetPr>
  <dimension ref="A1:R103"/>
  <sheetViews>
    <sheetView showGridLines="0" view="pageBreakPreview" topLeftCell="H2" zoomScale="115" zoomScaleNormal="160" zoomScaleSheetLayoutView="115" workbookViewId="0">
      <selection activeCell="E3" sqref="E3:F6"/>
    </sheetView>
  </sheetViews>
  <sheetFormatPr defaultColWidth="9" defaultRowHeight="13.5" outlineLevelCol="1"/>
  <cols>
    <col min="1" max="1" width="7.375" style="289" bestFit="1" customWidth="1"/>
    <col min="2" max="2" width="29" style="288" customWidth="1"/>
    <col min="3" max="3" width="36.375" style="287" bestFit="1" customWidth="1" outlineLevel="1"/>
    <col min="4" max="4" width="14" style="287" bestFit="1" customWidth="1"/>
    <col min="5" max="5" width="18.25" style="287" customWidth="1"/>
    <col min="6" max="6" width="13.625" style="287" customWidth="1"/>
    <col min="7" max="7" width="14" style="287" bestFit="1" customWidth="1"/>
    <col min="8" max="8" width="20.625" style="287" customWidth="1"/>
    <col min="9" max="9" width="12.125" style="287" customWidth="1"/>
    <col min="10" max="10" width="17.375" style="287" bestFit="1" customWidth="1"/>
    <col min="11" max="11" width="12.125" style="287" customWidth="1"/>
    <col min="12" max="12" width="20" style="287" customWidth="1"/>
    <col min="13" max="16" width="14.625" style="287" customWidth="1"/>
    <col min="17" max="17" width="12.625" style="287" customWidth="1"/>
    <col min="18" max="16384" width="9" style="287"/>
  </cols>
  <sheetData>
    <row r="1" spans="1:18" ht="29.25" customHeight="1" thickBot="1">
      <c r="A1" s="38" t="s">
        <v>295</v>
      </c>
    </row>
    <row r="2" spans="1:18" ht="24" customHeight="1" thickBot="1">
      <c r="B2" s="872" t="s">
        <v>296</v>
      </c>
      <c r="C2" s="873"/>
      <c r="D2" s="873"/>
      <c r="E2" s="873"/>
      <c r="F2" s="873"/>
      <c r="G2" s="873"/>
      <c r="H2" s="873"/>
      <c r="I2" s="873"/>
      <c r="J2" s="873"/>
      <c r="K2" s="873"/>
      <c r="L2" s="873"/>
      <c r="M2" s="873"/>
      <c r="N2" s="873"/>
      <c r="O2" s="873"/>
      <c r="P2" s="874"/>
    </row>
    <row r="3" spans="1:18" ht="18.75" customHeight="1">
      <c r="B3" s="371"/>
      <c r="C3" s="370"/>
    </row>
    <row r="4" spans="1:18" ht="18.75" customHeight="1">
      <c r="B4" s="371"/>
      <c r="C4" s="370"/>
    </row>
    <row r="5" spans="1:18" ht="18.75" customHeight="1">
      <c r="B5" s="371"/>
      <c r="C5" s="370"/>
    </row>
    <row r="6" spans="1:18" ht="18.75" customHeight="1">
      <c r="B6" s="371"/>
      <c r="C6" s="370"/>
    </row>
    <row r="7" spans="1:18" ht="18.75" customHeight="1" thickBot="1">
      <c r="B7" s="875"/>
      <c r="C7" s="876"/>
      <c r="D7" s="369" t="s">
        <v>297</v>
      </c>
    </row>
    <row r="8" spans="1:18" ht="15.75" customHeight="1">
      <c r="B8" s="877" t="s">
        <v>55</v>
      </c>
      <c r="C8" s="871" t="s">
        <v>298</v>
      </c>
      <c r="D8" s="860" t="s">
        <v>56</v>
      </c>
      <c r="E8" s="860" t="s">
        <v>501</v>
      </c>
      <c r="F8" s="862" t="s">
        <v>58</v>
      </c>
      <c r="G8" s="860" t="s">
        <v>487</v>
      </c>
      <c r="H8" s="860" t="s">
        <v>299</v>
      </c>
      <c r="I8" s="862" t="s">
        <v>59</v>
      </c>
      <c r="J8" s="862" t="s">
        <v>60</v>
      </c>
      <c r="K8" s="864" t="s">
        <v>300</v>
      </c>
      <c r="L8" s="866" t="s">
        <v>63</v>
      </c>
      <c r="M8" s="866" t="s">
        <v>301</v>
      </c>
      <c r="N8" s="883" t="s">
        <v>246</v>
      </c>
      <c r="O8" s="860" t="s">
        <v>66</v>
      </c>
      <c r="P8" s="880" t="s">
        <v>67</v>
      </c>
    </row>
    <row r="9" spans="1:18" ht="15.75" customHeight="1">
      <c r="B9" s="878"/>
      <c r="C9" s="865"/>
      <c r="D9" s="861"/>
      <c r="E9" s="861"/>
      <c r="F9" s="863"/>
      <c r="G9" s="861"/>
      <c r="H9" s="861"/>
      <c r="I9" s="863"/>
      <c r="J9" s="863"/>
      <c r="K9" s="865"/>
      <c r="L9" s="867"/>
      <c r="M9" s="869"/>
      <c r="N9" s="884"/>
      <c r="O9" s="861"/>
      <c r="P9" s="881"/>
    </row>
    <row r="10" spans="1:18" ht="15.75" customHeight="1">
      <c r="B10" s="878"/>
      <c r="C10" s="865"/>
      <c r="D10" s="861"/>
      <c r="E10" s="861"/>
      <c r="F10" s="863"/>
      <c r="G10" s="861"/>
      <c r="H10" s="861"/>
      <c r="I10" s="863"/>
      <c r="J10" s="863"/>
      <c r="K10" s="865"/>
      <c r="L10" s="867"/>
      <c r="M10" s="869"/>
      <c r="N10" s="884"/>
      <c r="O10" s="861"/>
      <c r="P10" s="881"/>
      <c r="Q10" s="769"/>
      <c r="R10" s="769"/>
    </row>
    <row r="11" spans="1:18" ht="15.75" customHeight="1">
      <c r="B11" s="878"/>
      <c r="C11" s="865"/>
      <c r="D11" s="861"/>
      <c r="E11" s="861"/>
      <c r="F11" s="863"/>
      <c r="G11" s="861"/>
      <c r="H11" s="861"/>
      <c r="I11" s="863"/>
      <c r="J11" s="863"/>
      <c r="K11" s="865"/>
      <c r="L11" s="868"/>
      <c r="M11" s="870"/>
      <c r="N11" s="885"/>
      <c r="O11" s="861"/>
      <c r="P11" s="882"/>
      <c r="Q11" s="769"/>
      <c r="R11" s="769"/>
    </row>
    <row r="12" spans="1:18">
      <c r="B12" s="368"/>
      <c r="C12" s="367"/>
      <c r="D12" s="364" t="s">
        <v>302</v>
      </c>
      <c r="E12" s="364" t="s">
        <v>69</v>
      </c>
      <c r="F12" s="366" t="s">
        <v>70</v>
      </c>
      <c r="G12" s="364" t="s">
        <v>284</v>
      </c>
      <c r="H12" s="364"/>
      <c r="I12" s="364" t="s">
        <v>72</v>
      </c>
      <c r="J12" s="364" t="s">
        <v>73</v>
      </c>
      <c r="K12" s="364" t="s">
        <v>74</v>
      </c>
      <c r="L12" s="365" t="s">
        <v>303</v>
      </c>
      <c r="M12" s="364" t="s">
        <v>304</v>
      </c>
      <c r="N12" s="364" t="s">
        <v>75</v>
      </c>
      <c r="O12" s="364" t="s">
        <v>76</v>
      </c>
      <c r="P12" s="363" t="s">
        <v>305</v>
      </c>
    </row>
    <row r="13" spans="1:18">
      <c r="A13" s="362"/>
      <c r="B13" s="361"/>
      <c r="C13" s="360" t="s">
        <v>250</v>
      </c>
      <c r="D13" s="360" t="s">
        <v>8</v>
      </c>
      <c r="E13" s="360" t="s">
        <v>8</v>
      </c>
      <c r="F13" s="360" t="s">
        <v>8</v>
      </c>
      <c r="G13" s="360" t="s">
        <v>8</v>
      </c>
      <c r="H13" s="360" t="s">
        <v>250</v>
      </c>
      <c r="I13" s="360" t="s">
        <v>8</v>
      </c>
      <c r="J13" s="360" t="s">
        <v>8</v>
      </c>
      <c r="K13" s="360" t="s">
        <v>8</v>
      </c>
      <c r="L13" s="359" t="s">
        <v>81</v>
      </c>
      <c r="M13" s="359" t="s">
        <v>81</v>
      </c>
      <c r="N13" s="358" t="s">
        <v>82</v>
      </c>
      <c r="O13" s="357" t="s">
        <v>83</v>
      </c>
      <c r="P13" s="356" t="s">
        <v>82</v>
      </c>
      <c r="Q13" s="355"/>
      <c r="R13" s="354"/>
    </row>
    <row r="14" spans="1:18">
      <c r="A14" s="353" t="s">
        <v>84</v>
      </c>
      <c r="B14" s="352" t="s">
        <v>85</v>
      </c>
      <c r="C14" s="351" t="s">
        <v>254</v>
      </c>
      <c r="D14" s="349">
        <v>100000000</v>
      </c>
      <c r="E14" s="349">
        <v>75000000</v>
      </c>
      <c r="F14" s="350">
        <f t="shared" ref="F14:F33" si="0">D14-E14</f>
        <v>25000000</v>
      </c>
      <c r="G14" s="349">
        <v>32000000</v>
      </c>
      <c r="H14" s="348" t="s">
        <v>306</v>
      </c>
      <c r="I14" s="347">
        <f t="shared" ref="I14:I33" si="1">IF(H14="年間９月以上",11400000,IF(H14="年間６月以上９月未満",7600000,IF(H14="年間６月未満",3800000,0)))</f>
        <v>7600000</v>
      </c>
      <c r="J14" s="347">
        <f t="shared" ref="J14:J33" si="2">MIN(F14,G14,I14)</f>
        <v>7600000</v>
      </c>
      <c r="K14" s="346">
        <v>8000000</v>
      </c>
      <c r="L14" s="345">
        <f>MIN(J14,K14)</f>
        <v>7600000</v>
      </c>
      <c r="M14" s="344">
        <f>ROUNDDOWN(L14*1/2,-3)</f>
        <v>3800000</v>
      </c>
      <c r="N14" s="343">
        <v>4000000</v>
      </c>
      <c r="O14" s="342">
        <v>3800000</v>
      </c>
      <c r="P14" s="341">
        <f>M14-O14</f>
        <v>0</v>
      </c>
      <c r="Q14" s="334"/>
      <c r="R14" s="333"/>
    </row>
    <row r="15" spans="1:18">
      <c r="A15" s="353" t="s">
        <v>84</v>
      </c>
      <c r="B15" s="352" t="s">
        <v>86</v>
      </c>
      <c r="C15" s="351" t="s">
        <v>260</v>
      </c>
      <c r="D15" s="349">
        <v>95000000</v>
      </c>
      <c r="E15" s="349">
        <v>60000000</v>
      </c>
      <c r="F15" s="350">
        <f t="shared" si="0"/>
        <v>35000000</v>
      </c>
      <c r="G15" s="349">
        <v>20000000</v>
      </c>
      <c r="H15" s="348" t="s">
        <v>307</v>
      </c>
      <c r="I15" s="347">
        <f t="shared" si="1"/>
        <v>11400000</v>
      </c>
      <c r="J15" s="347">
        <f t="shared" si="2"/>
        <v>11400000</v>
      </c>
      <c r="K15" s="346"/>
      <c r="L15" s="345">
        <f>MIN(J15,K15)</f>
        <v>11400000</v>
      </c>
      <c r="M15" s="344">
        <f>ROUNDDOWN(L15*1/2,-3)</f>
        <v>5700000</v>
      </c>
      <c r="N15" s="343">
        <v>5700000</v>
      </c>
      <c r="O15" s="342">
        <v>5700000</v>
      </c>
      <c r="P15" s="341">
        <f>M15-O15</f>
        <v>0</v>
      </c>
      <c r="Q15" s="334"/>
      <c r="R15" s="333"/>
    </row>
    <row r="16" spans="1:18">
      <c r="B16" s="340"/>
      <c r="C16" s="331"/>
      <c r="D16" s="338"/>
      <c r="E16" s="338"/>
      <c r="F16" s="339">
        <f t="shared" si="0"/>
        <v>0</v>
      </c>
      <c r="G16" s="338"/>
      <c r="H16" s="328"/>
      <c r="I16" s="318">
        <f t="shared" si="1"/>
        <v>0</v>
      </c>
      <c r="J16" s="318">
        <f t="shared" si="2"/>
        <v>0</v>
      </c>
      <c r="K16" s="317"/>
      <c r="L16" s="316">
        <f>MIN(J16,K16)</f>
        <v>0</v>
      </c>
      <c r="M16" s="327">
        <f t="shared" ref="M16:M33" si="3">L16*1/2</f>
        <v>0</v>
      </c>
      <c r="N16" s="337">
        <v>0</v>
      </c>
      <c r="O16" s="336">
        <v>0</v>
      </c>
      <c r="P16" s="335" t="e">
        <f>#REF!-O16</f>
        <v>#REF!</v>
      </c>
      <c r="Q16" s="334"/>
      <c r="R16" s="333"/>
    </row>
    <row r="17" spans="2:18">
      <c r="B17" s="332"/>
      <c r="C17" s="331"/>
      <c r="D17" s="329"/>
      <c r="E17" s="329"/>
      <c r="F17" s="330">
        <f t="shared" si="0"/>
        <v>0</v>
      </c>
      <c r="G17" s="329"/>
      <c r="H17" s="328"/>
      <c r="I17" s="318">
        <f t="shared" si="1"/>
        <v>0</v>
      </c>
      <c r="J17" s="318">
        <f t="shared" si="2"/>
        <v>0</v>
      </c>
      <c r="K17" s="317"/>
      <c r="L17" s="316">
        <f>MIN(J17,K17)</f>
        <v>0</v>
      </c>
      <c r="M17" s="327">
        <f t="shared" si="3"/>
        <v>0</v>
      </c>
      <c r="N17" s="326">
        <v>0</v>
      </c>
      <c r="O17" s="325">
        <v>0</v>
      </c>
      <c r="P17" s="324" t="e">
        <f>#REF!-O17</f>
        <v>#REF!</v>
      </c>
      <c r="Q17" s="333"/>
      <c r="R17" s="333"/>
    </row>
    <row r="18" spans="2:18">
      <c r="B18" s="332"/>
      <c r="C18" s="331"/>
      <c r="D18" s="329"/>
      <c r="E18" s="329"/>
      <c r="F18" s="330">
        <f t="shared" si="0"/>
        <v>0</v>
      </c>
      <c r="G18" s="329"/>
      <c r="H18" s="328"/>
      <c r="I18" s="318">
        <f t="shared" si="1"/>
        <v>0</v>
      </c>
      <c r="J18" s="318">
        <f t="shared" si="2"/>
        <v>0</v>
      </c>
      <c r="K18" s="317"/>
      <c r="L18" s="316"/>
      <c r="M18" s="327">
        <f t="shared" si="3"/>
        <v>0</v>
      </c>
      <c r="N18" s="326">
        <v>0</v>
      </c>
      <c r="O18" s="325">
        <v>0</v>
      </c>
      <c r="P18" s="324" t="e">
        <f>#REF!-O18</f>
        <v>#REF!</v>
      </c>
      <c r="Q18" s="333"/>
      <c r="R18" s="333"/>
    </row>
    <row r="19" spans="2:18">
      <c r="B19" s="332"/>
      <c r="C19" s="331"/>
      <c r="D19" s="329"/>
      <c r="E19" s="329"/>
      <c r="F19" s="330">
        <f t="shared" si="0"/>
        <v>0</v>
      </c>
      <c r="G19" s="329"/>
      <c r="H19" s="328"/>
      <c r="I19" s="318">
        <f t="shared" si="1"/>
        <v>0</v>
      </c>
      <c r="J19" s="318">
        <f t="shared" si="2"/>
        <v>0</v>
      </c>
      <c r="K19" s="317"/>
      <c r="L19" s="316">
        <f t="shared" ref="L19:L33" si="4">MIN(J19,K19)</f>
        <v>0</v>
      </c>
      <c r="M19" s="327">
        <f t="shared" si="3"/>
        <v>0</v>
      </c>
      <c r="N19" s="326">
        <v>0</v>
      </c>
      <c r="O19" s="325">
        <v>0</v>
      </c>
      <c r="P19" s="324" t="e">
        <f>#REF!-O19</f>
        <v>#REF!</v>
      </c>
      <c r="Q19" s="333"/>
      <c r="R19" s="333"/>
    </row>
    <row r="20" spans="2:18">
      <c r="B20" s="332"/>
      <c r="C20" s="331"/>
      <c r="D20" s="329"/>
      <c r="E20" s="329"/>
      <c r="F20" s="330">
        <f t="shared" si="0"/>
        <v>0</v>
      </c>
      <c r="G20" s="329"/>
      <c r="H20" s="328"/>
      <c r="I20" s="318">
        <f t="shared" si="1"/>
        <v>0</v>
      </c>
      <c r="J20" s="318">
        <f t="shared" si="2"/>
        <v>0</v>
      </c>
      <c r="K20" s="317"/>
      <c r="L20" s="316">
        <f t="shared" si="4"/>
        <v>0</v>
      </c>
      <c r="M20" s="327">
        <f t="shared" si="3"/>
        <v>0</v>
      </c>
      <c r="N20" s="326">
        <v>0</v>
      </c>
      <c r="O20" s="325">
        <v>0</v>
      </c>
      <c r="P20" s="324" t="e">
        <f>#REF!-O20</f>
        <v>#REF!</v>
      </c>
      <c r="Q20" s="333"/>
      <c r="R20" s="333"/>
    </row>
    <row r="21" spans="2:18">
      <c r="B21" s="332"/>
      <c r="C21" s="331"/>
      <c r="D21" s="329"/>
      <c r="E21" s="329"/>
      <c r="F21" s="330">
        <f t="shared" si="0"/>
        <v>0</v>
      </c>
      <c r="G21" s="329"/>
      <c r="H21" s="328"/>
      <c r="I21" s="318">
        <f t="shared" si="1"/>
        <v>0</v>
      </c>
      <c r="J21" s="318">
        <f t="shared" si="2"/>
        <v>0</v>
      </c>
      <c r="K21" s="317"/>
      <c r="L21" s="316">
        <f t="shared" si="4"/>
        <v>0</v>
      </c>
      <c r="M21" s="327">
        <f t="shared" si="3"/>
        <v>0</v>
      </c>
      <c r="N21" s="326">
        <v>0</v>
      </c>
      <c r="O21" s="325">
        <v>0</v>
      </c>
      <c r="P21" s="324" t="e">
        <f>#REF!-O21</f>
        <v>#REF!</v>
      </c>
    </row>
    <row r="22" spans="2:18">
      <c r="B22" s="332"/>
      <c r="C22" s="331"/>
      <c r="D22" s="329"/>
      <c r="E22" s="329"/>
      <c r="F22" s="330">
        <f t="shared" si="0"/>
        <v>0</v>
      </c>
      <c r="G22" s="329"/>
      <c r="H22" s="328"/>
      <c r="I22" s="318">
        <f t="shared" si="1"/>
        <v>0</v>
      </c>
      <c r="J22" s="318">
        <f t="shared" si="2"/>
        <v>0</v>
      </c>
      <c r="K22" s="317"/>
      <c r="L22" s="316">
        <f t="shared" si="4"/>
        <v>0</v>
      </c>
      <c r="M22" s="327">
        <f t="shared" si="3"/>
        <v>0</v>
      </c>
      <c r="N22" s="326">
        <v>0</v>
      </c>
      <c r="O22" s="325">
        <v>0</v>
      </c>
      <c r="P22" s="324" t="e">
        <f>#REF!-O22</f>
        <v>#REF!</v>
      </c>
    </row>
    <row r="23" spans="2:18">
      <c r="B23" s="332"/>
      <c r="C23" s="331"/>
      <c r="D23" s="329"/>
      <c r="E23" s="329"/>
      <c r="F23" s="330">
        <f t="shared" si="0"/>
        <v>0</v>
      </c>
      <c r="G23" s="329"/>
      <c r="H23" s="328"/>
      <c r="I23" s="318">
        <f t="shared" si="1"/>
        <v>0</v>
      </c>
      <c r="J23" s="318">
        <f t="shared" si="2"/>
        <v>0</v>
      </c>
      <c r="K23" s="317"/>
      <c r="L23" s="316">
        <f t="shared" si="4"/>
        <v>0</v>
      </c>
      <c r="M23" s="327">
        <f t="shared" si="3"/>
        <v>0</v>
      </c>
      <c r="N23" s="326">
        <v>0</v>
      </c>
      <c r="O23" s="325">
        <v>0</v>
      </c>
      <c r="P23" s="324" t="e">
        <f>#REF!-O23</f>
        <v>#REF!</v>
      </c>
    </row>
    <row r="24" spans="2:18">
      <c r="B24" s="332"/>
      <c r="C24" s="331"/>
      <c r="D24" s="329"/>
      <c r="E24" s="329"/>
      <c r="F24" s="330">
        <f t="shared" si="0"/>
        <v>0</v>
      </c>
      <c r="G24" s="329"/>
      <c r="H24" s="328"/>
      <c r="I24" s="318">
        <f t="shared" si="1"/>
        <v>0</v>
      </c>
      <c r="J24" s="318">
        <f t="shared" si="2"/>
        <v>0</v>
      </c>
      <c r="K24" s="317"/>
      <c r="L24" s="316">
        <f t="shared" si="4"/>
        <v>0</v>
      </c>
      <c r="M24" s="327">
        <f t="shared" si="3"/>
        <v>0</v>
      </c>
      <c r="N24" s="326">
        <v>0</v>
      </c>
      <c r="O24" s="325">
        <v>0</v>
      </c>
      <c r="P24" s="324" t="e">
        <f>#REF!-O24</f>
        <v>#REF!</v>
      </c>
    </row>
    <row r="25" spans="2:18">
      <c r="B25" s="332"/>
      <c r="C25" s="331"/>
      <c r="D25" s="329"/>
      <c r="E25" s="329"/>
      <c r="F25" s="330">
        <f t="shared" si="0"/>
        <v>0</v>
      </c>
      <c r="G25" s="329"/>
      <c r="H25" s="328"/>
      <c r="I25" s="318">
        <f t="shared" si="1"/>
        <v>0</v>
      </c>
      <c r="J25" s="318">
        <f t="shared" si="2"/>
        <v>0</v>
      </c>
      <c r="K25" s="317"/>
      <c r="L25" s="316">
        <f t="shared" si="4"/>
        <v>0</v>
      </c>
      <c r="M25" s="327">
        <f t="shared" si="3"/>
        <v>0</v>
      </c>
      <c r="N25" s="326">
        <v>0</v>
      </c>
      <c r="O25" s="325">
        <v>0</v>
      </c>
      <c r="P25" s="324" t="e">
        <f>#REF!-O25</f>
        <v>#REF!</v>
      </c>
    </row>
    <row r="26" spans="2:18">
      <c r="B26" s="332"/>
      <c r="C26" s="331"/>
      <c r="D26" s="329"/>
      <c r="E26" s="329"/>
      <c r="F26" s="330">
        <f t="shared" si="0"/>
        <v>0</v>
      </c>
      <c r="G26" s="329"/>
      <c r="H26" s="328"/>
      <c r="I26" s="318">
        <f t="shared" si="1"/>
        <v>0</v>
      </c>
      <c r="J26" s="318">
        <f t="shared" si="2"/>
        <v>0</v>
      </c>
      <c r="K26" s="317"/>
      <c r="L26" s="316">
        <f t="shared" si="4"/>
        <v>0</v>
      </c>
      <c r="M26" s="327">
        <f t="shared" si="3"/>
        <v>0</v>
      </c>
      <c r="N26" s="326">
        <v>0</v>
      </c>
      <c r="O26" s="325">
        <v>0</v>
      </c>
      <c r="P26" s="324" t="e">
        <f>#REF!-O26</f>
        <v>#REF!</v>
      </c>
    </row>
    <row r="27" spans="2:18">
      <c r="B27" s="332"/>
      <c r="C27" s="331"/>
      <c r="D27" s="329"/>
      <c r="E27" s="329"/>
      <c r="F27" s="330">
        <f t="shared" si="0"/>
        <v>0</v>
      </c>
      <c r="G27" s="329"/>
      <c r="H27" s="328"/>
      <c r="I27" s="318">
        <f t="shared" si="1"/>
        <v>0</v>
      </c>
      <c r="J27" s="318">
        <f t="shared" si="2"/>
        <v>0</v>
      </c>
      <c r="K27" s="317"/>
      <c r="L27" s="316">
        <f t="shared" si="4"/>
        <v>0</v>
      </c>
      <c r="M27" s="327">
        <f t="shared" si="3"/>
        <v>0</v>
      </c>
      <c r="N27" s="326">
        <v>0</v>
      </c>
      <c r="O27" s="325">
        <v>0</v>
      </c>
      <c r="P27" s="324" t="e">
        <f>#REF!-O27</f>
        <v>#REF!</v>
      </c>
    </row>
    <row r="28" spans="2:18">
      <c r="B28" s="332"/>
      <c r="C28" s="331"/>
      <c r="D28" s="329"/>
      <c r="E28" s="329"/>
      <c r="F28" s="330">
        <f t="shared" si="0"/>
        <v>0</v>
      </c>
      <c r="G28" s="329"/>
      <c r="H28" s="328"/>
      <c r="I28" s="318">
        <f t="shared" si="1"/>
        <v>0</v>
      </c>
      <c r="J28" s="318">
        <f t="shared" si="2"/>
        <v>0</v>
      </c>
      <c r="K28" s="317"/>
      <c r="L28" s="316">
        <f t="shared" si="4"/>
        <v>0</v>
      </c>
      <c r="M28" s="327">
        <f t="shared" si="3"/>
        <v>0</v>
      </c>
      <c r="N28" s="326">
        <v>0</v>
      </c>
      <c r="O28" s="325">
        <v>0</v>
      </c>
      <c r="P28" s="324" t="e">
        <f>#REF!-O28</f>
        <v>#REF!</v>
      </c>
    </row>
    <row r="29" spans="2:18">
      <c r="B29" s="332"/>
      <c r="C29" s="331"/>
      <c r="D29" s="329"/>
      <c r="E29" s="329"/>
      <c r="F29" s="330">
        <f t="shared" si="0"/>
        <v>0</v>
      </c>
      <c r="G29" s="329"/>
      <c r="H29" s="328"/>
      <c r="I29" s="318">
        <f t="shared" si="1"/>
        <v>0</v>
      </c>
      <c r="J29" s="318">
        <f t="shared" si="2"/>
        <v>0</v>
      </c>
      <c r="K29" s="317"/>
      <c r="L29" s="316">
        <f t="shared" si="4"/>
        <v>0</v>
      </c>
      <c r="M29" s="327">
        <f t="shared" si="3"/>
        <v>0</v>
      </c>
      <c r="N29" s="326">
        <v>0</v>
      </c>
      <c r="O29" s="325">
        <v>0</v>
      </c>
      <c r="P29" s="324" t="e">
        <f>#REF!-O29</f>
        <v>#REF!</v>
      </c>
    </row>
    <row r="30" spans="2:18">
      <c r="B30" s="332"/>
      <c r="C30" s="331"/>
      <c r="D30" s="329"/>
      <c r="E30" s="329"/>
      <c r="F30" s="330">
        <f t="shared" si="0"/>
        <v>0</v>
      </c>
      <c r="G30" s="329"/>
      <c r="H30" s="328"/>
      <c r="I30" s="318">
        <f t="shared" si="1"/>
        <v>0</v>
      </c>
      <c r="J30" s="318">
        <f t="shared" si="2"/>
        <v>0</v>
      </c>
      <c r="K30" s="317"/>
      <c r="L30" s="316">
        <f t="shared" si="4"/>
        <v>0</v>
      </c>
      <c r="M30" s="327">
        <f t="shared" si="3"/>
        <v>0</v>
      </c>
      <c r="N30" s="326">
        <v>0</v>
      </c>
      <c r="O30" s="325">
        <v>0</v>
      </c>
      <c r="P30" s="324" t="e">
        <f>#REF!-O30</f>
        <v>#REF!</v>
      </c>
    </row>
    <row r="31" spans="2:18">
      <c r="B31" s="332"/>
      <c r="C31" s="331"/>
      <c r="D31" s="329"/>
      <c r="E31" s="329"/>
      <c r="F31" s="330">
        <f t="shared" si="0"/>
        <v>0</v>
      </c>
      <c r="G31" s="329"/>
      <c r="H31" s="328"/>
      <c r="I31" s="318">
        <f t="shared" si="1"/>
        <v>0</v>
      </c>
      <c r="J31" s="318">
        <f t="shared" si="2"/>
        <v>0</v>
      </c>
      <c r="K31" s="317"/>
      <c r="L31" s="316">
        <f t="shared" si="4"/>
        <v>0</v>
      </c>
      <c r="M31" s="327">
        <f t="shared" si="3"/>
        <v>0</v>
      </c>
      <c r="N31" s="326">
        <v>0</v>
      </c>
      <c r="O31" s="325">
        <v>0</v>
      </c>
      <c r="P31" s="324" t="e">
        <f>#REF!-O31</f>
        <v>#REF!</v>
      </c>
    </row>
    <row r="32" spans="2:18">
      <c r="B32" s="332"/>
      <c r="C32" s="331"/>
      <c r="D32" s="329"/>
      <c r="E32" s="329"/>
      <c r="F32" s="330">
        <f t="shared" si="0"/>
        <v>0</v>
      </c>
      <c r="G32" s="329"/>
      <c r="H32" s="328"/>
      <c r="I32" s="318">
        <f t="shared" si="1"/>
        <v>0</v>
      </c>
      <c r="J32" s="318">
        <f t="shared" si="2"/>
        <v>0</v>
      </c>
      <c r="K32" s="317"/>
      <c r="L32" s="316">
        <f t="shared" si="4"/>
        <v>0</v>
      </c>
      <c r="M32" s="327">
        <f t="shared" si="3"/>
        <v>0</v>
      </c>
      <c r="N32" s="326">
        <v>0</v>
      </c>
      <c r="O32" s="325">
        <v>0</v>
      </c>
      <c r="P32" s="324" t="e">
        <f>#REF!-O32</f>
        <v>#REF!</v>
      </c>
    </row>
    <row r="33" spans="1:16" ht="14.25" thickBot="1">
      <c r="B33" s="323"/>
      <c r="C33" s="322"/>
      <c r="D33" s="320"/>
      <c r="E33" s="320"/>
      <c r="F33" s="321">
        <f t="shared" si="0"/>
        <v>0</v>
      </c>
      <c r="G33" s="320"/>
      <c r="H33" s="319"/>
      <c r="I33" s="318">
        <f t="shared" si="1"/>
        <v>0</v>
      </c>
      <c r="J33" s="318">
        <f t="shared" si="2"/>
        <v>0</v>
      </c>
      <c r="K33" s="317"/>
      <c r="L33" s="316">
        <f t="shared" si="4"/>
        <v>0</v>
      </c>
      <c r="M33" s="315">
        <f t="shared" si="3"/>
        <v>0</v>
      </c>
      <c r="N33" s="314">
        <v>0</v>
      </c>
      <c r="O33" s="313">
        <v>0</v>
      </c>
      <c r="P33" s="312" t="e">
        <f>#REF!-O33</f>
        <v>#REF!</v>
      </c>
    </row>
    <row r="34" spans="1:16" ht="15" thickTop="1" thickBot="1">
      <c r="B34" s="311" t="s">
        <v>88</v>
      </c>
      <c r="C34" s="310"/>
      <c r="D34" s="309"/>
      <c r="E34" s="308"/>
      <c r="F34" s="308"/>
      <c r="G34" s="308"/>
      <c r="H34" s="308"/>
      <c r="I34" s="307"/>
      <c r="J34" s="307"/>
      <c r="K34" s="307"/>
      <c r="L34" s="307"/>
      <c r="M34" s="306">
        <f>SUM(M16:M33)</f>
        <v>0</v>
      </c>
      <c r="N34" s="305"/>
      <c r="O34" s="305"/>
      <c r="P34" s="304"/>
    </row>
    <row r="36" spans="1:16">
      <c r="C36" s="211" t="s">
        <v>260</v>
      </c>
      <c r="D36" s="879"/>
      <c r="E36" s="879"/>
      <c r="F36" s="879"/>
      <c r="G36" s="879"/>
      <c r="H36" s="303" t="s">
        <v>307</v>
      </c>
    </row>
    <row r="37" spans="1:16">
      <c r="A37" s="302"/>
      <c r="B37" s="302"/>
      <c r="C37" s="209" t="s">
        <v>254</v>
      </c>
      <c r="D37" s="879"/>
      <c r="E37" s="879"/>
      <c r="F37" s="879"/>
      <c r="G37" s="879"/>
      <c r="H37" s="301" t="s">
        <v>306</v>
      </c>
    </row>
    <row r="38" spans="1:16" ht="15.75" customHeight="1">
      <c r="A38" s="779"/>
      <c r="B38" s="294"/>
      <c r="D38" s="879"/>
      <c r="E38" s="879"/>
      <c r="F38" s="879"/>
      <c r="G38" s="879"/>
      <c r="H38" s="209" t="s">
        <v>308</v>
      </c>
    </row>
    <row r="39" spans="1:16" ht="15.75" customHeight="1" thickBot="1">
      <c r="A39" s="779"/>
      <c r="B39" s="294"/>
      <c r="D39" s="300"/>
      <c r="E39" s="300"/>
      <c r="F39" s="300"/>
      <c r="G39" s="300"/>
    </row>
    <row r="40" spans="1:16" ht="15.75" customHeight="1" thickTop="1">
      <c r="A40" s="779"/>
      <c r="B40" s="293"/>
      <c r="C40" s="851" t="s">
        <v>309</v>
      </c>
      <c r="D40" s="852"/>
      <c r="E40" s="852"/>
      <c r="F40" s="852"/>
      <c r="G40" s="852"/>
      <c r="H40" s="852"/>
      <c r="I40" s="852"/>
      <c r="J40" s="852"/>
      <c r="K40" s="852"/>
      <c r="L40" s="852"/>
      <c r="M40" s="853"/>
      <c r="N40" s="299"/>
      <c r="O40" s="299"/>
      <c r="P40" s="299"/>
    </row>
    <row r="41" spans="1:16" ht="15.75" customHeight="1">
      <c r="A41" s="779"/>
      <c r="B41" s="293"/>
      <c r="C41" s="854"/>
      <c r="D41" s="855"/>
      <c r="E41" s="855"/>
      <c r="F41" s="855"/>
      <c r="G41" s="855"/>
      <c r="H41" s="855"/>
      <c r="I41" s="855"/>
      <c r="J41" s="855"/>
      <c r="K41" s="855"/>
      <c r="L41" s="855"/>
      <c r="M41" s="856"/>
      <c r="N41" s="299"/>
      <c r="O41" s="299"/>
      <c r="P41" s="299"/>
    </row>
    <row r="42" spans="1:16" ht="15.75" customHeight="1">
      <c r="A42" s="779"/>
      <c r="B42" s="293"/>
      <c r="C42" s="854"/>
      <c r="D42" s="855"/>
      <c r="E42" s="855"/>
      <c r="F42" s="855"/>
      <c r="G42" s="855"/>
      <c r="H42" s="855"/>
      <c r="I42" s="855"/>
      <c r="J42" s="855"/>
      <c r="K42" s="855"/>
      <c r="L42" s="855"/>
      <c r="M42" s="856"/>
      <c r="N42" s="299"/>
      <c r="O42" s="299"/>
      <c r="P42" s="299"/>
    </row>
    <row r="43" spans="1:16" ht="15.75" customHeight="1">
      <c r="A43" s="779"/>
      <c r="B43" s="296"/>
      <c r="C43" s="854"/>
      <c r="D43" s="855"/>
      <c r="E43" s="855"/>
      <c r="F43" s="855"/>
      <c r="G43" s="855"/>
      <c r="H43" s="855"/>
      <c r="I43" s="855"/>
      <c r="J43" s="855"/>
      <c r="K43" s="855"/>
      <c r="L43" s="855"/>
      <c r="M43" s="856"/>
      <c r="N43" s="299"/>
      <c r="O43" s="299"/>
      <c r="P43" s="299"/>
    </row>
    <row r="44" spans="1:16" ht="15.75" customHeight="1">
      <c r="A44" s="779"/>
      <c r="B44" s="296"/>
      <c r="C44" s="854"/>
      <c r="D44" s="855"/>
      <c r="E44" s="855"/>
      <c r="F44" s="855"/>
      <c r="G44" s="855"/>
      <c r="H44" s="855"/>
      <c r="I44" s="855"/>
      <c r="J44" s="855"/>
      <c r="K44" s="855"/>
      <c r="L44" s="855"/>
      <c r="M44" s="856"/>
      <c r="N44" s="299"/>
      <c r="O44" s="299"/>
      <c r="P44" s="299"/>
    </row>
    <row r="45" spans="1:16" ht="15.75" customHeight="1">
      <c r="A45" s="779"/>
      <c r="B45" s="293"/>
      <c r="C45" s="854"/>
      <c r="D45" s="855"/>
      <c r="E45" s="855"/>
      <c r="F45" s="855"/>
      <c r="G45" s="855"/>
      <c r="H45" s="855"/>
      <c r="I45" s="855"/>
      <c r="J45" s="855"/>
      <c r="K45" s="855"/>
      <c r="L45" s="855"/>
      <c r="M45" s="856"/>
      <c r="N45" s="299"/>
      <c r="O45" s="299"/>
      <c r="P45" s="299"/>
    </row>
    <row r="46" spans="1:16" ht="15.75" customHeight="1">
      <c r="A46" s="779"/>
      <c r="B46" s="293"/>
      <c r="C46" s="854"/>
      <c r="D46" s="855"/>
      <c r="E46" s="855"/>
      <c r="F46" s="855"/>
      <c r="G46" s="855"/>
      <c r="H46" s="855"/>
      <c r="I46" s="855"/>
      <c r="J46" s="855"/>
      <c r="K46" s="855"/>
      <c r="L46" s="855"/>
      <c r="M46" s="856"/>
      <c r="N46" s="299"/>
      <c r="O46" s="299"/>
      <c r="P46" s="299"/>
    </row>
    <row r="47" spans="1:16" ht="15.75" customHeight="1">
      <c r="A47" s="779"/>
      <c r="B47" s="297"/>
      <c r="C47" s="854"/>
      <c r="D47" s="855"/>
      <c r="E47" s="855"/>
      <c r="F47" s="855"/>
      <c r="G47" s="855"/>
      <c r="H47" s="855"/>
      <c r="I47" s="855"/>
      <c r="J47" s="855"/>
      <c r="K47" s="855"/>
      <c r="L47" s="855"/>
      <c r="M47" s="856"/>
      <c r="N47" s="299"/>
      <c r="O47" s="299"/>
      <c r="P47" s="299"/>
    </row>
    <row r="48" spans="1:16" ht="15.75" customHeight="1">
      <c r="A48" s="779"/>
      <c r="B48" s="297"/>
      <c r="C48" s="854"/>
      <c r="D48" s="855"/>
      <c r="E48" s="855"/>
      <c r="F48" s="855"/>
      <c r="G48" s="855"/>
      <c r="H48" s="855"/>
      <c r="I48" s="855"/>
      <c r="J48" s="855"/>
      <c r="K48" s="855"/>
      <c r="L48" s="855"/>
      <c r="M48" s="856"/>
      <c r="N48" s="299"/>
      <c r="O48" s="299"/>
      <c r="P48" s="299"/>
    </row>
    <row r="49" spans="1:16" ht="15.75" customHeight="1">
      <c r="A49" s="779"/>
      <c r="B49" s="295"/>
      <c r="C49" s="854"/>
      <c r="D49" s="855"/>
      <c r="E49" s="855"/>
      <c r="F49" s="855"/>
      <c r="G49" s="855"/>
      <c r="H49" s="855"/>
      <c r="I49" s="855"/>
      <c r="J49" s="855"/>
      <c r="K49" s="855"/>
      <c r="L49" s="855"/>
      <c r="M49" s="856"/>
      <c r="N49" s="299"/>
      <c r="O49" s="299"/>
      <c r="P49" s="299"/>
    </row>
    <row r="50" spans="1:16" ht="15.75" customHeight="1">
      <c r="A50" s="779"/>
      <c r="B50" s="294"/>
      <c r="C50" s="854"/>
      <c r="D50" s="855"/>
      <c r="E50" s="855"/>
      <c r="F50" s="855"/>
      <c r="G50" s="855"/>
      <c r="H50" s="855"/>
      <c r="I50" s="855"/>
      <c r="J50" s="855"/>
      <c r="K50" s="855"/>
      <c r="L50" s="855"/>
      <c r="M50" s="856"/>
      <c r="N50" s="299"/>
      <c r="O50" s="299"/>
      <c r="P50" s="299"/>
    </row>
    <row r="51" spans="1:16" ht="15.75" customHeight="1" thickBot="1">
      <c r="A51" s="779"/>
      <c r="B51" s="296"/>
      <c r="C51" s="857"/>
      <c r="D51" s="858"/>
      <c r="E51" s="858"/>
      <c r="F51" s="858"/>
      <c r="G51" s="858"/>
      <c r="H51" s="858"/>
      <c r="I51" s="858"/>
      <c r="J51" s="858"/>
      <c r="K51" s="858"/>
      <c r="L51" s="858"/>
      <c r="M51" s="859"/>
      <c r="N51" s="299"/>
      <c r="O51" s="299"/>
      <c r="P51" s="299"/>
    </row>
    <row r="52" spans="1:16" ht="15.75" customHeight="1" thickTop="1">
      <c r="A52" s="779"/>
      <c r="B52" s="296"/>
      <c r="D52" s="292"/>
    </row>
    <row r="53" spans="1:16" ht="15.75" customHeight="1">
      <c r="A53" s="779"/>
      <c r="B53" s="295"/>
      <c r="D53" s="292"/>
    </row>
    <row r="54" spans="1:16" ht="15.75" customHeight="1">
      <c r="A54" s="779"/>
      <c r="B54" s="294"/>
      <c r="D54" s="292"/>
    </row>
    <row r="55" spans="1:16" ht="15.75" customHeight="1">
      <c r="A55" s="779"/>
      <c r="B55" s="293"/>
      <c r="D55" s="292"/>
    </row>
    <row r="56" spans="1:16" ht="15.75" customHeight="1">
      <c r="A56" s="779"/>
      <c r="B56" s="293"/>
      <c r="D56" s="292"/>
    </row>
    <row r="57" spans="1:16" ht="15.75" customHeight="1">
      <c r="A57" s="779"/>
      <c r="B57" s="293"/>
      <c r="D57" s="292"/>
    </row>
    <row r="58" spans="1:16" ht="15.75" customHeight="1">
      <c r="A58" s="779"/>
      <c r="B58" s="293"/>
      <c r="D58" s="292"/>
    </row>
    <row r="59" spans="1:16" ht="15.75" customHeight="1">
      <c r="A59" s="779"/>
      <c r="B59" s="293"/>
      <c r="D59" s="292"/>
    </row>
    <row r="60" spans="1:16" ht="15.75" customHeight="1">
      <c r="A60" s="779"/>
      <c r="B60" s="295"/>
      <c r="D60" s="292"/>
    </row>
    <row r="61" spans="1:16" ht="15.75" customHeight="1">
      <c r="A61" s="779"/>
      <c r="B61" s="294"/>
      <c r="D61" s="292"/>
    </row>
    <row r="62" spans="1:16" ht="15.75" customHeight="1">
      <c r="A62" s="779"/>
      <c r="B62" s="293"/>
      <c r="D62" s="292"/>
    </row>
    <row r="63" spans="1:16" ht="15.75" customHeight="1">
      <c r="A63" s="779"/>
      <c r="B63" s="293"/>
      <c r="D63" s="292"/>
    </row>
    <row r="64" spans="1:16" ht="15.75" customHeight="1">
      <c r="A64" s="779"/>
      <c r="B64" s="295"/>
      <c r="D64" s="292"/>
    </row>
    <row r="65" spans="1:4" ht="15.75" customHeight="1">
      <c r="A65" s="779"/>
      <c r="B65" s="294"/>
      <c r="D65" s="292"/>
    </row>
    <row r="66" spans="1:4" ht="15.75" customHeight="1">
      <c r="A66" s="779"/>
      <c r="B66" s="294"/>
      <c r="D66" s="292"/>
    </row>
    <row r="67" spans="1:4" ht="15.75" customHeight="1">
      <c r="A67" s="779"/>
      <c r="B67" s="293"/>
      <c r="D67" s="292"/>
    </row>
    <row r="68" spans="1:4" ht="15.75" customHeight="1">
      <c r="A68" s="779"/>
      <c r="B68" s="293"/>
      <c r="D68" s="292"/>
    </row>
    <row r="69" spans="1:4" ht="15.75" customHeight="1">
      <c r="A69" s="779"/>
      <c r="B69" s="296"/>
      <c r="D69" s="292"/>
    </row>
    <row r="70" spans="1:4" ht="15.75" customHeight="1">
      <c r="A70" s="779"/>
      <c r="B70" s="296"/>
      <c r="D70" s="292"/>
    </row>
    <row r="71" spans="1:4" ht="15.75" customHeight="1">
      <c r="A71" s="779"/>
      <c r="B71" s="296"/>
      <c r="D71" s="292"/>
    </row>
    <row r="72" spans="1:4" ht="15.75" customHeight="1">
      <c r="A72" s="779"/>
      <c r="B72" s="293"/>
      <c r="D72" s="292"/>
    </row>
    <row r="73" spans="1:4" ht="15.75" customHeight="1">
      <c r="A73" s="779"/>
      <c r="B73" s="298"/>
      <c r="D73" s="292"/>
    </row>
    <row r="74" spans="1:4" ht="15.75" customHeight="1">
      <c r="A74" s="779"/>
      <c r="B74" s="295"/>
      <c r="D74" s="292"/>
    </row>
    <row r="75" spans="1:4" ht="15.75" customHeight="1">
      <c r="A75" s="779"/>
      <c r="B75" s="293"/>
      <c r="D75" s="292"/>
    </row>
    <row r="76" spans="1:4" ht="15.75" customHeight="1">
      <c r="A76" s="779"/>
      <c r="B76" s="293"/>
      <c r="D76" s="292"/>
    </row>
    <row r="77" spans="1:4" ht="15.75" customHeight="1">
      <c r="A77" s="779"/>
      <c r="B77" s="293"/>
      <c r="D77" s="292"/>
    </row>
    <row r="78" spans="1:4" ht="15.75" customHeight="1">
      <c r="A78" s="779"/>
      <c r="B78" s="140"/>
      <c r="D78" s="292"/>
    </row>
    <row r="79" spans="1:4" ht="15.75" customHeight="1">
      <c r="A79" s="779"/>
      <c r="B79" s="291"/>
      <c r="D79" s="290"/>
    </row>
    <row r="80" spans="1:4" ht="15.75" customHeight="1">
      <c r="A80" s="779"/>
      <c r="B80" s="294"/>
      <c r="D80" s="292"/>
    </row>
    <row r="81" spans="1:4" ht="15.75" customHeight="1">
      <c r="A81" s="779"/>
      <c r="B81" s="293"/>
      <c r="D81" s="292"/>
    </row>
    <row r="82" spans="1:4" ht="15.75" customHeight="1">
      <c r="A82" s="779"/>
      <c r="B82" s="293"/>
      <c r="D82" s="292"/>
    </row>
    <row r="83" spans="1:4" ht="15.75" customHeight="1">
      <c r="A83" s="779"/>
      <c r="B83" s="296"/>
      <c r="D83" s="292"/>
    </row>
    <row r="84" spans="1:4" ht="15.75" customHeight="1">
      <c r="A84" s="779"/>
      <c r="B84" s="296"/>
      <c r="D84" s="292"/>
    </row>
    <row r="85" spans="1:4" ht="15.75" customHeight="1">
      <c r="A85" s="779"/>
      <c r="B85" s="293"/>
      <c r="D85" s="290"/>
    </row>
    <row r="86" spans="1:4" ht="15.75" customHeight="1">
      <c r="A86" s="779"/>
      <c r="B86" s="297"/>
      <c r="D86" s="290"/>
    </row>
    <row r="87" spans="1:4" ht="15.75" customHeight="1">
      <c r="A87" s="779"/>
      <c r="B87" s="295"/>
      <c r="D87" s="292"/>
    </row>
    <row r="88" spans="1:4" ht="15.75" customHeight="1">
      <c r="A88" s="779"/>
      <c r="B88" s="294"/>
      <c r="D88" s="292"/>
    </row>
    <row r="89" spans="1:4" ht="15.75" customHeight="1">
      <c r="A89" s="779"/>
      <c r="B89" s="296"/>
      <c r="D89" s="292"/>
    </row>
    <row r="90" spans="1:4" ht="15.75" customHeight="1">
      <c r="A90" s="779"/>
      <c r="B90" s="295"/>
      <c r="D90" s="292"/>
    </row>
    <row r="91" spans="1:4" ht="15.75" customHeight="1">
      <c r="A91" s="779"/>
      <c r="B91" s="294"/>
      <c r="D91" s="292"/>
    </row>
    <row r="92" spans="1:4" ht="15.75" customHeight="1">
      <c r="A92" s="779"/>
      <c r="B92" s="294"/>
      <c r="D92" s="292"/>
    </row>
    <row r="93" spans="1:4" ht="15.75" customHeight="1">
      <c r="A93" s="779"/>
      <c r="B93" s="293"/>
      <c r="D93" s="292"/>
    </row>
    <row r="94" spans="1:4" ht="15.75" customHeight="1">
      <c r="A94" s="779"/>
      <c r="B94" s="293"/>
      <c r="D94" s="292"/>
    </row>
    <row r="95" spans="1:4" ht="15.75" customHeight="1">
      <c r="A95" s="779"/>
      <c r="B95" s="293"/>
      <c r="D95" s="292"/>
    </row>
    <row r="96" spans="1:4" ht="15.75" customHeight="1">
      <c r="A96" s="779"/>
      <c r="B96" s="295"/>
      <c r="D96" s="292"/>
    </row>
    <row r="97" spans="1:4" ht="15.75" customHeight="1">
      <c r="A97" s="779"/>
      <c r="B97" s="294"/>
      <c r="D97" s="292"/>
    </row>
    <row r="98" spans="1:4" ht="15.75" customHeight="1">
      <c r="A98" s="779"/>
      <c r="B98" s="293"/>
      <c r="D98" s="292"/>
    </row>
    <row r="99" spans="1:4" ht="15.75" customHeight="1">
      <c r="A99" s="779"/>
      <c r="B99" s="293"/>
      <c r="D99" s="292"/>
    </row>
    <row r="100" spans="1:4" ht="15.75" customHeight="1">
      <c r="A100" s="779"/>
      <c r="B100" s="140"/>
      <c r="D100" s="292"/>
    </row>
    <row r="101" spans="1:4" ht="15.75" customHeight="1">
      <c r="A101" s="779"/>
      <c r="B101" s="293"/>
      <c r="D101" s="292"/>
    </row>
    <row r="102" spans="1:4" ht="15.75" customHeight="1">
      <c r="A102" s="779"/>
      <c r="B102" s="291"/>
      <c r="D102" s="290"/>
    </row>
    <row r="103" spans="1:4">
      <c r="A103" s="291"/>
      <c r="B103" s="291"/>
      <c r="D103" s="290"/>
    </row>
  </sheetData>
  <sheetProtection selectLockedCells="1"/>
  <mergeCells count="22">
    <mergeCell ref="B2:P2"/>
    <mergeCell ref="B7:C7"/>
    <mergeCell ref="B8:B11"/>
    <mergeCell ref="Q10:R11"/>
    <mergeCell ref="D36:G38"/>
    <mergeCell ref="P8:P11"/>
    <mergeCell ref="N8:N11"/>
    <mergeCell ref="O8:O11"/>
    <mergeCell ref="D8:D11"/>
    <mergeCell ref="E8:E11"/>
    <mergeCell ref="G8:G11"/>
    <mergeCell ref="A38:A79"/>
    <mergeCell ref="C40:M51"/>
    <mergeCell ref="A80:A102"/>
    <mergeCell ref="H8:H11"/>
    <mergeCell ref="I8:I11"/>
    <mergeCell ref="J8:J11"/>
    <mergeCell ref="K8:K11"/>
    <mergeCell ref="L8:L11"/>
    <mergeCell ref="M8:M11"/>
    <mergeCell ref="F8:F11"/>
    <mergeCell ref="C8:C11"/>
  </mergeCells>
  <phoneticPr fontId="4"/>
  <conditionalFormatting sqref="K14:K33">
    <cfRule type="expression" dxfId="3" priority="1">
      <formula>IF(C14="都道府県が行う事業（直接補助）",TRUE,FALSE)</formula>
    </cfRule>
  </conditionalFormatting>
  <dataValidations count="4">
    <dataValidation type="list" imeMode="off" allowBlank="1" showInputMessage="1" showErrorMessage="1" sqref="H14:H33" xr:uid="{6C929B04-8806-43EB-938A-E00A0F12A27B}">
      <formula1>$H$36:$H$38</formula1>
    </dataValidation>
    <dataValidation allowBlank="1" showInputMessage="1" showErrorMessage="1" sqref="I14:I33" xr:uid="{B9E6414D-1944-4D8D-B2C2-0086E13E4DB4}"/>
    <dataValidation type="list" allowBlank="1" showInputMessage="1" showErrorMessage="1" sqref="C14:C33" xr:uid="{4DD6D010-C2F5-4DDB-9368-D246248F7666}">
      <formula1>$C$36:$C$37</formula1>
    </dataValidation>
    <dataValidation imeMode="off" allowBlank="1" showInputMessage="1" showErrorMessage="1" sqref="B37:B103 I8:I13 C8:C13 D8:G33 G52:K103 C104:K1048576 H8 H12:H13 E34:H35 J8:K33 C34:D36 I34:K39 L34:P34" xr:uid="{F36EB06A-7897-4557-B983-F67716EA8AF9}"/>
  </dataValidations>
  <printOptions horizontalCentered="1"/>
  <pageMargins left="0.39370078740157483" right="0.39370078740157483" top="0.74803149606299213" bottom="0.74803149606299213" header="0.31496062992125984" footer="0.31496062992125984"/>
  <pageSetup paperSize="9" scale="48" fitToHeight="0" orientation="landscape" r:id="rId1"/>
  <headerFooter>
    <oddFooter>&amp;C&amp;P／&amp;N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0FAF79-99D2-47EA-A0DE-39D4728876B9}">
  <sheetPr>
    <tabColor theme="5" tint="0.39997558519241921"/>
    <pageSetUpPr fitToPage="1"/>
  </sheetPr>
  <dimension ref="B1:Q36"/>
  <sheetViews>
    <sheetView showGridLines="0" view="pageBreakPreview" zoomScale="90" zoomScaleNormal="90" zoomScaleSheetLayoutView="90" zoomScalePageLayoutView="70" workbookViewId="0">
      <selection activeCell="E3" sqref="E3:F6"/>
    </sheetView>
  </sheetViews>
  <sheetFormatPr defaultRowHeight="13.5" outlineLevelCol="1"/>
  <cols>
    <col min="1" max="1" width="3.625" style="176" customWidth="1"/>
    <col min="2" max="10" width="22.375" style="176" customWidth="1"/>
    <col min="11" max="13" width="20.75" style="176" customWidth="1"/>
    <col min="14" max="14" width="5.625" style="176" customWidth="1" outlineLevel="1"/>
    <col min="15" max="16" width="9" style="176" customWidth="1" outlineLevel="1"/>
    <col min="18" max="262" width="9" style="176"/>
    <col min="263" max="263" width="15.75" style="176" customWidth="1"/>
    <col min="264" max="269" width="12.125" style="176" customWidth="1"/>
    <col min="270" max="270" width="11.875" style="176" customWidth="1"/>
    <col min="271" max="518" width="9" style="176"/>
    <col min="519" max="519" width="15.75" style="176" customWidth="1"/>
    <col min="520" max="525" width="12.125" style="176" customWidth="1"/>
    <col min="526" max="526" width="11.875" style="176" customWidth="1"/>
    <col min="527" max="774" width="9" style="176"/>
    <col min="775" max="775" width="15.75" style="176" customWidth="1"/>
    <col min="776" max="781" width="12.125" style="176" customWidth="1"/>
    <col min="782" max="782" width="11.875" style="176" customWidth="1"/>
    <col min="783" max="1030" width="9" style="176"/>
    <col min="1031" max="1031" width="15.75" style="176" customWidth="1"/>
    <col min="1032" max="1037" width="12.125" style="176" customWidth="1"/>
    <col min="1038" max="1038" width="11.875" style="176" customWidth="1"/>
    <col min="1039" max="1286" width="9" style="176"/>
    <col min="1287" max="1287" width="15.75" style="176" customWidth="1"/>
    <col min="1288" max="1293" width="12.125" style="176" customWidth="1"/>
    <col min="1294" max="1294" width="11.875" style="176" customWidth="1"/>
    <col min="1295" max="1542" width="9" style="176"/>
    <col min="1543" max="1543" width="15.75" style="176" customWidth="1"/>
    <col min="1544" max="1549" width="12.125" style="176" customWidth="1"/>
    <col min="1550" max="1550" width="11.875" style="176" customWidth="1"/>
    <col min="1551" max="1798" width="9" style="176"/>
    <col min="1799" max="1799" width="15.75" style="176" customWidth="1"/>
    <col min="1800" max="1805" width="12.125" style="176" customWidth="1"/>
    <col min="1806" max="1806" width="11.875" style="176" customWidth="1"/>
    <col min="1807" max="2054" width="9" style="176"/>
    <col min="2055" max="2055" width="15.75" style="176" customWidth="1"/>
    <col min="2056" max="2061" width="12.125" style="176" customWidth="1"/>
    <col min="2062" max="2062" width="11.875" style="176" customWidth="1"/>
    <col min="2063" max="2310" width="9" style="176"/>
    <col min="2311" max="2311" width="15.75" style="176" customWidth="1"/>
    <col min="2312" max="2317" width="12.125" style="176" customWidth="1"/>
    <col min="2318" max="2318" width="11.875" style="176" customWidth="1"/>
    <col min="2319" max="2566" width="9" style="176"/>
    <col min="2567" max="2567" width="15.75" style="176" customWidth="1"/>
    <col min="2568" max="2573" width="12.125" style="176" customWidth="1"/>
    <col min="2574" max="2574" width="11.875" style="176" customWidth="1"/>
    <col min="2575" max="2822" width="9" style="176"/>
    <col min="2823" max="2823" width="15.75" style="176" customWidth="1"/>
    <col min="2824" max="2829" width="12.125" style="176" customWidth="1"/>
    <col min="2830" max="2830" width="11.875" style="176" customWidth="1"/>
    <col min="2831" max="3078" width="9" style="176"/>
    <col min="3079" max="3079" width="15.75" style="176" customWidth="1"/>
    <col min="3080" max="3085" width="12.125" style="176" customWidth="1"/>
    <col min="3086" max="3086" width="11.875" style="176" customWidth="1"/>
    <col min="3087" max="3334" width="9" style="176"/>
    <col min="3335" max="3335" width="15.75" style="176" customWidth="1"/>
    <col min="3336" max="3341" width="12.125" style="176" customWidth="1"/>
    <col min="3342" max="3342" width="11.875" style="176" customWidth="1"/>
    <col min="3343" max="3590" width="9" style="176"/>
    <col min="3591" max="3591" width="15.75" style="176" customWidth="1"/>
    <col min="3592" max="3597" width="12.125" style="176" customWidth="1"/>
    <col min="3598" max="3598" width="11.875" style="176" customWidth="1"/>
    <col min="3599" max="3846" width="9" style="176"/>
    <col min="3847" max="3847" width="15.75" style="176" customWidth="1"/>
    <col min="3848" max="3853" width="12.125" style="176" customWidth="1"/>
    <col min="3854" max="3854" width="11.875" style="176" customWidth="1"/>
    <col min="3855" max="4102" width="9" style="176"/>
    <col min="4103" max="4103" width="15.75" style="176" customWidth="1"/>
    <col min="4104" max="4109" width="12.125" style="176" customWidth="1"/>
    <col min="4110" max="4110" width="11.875" style="176" customWidth="1"/>
    <col min="4111" max="4358" width="9" style="176"/>
    <col min="4359" max="4359" width="15.75" style="176" customWidth="1"/>
    <col min="4360" max="4365" width="12.125" style="176" customWidth="1"/>
    <col min="4366" max="4366" width="11.875" style="176" customWidth="1"/>
    <col min="4367" max="4614" width="9" style="176"/>
    <col min="4615" max="4615" width="15.75" style="176" customWidth="1"/>
    <col min="4616" max="4621" width="12.125" style="176" customWidth="1"/>
    <col min="4622" max="4622" width="11.875" style="176" customWidth="1"/>
    <col min="4623" max="4870" width="9" style="176"/>
    <col min="4871" max="4871" width="15.75" style="176" customWidth="1"/>
    <col min="4872" max="4877" width="12.125" style="176" customWidth="1"/>
    <col min="4878" max="4878" width="11.875" style="176" customWidth="1"/>
    <col min="4879" max="5126" width="9" style="176"/>
    <col min="5127" max="5127" width="15.75" style="176" customWidth="1"/>
    <col min="5128" max="5133" width="12.125" style="176" customWidth="1"/>
    <col min="5134" max="5134" width="11.875" style="176" customWidth="1"/>
    <col min="5135" max="5382" width="9" style="176"/>
    <col min="5383" max="5383" width="15.75" style="176" customWidth="1"/>
    <col min="5384" max="5389" width="12.125" style="176" customWidth="1"/>
    <col min="5390" max="5390" width="11.875" style="176" customWidth="1"/>
    <col min="5391" max="5638" width="9" style="176"/>
    <col min="5639" max="5639" width="15.75" style="176" customWidth="1"/>
    <col min="5640" max="5645" width="12.125" style="176" customWidth="1"/>
    <col min="5646" max="5646" width="11.875" style="176" customWidth="1"/>
    <col min="5647" max="5894" width="9" style="176"/>
    <col min="5895" max="5895" width="15.75" style="176" customWidth="1"/>
    <col min="5896" max="5901" width="12.125" style="176" customWidth="1"/>
    <col min="5902" max="5902" width="11.875" style="176" customWidth="1"/>
    <col min="5903" max="6150" width="9" style="176"/>
    <col min="6151" max="6151" width="15.75" style="176" customWidth="1"/>
    <col min="6152" max="6157" width="12.125" style="176" customWidth="1"/>
    <col min="6158" max="6158" width="11.875" style="176" customWidth="1"/>
    <col min="6159" max="6406" width="9" style="176"/>
    <col min="6407" max="6407" width="15.75" style="176" customWidth="1"/>
    <col min="6408" max="6413" width="12.125" style="176" customWidth="1"/>
    <col min="6414" max="6414" width="11.875" style="176" customWidth="1"/>
    <col min="6415" max="6662" width="9" style="176"/>
    <col min="6663" max="6663" width="15.75" style="176" customWidth="1"/>
    <col min="6664" max="6669" width="12.125" style="176" customWidth="1"/>
    <col min="6670" max="6670" width="11.875" style="176" customWidth="1"/>
    <col min="6671" max="6918" width="9" style="176"/>
    <col min="6919" max="6919" width="15.75" style="176" customWidth="1"/>
    <col min="6920" max="6925" width="12.125" style="176" customWidth="1"/>
    <col min="6926" max="6926" width="11.875" style="176" customWidth="1"/>
    <col min="6927" max="7174" width="9" style="176"/>
    <col min="7175" max="7175" width="15.75" style="176" customWidth="1"/>
    <col min="7176" max="7181" width="12.125" style="176" customWidth="1"/>
    <col min="7182" max="7182" width="11.875" style="176" customWidth="1"/>
    <col min="7183" max="7430" width="9" style="176"/>
    <col min="7431" max="7431" width="15.75" style="176" customWidth="1"/>
    <col min="7432" max="7437" width="12.125" style="176" customWidth="1"/>
    <col min="7438" max="7438" width="11.875" style="176" customWidth="1"/>
    <col min="7439" max="7686" width="9" style="176"/>
    <col min="7687" max="7687" width="15.75" style="176" customWidth="1"/>
    <col min="7688" max="7693" width="12.125" style="176" customWidth="1"/>
    <col min="7694" max="7694" width="11.875" style="176" customWidth="1"/>
    <col min="7695" max="7942" width="9" style="176"/>
    <col min="7943" max="7943" width="15.75" style="176" customWidth="1"/>
    <col min="7944" max="7949" width="12.125" style="176" customWidth="1"/>
    <col min="7950" max="7950" width="11.875" style="176" customWidth="1"/>
    <col min="7951" max="8198" width="9" style="176"/>
    <col min="8199" max="8199" width="15.75" style="176" customWidth="1"/>
    <col min="8200" max="8205" width="12.125" style="176" customWidth="1"/>
    <col min="8206" max="8206" width="11.875" style="176" customWidth="1"/>
    <col min="8207" max="8454" width="9" style="176"/>
    <col min="8455" max="8455" width="15.75" style="176" customWidth="1"/>
    <col min="8456" max="8461" width="12.125" style="176" customWidth="1"/>
    <col min="8462" max="8462" width="11.875" style="176" customWidth="1"/>
    <col min="8463" max="8710" width="9" style="176"/>
    <col min="8711" max="8711" width="15.75" style="176" customWidth="1"/>
    <col min="8712" max="8717" width="12.125" style="176" customWidth="1"/>
    <col min="8718" max="8718" width="11.875" style="176" customWidth="1"/>
    <col min="8719" max="8966" width="9" style="176"/>
    <col min="8967" max="8967" width="15.75" style="176" customWidth="1"/>
    <col min="8968" max="8973" width="12.125" style="176" customWidth="1"/>
    <col min="8974" max="8974" width="11.875" style="176" customWidth="1"/>
    <col min="8975" max="9222" width="9" style="176"/>
    <col min="9223" max="9223" width="15.75" style="176" customWidth="1"/>
    <col min="9224" max="9229" width="12.125" style="176" customWidth="1"/>
    <col min="9230" max="9230" width="11.875" style="176" customWidth="1"/>
    <col min="9231" max="9478" width="9" style="176"/>
    <col min="9479" max="9479" width="15.75" style="176" customWidth="1"/>
    <col min="9480" max="9485" width="12.125" style="176" customWidth="1"/>
    <col min="9486" max="9486" width="11.875" style="176" customWidth="1"/>
    <col min="9487" max="9734" width="9" style="176"/>
    <col min="9735" max="9735" width="15.75" style="176" customWidth="1"/>
    <col min="9736" max="9741" width="12.125" style="176" customWidth="1"/>
    <col min="9742" max="9742" width="11.875" style="176" customWidth="1"/>
    <col min="9743" max="9990" width="9" style="176"/>
    <col min="9991" max="9991" width="15.75" style="176" customWidth="1"/>
    <col min="9992" max="9997" width="12.125" style="176" customWidth="1"/>
    <col min="9998" max="9998" width="11.875" style="176" customWidth="1"/>
    <col min="9999" max="10246" width="9" style="176"/>
    <col min="10247" max="10247" width="15.75" style="176" customWidth="1"/>
    <col min="10248" max="10253" width="12.125" style="176" customWidth="1"/>
    <col min="10254" max="10254" width="11.875" style="176" customWidth="1"/>
    <col min="10255" max="10502" width="9" style="176"/>
    <col min="10503" max="10503" width="15.75" style="176" customWidth="1"/>
    <col min="10504" max="10509" width="12.125" style="176" customWidth="1"/>
    <col min="10510" max="10510" width="11.875" style="176" customWidth="1"/>
    <col min="10511" max="10758" width="9" style="176"/>
    <col min="10759" max="10759" width="15.75" style="176" customWidth="1"/>
    <col min="10760" max="10765" width="12.125" style="176" customWidth="1"/>
    <col min="10766" max="10766" width="11.875" style="176" customWidth="1"/>
    <col min="10767" max="11014" width="9" style="176"/>
    <col min="11015" max="11015" width="15.75" style="176" customWidth="1"/>
    <col min="11016" max="11021" width="12.125" style="176" customWidth="1"/>
    <col min="11022" max="11022" width="11.875" style="176" customWidth="1"/>
    <col min="11023" max="11270" width="9" style="176"/>
    <col min="11271" max="11271" width="15.75" style="176" customWidth="1"/>
    <col min="11272" max="11277" width="12.125" style="176" customWidth="1"/>
    <col min="11278" max="11278" width="11.875" style="176" customWidth="1"/>
    <col min="11279" max="11526" width="9" style="176"/>
    <col min="11527" max="11527" width="15.75" style="176" customWidth="1"/>
    <col min="11528" max="11533" width="12.125" style="176" customWidth="1"/>
    <col min="11534" max="11534" width="11.875" style="176" customWidth="1"/>
    <col min="11535" max="11782" width="9" style="176"/>
    <col min="11783" max="11783" width="15.75" style="176" customWidth="1"/>
    <col min="11784" max="11789" width="12.125" style="176" customWidth="1"/>
    <col min="11790" max="11790" width="11.875" style="176" customWidth="1"/>
    <col min="11791" max="12038" width="9" style="176"/>
    <col min="12039" max="12039" width="15.75" style="176" customWidth="1"/>
    <col min="12040" max="12045" width="12.125" style="176" customWidth="1"/>
    <col min="12046" max="12046" width="11.875" style="176" customWidth="1"/>
    <col min="12047" max="12294" width="9" style="176"/>
    <col min="12295" max="12295" width="15.75" style="176" customWidth="1"/>
    <col min="12296" max="12301" width="12.125" style="176" customWidth="1"/>
    <col min="12302" max="12302" width="11.875" style="176" customWidth="1"/>
    <col min="12303" max="12550" width="9" style="176"/>
    <col min="12551" max="12551" width="15.75" style="176" customWidth="1"/>
    <col min="12552" max="12557" width="12.125" style="176" customWidth="1"/>
    <col min="12558" max="12558" width="11.875" style="176" customWidth="1"/>
    <col min="12559" max="12806" width="9" style="176"/>
    <col min="12807" max="12807" width="15.75" style="176" customWidth="1"/>
    <col min="12808" max="12813" width="12.125" style="176" customWidth="1"/>
    <col min="12814" max="12814" width="11.875" style="176" customWidth="1"/>
    <col min="12815" max="13062" width="9" style="176"/>
    <col min="13063" max="13063" width="15.75" style="176" customWidth="1"/>
    <col min="13064" max="13069" width="12.125" style="176" customWidth="1"/>
    <col min="13070" max="13070" width="11.875" style="176" customWidth="1"/>
    <col min="13071" max="13318" width="9" style="176"/>
    <col min="13319" max="13319" width="15.75" style="176" customWidth="1"/>
    <col min="13320" max="13325" width="12.125" style="176" customWidth="1"/>
    <col min="13326" max="13326" width="11.875" style="176" customWidth="1"/>
    <col min="13327" max="13574" width="9" style="176"/>
    <col min="13575" max="13575" width="15.75" style="176" customWidth="1"/>
    <col min="13576" max="13581" width="12.125" style="176" customWidth="1"/>
    <col min="13582" max="13582" width="11.875" style="176" customWidth="1"/>
    <col min="13583" max="13830" width="9" style="176"/>
    <col min="13831" max="13831" width="15.75" style="176" customWidth="1"/>
    <col min="13832" max="13837" width="12.125" style="176" customWidth="1"/>
    <col min="13838" max="13838" width="11.875" style="176" customWidth="1"/>
    <col min="13839" max="14086" width="9" style="176"/>
    <col min="14087" max="14087" width="15.75" style="176" customWidth="1"/>
    <col min="14088" max="14093" width="12.125" style="176" customWidth="1"/>
    <col min="14094" max="14094" width="11.875" style="176" customWidth="1"/>
    <col min="14095" max="14342" width="9" style="176"/>
    <col min="14343" max="14343" width="15.75" style="176" customWidth="1"/>
    <col min="14344" max="14349" width="12.125" style="176" customWidth="1"/>
    <col min="14350" max="14350" width="11.875" style="176" customWidth="1"/>
    <col min="14351" max="14598" width="9" style="176"/>
    <col min="14599" max="14599" width="15.75" style="176" customWidth="1"/>
    <col min="14600" max="14605" width="12.125" style="176" customWidth="1"/>
    <col min="14606" max="14606" width="11.875" style="176" customWidth="1"/>
    <col min="14607" max="14854" width="9" style="176"/>
    <col min="14855" max="14855" width="15.75" style="176" customWidth="1"/>
    <col min="14856" max="14861" width="12.125" style="176" customWidth="1"/>
    <col min="14862" max="14862" width="11.875" style="176" customWidth="1"/>
    <col min="14863" max="15110" width="9" style="176"/>
    <col min="15111" max="15111" width="15.75" style="176" customWidth="1"/>
    <col min="15112" max="15117" width="12.125" style="176" customWidth="1"/>
    <col min="15118" max="15118" width="11.875" style="176" customWidth="1"/>
    <col min="15119" max="15366" width="9" style="176"/>
    <col min="15367" max="15367" width="15.75" style="176" customWidth="1"/>
    <col min="15368" max="15373" width="12.125" style="176" customWidth="1"/>
    <col min="15374" max="15374" width="11.875" style="176" customWidth="1"/>
    <col min="15375" max="15622" width="9" style="176"/>
    <col min="15623" max="15623" width="15.75" style="176" customWidth="1"/>
    <col min="15624" max="15629" width="12.125" style="176" customWidth="1"/>
    <col min="15630" max="15630" width="11.875" style="176" customWidth="1"/>
    <col min="15631" max="15878" width="9" style="176"/>
    <col min="15879" max="15879" width="15.75" style="176" customWidth="1"/>
    <col min="15880" max="15885" width="12.125" style="176" customWidth="1"/>
    <col min="15886" max="15886" width="11.875" style="176" customWidth="1"/>
    <col min="15887" max="16134" width="9" style="176"/>
    <col min="16135" max="16135" width="15.75" style="176" customWidth="1"/>
    <col min="16136" max="16141" width="12.125" style="176" customWidth="1"/>
    <col min="16142" max="16142" width="11.875" style="176" customWidth="1"/>
    <col min="16143" max="16384" width="9" style="176"/>
  </cols>
  <sheetData>
    <row r="1" spans="2:14" ht="16.5" customHeight="1">
      <c r="B1" s="193" t="s">
        <v>310</v>
      </c>
      <c r="C1" s="198"/>
      <c r="D1" s="177"/>
      <c r="E1" s="177"/>
      <c r="F1" s="177"/>
      <c r="G1" s="177"/>
      <c r="H1" s="177"/>
      <c r="I1" s="177"/>
      <c r="J1" s="177"/>
      <c r="K1" s="177"/>
      <c r="L1" s="177"/>
      <c r="M1" s="177"/>
    </row>
    <row r="2" spans="2:14" ht="13.5" customHeight="1">
      <c r="B2" s="177"/>
      <c r="C2" s="177"/>
      <c r="D2" s="177"/>
      <c r="E2" s="177"/>
      <c r="F2" s="177"/>
      <c r="G2" s="177"/>
      <c r="H2" s="177"/>
      <c r="I2" s="177"/>
      <c r="J2" s="177"/>
      <c r="K2" s="177"/>
      <c r="L2" s="177"/>
      <c r="M2" s="177"/>
    </row>
    <row r="3" spans="2:14" ht="13.5" customHeight="1">
      <c r="B3" s="177"/>
      <c r="C3" s="197"/>
      <c r="D3" s="197"/>
      <c r="E3" s="197"/>
      <c r="F3" s="197"/>
      <c r="G3" s="197"/>
      <c r="H3" s="197"/>
      <c r="I3" s="197"/>
      <c r="J3" s="197"/>
      <c r="K3" s="197"/>
      <c r="L3" s="197"/>
      <c r="M3" s="197"/>
    </row>
    <row r="4" spans="2:14" ht="23.25" customHeight="1">
      <c r="B4" s="193" t="s">
        <v>311</v>
      </c>
      <c r="C4" s="193"/>
      <c r="D4" s="177"/>
      <c r="E4" s="177"/>
      <c r="F4" s="177"/>
      <c r="G4" s="177"/>
      <c r="H4" s="177"/>
      <c r="I4" s="177"/>
      <c r="J4" s="177"/>
      <c r="K4" s="177"/>
      <c r="L4" s="886" t="s">
        <v>98</v>
      </c>
      <c r="M4" s="886"/>
    </row>
    <row r="5" spans="2:14" ht="18" customHeight="1">
      <c r="B5" s="788" t="s">
        <v>99</v>
      </c>
      <c r="C5" s="789"/>
      <c r="D5" s="790"/>
      <c r="E5" s="788" t="s">
        <v>486</v>
      </c>
      <c r="F5" s="790"/>
      <c r="G5" s="788" t="s">
        <v>100</v>
      </c>
      <c r="H5" s="789"/>
      <c r="I5" s="789"/>
      <c r="J5" s="789"/>
      <c r="K5" s="789"/>
      <c r="L5" s="789"/>
      <c r="M5" s="790"/>
      <c r="N5" s="196"/>
    </row>
    <row r="6" spans="2:14" ht="18" customHeight="1">
      <c r="B6" s="791"/>
      <c r="C6" s="792"/>
      <c r="D6" s="793"/>
      <c r="E6" s="186"/>
      <c r="F6" s="195" t="s">
        <v>101</v>
      </c>
      <c r="G6" s="194"/>
      <c r="H6" s="193"/>
      <c r="I6" s="193"/>
      <c r="J6" s="193"/>
      <c r="K6" s="193"/>
      <c r="L6" s="193"/>
      <c r="M6" s="192"/>
    </row>
    <row r="7" spans="2:14" ht="18" customHeight="1">
      <c r="B7" s="794" t="s">
        <v>267</v>
      </c>
      <c r="C7" s="786"/>
      <c r="D7" s="787"/>
      <c r="E7" s="186"/>
      <c r="F7" s="185"/>
      <c r="G7" s="191"/>
      <c r="H7" s="188"/>
      <c r="I7" s="188"/>
      <c r="J7" s="188"/>
      <c r="K7" s="188"/>
      <c r="L7" s="188"/>
      <c r="M7" s="187"/>
      <c r="N7" s="176">
        <v>4</v>
      </c>
    </row>
    <row r="8" spans="2:14" ht="18" customHeight="1">
      <c r="B8" s="785"/>
      <c r="C8" s="786"/>
      <c r="D8" s="787"/>
      <c r="E8" s="186"/>
      <c r="F8" s="185"/>
      <c r="G8" s="191"/>
      <c r="H8" s="188"/>
      <c r="I8" s="188"/>
      <c r="J8" s="188"/>
      <c r="K8" s="188"/>
      <c r="L8" s="188"/>
      <c r="M8" s="187"/>
      <c r="N8" s="176">
        <v>5</v>
      </c>
    </row>
    <row r="9" spans="2:14" ht="18" customHeight="1">
      <c r="B9" s="785"/>
      <c r="C9" s="786"/>
      <c r="D9" s="787"/>
      <c r="E9" s="186"/>
      <c r="F9" s="185"/>
      <c r="G9" s="189"/>
      <c r="H9" s="188"/>
      <c r="I9" s="188"/>
      <c r="J9" s="188"/>
      <c r="K9" s="188"/>
      <c r="L9" s="188"/>
      <c r="M9" s="187"/>
      <c r="N9" s="176">
        <v>6</v>
      </c>
    </row>
    <row r="10" spans="2:14" ht="18" customHeight="1">
      <c r="B10" s="785"/>
      <c r="C10" s="786"/>
      <c r="D10" s="787"/>
      <c r="E10" s="186"/>
      <c r="F10" s="185"/>
      <c r="G10" s="189"/>
      <c r="H10" s="188"/>
      <c r="I10" s="188"/>
      <c r="J10" s="188"/>
      <c r="K10" s="188"/>
      <c r="L10" s="188"/>
      <c r="M10" s="187"/>
      <c r="N10" s="176">
        <v>7</v>
      </c>
    </row>
    <row r="11" spans="2:14" ht="18" customHeight="1">
      <c r="B11" s="785" t="s">
        <v>268</v>
      </c>
      <c r="C11" s="786"/>
      <c r="D11" s="787"/>
      <c r="E11" s="186"/>
      <c r="F11" s="190"/>
      <c r="G11" s="189"/>
      <c r="H11" s="188"/>
      <c r="I11" s="188"/>
      <c r="J11" s="188"/>
      <c r="K11" s="188"/>
      <c r="L11" s="188"/>
      <c r="M11" s="187"/>
      <c r="N11" s="176">
        <v>8</v>
      </c>
    </row>
    <row r="12" spans="2:14" ht="18" customHeight="1">
      <c r="B12" s="785"/>
      <c r="C12" s="786"/>
      <c r="D12" s="787"/>
      <c r="E12" s="186"/>
      <c r="F12" s="185"/>
      <c r="G12" s="189"/>
      <c r="H12" s="188"/>
      <c r="I12" s="188"/>
      <c r="J12" s="188"/>
      <c r="K12" s="188"/>
      <c r="L12" s="188"/>
      <c r="M12" s="187"/>
      <c r="N12" s="176">
        <v>9</v>
      </c>
    </row>
    <row r="13" spans="2:14" ht="18" customHeight="1">
      <c r="B13" s="785"/>
      <c r="C13" s="786"/>
      <c r="D13" s="787"/>
      <c r="E13" s="186"/>
      <c r="F13" s="185"/>
      <c r="G13" s="189"/>
      <c r="H13" s="188"/>
      <c r="I13" s="188"/>
      <c r="J13" s="188"/>
      <c r="K13" s="188"/>
      <c r="L13" s="188"/>
      <c r="M13" s="187"/>
      <c r="N13" s="176">
        <v>10</v>
      </c>
    </row>
    <row r="14" spans="2:14" ht="18" customHeight="1">
      <c r="B14" s="785"/>
      <c r="C14" s="786"/>
      <c r="D14" s="787"/>
      <c r="E14" s="186"/>
      <c r="F14" s="185"/>
      <c r="G14" s="189"/>
      <c r="H14" s="188"/>
      <c r="I14" s="188"/>
      <c r="J14" s="188"/>
      <c r="K14" s="188"/>
      <c r="L14" s="188"/>
      <c r="M14" s="187"/>
      <c r="N14" s="176">
        <v>11</v>
      </c>
    </row>
    <row r="15" spans="2:14" ht="18" customHeight="1">
      <c r="B15" s="785" t="s">
        <v>269</v>
      </c>
      <c r="C15" s="786"/>
      <c r="D15" s="787"/>
      <c r="E15" s="186"/>
      <c r="F15" s="185"/>
      <c r="G15" s="189"/>
      <c r="H15" s="188"/>
      <c r="I15" s="188"/>
      <c r="J15" s="188"/>
      <c r="K15" s="188"/>
      <c r="L15" s="188"/>
      <c r="M15" s="187"/>
      <c r="N15" s="176">
        <v>12</v>
      </c>
    </row>
    <row r="16" spans="2:14" ht="18" customHeight="1">
      <c r="B16" s="785"/>
      <c r="C16" s="786"/>
      <c r="D16" s="787"/>
      <c r="E16" s="186"/>
      <c r="F16" s="185"/>
      <c r="G16" s="189"/>
      <c r="H16" s="188"/>
      <c r="I16" s="188"/>
      <c r="J16" s="188"/>
      <c r="K16" s="188"/>
      <c r="L16" s="188"/>
      <c r="M16" s="187"/>
      <c r="N16" s="176">
        <v>13</v>
      </c>
    </row>
    <row r="17" spans="2:14" ht="18" customHeight="1">
      <c r="B17" s="785"/>
      <c r="C17" s="786"/>
      <c r="D17" s="787"/>
      <c r="E17" s="186"/>
      <c r="F17" s="185"/>
      <c r="G17" s="189"/>
      <c r="H17" s="188"/>
      <c r="I17" s="188"/>
      <c r="J17" s="188"/>
      <c r="K17" s="188"/>
      <c r="L17" s="188"/>
      <c r="M17" s="187"/>
      <c r="N17" s="176">
        <v>14</v>
      </c>
    </row>
    <row r="18" spans="2:14" ht="18" customHeight="1">
      <c r="B18" s="785" t="s">
        <v>270</v>
      </c>
      <c r="C18" s="786"/>
      <c r="D18" s="787"/>
      <c r="E18" s="186"/>
      <c r="F18" s="185"/>
      <c r="G18" s="189"/>
      <c r="H18" s="188"/>
      <c r="I18" s="188"/>
      <c r="J18" s="188"/>
      <c r="K18" s="188"/>
      <c r="L18" s="188"/>
      <c r="M18" s="187"/>
      <c r="N18" s="176">
        <v>15</v>
      </c>
    </row>
    <row r="19" spans="2:14" ht="18" customHeight="1">
      <c r="B19" s="785"/>
      <c r="C19" s="786"/>
      <c r="D19" s="787"/>
      <c r="E19" s="186"/>
      <c r="F19" s="185"/>
      <c r="G19" s="189"/>
      <c r="H19" s="188"/>
      <c r="I19" s="188"/>
      <c r="J19" s="188"/>
      <c r="K19" s="188"/>
      <c r="L19" s="188"/>
      <c r="M19" s="187"/>
      <c r="N19" s="176">
        <v>16</v>
      </c>
    </row>
    <row r="20" spans="2:14" ht="18" customHeight="1">
      <c r="B20" s="785"/>
      <c r="C20" s="786"/>
      <c r="D20" s="787"/>
      <c r="E20" s="186"/>
      <c r="F20" s="185"/>
      <c r="G20" s="189"/>
      <c r="H20" s="188"/>
      <c r="I20" s="188"/>
      <c r="J20" s="188"/>
      <c r="K20" s="188"/>
      <c r="L20" s="188"/>
      <c r="M20" s="187"/>
      <c r="N20" s="176">
        <v>17</v>
      </c>
    </row>
    <row r="21" spans="2:14" ht="18" customHeight="1">
      <c r="B21" s="785"/>
      <c r="C21" s="786"/>
      <c r="D21" s="787"/>
      <c r="E21" s="186"/>
      <c r="F21" s="185"/>
      <c r="G21" s="189"/>
      <c r="H21" s="188"/>
      <c r="I21" s="188"/>
      <c r="J21" s="188"/>
      <c r="K21" s="188"/>
      <c r="L21" s="188"/>
      <c r="M21" s="187"/>
      <c r="N21" s="176">
        <v>63</v>
      </c>
    </row>
    <row r="22" spans="2:14" ht="18" customHeight="1">
      <c r="B22" s="785"/>
      <c r="C22" s="786"/>
      <c r="D22" s="787"/>
      <c r="E22" s="186"/>
      <c r="F22" s="185"/>
      <c r="G22" s="189"/>
      <c r="H22" s="188"/>
      <c r="I22" s="188"/>
      <c r="J22" s="188"/>
      <c r="K22" s="188"/>
      <c r="L22" s="188"/>
      <c r="M22" s="187"/>
      <c r="N22" s="176">
        <v>64</v>
      </c>
    </row>
    <row r="23" spans="2:14" ht="18" customHeight="1">
      <c r="B23" s="785"/>
      <c r="C23" s="786"/>
      <c r="D23" s="787"/>
      <c r="E23" s="186"/>
      <c r="F23" s="185"/>
      <c r="G23" s="189"/>
      <c r="H23" s="188"/>
      <c r="I23" s="188"/>
      <c r="J23" s="188"/>
      <c r="K23" s="188"/>
      <c r="L23" s="188"/>
      <c r="M23" s="187"/>
      <c r="N23" s="176">
        <v>65</v>
      </c>
    </row>
    <row r="24" spans="2:14" ht="18" customHeight="1">
      <c r="B24" s="785"/>
      <c r="C24" s="786"/>
      <c r="D24" s="787"/>
      <c r="E24" s="186"/>
      <c r="F24" s="185"/>
      <c r="G24" s="189"/>
      <c r="H24" s="188"/>
      <c r="I24" s="188"/>
      <c r="J24" s="188"/>
      <c r="K24" s="188"/>
      <c r="L24" s="188"/>
      <c r="M24" s="187"/>
      <c r="N24" s="176">
        <v>66</v>
      </c>
    </row>
    <row r="25" spans="2:14" ht="18" customHeight="1">
      <c r="B25" s="785"/>
      <c r="C25" s="786"/>
      <c r="D25" s="787"/>
      <c r="E25" s="186"/>
      <c r="F25" s="185"/>
      <c r="G25" s="189"/>
      <c r="H25" s="188"/>
      <c r="I25" s="188"/>
      <c r="J25" s="188"/>
      <c r="K25" s="188"/>
      <c r="L25" s="188"/>
      <c r="M25" s="187"/>
      <c r="N25" s="176">
        <v>67</v>
      </c>
    </row>
    <row r="26" spans="2:14" ht="18" customHeight="1">
      <c r="B26" s="785"/>
      <c r="C26" s="786"/>
      <c r="D26" s="787"/>
      <c r="E26" s="186"/>
      <c r="F26" s="185"/>
      <c r="G26" s="189"/>
      <c r="H26" s="188"/>
      <c r="I26" s="188"/>
      <c r="J26" s="188"/>
      <c r="K26" s="188"/>
      <c r="L26" s="188"/>
      <c r="M26" s="187"/>
      <c r="N26" s="176">
        <v>68</v>
      </c>
    </row>
    <row r="27" spans="2:14" ht="18" customHeight="1">
      <c r="B27" s="785"/>
      <c r="C27" s="786"/>
      <c r="D27" s="787"/>
      <c r="E27" s="186"/>
      <c r="F27" s="185"/>
      <c r="G27" s="189"/>
      <c r="H27" s="188"/>
      <c r="I27" s="188"/>
      <c r="J27" s="188"/>
      <c r="K27" s="188"/>
      <c r="L27" s="188"/>
      <c r="M27" s="187"/>
      <c r="N27" s="176">
        <v>69</v>
      </c>
    </row>
    <row r="28" spans="2:14" ht="18" customHeight="1">
      <c r="B28" s="785"/>
      <c r="C28" s="786"/>
      <c r="D28" s="787"/>
      <c r="E28" s="186"/>
      <c r="F28" s="185"/>
      <c r="G28" s="189"/>
      <c r="H28" s="188"/>
      <c r="I28" s="188"/>
      <c r="J28" s="188"/>
      <c r="K28" s="188"/>
      <c r="L28" s="188"/>
      <c r="M28" s="187"/>
      <c r="N28" s="176">
        <v>70</v>
      </c>
    </row>
    <row r="29" spans="2:14" ht="18" customHeight="1">
      <c r="B29" s="785"/>
      <c r="C29" s="786"/>
      <c r="D29" s="787"/>
      <c r="E29" s="186"/>
      <c r="F29" s="185"/>
      <c r="G29" s="189"/>
      <c r="H29" s="188"/>
      <c r="I29" s="188"/>
      <c r="J29" s="188"/>
      <c r="K29" s="188"/>
      <c r="L29" s="188"/>
      <c r="M29" s="187"/>
      <c r="N29" s="176">
        <v>71</v>
      </c>
    </row>
    <row r="30" spans="2:14" ht="18" customHeight="1">
      <c r="B30" s="785"/>
      <c r="C30" s="786"/>
      <c r="D30" s="787"/>
      <c r="E30" s="186"/>
      <c r="F30" s="185"/>
      <c r="G30" s="189"/>
      <c r="H30" s="188"/>
      <c r="I30" s="188"/>
      <c r="J30" s="188"/>
      <c r="K30" s="188"/>
      <c r="L30" s="188"/>
      <c r="M30" s="187"/>
      <c r="N30" s="176">
        <v>72</v>
      </c>
    </row>
    <row r="31" spans="2:14" ht="18" customHeight="1">
      <c r="B31" s="785"/>
      <c r="C31" s="786"/>
      <c r="D31" s="787"/>
      <c r="E31" s="186"/>
      <c r="F31" s="185"/>
      <c r="G31" s="189"/>
      <c r="H31" s="188"/>
      <c r="I31" s="188"/>
      <c r="J31" s="188"/>
      <c r="K31" s="188"/>
      <c r="L31" s="188"/>
      <c r="M31" s="187"/>
    </row>
    <row r="32" spans="2:14" ht="18" customHeight="1">
      <c r="B32" s="785"/>
      <c r="C32" s="786"/>
      <c r="D32" s="787"/>
      <c r="E32" s="186"/>
      <c r="F32" s="185"/>
      <c r="G32" s="189"/>
      <c r="H32" s="188"/>
      <c r="I32" s="188"/>
      <c r="J32" s="188"/>
      <c r="K32" s="188"/>
      <c r="L32" s="188"/>
      <c r="M32" s="187"/>
    </row>
    <row r="33" spans="2:13" ht="18" customHeight="1">
      <c r="B33" s="785"/>
      <c r="C33" s="786"/>
      <c r="D33" s="787"/>
      <c r="E33" s="186"/>
      <c r="F33" s="185"/>
      <c r="G33" s="184"/>
      <c r="H33" s="183"/>
      <c r="I33" s="183"/>
      <c r="J33" s="183"/>
      <c r="K33" s="183"/>
      <c r="L33" s="183"/>
      <c r="M33" s="182"/>
    </row>
    <row r="34" spans="2:13" ht="23.25" customHeight="1">
      <c r="B34" s="788" t="s">
        <v>111</v>
      </c>
      <c r="C34" s="789"/>
      <c r="D34" s="790"/>
      <c r="E34" s="180"/>
      <c r="F34" s="181">
        <f>SUM(F7:F33)</f>
        <v>0</v>
      </c>
      <c r="G34" s="180"/>
      <c r="H34" s="179"/>
      <c r="I34" s="179"/>
      <c r="J34" s="179"/>
      <c r="K34" s="179"/>
      <c r="L34" s="179"/>
      <c r="M34" s="178"/>
    </row>
    <row r="35" spans="2:13" ht="19.5" customHeight="1">
      <c r="B35" s="177"/>
      <c r="C35" s="177"/>
      <c r="D35" s="177"/>
      <c r="E35" s="177"/>
      <c r="F35" s="177"/>
      <c r="G35" s="177"/>
      <c r="H35" s="177"/>
      <c r="I35" s="177"/>
      <c r="J35" s="177"/>
      <c r="K35" s="177"/>
      <c r="L35" s="177"/>
      <c r="M35" s="177"/>
    </row>
    <row r="36" spans="2:13">
      <c r="B36" s="177"/>
      <c r="C36" s="177"/>
      <c r="D36" s="177"/>
      <c r="E36" s="177"/>
      <c r="F36" s="177"/>
      <c r="G36" s="177"/>
      <c r="H36" s="177"/>
      <c r="I36" s="177"/>
      <c r="J36" s="177"/>
      <c r="K36" s="177"/>
      <c r="L36" s="177"/>
      <c r="M36" s="177"/>
    </row>
  </sheetData>
  <sheetProtection formatCells="0" formatColumns="0" formatRows="0" insertColumns="0" insertRows="0" insertHyperlinks="0" deleteColumns="0" deleteRows="0" sort="0" autoFilter="0" pivotTables="0"/>
  <mergeCells count="33">
    <mergeCell ref="B17:D17"/>
    <mergeCell ref="B18:D18"/>
    <mergeCell ref="B20:D20"/>
    <mergeCell ref="B22:D22"/>
    <mergeCell ref="B21:D21"/>
    <mergeCell ref="B19:D19"/>
    <mergeCell ref="B34:D34"/>
    <mergeCell ref="B23:D23"/>
    <mergeCell ref="B24:D24"/>
    <mergeCell ref="B25:D25"/>
    <mergeCell ref="B26:D26"/>
    <mergeCell ref="B33:D33"/>
    <mergeCell ref="B27:D27"/>
    <mergeCell ref="B28:D28"/>
    <mergeCell ref="B29:D29"/>
    <mergeCell ref="B30:D30"/>
    <mergeCell ref="B31:D31"/>
    <mergeCell ref="B32:D32"/>
    <mergeCell ref="B13:D13"/>
    <mergeCell ref="B14:D14"/>
    <mergeCell ref="B15:D15"/>
    <mergeCell ref="B16:D16"/>
    <mergeCell ref="B7:D7"/>
    <mergeCell ref="B8:D8"/>
    <mergeCell ref="B9:D9"/>
    <mergeCell ref="B10:D10"/>
    <mergeCell ref="B11:D11"/>
    <mergeCell ref="B12:D12"/>
    <mergeCell ref="L4:M4"/>
    <mergeCell ref="B5:D5"/>
    <mergeCell ref="E5:F5"/>
    <mergeCell ref="G5:M5"/>
    <mergeCell ref="B6:D6"/>
  </mergeCells>
  <phoneticPr fontId="4"/>
  <pageMargins left="0.7" right="0.7" top="0.75" bottom="0.75" header="0.3" footer="0.3"/>
  <pageSetup paperSize="9" scale="33"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330F41-2279-4662-BA26-AC784B265736}">
  <sheetPr>
    <tabColor theme="0" tint="-0.249977111117893"/>
    <outlinePr summaryRight="0"/>
    <pageSetUpPr fitToPage="1"/>
  </sheetPr>
  <dimension ref="A1:K15"/>
  <sheetViews>
    <sheetView showGridLines="0" view="pageBreakPreview" topLeftCell="A4" zoomScale="70" zoomScaleNormal="100" zoomScaleSheetLayoutView="70" workbookViewId="0">
      <selection activeCell="M10" sqref="M10"/>
    </sheetView>
  </sheetViews>
  <sheetFormatPr defaultRowHeight="13.5"/>
  <sheetData>
    <row r="1" spans="1:11" ht="45.75" customHeight="1"/>
    <row r="2" spans="1:11" ht="45.75" customHeight="1"/>
    <row r="3" spans="1:11" ht="45.75" customHeight="1">
      <c r="A3" s="895" t="s">
        <v>296</v>
      </c>
      <c r="B3" s="895"/>
      <c r="C3" s="895"/>
      <c r="D3" s="895"/>
      <c r="E3" s="895"/>
      <c r="F3" s="895"/>
      <c r="G3" s="895"/>
      <c r="H3" s="895"/>
      <c r="I3" s="895"/>
      <c r="J3" s="895"/>
      <c r="K3" s="895"/>
    </row>
    <row r="4" spans="1:11" ht="45.75" customHeight="1">
      <c r="A4" s="720"/>
    </row>
    <row r="5" spans="1:11" ht="45.75" customHeight="1">
      <c r="A5" t="s">
        <v>472</v>
      </c>
      <c r="H5" s="896" t="s">
        <v>473</v>
      </c>
      <c r="I5" s="896"/>
      <c r="J5" s="896"/>
      <c r="K5" s="896"/>
    </row>
    <row r="6" spans="1:11" ht="45.75" customHeight="1">
      <c r="A6" s="897" t="s">
        <v>474</v>
      </c>
      <c r="B6" s="898"/>
      <c r="C6" s="898"/>
      <c r="D6" s="898"/>
      <c r="E6" s="898"/>
      <c r="F6" s="898"/>
      <c r="G6" s="898"/>
      <c r="H6" s="898"/>
      <c r="I6" s="899"/>
      <c r="J6" s="900" t="s">
        <v>475</v>
      </c>
      <c r="K6" s="901"/>
    </row>
    <row r="7" spans="1:11" ht="45.75" customHeight="1">
      <c r="A7" s="902" t="s">
        <v>476</v>
      </c>
      <c r="B7" s="903"/>
      <c r="C7" s="903"/>
      <c r="D7" s="903"/>
      <c r="E7" s="903"/>
      <c r="F7" s="903"/>
      <c r="G7" s="903"/>
      <c r="H7" s="903"/>
      <c r="I7" s="904"/>
      <c r="J7" s="890"/>
      <c r="K7" s="890"/>
    </row>
    <row r="8" spans="1:11" ht="45.75" customHeight="1">
      <c r="A8" s="887" t="s">
        <v>477</v>
      </c>
      <c r="B8" s="888"/>
      <c r="C8" s="888"/>
      <c r="D8" s="888"/>
      <c r="E8" s="888"/>
      <c r="F8" s="888"/>
      <c r="G8" s="888"/>
      <c r="H8" s="888"/>
      <c r="I8" s="889"/>
      <c r="J8" s="890"/>
      <c r="K8" s="890"/>
    </row>
    <row r="9" spans="1:11" ht="45.75" customHeight="1">
      <c r="A9" s="892" t="s">
        <v>478</v>
      </c>
      <c r="B9" s="893"/>
      <c r="C9" s="893"/>
      <c r="D9" s="893"/>
      <c r="E9" s="893"/>
      <c r="F9" s="893"/>
      <c r="G9" s="893"/>
      <c r="H9" s="893"/>
      <c r="I9" s="894"/>
      <c r="J9" s="890"/>
      <c r="K9" s="890"/>
    </row>
    <row r="10" spans="1:11" ht="45.75" customHeight="1">
      <c r="A10" s="887" t="s">
        <v>479</v>
      </c>
      <c r="B10" s="888"/>
      <c r="C10" s="888"/>
      <c r="D10" s="888"/>
      <c r="E10" s="888"/>
      <c r="F10" s="888"/>
      <c r="G10" s="888"/>
      <c r="H10" s="888"/>
      <c r="I10" s="889"/>
      <c r="J10" s="890"/>
      <c r="K10" s="890"/>
    </row>
    <row r="11" spans="1:11" ht="45.75" customHeight="1">
      <c r="A11" s="887" t="s">
        <v>480</v>
      </c>
      <c r="B11" s="888"/>
      <c r="C11" s="888"/>
      <c r="D11" s="888"/>
      <c r="E11" s="888"/>
      <c r="F11" s="888"/>
      <c r="G11" s="888"/>
      <c r="H11" s="888"/>
      <c r="I11" s="889"/>
      <c r="J11" s="890"/>
      <c r="K11" s="890"/>
    </row>
    <row r="12" spans="1:11" ht="45.75" customHeight="1">
      <c r="A12" s="719"/>
      <c r="B12" s="719"/>
    </row>
    <row r="13" spans="1:11" ht="45.75" customHeight="1">
      <c r="A13" s="891" t="s">
        <v>481</v>
      </c>
      <c r="B13" s="891"/>
      <c r="C13" s="891"/>
      <c r="D13" s="891"/>
      <c r="E13" s="891"/>
      <c r="F13" s="891"/>
      <c r="G13" s="891"/>
      <c r="H13" s="891"/>
      <c r="I13" s="891"/>
      <c r="J13" s="891"/>
      <c r="K13" s="891"/>
    </row>
    <row r="14" spans="1:11" ht="45.75" customHeight="1">
      <c r="A14" s="891"/>
      <c r="B14" s="891"/>
      <c r="C14" s="891"/>
      <c r="D14" s="891"/>
      <c r="E14" s="891"/>
      <c r="F14" s="891"/>
      <c r="G14" s="891"/>
      <c r="H14" s="891"/>
      <c r="I14" s="891"/>
      <c r="J14" s="891"/>
      <c r="K14" s="891"/>
    </row>
    <row r="15" spans="1:11" ht="45.75" customHeight="1">
      <c r="A15" s="721" t="s">
        <v>482</v>
      </c>
    </row>
  </sheetData>
  <sheetProtection selectLockedCells="1"/>
  <dataConsolidate/>
  <mergeCells count="15">
    <mergeCell ref="A8:I8"/>
    <mergeCell ref="J8:K8"/>
    <mergeCell ref="A9:I9"/>
    <mergeCell ref="J9:K9"/>
    <mergeCell ref="A3:K3"/>
    <mergeCell ref="H5:K5"/>
    <mergeCell ref="A6:I6"/>
    <mergeCell ref="J6:K6"/>
    <mergeCell ref="A7:I7"/>
    <mergeCell ref="J7:K7"/>
    <mergeCell ref="A10:I10"/>
    <mergeCell ref="J10:K10"/>
    <mergeCell ref="A11:I11"/>
    <mergeCell ref="J11:K11"/>
    <mergeCell ref="A13:K14"/>
  </mergeCells>
  <phoneticPr fontId="4"/>
  <dataValidations count="1">
    <dataValidation type="list" allowBlank="1" showInputMessage="1" showErrorMessage="1" sqref="J7:K11" xr:uid="{B8761DA5-2B4F-47F8-B136-F3CA3AD85E9F}">
      <formula1>"○,×"</formula1>
    </dataValidation>
  </dataValidations>
  <printOptions horizontalCentered="1"/>
  <pageMargins left="0.39370078740157483" right="0.39370078740157483" top="0.74803149606299213" bottom="0.74803149606299213" header="0.31496062992125984" footer="0.31496062992125984"/>
  <pageSetup paperSize="9" fitToHeight="0" orientation="landscape" r:id="rId1"/>
  <headerFooter>
    <oddFooter>&amp;C&amp;P／&amp;N</oddFooter>
  </headerFooter>
  <rowBreaks count="1" manualBreakCount="1">
    <brk id="52" min="1" max="1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FD5F38-A4CE-4078-8712-CCD9C56FB2FC}">
  <sheetPr>
    <tabColor theme="5" tint="0.39997558519241921"/>
    <outlinePr summaryRight="0"/>
    <pageSetUpPr fitToPage="1"/>
  </sheetPr>
  <dimension ref="A1:AA23"/>
  <sheetViews>
    <sheetView showGridLines="0" view="pageBreakPreview" topLeftCell="L1" zoomScale="130" zoomScaleNormal="70" zoomScaleSheetLayoutView="130" workbookViewId="0">
      <selection activeCell="E3" sqref="E3:F6"/>
    </sheetView>
  </sheetViews>
  <sheetFormatPr defaultColWidth="9" defaultRowHeight="13.5"/>
  <cols>
    <col min="1" max="1" width="7.125" style="9" bestFit="1" customWidth="1"/>
    <col min="2" max="5" width="24.75" style="9" customWidth="1"/>
    <col min="6" max="19" width="11.25" style="9" customWidth="1"/>
    <col min="20" max="22" width="5.75" style="9" customWidth="1"/>
    <col min="23" max="24" width="5.625" style="9" customWidth="1"/>
    <col min="25" max="16384" width="9" style="9"/>
  </cols>
  <sheetData>
    <row r="1" spans="1:27" ht="21" customHeight="1" thickBot="1">
      <c r="A1" s="285" t="s">
        <v>312</v>
      </c>
    </row>
    <row r="2" spans="1:27" ht="24" customHeight="1" thickBot="1">
      <c r="B2" s="908" t="s">
        <v>313</v>
      </c>
      <c r="C2" s="909"/>
      <c r="D2" s="909"/>
      <c r="E2" s="909"/>
      <c r="F2" s="909"/>
      <c r="G2" s="909"/>
      <c r="H2" s="909"/>
      <c r="I2" s="909"/>
      <c r="J2" s="909"/>
      <c r="K2" s="909"/>
      <c r="L2" s="909"/>
      <c r="M2" s="909"/>
      <c r="N2" s="909"/>
      <c r="O2" s="909"/>
      <c r="P2" s="909"/>
      <c r="Q2" s="909"/>
      <c r="R2" s="909"/>
      <c r="S2" s="910"/>
    </row>
    <row r="4" spans="1:27" ht="19.5" customHeight="1">
      <c r="B4" s="445"/>
      <c r="C4" s="445"/>
      <c r="D4" s="445"/>
      <c r="E4" s="445"/>
    </row>
    <row r="5" spans="1:27" ht="19.5" customHeight="1">
      <c r="B5" s="444"/>
      <c r="C5" s="444"/>
      <c r="D5" s="444"/>
      <c r="E5" s="444"/>
    </row>
    <row r="6" spans="1:27" ht="19.5" customHeight="1">
      <c r="B6" s="444"/>
      <c r="C6" s="444"/>
      <c r="D6" s="444"/>
      <c r="E6" s="444"/>
    </row>
    <row r="7" spans="1:27" ht="7.5" customHeight="1">
      <c r="B7" s="36"/>
      <c r="C7" s="36"/>
      <c r="D7" s="36"/>
      <c r="E7" s="36"/>
      <c r="F7" s="36"/>
      <c r="G7" s="36"/>
      <c r="H7" s="36"/>
      <c r="I7" s="36"/>
      <c r="J7" s="36"/>
      <c r="K7" s="36"/>
      <c r="L7" s="36"/>
      <c r="M7" s="36"/>
      <c r="N7" s="36"/>
      <c r="O7" s="36"/>
      <c r="P7" s="36"/>
      <c r="Q7" s="36"/>
      <c r="R7" s="36"/>
      <c r="S7" s="36"/>
    </row>
    <row r="8" spans="1:27" ht="19.5" thickBot="1">
      <c r="B8" s="728"/>
      <c r="C8" s="731" t="s">
        <v>297</v>
      </c>
      <c r="D8" s="729"/>
      <c r="E8" s="729"/>
      <c r="F8" s="729"/>
      <c r="M8" s="443"/>
    </row>
    <row r="9" spans="1:27" ht="45" customHeight="1" thickTop="1">
      <c r="B9" s="905" t="s">
        <v>314</v>
      </c>
      <c r="C9" s="911" t="s">
        <v>230</v>
      </c>
      <c r="D9" s="911" t="s">
        <v>488</v>
      </c>
      <c r="E9" s="911" t="s">
        <v>489</v>
      </c>
      <c r="F9" s="730" t="s">
        <v>315</v>
      </c>
      <c r="G9" s="442" t="s">
        <v>316</v>
      </c>
      <c r="H9" s="441" t="s">
        <v>317</v>
      </c>
      <c r="I9" s="442" t="s">
        <v>493</v>
      </c>
      <c r="J9" s="441" t="s">
        <v>318</v>
      </c>
      <c r="K9" s="441" t="s">
        <v>319</v>
      </c>
      <c r="L9" s="441" t="s">
        <v>320</v>
      </c>
      <c r="M9" s="440" t="s">
        <v>321</v>
      </c>
      <c r="N9" s="439" t="s">
        <v>322</v>
      </c>
      <c r="O9" s="438" t="s">
        <v>352</v>
      </c>
      <c r="P9" s="438" t="s">
        <v>64</v>
      </c>
      <c r="Q9" s="437" t="s">
        <v>246</v>
      </c>
      <c r="R9" s="437" t="s">
        <v>66</v>
      </c>
      <c r="S9" s="436" t="s">
        <v>67</v>
      </c>
      <c r="T9" s="423"/>
    </row>
    <row r="10" spans="1:27" ht="13.5" customHeight="1" thickBot="1">
      <c r="B10" s="906"/>
      <c r="C10" s="912"/>
      <c r="D10" s="912"/>
      <c r="E10" s="912"/>
      <c r="F10" s="434" t="s">
        <v>323</v>
      </c>
      <c r="G10" s="435" t="s">
        <v>324</v>
      </c>
      <c r="H10" s="434" t="s">
        <v>325</v>
      </c>
      <c r="I10" s="435" t="s">
        <v>326</v>
      </c>
      <c r="J10" s="434" t="s">
        <v>327</v>
      </c>
      <c r="K10" s="433" t="s">
        <v>328</v>
      </c>
      <c r="L10" s="431"/>
      <c r="M10" s="432" t="s">
        <v>329</v>
      </c>
      <c r="N10" s="431" t="s">
        <v>330</v>
      </c>
      <c r="O10" s="431" t="s">
        <v>331</v>
      </c>
      <c r="P10" s="431" t="s">
        <v>529</v>
      </c>
      <c r="Q10" s="431" t="s">
        <v>333</v>
      </c>
      <c r="R10" s="431" t="s">
        <v>530</v>
      </c>
      <c r="S10" s="430" t="s">
        <v>531</v>
      </c>
      <c r="T10" s="423"/>
    </row>
    <row r="11" spans="1:27" ht="18.75" customHeight="1" thickBot="1">
      <c r="B11" s="429"/>
      <c r="C11" s="723"/>
      <c r="D11" s="723"/>
      <c r="E11" s="723"/>
      <c r="F11" s="428" t="s">
        <v>335</v>
      </c>
      <c r="G11" s="428" t="s">
        <v>336</v>
      </c>
      <c r="H11" s="428" t="s">
        <v>335</v>
      </c>
      <c r="I11" s="428" t="s">
        <v>335</v>
      </c>
      <c r="J11" s="428" t="s">
        <v>51</v>
      </c>
      <c r="K11" s="428" t="s">
        <v>51</v>
      </c>
      <c r="L11" s="427"/>
      <c r="M11" s="427" t="s">
        <v>83</v>
      </c>
      <c r="N11" s="427" t="s">
        <v>83</v>
      </c>
      <c r="O11" s="426" t="s">
        <v>83</v>
      </c>
      <c r="P11" s="426" t="s">
        <v>83</v>
      </c>
      <c r="Q11" s="425" t="s">
        <v>82</v>
      </c>
      <c r="R11" s="425" t="s">
        <v>337</v>
      </c>
      <c r="S11" s="424" t="s">
        <v>82</v>
      </c>
      <c r="T11" s="423"/>
    </row>
    <row r="12" spans="1:27" ht="22.5" customHeight="1" thickBot="1">
      <c r="A12" s="9" t="s">
        <v>84</v>
      </c>
      <c r="B12" s="422" t="s">
        <v>338</v>
      </c>
      <c r="C12" s="724" t="s">
        <v>254</v>
      </c>
      <c r="D12" s="724" t="s">
        <v>255</v>
      </c>
      <c r="E12" s="724" t="s">
        <v>491</v>
      </c>
      <c r="F12" s="421">
        <v>50000000</v>
      </c>
      <c r="G12" s="421">
        <v>8500000</v>
      </c>
      <c r="H12" s="419">
        <f t="shared" ref="H12:H17" si="0">F12-G12</f>
        <v>41500000</v>
      </c>
      <c r="I12" s="421">
        <v>40000000</v>
      </c>
      <c r="J12" s="420">
        <v>7239000</v>
      </c>
      <c r="K12" s="419">
        <f t="shared" ref="K12:K17" si="1">MIN(H12,I12,J12)</f>
        <v>7239000</v>
      </c>
      <c r="L12" s="418">
        <v>0.5</v>
      </c>
      <c r="M12" s="417">
        <f>K12*1/2</f>
        <v>3619500</v>
      </c>
      <c r="N12" s="416">
        <v>16800000</v>
      </c>
      <c r="O12" s="415">
        <f>MIN(M12,K12)</f>
        <v>3619500</v>
      </c>
      <c r="P12" s="415">
        <f>ROUNDDOWN(O12,-3)</f>
        <v>3619000</v>
      </c>
      <c r="Q12" s="414">
        <v>9000000</v>
      </c>
      <c r="R12" s="414">
        <v>9000000</v>
      </c>
      <c r="S12" s="413">
        <f>P12-R12</f>
        <v>-5381000</v>
      </c>
      <c r="T12" s="412"/>
      <c r="U12" s="386"/>
      <c r="V12" s="386"/>
      <c r="W12" s="386"/>
      <c r="X12" s="386"/>
    </row>
    <row r="13" spans="1:27" ht="22.5" customHeight="1" thickBot="1">
      <c r="A13" s="9" t="s">
        <v>84</v>
      </c>
      <c r="B13" s="422" t="s">
        <v>339</v>
      </c>
      <c r="C13" s="724" t="s">
        <v>254</v>
      </c>
      <c r="D13" s="724" t="s">
        <v>255</v>
      </c>
      <c r="E13" s="724" t="s">
        <v>492</v>
      </c>
      <c r="F13" s="421">
        <v>50000000</v>
      </c>
      <c r="G13" s="421">
        <v>8500000</v>
      </c>
      <c r="H13" s="419">
        <f t="shared" si="0"/>
        <v>41500000</v>
      </c>
      <c r="I13" s="421">
        <v>40000000</v>
      </c>
      <c r="J13" s="420">
        <v>7239000</v>
      </c>
      <c r="K13" s="419">
        <f t="shared" si="1"/>
        <v>7239000</v>
      </c>
      <c r="L13" s="418">
        <v>0.5</v>
      </c>
      <c r="M13" s="417">
        <f t="shared" ref="M13:M17" si="2">K13*1/2</f>
        <v>3619500</v>
      </c>
      <c r="N13" s="416">
        <v>16800000</v>
      </c>
      <c r="O13" s="415">
        <f t="shared" ref="O13:O17" si="3">MIN(M13,K13)</f>
        <v>3619500</v>
      </c>
      <c r="P13" s="415">
        <f>ROUNDDOWN(O13,-3)</f>
        <v>3619000</v>
      </c>
      <c r="Q13" s="414">
        <v>9000000</v>
      </c>
      <c r="R13" s="414">
        <v>9000000</v>
      </c>
      <c r="S13" s="413">
        <f>P13-R13</f>
        <v>-5381000</v>
      </c>
      <c r="T13" s="412"/>
      <c r="U13" s="386"/>
      <c r="V13" s="386"/>
      <c r="W13" s="386"/>
      <c r="X13" s="386"/>
    </row>
    <row r="14" spans="1:27" ht="22.5" customHeight="1">
      <c r="B14" s="407"/>
      <c r="C14" s="725"/>
      <c r="D14" s="725"/>
      <c r="E14" s="725"/>
      <c r="F14" s="406"/>
      <c r="G14" s="406"/>
      <c r="H14" s="404">
        <f t="shared" si="0"/>
        <v>0</v>
      </c>
      <c r="I14" s="406"/>
      <c r="J14" s="405">
        <v>7239000</v>
      </c>
      <c r="K14" s="404">
        <f t="shared" si="1"/>
        <v>0</v>
      </c>
      <c r="L14" s="403">
        <v>0.5</v>
      </c>
      <c r="M14" s="392">
        <f t="shared" si="2"/>
        <v>0</v>
      </c>
      <c r="N14" s="402">
        <v>0</v>
      </c>
      <c r="O14" s="411">
        <f t="shared" si="3"/>
        <v>0</v>
      </c>
      <c r="P14" s="743">
        <f t="shared" ref="P14:P17" si="4">ROUNDDOWN(O14,-3)</f>
        <v>0</v>
      </c>
      <c r="Q14" s="410"/>
      <c r="R14" s="410"/>
      <c r="S14" s="409"/>
      <c r="T14" s="387"/>
      <c r="U14" s="386"/>
      <c r="V14" s="386"/>
      <c r="W14" s="386"/>
      <c r="X14" s="386"/>
    </row>
    <row r="15" spans="1:27" ht="22.5" customHeight="1">
      <c r="B15" s="407"/>
      <c r="C15" s="725"/>
      <c r="D15" s="725"/>
      <c r="E15" s="725"/>
      <c r="F15" s="406"/>
      <c r="G15" s="406"/>
      <c r="H15" s="404">
        <f t="shared" si="0"/>
        <v>0</v>
      </c>
      <c r="I15" s="406"/>
      <c r="J15" s="405">
        <v>7239000</v>
      </c>
      <c r="K15" s="404">
        <f t="shared" si="1"/>
        <v>0</v>
      </c>
      <c r="L15" s="403">
        <v>0.5</v>
      </c>
      <c r="M15" s="392">
        <f t="shared" si="2"/>
        <v>0</v>
      </c>
      <c r="N15" s="402">
        <v>0</v>
      </c>
      <c r="O15" s="408">
        <f t="shared" si="3"/>
        <v>0</v>
      </c>
      <c r="P15" s="744">
        <f t="shared" si="4"/>
        <v>0</v>
      </c>
      <c r="Q15" s="400"/>
      <c r="R15" s="400"/>
      <c r="S15" s="399"/>
      <c r="T15" s="387"/>
      <c r="U15" s="386"/>
      <c r="V15" s="386"/>
      <c r="W15" s="386"/>
      <c r="X15" s="386"/>
    </row>
    <row r="16" spans="1:27" ht="22.5" customHeight="1">
      <c r="B16" s="407"/>
      <c r="C16" s="725"/>
      <c r="D16" s="725"/>
      <c r="E16" s="725"/>
      <c r="F16" s="406"/>
      <c r="G16" s="406"/>
      <c r="H16" s="404">
        <f t="shared" si="0"/>
        <v>0</v>
      </c>
      <c r="I16" s="406"/>
      <c r="J16" s="405">
        <v>7239000</v>
      </c>
      <c r="K16" s="404">
        <f t="shared" si="1"/>
        <v>0</v>
      </c>
      <c r="L16" s="403">
        <v>0.5</v>
      </c>
      <c r="M16" s="392">
        <f t="shared" si="2"/>
        <v>0</v>
      </c>
      <c r="N16" s="402">
        <v>0</v>
      </c>
      <c r="O16" s="401">
        <f t="shared" si="3"/>
        <v>0</v>
      </c>
      <c r="P16" s="745">
        <f t="shared" si="4"/>
        <v>0</v>
      </c>
      <c r="Q16" s="400"/>
      <c r="R16" s="400"/>
      <c r="S16" s="399"/>
      <c r="T16" s="387"/>
      <c r="U16" s="386"/>
      <c r="V16" s="386"/>
      <c r="W16" s="386"/>
      <c r="X16" s="386"/>
      <c r="AA16" s="374"/>
    </row>
    <row r="17" spans="2:24" ht="22.5" customHeight="1" thickBot="1">
      <c r="B17" s="398"/>
      <c r="C17" s="726"/>
      <c r="D17" s="726"/>
      <c r="E17" s="726"/>
      <c r="F17" s="396"/>
      <c r="G17" s="396"/>
      <c r="H17" s="397">
        <f t="shared" si="0"/>
        <v>0</v>
      </c>
      <c r="I17" s="396"/>
      <c r="J17" s="395">
        <v>7239000</v>
      </c>
      <c r="K17" s="394">
        <f t="shared" si="1"/>
        <v>0</v>
      </c>
      <c r="L17" s="393">
        <v>0.5</v>
      </c>
      <c r="M17" s="392">
        <f t="shared" si="2"/>
        <v>0</v>
      </c>
      <c r="N17" s="391">
        <v>0</v>
      </c>
      <c r="O17" s="390">
        <f t="shared" si="3"/>
        <v>0</v>
      </c>
      <c r="P17" s="390">
        <f t="shared" si="4"/>
        <v>0</v>
      </c>
      <c r="Q17" s="389"/>
      <c r="R17" s="389"/>
      <c r="S17" s="388"/>
      <c r="T17" s="387"/>
      <c r="U17" s="386"/>
      <c r="V17" s="386"/>
      <c r="W17" s="386"/>
      <c r="X17" s="386"/>
    </row>
    <row r="18" spans="2:24" ht="22.5" customHeight="1" thickTop="1" thickBot="1">
      <c r="B18" s="385" t="s">
        <v>52</v>
      </c>
      <c r="C18" s="727"/>
      <c r="D18" s="727"/>
      <c r="E18" s="727"/>
      <c r="F18" s="384"/>
      <c r="G18" s="381"/>
      <c r="H18" s="383"/>
      <c r="I18" s="384"/>
      <c r="J18" s="381"/>
      <c r="K18" s="383"/>
      <c r="L18" s="381"/>
      <c r="M18" s="382"/>
      <c r="N18" s="381"/>
      <c r="O18" s="380"/>
      <c r="P18" s="380"/>
      <c r="Q18" s="379"/>
      <c r="R18" s="378"/>
      <c r="S18" s="377"/>
    </row>
    <row r="19" spans="2:24" ht="14.25" thickTop="1">
      <c r="B19" s="14"/>
      <c r="C19" s="14"/>
      <c r="D19" s="14"/>
      <c r="E19" s="14"/>
      <c r="R19" s="376"/>
      <c r="S19" s="376"/>
    </row>
    <row r="20" spans="2:24">
      <c r="B20" s="375" t="s">
        <v>340</v>
      </c>
      <c r="C20" s="375"/>
      <c r="D20" s="375"/>
      <c r="E20" s="375"/>
      <c r="K20" s="374"/>
      <c r="L20" s="374"/>
      <c r="M20" s="374"/>
      <c r="N20" s="374"/>
      <c r="O20" s="374"/>
    </row>
    <row r="21" spans="2:24">
      <c r="B21" s="373" t="s">
        <v>341</v>
      </c>
      <c r="C21" s="373"/>
      <c r="D21" s="373"/>
      <c r="E21" s="373"/>
      <c r="F21" s="373"/>
      <c r="G21" s="373"/>
      <c r="H21" s="373"/>
      <c r="I21" s="373"/>
      <c r="J21" s="373"/>
      <c r="K21" s="372"/>
      <c r="L21" s="372"/>
      <c r="M21" s="372"/>
      <c r="N21" s="372"/>
      <c r="O21" s="372"/>
    </row>
    <row r="22" spans="2:24" ht="84" customHeight="1">
      <c r="B22" s="907" t="s">
        <v>342</v>
      </c>
      <c r="C22" s="907"/>
      <c r="D22" s="907"/>
      <c r="E22" s="907"/>
      <c r="F22" s="907"/>
      <c r="G22" s="907"/>
      <c r="H22" s="907"/>
      <c r="I22" s="907"/>
      <c r="J22" s="907"/>
      <c r="K22" s="907"/>
      <c r="L22" s="907"/>
      <c r="M22" s="907"/>
      <c r="N22" s="907"/>
      <c r="O22" s="907"/>
      <c r="P22" s="907"/>
      <c r="Q22" s="907"/>
      <c r="R22" s="907"/>
      <c r="S22" s="907"/>
      <c r="T22" s="907"/>
      <c r="U22" s="907"/>
    </row>
    <row r="23" spans="2:24">
      <c r="B23" s="373" t="s">
        <v>343</v>
      </c>
      <c r="C23" s="373"/>
      <c r="D23" s="373"/>
      <c r="E23" s="373"/>
      <c r="F23" s="373"/>
      <c r="G23" s="373"/>
      <c r="H23" s="373"/>
      <c r="I23" s="373"/>
      <c r="J23" s="373"/>
      <c r="K23" s="372"/>
      <c r="L23" s="372"/>
      <c r="M23" s="372"/>
      <c r="N23" s="372"/>
      <c r="O23" s="372"/>
    </row>
  </sheetData>
  <sheetProtection selectLockedCells="1"/>
  <mergeCells count="6">
    <mergeCell ref="B9:B10"/>
    <mergeCell ref="B22:U22"/>
    <mergeCell ref="B2:S2"/>
    <mergeCell ref="C9:C10"/>
    <mergeCell ref="E9:E10"/>
    <mergeCell ref="D9:D10"/>
  </mergeCells>
  <phoneticPr fontId="4"/>
  <conditionalFormatting sqref="T14:T32">
    <cfRule type="expression" dxfId="2" priority="1">
      <formula>IF(F14="都道府県が行う事業（直接補助）",TRUE,FALSE)</formula>
    </cfRule>
  </conditionalFormatting>
  <dataValidations count="6">
    <dataValidation type="list" imeMode="off" allowBlank="1" showInputMessage="1" showErrorMessage="1" sqref="M18" xr:uid="{5A5AAEA6-D10E-42F9-97E1-6B9CC4F5E870}">
      <formula1>$K$37:$K$39</formula1>
    </dataValidation>
    <dataValidation type="list" imeMode="off" allowBlank="1" showInputMessage="1" showErrorMessage="1" sqref="K21:O32 L19:M20 K14:K20 N18:N20 O19:O20" xr:uid="{C735F603-1AD4-478E-92C3-161DC733DCEE}">
      <formula1>$K$35:$K$37</formula1>
    </dataValidation>
    <dataValidation allowBlank="1" showInputMessage="1" showErrorMessage="1" sqref="L14:L18" xr:uid="{BD2E6CF5-0128-45BE-B548-BF362FB73482}"/>
    <dataValidation type="list" allowBlank="1" showInputMessage="1" showErrorMessage="1" sqref="F14:F32" xr:uid="{8C5CD026-E4E4-48B0-B740-DB5E668DC55D}">
      <formula1>$F$35:$F$36</formula1>
    </dataValidation>
    <dataValidation imeMode="off" allowBlank="1" showInputMessage="1" showErrorMessage="1" sqref="B36:E102 F8:F13 U33:V33 H33:O34 F33:G35 G9:J32 T8:T32 L9:L10 O12:O18 P8:S10 P33:T38 F103:T1048576 J51:T102 C8 H8:O8 K12:N13 O9:O10 P12:S32" xr:uid="{580A1803-CBFC-4EE4-881D-8B3D23C8C8C8}"/>
    <dataValidation type="list" allowBlank="1" showInputMessage="1" showErrorMessage="1" sqref="C12:C13" xr:uid="{93CD7CF7-35DE-4E0C-A890-98321D7557CC}">
      <formula1>$C$19:$C$20</formula1>
    </dataValidation>
  </dataValidations>
  <printOptions horizontalCentered="1"/>
  <pageMargins left="0.39370078740157483" right="0.39370078740157483" top="0.74803149606299213" bottom="0.74803149606299213" header="0.31496062992125984" footer="0.31496062992125984"/>
  <pageSetup paperSize="9" scale="50" fitToHeight="0" orientation="landscape" r:id="rId1"/>
  <headerFooter>
    <oddFooter>&amp;C&amp;P／&amp;N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0101B-2C65-4758-AE03-EA9C6F0DCFDC}">
  <sheetPr>
    <tabColor theme="5" tint="0.39997558519241921"/>
    <outlinePr summaryRight="0"/>
    <pageSetUpPr fitToPage="1"/>
  </sheetPr>
  <dimension ref="A1:AD23"/>
  <sheetViews>
    <sheetView showGridLines="0" view="pageBreakPreview" topLeftCell="C4" zoomScaleNormal="115" zoomScaleSheetLayoutView="100" workbookViewId="0">
      <selection activeCell="B22" sqref="B22:X22"/>
    </sheetView>
  </sheetViews>
  <sheetFormatPr defaultColWidth="9" defaultRowHeight="13.5"/>
  <cols>
    <col min="1" max="1" width="7.125" style="9" bestFit="1" customWidth="1"/>
    <col min="2" max="2" width="24.75" style="9" customWidth="1"/>
    <col min="3" max="3" width="30.125" style="9" customWidth="1"/>
    <col min="4" max="4" width="20" style="9" customWidth="1"/>
    <col min="5" max="8" width="12.75" style="9" customWidth="1"/>
    <col min="9" max="22" width="11.25" style="9" customWidth="1"/>
    <col min="23" max="25" width="5.75" style="9" customWidth="1"/>
    <col min="26" max="27" width="5.625" style="9" customWidth="1"/>
    <col min="28" max="16384" width="9" style="9"/>
  </cols>
  <sheetData>
    <row r="1" spans="1:30" ht="21" customHeight="1" thickBot="1">
      <c r="A1" s="285" t="s">
        <v>344</v>
      </c>
    </row>
    <row r="2" spans="1:30" ht="24" customHeight="1" thickBot="1">
      <c r="B2" s="908" t="s">
        <v>345</v>
      </c>
      <c r="C2" s="909"/>
      <c r="D2" s="909"/>
      <c r="E2" s="909"/>
      <c r="F2" s="909"/>
      <c r="G2" s="909"/>
      <c r="H2" s="909"/>
      <c r="I2" s="909"/>
      <c r="J2" s="909"/>
      <c r="K2" s="909"/>
      <c r="L2" s="909"/>
      <c r="M2" s="909"/>
      <c r="N2" s="909"/>
      <c r="O2" s="909"/>
      <c r="P2" s="909"/>
      <c r="Q2" s="909"/>
      <c r="R2" s="909"/>
      <c r="S2" s="909"/>
      <c r="T2" s="909"/>
      <c r="U2" s="909"/>
      <c r="V2" s="910"/>
    </row>
    <row r="4" spans="1:30" ht="19.5" customHeight="1">
      <c r="B4" s="445"/>
      <c r="C4" s="445"/>
      <c r="D4" s="445"/>
      <c r="E4" s="445"/>
      <c r="F4" s="445"/>
      <c r="G4" s="445"/>
      <c r="H4" s="445"/>
    </row>
    <row r="5" spans="1:30" ht="19.5" customHeight="1">
      <c r="B5" s="444"/>
      <c r="C5" s="444"/>
      <c r="D5" s="444"/>
      <c r="E5" s="444"/>
      <c r="F5" s="444"/>
      <c r="G5" s="444"/>
      <c r="H5" s="444"/>
    </row>
    <row r="6" spans="1:30" ht="19.5" customHeight="1">
      <c r="B6" s="444"/>
      <c r="C6" s="444"/>
      <c r="D6" s="444"/>
      <c r="E6" s="444"/>
      <c r="F6" s="444"/>
      <c r="G6" s="444"/>
      <c r="H6" s="444"/>
    </row>
    <row r="7" spans="1:30" ht="7.5" customHeight="1">
      <c r="B7" s="36"/>
      <c r="C7" s="36"/>
      <c r="D7" s="734"/>
      <c r="E7" s="734"/>
      <c r="F7" s="734"/>
      <c r="G7" s="734"/>
      <c r="H7" s="734"/>
      <c r="I7" s="734"/>
      <c r="J7" s="36"/>
      <c r="K7" s="36"/>
      <c r="L7" s="36"/>
      <c r="M7" s="36"/>
      <c r="N7" s="36"/>
      <c r="O7" s="36"/>
      <c r="P7" s="36"/>
      <c r="Q7" s="36"/>
      <c r="R7" s="36"/>
      <c r="S7" s="36"/>
      <c r="T7" s="36"/>
      <c r="U7" s="36"/>
      <c r="V7" s="36"/>
    </row>
    <row r="8" spans="1:30" ht="19.5" thickBot="1">
      <c r="B8" s="735"/>
      <c r="C8" s="9" t="s">
        <v>297</v>
      </c>
      <c r="D8" s="733"/>
      <c r="E8" s="733"/>
      <c r="F8" s="733"/>
      <c r="G8" s="733"/>
      <c r="H8" s="733"/>
      <c r="I8" s="732"/>
      <c r="P8" s="443"/>
    </row>
    <row r="9" spans="1:30" ht="45" customHeight="1" thickTop="1">
      <c r="B9" s="905" t="s">
        <v>314</v>
      </c>
      <c r="C9" s="913" t="s">
        <v>230</v>
      </c>
      <c r="D9" s="913" t="s">
        <v>494</v>
      </c>
      <c r="E9" s="913" t="s">
        <v>495</v>
      </c>
      <c r="F9" s="913" t="s">
        <v>496</v>
      </c>
      <c r="G9" s="913" t="s">
        <v>497</v>
      </c>
      <c r="H9" s="913" t="s">
        <v>498</v>
      </c>
      <c r="I9" s="442" t="s">
        <v>315</v>
      </c>
      <c r="J9" s="442" t="s">
        <v>346</v>
      </c>
      <c r="K9" s="441" t="s">
        <v>317</v>
      </c>
      <c r="L9" s="442" t="s">
        <v>493</v>
      </c>
      <c r="M9" s="441" t="s">
        <v>318</v>
      </c>
      <c r="N9" s="441" t="s">
        <v>319</v>
      </c>
      <c r="O9" s="441" t="s">
        <v>320</v>
      </c>
      <c r="P9" s="440" t="s">
        <v>321</v>
      </c>
      <c r="Q9" s="439" t="s">
        <v>322</v>
      </c>
      <c r="R9" s="438" t="s">
        <v>352</v>
      </c>
      <c r="S9" s="438" t="s">
        <v>64</v>
      </c>
      <c r="T9" s="455" t="s">
        <v>246</v>
      </c>
      <c r="U9" s="454" t="s">
        <v>66</v>
      </c>
      <c r="V9" s="453" t="s">
        <v>67</v>
      </c>
    </row>
    <row r="10" spans="1:30" ht="13.5" customHeight="1" thickBot="1">
      <c r="B10" s="906"/>
      <c r="C10" s="912"/>
      <c r="D10" s="912"/>
      <c r="E10" s="912"/>
      <c r="F10" s="912"/>
      <c r="G10" s="912"/>
      <c r="H10" s="912"/>
      <c r="I10" s="434" t="s">
        <v>323</v>
      </c>
      <c r="J10" s="435" t="s">
        <v>324</v>
      </c>
      <c r="K10" s="434" t="s">
        <v>325</v>
      </c>
      <c r="L10" s="435" t="s">
        <v>326</v>
      </c>
      <c r="M10" s="434" t="s">
        <v>327</v>
      </c>
      <c r="N10" s="433" t="s">
        <v>328</v>
      </c>
      <c r="O10" s="431"/>
      <c r="P10" s="432" t="s">
        <v>329</v>
      </c>
      <c r="Q10" s="431" t="s">
        <v>330</v>
      </c>
      <c r="R10" s="431" t="s">
        <v>331</v>
      </c>
      <c r="S10" s="431" t="s">
        <v>529</v>
      </c>
      <c r="T10" s="431" t="s">
        <v>333</v>
      </c>
      <c r="U10" s="431" t="s">
        <v>530</v>
      </c>
      <c r="V10" s="431" t="s">
        <v>531</v>
      </c>
      <c r="W10" s="452"/>
    </row>
    <row r="11" spans="1:30" ht="18.75" customHeight="1" thickBot="1">
      <c r="B11" s="429"/>
      <c r="C11" s="723"/>
      <c r="D11" s="723"/>
      <c r="E11" s="723"/>
      <c r="F11" s="723"/>
      <c r="G11" s="723"/>
      <c r="H11" s="723"/>
      <c r="I11" s="428" t="s">
        <v>335</v>
      </c>
      <c r="J11" s="428" t="s">
        <v>336</v>
      </c>
      <c r="K11" s="428" t="s">
        <v>335</v>
      </c>
      <c r="L11" s="428" t="s">
        <v>335</v>
      </c>
      <c r="M11" s="428" t="s">
        <v>51</v>
      </c>
      <c r="N11" s="428" t="s">
        <v>51</v>
      </c>
      <c r="O11" s="427" t="s">
        <v>83</v>
      </c>
      <c r="P11" s="427" t="s">
        <v>83</v>
      </c>
      <c r="Q11" s="427" t="s">
        <v>83</v>
      </c>
      <c r="R11" s="426" t="s">
        <v>83</v>
      </c>
      <c r="S11" s="426" t="s">
        <v>83</v>
      </c>
      <c r="T11" s="425" t="s">
        <v>82</v>
      </c>
      <c r="U11" s="425" t="s">
        <v>337</v>
      </c>
      <c r="V11" s="424" t="s">
        <v>82</v>
      </c>
      <c r="W11" s="452"/>
    </row>
    <row r="12" spans="1:30" ht="22.5" customHeight="1" thickBot="1">
      <c r="A12" s="9" t="s">
        <v>84</v>
      </c>
      <c r="B12" s="422" t="s">
        <v>338</v>
      </c>
      <c r="C12" s="724" t="s">
        <v>490</v>
      </c>
      <c r="D12" s="724" t="s">
        <v>255</v>
      </c>
      <c r="E12" s="724">
        <v>3000000</v>
      </c>
      <c r="F12" s="724">
        <v>500000</v>
      </c>
      <c r="G12" s="724">
        <v>2000000</v>
      </c>
      <c r="H12" s="724">
        <v>5500000</v>
      </c>
      <c r="I12" s="421">
        <v>50000000</v>
      </c>
      <c r="J12" s="421">
        <v>8500000</v>
      </c>
      <c r="K12" s="419">
        <f t="shared" ref="K12:K17" si="0">I12-J12</f>
        <v>41500000</v>
      </c>
      <c r="L12" s="421">
        <v>40000000</v>
      </c>
      <c r="M12" s="420">
        <v>4630000</v>
      </c>
      <c r="N12" s="419">
        <f t="shared" ref="N12:N17" si="1">MIN(K12,L12,M12)</f>
        <v>4630000</v>
      </c>
      <c r="O12" s="418">
        <v>0.5</v>
      </c>
      <c r="P12" s="417">
        <f t="shared" ref="P12:P17" si="2">N12*1/2</f>
        <v>2315000</v>
      </c>
      <c r="Q12" s="416">
        <v>16800000</v>
      </c>
      <c r="R12" s="415">
        <f>MIN(N12,P12)</f>
        <v>2315000</v>
      </c>
      <c r="S12" s="415">
        <f>ROUNDDOWN(R12,-3)</f>
        <v>2315000</v>
      </c>
      <c r="T12" s="414">
        <v>9000000</v>
      </c>
      <c r="U12" s="414">
        <v>9000000</v>
      </c>
      <c r="V12" s="413">
        <f>S12-U12</f>
        <v>-6685000</v>
      </c>
      <c r="W12" s="451"/>
      <c r="X12" s="386"/>
      <c r="Y12" s="386"/>
      <c r="Z12" s="386"/>
      <c r="AA12" s="386"/>
    </row>
    <row r="13" spans="1:30" ht="22.5" customHeight="1" thickBot="1">
      <c r="A13" s="9" t="s">
        <v>84</v>
      </c>
      <c r="B13" s="422" t="s">
        <v>339</v>
      </c>
      <c r="C13" s="724" t="s">
        <v>499</v>
      </c>
      <c r="D13" s="724" t="s">
        <v>255</v>
      </c>
      <c r="E13" s="724">
        <v>3000000</v>
      </c>
      <c r="F13" s="724">
        <v>0</v>
      </c>
      <c r="G13" s="724">
        <v>0</v>
      </c>
      <c r="H13" s="724">
        <v>3000000</v>
      </c>
      <c r="I13" s="421">
        <v>50000000</v>
      </c>
      <c r="J13" s="421">
        <v>8500000</v>
      </c>
      <c r="K13" s="419">
        <f t="shared" si="0"/>
        <v>41500000</v>
      </c>
      <c r="L13" s="421">
        <v>40000000</v>
      </c>
      <c r="M13" s="420">
        <v>4630000</v>
      </c>
      <c r="N13" s="419">
        <f t="shared" si="1"/>
        <v>4630000</v>
      </c>
      <c r="O13" s="418">
        <v>0.5</v>
      </c>
      <c r="P13" s="417">
        <f t="shared" si="2"/>
        <v>2315000</v>
      </c>
      <c r="Q13" s="416">
        <v>16800000</v>
      </c>
      <c r="R13" s="415">
        <f t="shared" ref="R13:R17" si="3">MIN(N13,P13)</f>
        <v>2315000</v>
      </c>
      <c r="S13" s="415">
        <f t="shared" ref="S13:S17" si="4">ROUNDDOWN(R13,-3)</f>
        <v>2315000</v>
      </c>
      <c r="T13" s="414">
        <v>9000000</v>
      </c>
      <c r="U13" s="414">
        <v>9000000</v>
      </c>
      <c r="V13" s="413">
        <f>S13-U13</f>
        <v>-6685000</v>
      </c>
      <c r="W13" s="451"/>
      <c r="X13" s="386"/>
      <c r="Y13" s="386"/>
      <c r="Z13" s="386"/>
      <c r="AA13" s="386"/>
    </row>
    <row r="14" spans="1:30" ht="22.5" customHeight="1">
      <c r="B14" s="407"/>
      <c r="C14" s="725"/>
      <c r="D14" s="725"/>
      <c r="E14" s="725"/>
      <c r="F14" s="725"/>
      <c r="G14" s="725"/>
      <c r="H14" s="725"/>
      <c r="I14" s="406"/>
      <c r="J14" s="406"/>
      <c r="K14" s="404">
        <f t="shared" si="0"/>
        <v>0</v>
      </c>
      <c r="L14" s="406"/>
      <c r="M14" s="405">
        <v>4630000</v>
      </c>
      <c r="N14" s="404">
        <f t="shared" si="1"/>
        <v>0</v>
      </c>
      <c r="O14" s="403">
        <v>0.5</v>
      </c>
      <c r="P14" s="392">
        <f t="shared" si="2"/>
        <v>0</v>
      </c>
      <c r="Q14" s="402">
        <v>0</v>
      </c>
      <c r="R14" s="411">
        <f t="shared" si="3"/>
        <v>0</v>
      </c>
      <c r="S14" s="743">
        <f t="shared" si="4"/>
        <v>0</v>
      </c>
      <c r="T14" s="410"/>
      <c r="U14" s="410"/>
      <c r="V14" s="450"/>
      <c r="W14" s="387"/>
      <c r="X14" s="386"/>
      <c r="Y14" s="386"/>
      <c r="Z14" s="386"/>
      <c r="AA14" s="386"/>
    </row>
    <row r="15" spans="1:30" ht="22.5" customHeight="1">
      <c r="B15" s="407"/>
      <c r="C15" s="725"/>
      <c r="D15" s="725"/>
      <c r="E15" s="725"/>
      <c r="F15" s="725"/>
      <c r="G15" s="725"/>
      <c r="H15" s="725"/>
      <c r="I15" s="406"/>
      <c r="J15" s="406"/>
      <c r="K15" s="404">
        <f t="shared" si="0"/>
        <v>0</v>
      </c>
      <c r="L15" s="406"/>
      <c r="M15" s="405">
        <v>4630000</v>
      </c>
      <c r="N15" s="404">
        <f t="shared" si="1"/>
        <v>0</v>
      </c>
      <c r="O15" s="403">
        <v>0.5</v>
      </c>
      <c r="P15" s="392">
        <f t="shared" si="2"/>
        <v>0</v>
      </c>
      <c r="Q15" s="402">
        <v>0</v>
      </c>
      <c r="R15" s="401">
        <f t="shared" si="3"/>
        <v>0</v>
      </c>
      <c r="S15" s="745">
        <f t="shared" si="4"/>
        <v>0</v>
      </c>
      <c r="T15" s="400"/>
      <c r="U15" s="400"/>
      <c r="V15" s="449"/>
      <c r="W15" s="387"/>
      <c r="X15" s="386"/>
      <c r="Y15" s="386"/>
      <c r="Z15" s="386"/>
      <c r="AA15" s="386"/>
    </row>
    <row r="16" spans="1:30" ht="22.5" customHeight="1">
      <c r="B16" s="407"/>
      <c r="C16" s="725"/>
      <c r="D16" s="725"/>
      <c r="E16" s="725"/>
      <c r="F16" s="725"/>
      <c r="G16" s="725"/>
      <c r="H16" s="725"/>
      <c r="I16" s="406"/>
      <c r="J16" s="406"/>
      <c r="K16" s="404">
        <f t="shared" si="0"/>
        <v>0</v>
      </c>
      <c r="L16" s="406"/>
      <c r="M16" s="405">
        <v>4630000</v>
      </c>
      <c r="N16" s="404">
        <f t="shared" si="1"/>
        <v>0</v>
      </c>
      <c r="O16" s="403">
        <v>0.5</v>
      </c>
      <c r="P16" s="392">
        <f t="shared" si="2"/>
        <v>0</v>
      </c>
      <c r="Q16" s="402">
        <v>0</v>
      </c>
      <c r="R16" s="746">
        <f t="shared" si="3"/>
        <v>0</v>
      </c>
      <c r="S16" s="408">
        <f t="shared" si="4"/>
        <v>0</v>
      </c>
      <c r="T16" s="400"/>
      <c r="U16" s="400"/>
      <c r="V16" s="449"/>
      <c r="W16" s="387"/>
      <c r="X16" s="386"/>
      <c r="Y16" s="386"/>
      <c r="Z16" s="386"/>
      <c r="AA16" s="386"/>
      <c r="AD16" s="374"/>
    </row>
    <row r="17" spans="2:27" ht="22.5" customHeight="1" thickBot="1">
      <c r="B17" s="398"/>
      <c r="C17" s="726"/>
      <c r="D17" s="726"/>
      <c r="E17" s="726"/>
      <c r="F17" s="726"/>
      <c r="G17" s="726"/>
      <c r="H17" s="726"/>
      <c r="I17" s="396"/>
      <c r="J17" s="396"/>
      <c r="K17" s="397">
        <f t="shared" si="0"/>
        <v>0</v>
      </c>
      <c r="L17" s="396"/>
      <c r="M17" s="395">
        <v>4630000</v>
      </c>
      <c r="N17" s="394">
        <f t="shared" si="1"/>
        <v>0</v>
      </c>
      <c r="O17" s="393">
        <v>0.5</v>
      </c>
      <c r="P17" s="392">
        <f t="shared" si="2"/>
        <v>0</v>
      </c>
      <c r="Q17" s="391">
        <v>0</v>
      </c>
      <c r="R17" s="748">
        <f t="shared" si="3"/>
        <v>0</v>
      </c>
      <c r="S17" s="747">
        <f t="shared" si="4"/>
        <v>0</v>
      </c>
      <c r="T17" s="389"/>
      <c r="U17" s="389"/>
      <c r="V17" s="448"/>
      <c r="W17" s="387"/>
      <c r="X17" s="386"/>
      <c r="Y17" s="386"/>
      <c r="Z17" s="386"/>
      <c r="AA17" s="386"/>
    </row>
    <row r="18" spans="2:27" ht="22.5" customHeight="1" thickTop="1" thickBot="1">
      <c r="B18" s="385" t="s">
        <v>52</v>
      </c>
      <c r="C18" s="727"/>
      <c r="D18" s="727"/>
      <c r="E18" s="727"/>
      <c r="F18" s="727"/>
      <c r="G18" s="727"/>
      <c r="H18" s="727"/>
      <c r="I18" s="384"/>
      <c r="J18" s="381"/>
      <c r="K18" s="383"/>
      <c r="L18" s="384"/>
      <c r="M18" s="381"/>
      <c r="N18" s="383"/>
      <c r="O18" s="381"/>
      <c r="P18" s="382"/>
      <c r="Q18" s="381"/>
      <c r="R18" s="749">
        <f>SUM(R14:R17)</f>
        <v>0</v>
      </c>
      <c r="S18" s="380">
        <f>SUM(S14:S17)</f>
        <v>0</v>
      </c>
      <c r="T18" s="447">
        <f>SUM(T14:T17)</f>
        <v>0</v>
      </c>
      <c r="U18" s="447">
        <f>SUM(U14:U17)</f>
        <v>0</v>
      </c>
      <c r="V18" s="446">
        <f>SUM(V14:V17)</f>
        <v>0</v>
      </c>
    </row>
    <row r="19" spans="2:27" ht="14.25" thickTop="1">
      <c r="B19" s="14"/>
      <c r="C19" s="14"/>
      <c r="D19" s="14"/>
      <c r="E19" s="14"/>
      <c r="F19" s="14"/>
      <c r="G19" s="14"/>
      <c r="H19" s="14"/>
    </row>
    <row r="20" spans="2:27">
      <c r="B20" s="375" t="s">
        <v>340</v>
      </c>
      <c r="C20" s="375"/>
      <c r="D20" s="375"/>
      <c r="E20" s="375"/>
      <c r="F20" s="375"/>
      <c r="G20" s="375"/>
      <c r="H20" s="375"/>
      <c r="N20" s="374"/>
      <c r="O20" s="374"/>
      <c r="P20" s="374"/>
      <c r="Q20" s="374"/>
      <c r="R20" s="374"/>
    </row>
    <row r="21" spans="2:27">
      <c r="B21" s="373" t="s">
        <v>347</v>
      </c>
      <c r="C21" s="373"/>
      <c r="D21" s="373"/>
      <c r="E21" s="373"/>
      <c r="F21" s="373"/>
      <c r="G21" s="373"/>
      <c r="H21" s="373"/>
      <c r="I21" s="373"/>
      <c r="J21" s="373"/>
      <c r="K21" s="373"/>
      <c r="L21" s="373"/>
      <c r="M21" s="373"/>
      <c r="N21" s="372"/>
      <c r="O21" s="372"/>
      <c r="P21" s="372"/>
      <c r="Q21" s="372"/>
      <c r="R21" s="372"/>
    </row>
    <row r="22" spans="2:27" ht="84" customHeight="1">
      <c r="B22" s="907" t="s">
        <v>342</v>
      </c>
      <c r="C22" s="907"/>
      <c r="D22" s="907"/>
      <c r="E22" s="907"/>
      <c r="F22" s="907"/>
      <c r="G22" s="907"/>
      <c r="H22" s="907"/>
      <c r="I22" s="907"/>
      <c r="J22" s="907"/>
      <c r="K22" s="907"/>
      <c r="L22" s="907"/>
      <c r="M22" s="907"/>
      <c r="N22" s="907"/>
      <c r="O22" s="907"/>
      <c r="P22" s="907"/>
      <c r="Q22" s="907"/>
      <c r="R22" s="907"/>
      <c r="S22" s="907"/>
      <c r="T22" s="907"/>
      <c r="U22" s="907"/>
      <c r="V22" s="907"/>
      <c r="W22" s="907"/>
      <c r="X22" s="907"/>
    </row>
    <row r="23" spans="2:27">
      <c r="B23" s="373" t="s">
        <v>348</v>
      </c>
      <c r="C23" s="373"/>
      <c r="D23" s="373"/>
      <c r="E23" s="373"/>
      <c r="F23" s="373"/>
      <c r="G23" s="373"/>
      <c r="H23" s="373"/>
      <c r="I23" s="373"/>
      <c r="J23" s="373"/>
      <c r="K23" s="373"/>
      <c r="L23" s="373"/>
      <c r="M23" s="373"/>
      <c r="N23" s="372"/>
      <c r="O23" s="372"/>
      <c r="P23" s="372"/>
      <c r="Q23" s="372"/>
      <c r="R23" s="372"/>
    </row>
  </sheetData>
  <sheetProtection selectLockedCells="1"/>
  <mergeCells count="9">
    <mergeCell ref="B9:B10"/>
    <mergeCell ref="B22:X22"/>
    <mergeCell ref="B2:V2"/>
    <mergeCell ref="H9:H10"/>
    <mergeCell ref="G9:G10"/>
    <mergeCell ref="F9:F10"/>
    <mergeCell ref="E9:E10"/>
    <mergeCell ref="D9:D10"/>
    <mergeCell ref="C9:C10"/>
  </mergeCells>
  <phoneticPr fontId="4"/>
  <conditionalFormatting sqref="W14:W32">
    <cfRule type="expression" dxfId="1" priority="1">
      <formula>IF(I14="都道府県が行う事業（直接補助）",TRUE,FALSE)</formula>
    </cfRule>
  </conditionalFormatting>
  <dataValidations count="5">
    <dataValidation type="list" imeMode="off" allowBlank="1" showInputMessage="1" showErrorMessage="1" sqref="P18" xr:uid="{BBF15A23-5A5E-4593-B316-FFF9ADB56F37}">
      <formula1>$N$37:$N$39</formula1>
    </dataValidation>
    <dataValidation type="list" allowBlank="1" showInputMessage="1" showErrorMessage="1" sqref="I14:I32" xr:uid="{63514C1E-B615-4B7B-A540-CBD7929E58F0}">
      <formula1>$I$35:$I$36</formula1>
    </dataValidation>
    <dataValidation allowBlank="1" showInputMessage="1" showErrorMessage="1" sqref="O14:O18" xr:uid="{05370816-D6E6-4DA4-832D-306B46A3B678}"/>
    <dataValidation type="list" imeMode="off" allowBlank="1" showInputMessage="1" showErrorMessage="1" sqref="N21:R32 O19:P20 N14:N20 Q18:Q20 R19:R20" xr:uid="{53DC20FB-3276-4326-88A4-5E934559D2CE}">
      <formula1>$N$35:$N$37</formula1>
    </dataValidation>
    <dataValidation imeMode="off" allowBlank="1" showInputMessage="1" showErrorMessage="1" sqref="B36:H102 I8:I13 X33:Y33 K33:R34 I33:J35 K8:R8 W8:W32 O9:O10 R12:R18 S8:V10 S33:W38 I103:W1048576 M51:W102 C8 J9:M32 N12:Q13 R9:R10 S12:V32" xr:uid="{8282A230-2EA1-4808-882E-4C5D36D4DA30}"/>
  </dataValidations>
  <printOptions horizontalCentered="1"/>
  <pageMargins left="0.39370078740157483" right="0.39370078740157483" top="0.74803149606299213" bottom="0.74803149606299213" header="0.31496062992125984" footer="0.31496062992125984"/>
  <pageSetup paperSize="9" scale="46" fitToHeight="0" orientation="landscape" r:id="rId1"/>
  <headerFooter>
    <oddFooter>&amp;C&amp;P／&amp;N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968D94-9CE0-410C-895E-A52F87293E63}">
  <sheetPr>
    <tabColor theme="5" tint="0.39997558519241921"/>
    <outlinePr summaryRight="0"/>
    <pageSetUpPr fitToPage="1"/>
  </sheetPr>
  <dimension ref="A1:P14"/>
  <sheetViews>
    <sheetView showGridLines="0" view="pageBreakPreview" zoomScaleNormal="100" zoomScaleSheetLayoutView="100" workbookViewId="0">
      <selection activeCell="J8" sqref="J8"/>
    </sheetView>
  </sheetViews>
  <sheetFormatPr defaultColWidth="9" defaultRowHeight="13.5"/>
  <cols>
    <col min="1" max="1" width="9" style="456"/>
    <col min="2" max="2" width="16" style="456" customWidth="1"/>
    <col min="3" max="3" width="16.375" style="456" customWidth="1"/>
    <col min="4" max="4" width="14" style="456" customWidth="1"/>
    <col min="5" max="5" width="15.375" style="456" customWidth="1"/>
    <col min="6" max="6" width="12.375" style="456" customWidth="1"/>
    <col min="7" max="7" width="12" style="456" customWidth="1"/>
    <col min="8" max="8" width="11.25" style="456" bestFit="1" customWidth="1"/>
    <col min="9" max="9" width="11.875" style="456" customWidth="1"/>
    <col min="10" max="10" width="9.125" style="456" bestFit="1" customWidth="1"/>
    <col min="11" max="11" width="14.375" style="456" customWidth="1"/>
    <col min="12" max="12" width="15.375" style="456" customWidth="1"/>
    <col min="13" max="15" width="15" style="456" customWidth="1"/>
    <col min="16" max="16384" width="9" style="456"/>
  </cols>
  <sheetData>
    <row r="1" spans="1:16" ht="19.5" customHeight="1">
      <c r="B1" s="914" t="s">
        <v>349</v>
      </c>
      <c r="C1" s="915"/>
    </row>
    <row r="2" spans="1:16" ht="24.75" customHeight="1" thickBot="1">
      <c r="B2" s="498" t="s">
        <v>30</v>
      </c>
      <c r="J2" s="456" t="str">
        <f>'[1]第１号様式_交付申請書（都道府県→国）'!G10</f>
        <v>（都道府県知事名）</v>
      </c>
    </row>
    <row r="3" spans="1:16" ht="72" customHeight="1" thickTop="1">
      <c r="B3" s="497" t="s">
        <v>350</v>
      </c>
      <c r="C3" s="496" t="s">
        <v>315</v>
      </c>
      <c r="D3" s="495" t="s">
        <v>346</v>
      </c>
      <c r="E3" s="493" t="s">
        <v>317</v>
      </c>
      <c r="F3" s="494" t="s">
        <v>493</v>
      </c>
      <c r="G3" s="493" t="s">
        <v>318</v>
      </c>
      <c r="H3" s="493" t="s">
        <v>351</v>
      </c>
      <c r="I3" s="492" t="s">
        <v>322</v>
      </c>
      <c r="J3" s="491" t="s">
        <v>320</v>
      </c>
      <c r="K3" s="490" t="s">
        <v>352</v>
      </c>
      <c r="L3" s="490" t="s">
        <v>64</v>
      </c>
      <c r="M3" s="489" t="s">
        <v>246</v>
      </c>
      <c r="N3" s="489" t="s">
        <v>353</v>
      </c>
      <c r="O3" s="488" t="s">
        <v>247</v>
      </c>
    </row>
    <row r="4" spans="1:16" ht="25.5" customHeight="1" thickBot="1">
      <c r="B4" s="487"/>
      <c r="C4" s="483" t="s">
        <v>323</v>
      </c>
      <c r="D4" s="486" t="s">
        <v>324</v>
      </c>
      <c r="E4" s="485" t="s">
        <v>325</v>
      </c>
      <c r="F4" s="486" t="s">
        <v>326</v>
      </c>
      <c r="G4" s="485" t="s">
        <v>327</v>
      </c>
      <c r="H4" s="484" t="s">
        <v>328</v>
      </c>
      <c r="I4" s="483" t="s">
        <v>354</v>
      </c>
      <c r="J4" s="483"/>
      <c r="K4" s="483" t="s">
        <v>355</v>
      </c>
      <c r="L4" s="483" t="s">
        <v>356</v>
      </c>
      <c r="M4" s="482" t="s">
        <v>332</v>
      </c>
      <c r="N4" s="482" t="s">
        <v>333</v>
      </c>
      <c r="O4" s="481" t="s">
        <v>334</v>
      </c>
    </row>
    <row r="5" spans="1:16" ht="59.25" customHeight="1" thickBot="1">
      <c r="A5" s="472" t="s">
        <v>357</v>
      </c>
      <c r="B5" s="470" t="s">
        <v>358</v>
      </c>
      <c r="C5" s="469">
        <v>5000000</v>
      </c>
      <c r="D5" s="469">
        <v>0</v>
      </c>
      <c r="E5" s="467">
        <f t="shared" ref="E5:E11" si="0">C5-D5</f>
        <v>5000000</v>
      </c>
      <c r="F5" s="468">
        <v>5000000</v>
      </c>
      <c r="G5" s="467">
        <f t="shared" ref="G5:G11" si="1">F5</f>
        <v>5000000</v>
      </c>
      <c r="H5" s="467">
        <f t="shared" ref="H5:H11" si="2">MIN(E5,F5,G5)</f>
        <v>5000000</v>
      </c>
      <c r="I5" s="480" t="s">
        <v>359</v>
      </c>
      <c r="J5" s="471">
        <v>1</v>
      </c>
      <c r="K5" s="464">
        <f t="shared" ref="K5:K11" si="3">G5</f>
        <v>5000000</v>
      </c>
      <c r="L5" s="464">
        <f t="shared" ref="L5:L11" si="4">ROUNDDOWN(H5,-3)</f>
        <v>5000000</v>
      </c>
      <c r="M5" s="717">
        <v>5000000</v>
      </c>
      <c r="N5" s="717">
        <v>5000000</v>
      </c>
      <c r="O5" s="718">
        <f>L5-N5</f>
        <v>0</v>
      </c>
    </row>
    <row r="6" spans="1:16" ht="59.25" customHeight="1" thickBot="1">
      <c r="A6" s="472" t="s">
        <v>357</v>
      </c>
      <c r="B6" s="479" t="s">
        <v>360</v>
      </c>
      <c r="C6" s="478">
        <v>2500000</v>
      </c>
      <c r="D6" s="478">
        <v>0</v>
      </c>
      <c r="E6" s="476">
        <f t="shared" si="0"/>
        <v>2500000</v>
      </c>
      <c r="F6" s="477">
        <v>2500000</v>
      </c>
      <c r="G6" s="467">
        <f t="shared" si="1"/>
        <v>2500000</v>
      </c>
      <c r="H6" s="476">
        <f t="shared" si="2"/>
        <v>2500000</v>
      </c>
      <c r="I6" s="475">
        <f t="shared" ref="I6:I11" si="5">H6</f>
        <v>2500000</v>
      </c>
      <c r="J6" s="465">
        <v>1</v>
      </c>
      <c r="K6" s="464">
        <f t="shared" si="3"/>
        <v>2500000</v>
      </c>
      <c r="L6" s="464">
        <f t="shared" si="4"/>
        <v>2500000</v>
      </c>
      <c r="M6" s="717">
        <v>3000000</v>
      </c>
      <c r="N6" s="717">
        <v>3000000</v>
      </c>
      <c r="O6" s="718">
        <f>L6-N6</f>
        <v>-500000</v>
      </c>
      <c r="P6" s="474"/>
    </row>
    <row r="7" spans="1:16" ht="59.25" customHeight="1" thickBot="1">
      <c r="A7" s="472"/>
      <c r="B7" s="470"/>
      <c r="C7" s="469"/>
      <c r="D7" s="469">
        <v>0</v>
      </c>
      <c r="E7" s="467">
        <f t="shared" si="0"/>
        <v>0</v>
      </c>
      <c r="F7" s="468"/>
      <c r="G7" s="467">
        <f t="shared" si="1"/>
        <v>0</v>
      </c>
      <c r="H7" s="467">
        <f t="shared" si="2"/>
        <v>0</v>
      </c>
      <c r="I7" s="466">
        <f t="shared" si="5"/>
        <v>0</v>
      </c>
      <c r="J7" s="471">
        <v>1</v>
      </c>
      <c r="K7" s="464">
        <f t="shared" si="3"/>
        <v>0</v>
      </c>
      <c r="L7" s="464">
        <f t="shared" si="4"/>
        <v>0</v>
      </c>
      <c r="M7" s="414"/>
      <c r="N7" s="414"/>
      <c r="O7" s="473"/>
    </row>
    <row r="8" spans="1:16" ht="59.25" customHeight="1" thickBot="1">
      <c r="A8" s="472"/>
      <c r="B8" s="470"/>
      <c r="C8" s="469"/>
      <c r="D8" s="469">
        <v>0</v>
      </c>
      <c r="E8" s="467">
        <f t="shared" si="0"/>
        <v>0</v>
      </c>
      <c r="F8" s="468"/>
      <c r="G8" s="467">
        <f t="shared" si="1"/>
        <v>0</v>
      </c>
      <c r="H8" s="467">
        <f t="shared" si="2"/>
        <v>0</v>
      </c>
      <c r="I8" s="466">
        <f t="shared" si="5"/>
        <v>0</v>
      </c>
      <c r="J8" s="471">
        <v>1</v>
      </c>
      <c r="K8" s="464">
        <f t="shared" si="3"/>
        <v>0</v>
      </c>
      <c r="L8" s="464">
        <f t="shared" si="4"/>
        <v>0</v>
      </c>
      <c r="M8" s="414"/>
      <c r="N8" s="414"/>
      <c r="O8" s="473"/>
    </row>
    <row r="9" spans="1:16" ht="59.25" customHeight="1" thickBot="1">
      <c r="A9" s="472"/>
      <c r="B9" s="470"/>
      <c r="C9" s="469"/>
      <c r="D9" s="469">
        <v>0</v>
      </c>
      <c r="E9" s="467">
        <f t="shared" si="0"/>
        <v>0</v>
      </c>
      <c r="F9" s="468"/>
      <c r="G9" s="467">
        <f t="shared" si="1"/>
        <v>0</v>
      </c>
      <c r="H9" s="467">
        <f t="shared" si="2"/>
        <v>0</v>
      </c>
      <c r="I9" s="466">
        <f t="shared" si="5"/>
        <v>0</v>
      </c>
      <c r="J9" s="471">
        <v>1</v>
      </c>
      <c r="K9" s="464">
        <f t="shared" si="3"/>
        <v>0</v>
      </c>
      <c r="L9" s="464">
        <f t="shared" si="4"/>
        <v>0</v>
      </c>
      <c r="M9" s="463"/>
      <c r="N9" s="463"/>
      <c r="O9" s="462"/>
    </row>
    <row r="10" spans="1:16" ht="59.25" customHeight="1" thickBot="1">
      <c r="A10" s="472"/>
      <c r="B10" s="470"/>
      <c r="C10" s="469"/>
      <c r="D10" s="469">
        <v>0</v>
      </c>
      <c r="E10" s="467">
        <f t="shared" si="0"/>
        <v>0</v>
      </c>
      <c r="F10" s="468"/>
      <c r="G10" s="467">
        <f t="shared" si="1"/>
        <v>0</v>
      </c>
      <c r="H10" s="467">
        <f t="shared" si="2"/>
        <v>0</v>
      </c>
      <c r="I10" s="466">
        <f t="shared" si="5"/>
        <v>0</v>
      </c>
      <c r="J10" s="471">
        <v>1</v>
      </c>
      <c r="K10" s="464">
        <f t="shared" si="3"/>
        <v>0</v>
      </c>
      <c r="L10" s="464">
        <f t="shared" si="4"/>
        <v>0</v>
      </c>
      <c r="M10" s="463"/>
      <c r="N10" s="463"/>
      <c r="O10" s="462"/>
    </row>
    <row r="11" spans="1:16" ht="72.75" customHeight="1" thickBot="1">
      <c r="B11" s="470"/>
      <c r="C11" s="469"/>
      <c r="D11" s="469">
        <v>0</v>
      </c>
      <c r="E11" s="467">
        <f t="shared" si="0"/>
        <v>0</v>
      </c>
      <c r="F11" s="468"/>
      <c r="G11" s="467">
        <f t="shared" si="1"/>
        <v>0</v>
      </c>
      <c r="H11" s="467">
        <f t="shared" si="2"/>
        <v>0</v>
      </c>
      <c r="I11" s="466">
        <f t="shared" si="5"/>
        <v>0</v>
      </c>
      <c r="J11" s="465">
        <v>1</v>
      </c>
      <c r="K11" s="464">
        <f t="shared" si="3"/>
        <v>0</v>
      </c>
      <c r="L11" s="464">
        <f t="shared" si="4"/>
        <v>0</v>
      </c>
      <c r="M11" s="463"/>
      <c r="N11" s="463"/>
      <c r="O11" s="462"/>
    </row>
    <row r="12" spans="1:16" ht="58.5" customHeight="1" thickBot="1">
      <c r="B12" s="916" t="s">
        <v>361</v>
      </c>
      <c r="C12" s="917"/>
      <c r="D12" s="917"/>
      <c r="E12" s="917"/>
      <c r="F12" s="917"/>
      <c r="G12" s="917"/>
      <c r="H12" s="917"/>
      <c r="I12" s="917"/>
      <c r="J12" s="918"/>
      <c r="K12" s="461">
        <f>SUM(K5:K11)</f>
        <v>7500000</v>
      </c>
      <c r="L12" s="461">
        <f>SUM(L5:L11)</f>
        <v>7500000</v>
      </c>
      <c r="M12" s="460"/>
      <c r="N12" s="460"/>
      <c r="O12" s="459"/>
    </row>
    <row r="13" spans="1:16">
      <c r="M13" s="458"/>
      <c r="N13" s="458"/>
      <c r="O13" s="458"/>
    </row>
    <row r="14" spans="1:16">
      <c r="B14" s="457"/>
    </row>
  </sheetData>
  <sheetProtection selectLockedCells="1"/>
  <mergeCells count="2">
    <mergeCell ref="B1:C1"/>
    <mergeCell ref="B12:J12"/>
  </mergeCells>
  <phoneticPr fontId="4"/>
  <dataValidations count="1">
    <dataValidation imeMode="off" allowBlank="1" showInputMessage="1" showErrorMessage="1" sqref="C3:G11 J3:L4 M3:O12" xr:uid="{656FDCD5-06DF-42C9-993D-AAD9D1DABEEF}"/>
  </dataValidations>
  <printOptions horizontalCentered="1"/>
  <pageMargins left="0.39370078740157483" right="0.39370078740157483" top="0.74803149606299213" bottom="0.74803149606299213" header="0.31496062992125984" footer="0.31496062992125984"/>
  <pageSetup paperSize="9" scale="70" fitToHeight="0" orientation="landscape" r:id="rId1"/>
  <headerFooter>
    <oddFooter>&amp;C&amp;P／&amp;N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FE5718-D90C-495F-BED0-E07E765A588D}">
  <sheetPr>
    <tabColor theme="5" tint="0.39997558519241921"/>
    <pageSetUpPr fitToPage="1"/>
  </sheetPr>
  <dimension ref="B1:Q81"/>
  <sheetViews>
    <sheetView showGridLines="0" view="pageBreakPreview" zoomScale="90" zoomScaleNormal="90" zoomScaleSheetLayoutView="90" zoomScalePageLayoutView="70" workbookViewId="0">
      <selection activeCell="F24" sqref="F24"/>
    </sheetView>
  </sheetViews>
  <sheetFormatPr defaultRowHeight="13.5" outlineLevelCol="1"/>
  <cols>
    <col min="1" max="1" width="3.625" style="176" customWidth="1"/>
    <col min="2" max="10" width="22.375" style="176" customWidth="1"/>
    <col min="11" max="13" width="20.75" style="176" customWidth="1"/>
    <col min="14" max="14" width="5.625" style="176" customWidth="1" outlineLevel="1"/>
    <col min="15" max="16" width="9" style="176" customWidth="1" outlineLevel="1"/>
    <col min="18" max="262" width="9" style="176"/>
    <col min="263" max="263" width="15.75" style="176" customWidth="1"/>
    <col min="264" max="269" width="12.125" style="176" customWidth="1"/>
    <col min="270" max="270" width="11.875" style="176" customWidth="1"/>
    <col min="271" max="518" width="9" style="176"/>
    <col min="519" max="519" width="15.75" style="176" customWidth="1"/>
    <col min="520" max="525" width="12.125" style="176" customWidth="1"/>
    <col min="526" max="526" width="11.875" style="176" customWidth="1"/>
    <col min="527" max="774" width="9" style="176"/>
    <col min="775" max="775" width="15.75" style="176" customWidth="1"/>
    <col min="776" max="781" width="12.125" style="176" customWidth="1"/>
    <col min="782" max="782" width="11.875" style="176" customWidth="1"/>
    <col min="783" max="1030" width="9" style="176"/>
    <col min="1031" max="1031" width="15.75" style="176" customWidth="1"/>
    <col min="1032" max="1037" width="12.125" style="176" customWidth="1"/>
    <col min="1038" max="1038" width="11.875" style="176" customWidth="1"/>
    <col min="1039" max="1286" width="9" style="176"/>
    <col min="1287" max="1287" width="15.75" style="176" customWidth="1"/>
    <col min="1288" max="1293" width="12.125" style="176" customWidth="1"/>
    <col min="1294" max="1294" width="11.875" style="176" customWidth="1"/>
    <col min="1295" max="1542" width="9" style="176"/>
    <col min="1543" max="1543" width="15.75" style="176" customWidth="1"/>
    <col min="1544" max="1549" width="12.125" style="176" customWidth="1"/>
    <col min="1550" max="1550" width="11.875" style="176" customWidth="1"/>
    <col min="1551" max="1798" width="9" style="176"/>
    <col min="1799" max="1799" width="15.75" style="176" customWidth="1"/>
    <col min="1800" max="1805" width="12.125" style="176" customWidth="1"/>
    <col min="1806" max="1806" width="11.875" style="176" customWidth="1"/>
    <col min="1807" max="2054" width="9" style="176"/>
    <col min="2055" max="2055" width="15.75" style="176" customWidth="1"/>
    <col min="2056" max="2061" width="12.125" style="176" customWidth="1"/>
    <col min="2062" max="2062" width="11.875" style="176" customWidth="1"/>
    <col min="2063" max="2310" width="9" style="176"/>
    <col min="2311" max="2311" width="15.75" style="176" customWidth="1"/>
    <col min="2312" max="2317" width="12.125" style="176" customWidth="1"/>
    <col min="2318" max="2318" width="11.875" style="176" customWidth="1"/>
    <col min="2319" max="2566" width="9" style="176"/>
    <col min="2567" max="2567" width="15.75" style="176" customWidth="1"/>
    <col min="2568" max="2573" width="12.125" style="176" customWidth="1"/>
    <col min="2574" max="2574" width="11.875" style="176" customWidth="1"/>
    <col min="2575" max="2822" width="9" style="176"/>
    <col min="2823" max="2823" width="15.75" style="176" customWidth="1"/>
    <col min="2824" max="2829" width="12.125" style="176" customWidth="1"/>
    <col min="2830" max="2830" width="11.875" style="176" customWidth="1"/>
    <col min="2831" max="3078" width="9" style="176"/>
    <col min="3079" max="3079" width="15.75" style="176" customWidth="1"/>
    <col min="3080" max="3085" width="12.125" style="176" customWidth="1"/>
    <col min="3086" max="3086" width="11.875" style="176" customWidth="1"/>
    <col min="3087" max="3334" width="9" style="176"/>
    <col min="3335" max="3335" width="15.75" style="176" customWidth="1"/>
    <col min="3336" max="3341" width="12.125" style="176" customWidth="1"/>
    <col min="3342" max="3342" width="11.875" style="176" customWidth="1"/>
    <col min="3343" max="3590" width="9" style="176"/>
    <col min="3591" max="3591" width="15.75" style="176" customWidth="1"/>
    <col min="3592" max="3597" width="12.125" style="176" customWidth="1"/>
    <col min="3598" max="3598" width="11.875" style="176" customWidth="1"/>
    <col min="3599" max="3846" width="9" style="176"/>
    <col min="3847" max="3847" width="15.75" style="176" customWidth="1"/>
    <col min="3848" max="3853" width="12.125" style="176" customWidth="1"/>
    <col min="3854" max="3854" width="11.875" style="176" customWidth="1"/>
    <col min="3855" max="4102" width="9" style="176"/>
    <col min="4103" max="4103" width="15.75" style="176" customWidth="1"/>
    <col min="4104" max="4109" width="12.125" style="176" customWidth="1"/>
    <col min="4110" max="4110" width="11.875" style="176" customWidth="1"/>
    <col min="4111" max="4358" width="9" style="176"/>
    <col min="4359" max="4359" width="15.75" style="176" customWidth="1"/>
    <col min="4360" max="4365" width="12.125" style="176" customWidth="1"/>
    <col min="4366" max="4366" width="11.875" style="176" customWidth="1"/>
    <col min="4367" max="4614" width="9" style="176"/>
    <col min="4615" max="4615" width="15.75" style="176" customWidth="1"/>
    <col min="4616" max="4621" width="12.125" style="176" customWidth="1"/>
    <col min="4622" max="4622" width="11.875" style="176" customWidth="1"/>
    <col min="4623" max="4870" width="9" style="176"/>
    <col min="4871" max="4871" width="15.75" style="176" customWidth="1"/>
    <col min="4872" max="4877" width="12.125" style="176" customWidth="1"/>
    <col min="4878" max="4878" width="11.875" style="176" customWidth="1"/>
    <col min="4879" max="5126" width="9" style="176"/>
    <col min="5127" max="5127" width="15.75" style="176" customWidth="1"/>
    <col min="5128" max="5133" width="12.125" style="176" customWidth="1"/>
    <col min="5134" max="5134" width="11.875" style="176" customWidth="1"/>
    <col min="5135" max="5382" width="9" style="176"/>
    <col min="5383" max="5383" width="15.75" style="176" customWidth="1"/>
    <col min="5384" max="5389" width="12.125" style="176" customWidth="1"/>
    <col min="5390" max="5390" width="11.875" style="176" customWidth="1"/>
    <col min="5391" max="5638" width="9" style="176"/>
    <col min="5639" max="5639" width="15.75" style="176" customWidth="1"/>
    <col min="5640" max="5645" width="12.125" style="176" customWidth="1"/>
    <col min="5646" max="5646" width="11.875" style="176" customWidth="1"/>
    <col min="5647" max="5894" width="9" style="176"/>
    <col min="5895" max="5895" width="15.75" style="176" customWidth="1"/>
    <col min="5896" max="5901" width="12.125" style="176" customWidth="1"/>
    <col min="5902" max="5902" width="11.875" style="176" customWidth="1"/>
    <col min="5903" max="6150" width="9" style="176"/>
    <col min="6151" max="6151" width="15.75" style="176" customWidth="1"/>
    <col min="6152" max="6157" width="12.125" style="176" customWidth="1"/>
    <col min="6158" max="6158" width="11.875" style="176" customWidth="1"/>
    <col min="6159" max="6406" width="9" style="176"/>
    <col min="6407" max="6407" width="15.75" style="176" customWidth="1"/>
    <col min="6408" max="6413" width="12.125" style="176" customWidth="1"/>
    <col min="6414" max="6414" width="11.875" style="176" customWidth="1"/>
    <col min="6415" max="6662" width="9" style="176"/>
    <col min="6663" max="6663" width="15.75" style="176" customWidth="1"/>
    <col min="6664" max="6669" width="12.125" style="176" customWidth="1"/>
    <col min="6670" max="6670" width="11.875" style="176" customWidth="1"/>
    <col min="6671" max="6918" width="9" style="176"/>
    <col min="6919" max="6919" width="15.75" style="176" customWidth="1"/>
    <col min="6920" max="6925" width="12.125" style="176" customWidth="1"/>
    <col min="6926" max="6926" width="11.875" style="176" customWidth="1"/>
    <col min="6927" max="7174" width="9" style="176"/>
    <col min="7175" max="7175" width="15.75" style="176" customWidth="1"/>
    <col min="7176" max="7181" width="12.125" style="176" customWidth="1"/>
    <col min="7182" max="7182" width="11.875" style="176" customWidth="1"/>
    <col min="7183" max="7430" width="9" style="176"/>
    <col min="7431" max="7431" width="15.75" style="176" customWidth="1"/>
    <col min="7432" max="7437" width="12.125" style="176" customWidth="1"/>
    <col min="7438" max="7438" width="11.875" style="176" customWidth="1"/>
    <col min="7439" max="7686" width="9" style="176"/>
    <col min="7687" max="7687" width="15.75" style="176" customWidth="1"/>
    <col min="7688" max="7693" width="12.125" style="176" customWidth="1"/>
    <col min="7694" max="7694" width="11.875" style="176" customWidth="1"/>
    <col min="7695" max="7942" width="9" style="176"/>
    <col min="7943" max="7943" width="15.75" style="176" customWidth="1"/>
    <col min="7944" max="7949" width="12.125" style="176" customWidth="1"/>
    <col min="7950" max="7950" width="11.875" style="176" customWidth="1"/>
    <col min="7951" max="8198" width="9" style="176"/>
    <col min="8199" max="8199" width="15.75" style="176" customWidth="1"/>
    <col min="8200" max="8205" width="12.125" style="176" customWidth="1"/>
    <col min="8206" max="8206" width="11.875" style="176" customWidth="1"/>
    <col min="8207" max="8454" width="9" style="176"/>
    <col min="8455" max="8455" width="15.75" style="176" customWidth="1"/>
    <col min="8456" max="8461" width="12.125" style="176" customWidth="1"/>
    <col min="8462" max="8462" width="11.875" style="176" customWidth="1"/>
    <col min="8463" max="8710" width="9" style="176"/>
    <col min="8711" max="8711" width="15.75" style="176" customWidth="1"/>
    <col min="8712" max="8717" width="12.125" style="176" customWidth="1"/>
    <col min="8718" max="8718" width="11.875" style="176" customWidth="1"/>
    <col min="8719" max="8966" width="9" style="176"/>
    <col min="8967" max="8967" width="15.75" style="176" customWidth="1"/>
    <col min="8968" max="8973" width="12.125" style="176" customWidth="1"/>
    <col min="8974" max="8974" width="11.875" style="176" customWidth="1"/>
    <col min="8975" max="9222" width="9" style="176"/>
    <col min="9223" max="9223" width="15.75" style="176" customWidth="1"/>
    <col min="9224" max="9229" width="12.125" style="176" customWidth="1"/>
    <col min="9230" max="9230" width="11.875" style="176" customWidth="1"/>
    <col min="9231" max="9478" width="9" style="176"/>
    <col min="9479" max="9479" width="15.75" style="176" customWidth="1"/>
    <col min="9480" max="9485" width="12.125" style="176" customWidth="1"/>
    <col min="9486" max="9486" width="11.875" style="176" customWidth="1"/>
    <col min="9487" max="9734" width="9" style="176"/>
    <col min="9735" max="9735" width="15.75" style="176" customWidth="1"/>
    <col min="9736" max="9741" width="12.125" style="176" customWidth="1"/>
    <col min="9742" max="9742" width="11.875" style="176" customWidth="1"/>
    <col min="9743" max="9990" width="9" style="176"/>
    <col min="9991" max="9991" width="15.75" style="176" customWidth="1"/>
    <col min="9992" max="9997" width="12.125" style="176" customWidth="1"/>
    <col min="9998" max="9998" width="11.875" style="176" customWidth="1"/>
    <col min="9999" max="10246" width="9" style="176"/>
    <col min="10247" max="10247" width="15.75" style="176" customWidth="1"/>
    <col min="10248" max="10253" width="12.125" style="176" customWidth="1"/>
    <col min="10254" max="10254" width="11.875" style="176" customWidth="1"/>
    <col min="10255" max="10502" width="9" style="176"/>
    <col min="10503" max="10503" width="15.75" style="176" customWidth="1"/>
    <col min="10504" max="10509" width="12.125" style="176" customWidth="1"/>
    <col min="10510" max="10510" width="11.875" style="176" customWidth="1"/>
    <col min="10511" max="10758" width="9" style="176"/>
    <col min="10759" max="10759" width="15.75" style="176" customWidth="1"/>
    <col min="10760" max="10765" width="12.125" style="176" customWidth="1"/>
    <col min="10766" max="10766" width="11.875" style="176" customWidth="1"/>
    <col min="10767" max="11014" width="9" style="176"/>
    <col min="11015" max="11015" width="15.75" style="176" customWidth="1"/>
    <col min="11016" max="11021" width="12.125" style="176" customWidth="1"/>
    <col min="11022" max="11022" width="11.875" style="176" customWidth="1"/>
    <col min="11023" max="11270" width="9" style="176"/>
    <col min="11271" max="11271" width="15.75" style="176" customWidth="1"/>
    <col min="11272" max="11277" width="12.125" style="176" customWidth="1"/>
    <col min="11278" max="11278" width="11.875" style="176" customWidth="1"/>
    <col min="11279" max="11526" width="9" style="176"/>
    <col min="11527" max="11527" width="15.75" style="176" customWidth="1"/>
    <col min="11528" max="11533" width="12.125" style="176" customWidth="1"/>
    <col min="11534" max="11534" width="11.875" style="176" customWidth="1"/>
    <col min="11535" max="11782" width="9" style="176"/>
    <col min="11783" max="11783" width="15.75" style="176" customWidth="1"/>
    <col min="11784" max="11789" width="12.125" style="176" customWidth="1"/>
    <col min="11790" max="11790" width="11.875" style="176" customWidth="1"/>
    <col min="11791" max="12038" width="9" style="176"/>
    <col min="12039" max="12039" width="15.75" style="176" customWidth="1"/>
    <col min="12040" max="12045" width="12.125" style="176" customWidth="1"/>
    <col min="12046" max="12046" width="11.875" style="176" customWidth="1"/>
    <col min="12047" max="12294" width="9" style="176"/>
    <col min="12295" max="12295" width="15.75" style="176" customWidth="1"/>
    <col min="12296" max="12301" width="12.125" style="176" customWidth="1"/>
    <col min="12302" max="12302" width="11.875" style="176" customWidth="1"/>
    <col min="12303" max="12550" width="9" style="176"/>
    <col min="12551" max="12551" width="15.75" style="176" customWidth="1"/>
    <col min="12552" max="12557" width="12.125" style="176" customWidth="1"/>
    <col min="12558" max="12558" width="11.875" style="176" customWidth="1"/>
    <col min="12559" max="12806" width="9" style="176"/>
    <col min="12807" max="12807" width="15.75" style="176" customWidth="1"/>
    <col min="12808" max="12813" width="12.125" style="176" customWidth="1"/>
    <col min="12814" max="12814" width="11.875" style="176" customWidth="1"/>
    <col min="12815" max="13062" width="9" style="176"/>
    <col min="13063" max="13063" width="15.75" style="176" customWidth="1"/>
    <col min="13064" max="13069" width="12.125" style="176" customWidth="1"/>
    <col min="13070" max="13070" width="11.875" style="176" customWidth="1"/>
    <col min="13071" max="13318" width="9" style="176"/>
    <col min="13319" max="13319" width="15.75" style="176" customWidth="1"/>
    <col min="13320" max="13325" width="12.125" style="176" customWidth="1"/>
    <col min="13326" max="13326" width="11.875" style="176" customWidth="1"/>
    <col min="13327" max="13574" width="9" style="176"/>
    <col min="13575" max="13575" width="15.75" style="176" customWidth="1"/>
    <col min="13576" max="13581" width="12.125" style="176" customWidth="1"/>
    <col min="13582" max="13582" width="11.875" style="176" customWidth="1"/>
    <col min="13583" max="13830" width="9" style="176"/>
    <col min="13831" max="13831" width="15.75" style="176" customWidth="1"/>
    <col min="13832" max="13837" width="12.125" style="176" customWidth="1"/>
    <col min="13838" max="13838" width="11.875" style="176" customWidth="1"/>
    <col min="13839" max="14086" width="9" style="176"/>
    <col min="14087" max="14087" width="15.75" style="176" customWidth="1"/>
    <col min="14088" max="14093" width="12.125" style="176" customWidth="1"/>
    <col min="14094" max="14094" width="11.875" style="176" customWidth="1"/>
    <col min="14095" max="14342" width="9" style="176"/>
    <col min="14343" max="14343" width="15.75" style="176" customWidth="1"/>
    <col min="14344" max="14349" width="12.125" style="176" customWidth="1"/>
    <col min="14350" max="14350" width="11.875" style="176" customWidth="1"/>
    <col min="14351" max="14598" width="9" style="176"/>
    <col min="14599" max="14599" width="15.75" style="176" customWidth="1"/>
    <col min="14600" max="14605" width="12.125" style="176" customWidth="1"/>
    <col min="14606" max="14606" width="11.875" style="176" customWidth="1"/>
    <col min="14607" max="14854" width="9" style="176"/>
    <col min="14855" max="14855" width="15.75" style="176" customWidth="1"/>
    <col min="14856" max="14861" width="12.125" style="176" customWidth="1"/>
    <col min="14862" max="14862" width="11.875" style="176" customWidth="1"/>
    <col min="14863" max="15110" width="9" style="176"/>
    <col min="15111" max="15111" width="15.75" style="176" customWidth="1"/>
    <col min="15112" max="15117" width="12.125" style="176" customWidth="1"/>
    <col min="15118" max="15118" width="11.875" style="176" customWidth="1"/>
    <col min="15119" max="15366" width="9" style="176"/>
    <col min="15367" max="15367" width="15.75" style="176" customWidth="1"/>
    <col min="15368" max="15373" width="12.125" style="176" customWidth="1"/>
    <col min="15374" max="15374" width="11.875" style="176" customWidth="1"/>
    <col min="15375" max="15622" width="9" style="176"/>
    <col min="15623" max="15623" width="15.75" style="176" customWidth="1"/>
    <col min="15624" max="15629" width="12.125" style="176" customWidth="1"/>
    <col min="15630" max="15630" width="11.875" style="176" customWidth="1"/>
    <col min="15631" max="15878" width="9" style="176"/>
    <col min="15879" max="15879" width="15.75" style="176" customWidth="1"/>
    <col min="15880" max="15885" width="12.125" style="176" customWidth="1"/>
    <col min="15886" max="15886" width="11.875" style="176" customWidth="1"/>
    <col min="15887" max="16134" width="9" style="176"/>
    <col min="16135" max="16135" width="15.75" style="176" customWidth="1"/>
    <col min="16136" max="16141" width="12.125" style="176" customWidth="1"/>
    <col min="16142" max="16142" width="11.875" style="176" customWidth="1"/>
    <col min="16143" max="16384" width="9" style="176"/>
  </cols>
  <sheetData>
    <row r="1" spans="2:14" ht="16.5" customHeight="1">
      <c r="B1" s="193" t="s">
        <v>362</v>
      </c>
      <c r="C1" s="198"/>
      <c r="D1" s="177"/>
      <c r="E1" s="177"/>
      <c r="F1" s="177"/>
      <c r="G1" s="177"/>
      <c r="H1" s="177"/>
      <c r="I1" s="177"/>
      <c r="J1" s="177"/>
      <c r="K1" s="177"/>
      <c r="L1" s="177"/>
      <c r="M1" s="177"/>
    </row>
    <row r="2" spans="2:14" ht="13.5" customHeight="1">
      <c r="B2" s="177"/>
      <c r="C2" s="177"/>
      <c r="D2" s="177"/>
      <c r="E2" s="177"/>
      <c r="F2" s="177"/>
      <c r="G2" s="177"/>
      <c r="H2" s="177"/>
      <c r="I2" s="177"/>
      <c r="J2" s="177"/>
      <c r="K2" s="177"/>
      <c r="L2" s="177"/>
      <c r="M2" s="177"/>
    </row>
    <row r="3" spans="2:14" ht="13.5" customHeight="1">
      <c r="B3" s="177"/>
      <c r="C3" s="197"/>
      <c r="D3" s="197"/>
      <c r="E3" s="197"/>
      <c r="F3" s="197"/>
      <c r="G3" s="197"/>
      <c r="H3" s="197"/>
      <c r="I3" s="197"/>
      <c r="J3" s="197"/>
      <c r="K3" s="197"/>
      <c r="L3" s="197"/>
      <c r="M3" s="197"/>
    </row>
    <row r="4" spans="2:14" ht="23.25" customHeight="1">
      <c r="B4" s="193" t="str">
        <f>'第１号様式_別表８　事業計画書（施設整備促進支援執行事業）'!B2</f>
        <v>施設整備促進支援執行事業</v>
      </c>
      <c r="C4" s="193"/>
      <c r="D4" s="177"/>
      <c r="E4" s="177"/>
      <c r="F4" s="177"/>
      <c r="G4" s="177"/>
      <c r="H4" s="177"/>
      <c r="I4" s="177"/>
      <c r="J4" s="177"/>
      <c r="K4" s="177"/>
      <c r="L4" s="838" t="s">
        <v>98</v>
      </c>
      <c r="M4" s="838"/>
    </row>
    <row r="5" spans="2:14" ht="18" customHeight="1">
      <c r="B5" s="788" t="s">
        <v>99</v>
      </c>
      <c r="C5" s="789"/>
      <c r="D5" s="790"/>
      <c r="E5" s="788" t="s">
        <v>486</v>
      </c>
      <c r="F5" s="790"/>
      <c r="G5" s="788" t="s">
        <v>100</v>
      </c>
      <c r="H5" s="789"/>
      <c r="I5" s="789"/>
      <c r="J5" s="789"/>
      <c r="K5" s="789"/>
      <c r="L5" s="789"/>
      <c r="M5" s="790"/>
      <c r="N5" s="196"/>
    </row>
    <row r="6" spans="2:14" ht="18" customHeight="1">
      <c r="B6" s="791"/>
      <c r="C6" s="792"/>
      <c r="D6" s="793"/>
      <c r="E6" s="186"/>
      <c r="F6" s="195" t="s">
        <v>101</v>
      </c>
      <c r="G6" s="194"/>
      <c r="H6" s="193"/>
      <c r="I6" s="193"/>
      <c r="J6" s="193"/>
      <c r="K6" s="193"/>
      <c r="L6" s="193"/>
      <c r="M6" s="192"/>
    </row>
    <row r="7" spans="2:14" ht="18" customHeight="1">
      <c r="B7" s="794" t="s">
        <v>363</v>
      </c>
      <c r="C7" s="786"/>
      <c r="D7" s="787"/>
      <c r="E7" s="186"/>
      <c r="F7" s="185"/>
      <c r="G7" s="191"/>
      <c r="H7" s="188"/>
      <c r="I7" s="188"/>
      <c r="J7" s="188"/>
      <c r="K7" s="188"/>
      <c r="L7" s="188"/>
      <c r="M7" s="187"/>
      <c r="N7" s="176">
        <v>4</v>
      </c>
    </row>
    <row r="8" spans="2:14" ht="18" customHeight="1">
      <c r="B8" s="785"/>
      <c r="C8" s="786"/>
      <c r="D8" s="787"/>
      <c r="E8" s="186"/>
      <c r="F8" s="185"/>
      <c r="G8" s="191"/>
      <c r="H8" s="188"/>
      <c r="I8" s="188"/>
      <c r="J8" s="188"/>
      <c r="K8" s="188"/>
      <c r="L8" s="188"/>
      <c r="M8" s="187"/>
      <c r="N8" s="176">
        <v>5</v>
      </c>
    </row>
    <row r="9" spans="2:14" ht="18" customHeight="1">
      <c r="B9" s="785" t="s">
        <v>364</v>
      </c>
      <c r="C9" s="786"/>
      <c r="D9" s="787"/>
      <c r="E9" s="186"/>
      <c r="F9" s="185"/>
      <c r="G9" s="189"/>
      <c r="H9" s="188"/>
      <c r="I9" s="188"/>
      <c r="J9" s="188"/>
      <c r="K9" s="188"/>
      <c r="L9" s="188"/>
      <c r="M9" s="187"/>
      <c r="N9" s="176">
        <v>6</v>
      </c>
    </row>
    <row r="10" spans="2:14" ht="18" customHeight="1">
      <c r="B10" s="785"/>
      <c r="C10" s="786"/>
      <c r="D10" s="787"/>
      <c r="E10" s="186"/>
      <c r="F10" s="185"/>
      <c r="G10" s="189"/>
      <c r="H10" s="188"/>
      <c r="I10" s="188"/>
      <c r="J10" s="188"/>
      <c r="K10" s="188"/>
      <c r="L10" s="188"/>
      <c r="M10" s="187"/>
      <c r="N10" s="176">
        <v>7</v>
      </c>
    </row>
    <row r="11" spans="2:14" ht="18" customHeight="1">
      <c r="B11" s="785" t="s">
        <v>365</v>
      </c>
      <c r="C11" s="786"/>
      <c r="D11" s="787"/>
      <c r="E11" s="186"/>
      <c r="F11" s="190"/>
      <c r="G11" s="189"/>
      <c r="H11" s="188"/>
      <c r="I11" s="188"/>
      <c r="J11" s="188"/>
      <c r="K11" s="188"/>
      <c r="L11" s="188"/>
      <c r="M11" s="187"/>
      <c r="N11" s="176">
        <v>8</v>
      </c>
    </row>
    <row r="12" spans="2:14" ht="18" customHeight="1">
      <c r="B12" s="785"/>
      <c r="C12" s="786"/>
      <c r="D12" s="787"/>
      <c r="E12" s="186"/>
      <c r="F12" s="185"/>
      <c r="G12" s="189"/>
      <c r="H12" s="188"/>
      <c r="I12" s="188"/>
      <c r="J12" s="188"/>
      <c r="K12" s="188"/>
      <c r="L12" s="188"/>
      <c r="M12" s="187"/>
      <c r="N12" s="176">
        <v>9</v>
      </c>
    </row>
    <row r="13" spans="2:14" ht="18" customHeight="1">
      <c r="B13" s="785" t="s">
        <v>366</v>
      </c>
      <c r="C13" s="786"/>
      <c r="D13" s="787"/>
      <c r="E13" s="186"/>
      <c r="F13" s="185"/>
      <c r="G13" s="189"/>
      <c r="H13" s="188"/>
      <c r="I13" s="188"/>
      <c r="J13" s="188"/>
      <c r="K13" s="188"/>
      <c r="L13" s="188"/>
      <c r="M13" s="187"/>
      <c r="N13" s="176">
        <v>10</v>
      </c>
    </row>
    <row r="14" spans="2:14" ht="18" customHeight="1">
      <c r="B14" s="785"/>
      <c r="C14" s="786"/>
      <c r="D14" s="787"/>
      <c r="E14" s="186"/>
      <c r="F14" s="185"/>
      <c r="G14" s="189"/>
      <c r="H14" s="188"/>
      <c r="I14" s="188"/>
      <c r="J14" s="188"/>
      <c r="K14" s="188"/>
      <c r="L14" s="188"/>
      <c r="M14" s="187"/>
      <c r="N14" s="176">
        <v>11</v>
      </c>
    </row>
    <row r="15" spans="2:14" ht="18" customHeight="1">
      <c r="B15" s="785" t="s">
        <v>367</v>
      </c>
      <c r="C15" s="786"/>
      <c r="D15" s="787"/>
      <c r="E15" s="186"/>
      <c r="F15" s="185"/>
      <c r="G15" s="189"/>
      <c r="H15" s="188"/>
      <c r="I15" s="188"/>
      <c r="J15" s="188"/>
      <c r="K15" s="188"/>
      <c r="L15" s="188"/>
      <c r="M15" s="187"/>
      <c r="N15" s="176">
        <v>12</v>
      </c>
    </row>
    <row r="16" spans="2:14" ht="18" customHeight="1">
      <c r="B16" s="785" t="s">
        <v>368</v>
      </c>
      <c r="C16" s="786"/>
      <c r="D16" s="787"/>
      <c r="E16" s="186"/>
      <c r="F16" s="185"/>
      <c r="G16" s="189"/>
      <c r="H16" s="188"/>
      <c r="I16" s="188"/>
      <c r="J16" s="188"/>
      <c r="K16" s="188"/>
      <c r="L16" s="188"/>
      <c r="M16" s="187"/>
      <c r="N16" s="176">
        <v>13</v>
      </c>
    </row>
    <row r="17" spans="2:14" ht="18" customHeight="1">
      <c r="B17" s="785" t="s">
        <v>369</v>
      </c>
      <c r="C17" s="786"/>
      <c r="D17" s="787"/>
      <c r="E17" s="186"/>
      <c r="F17" s="185"/>
      <c r="G17" s="189"/>
      <c r="H17" s="188"/>
      <c r="I17" s="188"/>
      <c r="J17" s="188"/>
      <c r="K17" s="188"/>
      <c r="L17" s="188"/>
      <c r="M17" s="187"/>
      <c r="N17" s="176">
        <v>14</v>
      </c>
    </row>
    <row r="18" spans="2:14" ht="18" customHeight="1">
      <c r="B18" s="785" t="s">
        <v>500</v>
      </c>
      <c r="C18" s="786"/>
      <c r="D18" s="787"/>
      <c r="E18" s="186"/>
      <c r="F18" s="185"/>
      <c r="G18" s="189"/>
      <c r="H18" s="188"/>
      <c r="I18" s="188"/>
      <c r="J18" s="188"/>
      <c r="K18" s="188"/>
      <c r="L18" s="188"/>
      <c r="M18" s="187"/>
      <c r="N18" s="176">
        <v>15</v>
      </c>
    </row>
    <row r="19" spans="2:14" ht="18" customHeight="1">
      <c r="B19" s="785" t="s">
        <v>503</v>
      </c>
      <c r="C19" s="786"/>
      <c r="D19" s="787"/>
      <c r="E19" s="186"/>
      <c r="F19" s="185"/>
      <c r="G19" s="189"/>
      <c r="H19" s="188"/>
      <c r="I19" s="188"/>
      <c r="J19" s="188"/>
      <c r="K19" s="188"/>
      <c r="L19" s="188"/>
      <c r="M19" s="187"/>
      <c r="N19" s="176">
        <v>16</v>
      </c>
    </row>
    <row r="20" spans="2:14" ht="18" customHeight="1">
      <c r="B20" s="785"/>
      <c r="C20" s="786"/>
      <c r="D20" s="787"/>
      <c r="E20" s="186"/>
      <c r="F20" s="185"/>
      <c r="G20" s="189"/>
      <c r="H20" s="188"/>
      <c r="I20" s="188"/>
      <c r="J20" s="188"/>
      <c r="K20" s="188"/>
      <c r="L20" s="188"/>
      <c r="M20" s="187"/>
      <c r="N20" s="176">
        <v>17</v>
      </c>
    </row>
    <row r="21" spans="2:14" ht="18" customHeight="1">
      <c r="B21" s="785" t="s">
        <v>269</v>
      </c>
      <c r="C21" s="786"/>
      <c r="D21" s="787"/>
      <c r="E21" s="186"/>
      <c r="F21" s="185"/>
      <c r="G21" s="189"/>
      <c r="H21" s="188"/>
      <c r="I21" s="188"/>
      <c r="J21" s="188"/>
      <c r="K21" s="188"/>
      <c r="L21" s="188"/>
      <c r="M21" s="187"/>
      <c r="N21" s="176">
        <v>18</v>
      </c>
    </row>
    <row r="22" spans="2:14" ht="18" customHeight="1">
      <c r="B22" s="785"/>
      <c r="C22" s="786"/>
      <c r="D22" s="787"/>
      <c r="E22" s="186"/>
      <c r="F22" s="185"/>
      <c r="G22" s="189"/>
      <c r="H22" s="188"/>
      <c r="I22" s="188"/>
      <c r="J22" s="188"/>
      <c r="K22" s="188"/>
      <c r="L22" s="188"/>
      <c r="M22" s="187"/>
      <c r="N22" s="176">
        <v>19</v>
      </c>
    </row>
    <row r="23" spans="2:14" ht="18" customHeight="1">
      <c r="B23" s="785" t="s">
        <v>370</v>
      </c>
      <c r="C23" s="786"/>
      <c r="D23" s="787"/>
      <c r="E23" s="186"/>
      <c r="F23" s="185"/>
      <c r="G23" s="189"/>
      <c r="H23" s="188"/>
      <c r="I23" s="188"/>
      <c r="J23" s="188"/>
      <c r="K23" s="188"/>
      <c r="L23" s="188"/>
      <c r="M23" s="187"/>
      <c r="N23" s="176">
        <v>20</v>
      </c>
    </row>
    <row r="24" spans="2:14" ht="18" customHeight="1">
      <c r="B24" s="785"/>
      <c r="C24" s="786"/>
      <c r="D24" s="787"/>
      <c r="E24" s="186"/>
      <c r="F24" s="185"/>
      <c r="G24" s="189"/>
      <c r="H24" s="188"/>
      <c r="I24" s="188"/>
      <c r="J24" s="188"/>
      <c r="K24" s="188"/>
      <c r="L24" s="188"/>
      <c r="M24" s="187"/>
      <c r="N24" s="176">
        <v>21</v>
      </c>
    </row>
    <row r="25" spans="2:14" ht="18" customHeight="1">
      <c r="B25" s="785" t="s">
        <v>371</v>
      </c>
      <c r="C25" s="786"/>
      <c r="D25" s="787"/>
      <c r="E25" s="186"/>
      <c r="F25" s="185"/>
      <c r="G25" s="189"/>
      <c r="H25" s="188"/>
      <c r="I25" s="188"/>
      <c r="J25" s="188"/>
      <c r="K25" s="188"/>
      <c r="L25" s="188"/>
      <c r="M25" s="187"/>
      <c r="N25" s="176">
        <v>22</v>
      </c>
    </row>
    <row r="26" spans="2:14" ht="18" customHeight="1">
      <c r="B26" s="785"/>
      <c r="C26" s="786"/>
      <c r="D26" s="787"/>
      <c r="E26" s="186"/>
      <c r="F26" s="185"/>
      <c r="G26" s="189"/>
      <c r="H26" s="188"/>
      <c r="I26" s="188"/>
      <c r="J26" s="188"/>
      <c r="K26" s="188"/>
      <c r="L26" s="188"/>
      <c r="M26" s="187"/>
      <c r="N26" s="176">
        <v>23</v>
      </c>
    </row>
    <row r="27" spans="2:14" ht="18" customHeight="1">
      <c r="B27" s="785" t="s">
        <v>372</v>
      </c>
      <c r="C27" s="786"/>
      <c r="D27" s="787"/>
      <c r="E27" s="186"/>
      <c r="F27" s="185"/>
      <c r="G27" s="189"/>
      <c r="H27" s="188"/>
      <c r="I27" s="188"/>
      <c r="J27" s="188"/>
      <c r="K27" s="188"/>
      <c r="L27" s="188"/>
      <c r="M27" s="187"/>
      <c r="N27" s="176">
        <v>24</v>
      </c>
    </row>
    <row r="28" spans="2:14" ht="18" customHeight="1">
      <c r="B28" s="785"/>
      <c r="C28" s="786"/>
      <c r="D28" s="787"/>
      <c r="E28" s="186"/>
      <c r="F28" s="185"/>
      <c r="G28" s="189"/>
      <c r="H28" s="188"/>
      <c r="I28" s="188"/>
      <c r="J28" s="188"/>
      <c r="K28" s="188"/>
      <c r="L28" s="188"/>
      <c r="M28" s="187"/>
      <c r="N28" s="176">
        <v>25</v>
      </c>
    </row>
    <row r="29" spans="2:14" ht="18" customHeight="1">
      <c r="B29" s="785" t="s">
        <v>373</v>
      </c>
      <c r="C29" s="786"/>
      <c r="D29" s="787"/>
      <c r="E29" s="186"/>
      <c r="F29" s="185"/>
      <c r="G29" s="189"/>
      <c r="H29" s="188"/>
      <c r="I29" s="188"/>
      <c r="J29" s="188"/>
      <c r="K29" s="188"/>
      <c r="L29" s="188"/>
      <c r="M29" s="187"/>
      <c r="N29" s="176">
        <v>26</v>
      </c>
    </row>
    <row r="30" spans="2:14" ht="18" customHeight="1">
      <c r="B30" s="785"/>
      <c r="C30" s="786"/>
      <c r="D30" s="787"/>
      <c r="E30" s="186"/>
      <c r="F30" s="185"/>
      <c r="G30" s="189"/>
      <c r="H30" s="188"/>
      <c r="I30" s="188"/>
      <c r="J30" s="188"/>
      <c r="K30" s="188"/>
      <c r="L30" s="188"/>
      <c r="M30" s="187"/>
      <c r="N30" s="176">
        <v>27</v>
      </c>
    </row>
    <row r="31" spans="2:14" ht="18" customHeight="1">
      <c r="B31" s="785" t="s">
        <v>374</v>
      </c>
      <c r="C31" s="786"/>
      <c r="D31" s="787"/>
      <c r="E31" s="186"/>
      <c r="F31" s="185"/>
      <c r="G31" s="189"/>
      <c r="H31" s="188"/>
      <c r="I31" s="188"/>
      <c r="J31" s="188"/>
      <c r="K31" s="188"/>
      <c r="L31" s="188"/>
      <c r="M31" s="187"/>
      <c r="N31" s="176">
        <v>28</v>
      </c>
    </row>
    <row r="32" spans="2:14" ht="18" customHeight="1">
      <c r="B32" s="785"/>
      <c r="C32" s="786"/>
      <c r="D32" s="787"/>
      <c r="E32" s="186"/>
      <c r="F32" s="185"/>
      <c r="G32" s="189"/>
      <c r="H32" s="188"/>
      <c r="I32" s="188"/>
      <c r="J32" s="188"/>
      <c r="K32" s="188"/>
      <c r="L32" s="188"/>
      <c r="M32" s="187"/>
      <c r="N32" s="176">
        <v>29</v>
      </c>
    </row>
    <row r="33" spans="2:14" ht="18" customHeight="1">
      <c r="B33" s="785" t="s">
        <v>375</v>
      </c>
      <c r="C33" s="786"/>
      <c r="D33" s="787"/>
      <c r="E33" s="186"/>
      <c r="F33" s="185"/>
      <c r="G33" s="189"/>
      <c r="H33" s="188"/>
      <c r="I33" s="188"/>
      <c r="J33" s="188"/>
      <c r="K33" s="188"/>
      <c r="L33" s="188"/>
      <c r="M33" s="187"/>
      <c r="N33" s="176">
        <v>30</v>
      </c>
    </row>
    <row r="34" spans="2:14" ht="18" customHeight="1">
      <c r="B34" s="785"/>
      <c r="C34" s="786"/>
      <c r="D34" s="787"/>
      <c r="E34" s="186"/>
      <c r="F34" s="185"/>
      <c r="G34" s="189"/>
      <c r="H34" s="188"/>
      <c r="I34" s="188"/>
      <c r="J34" s="188"/>
      <c r="K34" s="188"/>
      <c r="L34" s="188"/>
      <c r="M34" s="187"/>
      <c r="N34" s="176">
        <v>31</v>
      </c>
    </row>
    <row r="35" spans="2:14" ht="18" customHeight="1">
      <c r="B35" s="785"/>
      <c r="C35" s="786"/>
      <c r="D35" s="787"/>
      <c r="E35" s="186"/>
      <c r="F35" s="185"/>
      <c r="G35" s="189"/>
      <c r="H35" s="188"/>
      <c r="I35" s="188"/>
      <c r="J35" s="188"/>
      <c r="K35" s="188"/>
      <c r="L35" s="188"/>
      <c r="M35" s="187"/>
      <c r="N35" s="176">
        <v>32</v>
      </c>
    </row>
    <row r="36" spans="2:14" ht="18" customHeight="1">
      <c r="B36" s="785"/>
      <c r="C36" s="786"/>
      <c r="D36" s="787"/>
      <c r="E36" s="186"/>
      <c r="F36" s="185"/>
      <c r="G36" s="189"/>
      <c r="H36" s="188"/>
      <c r="I36" s="188"/>
      <c r="J36" s="188"/>
      <c r="K36" s="188"/>
      <c r="L36" s="188"/>
      <c r="M36" s="187"/>
      <c r="N36" s="176">
        <v>33</v>
      </c>
    </row>
    <row r="37" spans="2:14" ht="18" customHeight="1">
      <c r="B37" s="785"/>
      <c r="C37" s="786"/>
      <c r="D37" s="787"/>
      <c r="E37" s="186"/>
      <c r="F37" s="185"/>
      <c r="G37" s="189"/>
      <c r="H37" s="188"/>
      <c r="I37" s="188"/>
      <c r="J37" s="188"/>
      <c r="K37" s="188"/>
      <c r="L37" s="188"/>
      <c r="M37" s="187"/>
      <c r="N37" s="176">
        <v>34</v>
      </c>
    </row>
    <row r="38" spans="2:14" ht="18" customHeight="1">
      <c r="B38" s="785"/>
      <c r="C38" s="786"/>
      <c r="D38" s="787"/>
      <c r="E38" s="186"/>
      <c r="F38" s="185"/>
      <c r="G38" s="189"/>
      <c r="H38" s="188"/>
      <c r="I38" s="188"/>
      <c r="J38" s="188"/>
      <c r="K38" s="188"/>
      <c r="L38" s="188"/>
      <c r="M38" s="187"/>
      <c r="N38" s="176">
        <v>35</v>
      </c>
    </row>
    <row r="39" spans="2:14" ht="18" customHeight="1">
      <c r="B39" s="785"/>
      <c r="C39" s="786"/>
      <c r="D39" s="787"/>
      <c r="E39" s="186"/>
      <c r="F39" s="185"/>
      <c r="G39" s="189"/>
      <c r="H39" s="188"/>
      <c r="I39" s="188"/>
      <c r="J39" s="188"/>
      <c r="K39" s="188"/>
      <c r="L39" s="188"/>
      <c r="M39" s="187"/>
      <c r="N39" s="176">
        <v>36</v>
      </c>
    </row>
    <row r="40" spans="2:14" ht="18" customHeight="1">
      <c r="B40" s="785"/>
      <c r="C40" s="786"/>
      <c r="D40" s="787"/>
      <c r="E40" s="186"/>
      <c r="F40" s="185"/>
      <c r="G40" s="189"/>
      <c r="H40" s="188"/>
      <c r="I40" s="188"/>
      <c r="J40" s="188"/>
      <c r="K40" s="188"/>
      <c r="L40" s="188"/>
      <c r="M40" s="187"/>
      <c r="N40" s="176">
        <v>37</v>
      </c>
    </row>
    <row r="41" spans="2:14" ht="18" customHeight="1">
      <c r="B41" s="785"/>
      <c r="C41" s="786"/>
      <c r="D41" s="787"/>
      <c r="E41" s="186"/>
      <c r="F41" s="185"/>
      <c r="G41" s="189"/>
      <c r="H41" s="188"/>
      <c r="I41" s="188"/>
      <c r="J41" s="188"/>
      <c r="K41" s="188"/>
      <c r="L41" s="188"/>
      <c r="M41" s="187"/>
      <c r="N41" s="176">
        <v>38</v>
      </c>
    </row>
    <row r="42" spans="2:14" ht="18" customHeight="1">
      <c r="B42" s="785"/>
      <c r="C42" s="786"/>
      <c r="D42" s="787"/>
      <c r="E42" s="186"/>
      <c r="F42" s="185"/>
      <c r="G42" s="189"/>
      <c r="H42" s="188"/>
      <c r="I42" s="188"/>
      <c r="J42" s="188"/>
      <c r="K42" s="188"/>
      <c r="L42" s="188"/>
      <c r="M42" s="187"/>
      <c r="N42" s="176">
        <v>39</v>
      </c>
    </row>
    <row r="43" spans="2:14" ht="18" customHeight="1">
      <c r="B43" s="785"/>
      <c r="C43" s="786"/>
      <c r="D43" s="787"/>
      <c r="E43" s="186"/>
      <c r="F43" s="185"/>
      <c r="G43" s="189"/>
      <c r="H43" s="188"/>
      <c r="I43" s="188"/>
      <c r="J43" s="188"/>
      <c r="K43" s="188"/>
      <c r="L43" s="188"/>
      <c r="M43" s="187"/>
      <c r="N43" s="176">
        <v>40</v>
      </c>
    </row>
    <row r="44" spans="2:14" ht="18" customHeight="1">
      <c r="B44" s="785"/>
      <c r="C44" s="786"/>
      <c r="D44" s="787"/>
      <c r="E44" s="186"/>
      <c r="F44" s="185"/>
      <c r="G44" s="189"/>
      <c r="H44" s="188"/>
      <c r="I44" s="188"/>
      <c r="J44" s="188"/>
      <c r="K44" s="188"/>
      <c r="L44" s="188"/>
      <c r="M44" s="187"/>
      <c r="N44" s="176">
        <v>41</v>
      </c>
    </row>
    <row r="45" spans="2:14" ht="18" customHeight="1">
      <c r="B45" s="785"/>
      <c r="C45" s="786"/>
      <c r="D45" s="787"/>
      <c r="E45" s="186"/>
      <c r="F45" s="185"/>
      <c r="G45" s="189"/>
      <c r="H45" s="188"/>
      <c r="I45" s="188"/>
      <c r="J45" s="188"/>
      <c r="K45" s="188"/>
      <c r="L45" s="188"/>
      <c r="M45" s="187"/>
      <c r="N45" s="176">
        <v>42</v>
      </c>
    </row>
    <row r="46" spans="2:14" ht="18" customHeight="1">
      <c r="B46" s="785"/>
      <c r="C46" s="786"/>
      <c r="D46" s="787"/>
      <c r="E46" s="186"/>
      <c r="F46" s="185"/>
      <c r="G46" s="189"/>
      <c r="H46" s="188"/>
      <c r="I46" s="188"/>
      <c r="J46" s="188"/>
      <c r="K46" s="188"/>
      <c r="L46" s="188"/>
      <c r="M46" s="187"/>
      <c r="N46" s="176">
        <v>43</v>
      </c>
    </row>
    <row r="47" spans="2:14" ht="18" customHeight="1">
      <c r="B47" s="785"/>
      <c r="C47" s="786"/>
      <c r="D47" s="787"/>
      <c r="E47" s="186"/>
      <c r="F47" s="185"/>
      <c r="G47" s="189"/>
      <c r="H47" s="188"/>
      <c r="I47" s="188"/>
      <c r="J47" s="188"/>
      <c r="K47" s="188"/>
      <c r="L47" s="188"/>
      <c r="M47" s="187"/>
      <c r="N47" s="176">
        <v>44</v>
      </c>
    </row>
    <row r="48" spans="2:14" ht="18" customHeight="1">
      <c r="B48" s="785"/>
      <c r="C48" s="786"/>
      <c r="D48" s="787"/>
      <c r="E48" s="186"/>
      <c r="F48" s="185"/>
      <c r="G48" s="189"/>
      <c r="H48" s="188"/>
      <c r="I48" s="188"/>
      <c r="J48" s="188"/>
      <c r="K48" s="188"/>
      <c r="L48" s="188"/>
      <c r="M48" s="187"/>
      <c r="N48" s="176">
        <v>45</v>
      </c>
    </row>
    <row r="49" spans="2:14" ht="18" customHeight="1">
      <c r="B49" s="785"/>
      <c r="C49" s="786"/>
      <c r="D49" s="787"/>
      <c r="E49" s="186"/>
      <c r="F49" s="185"/>
      <c r="G49" s="189"/>
      <c r="H49" s="188"/>
      <c r="I49" s="188"/>
      <c r="J49" s="188"/>
      <c r="K49" s="188"/>
      <c r="L49" s="188"/>
      <c r="M49" s="187"/>
      <c r="N49" s="176">
        <v>46</v>
      </c>
    </row>
    <row r="50" spans="2:14" ht="18" customHeight="1">
      <c r="B50" s="785"/>
      <c r="C50" s="786"/>
      <c r="D50" s="787"/>
      <c r="E50" s="186"/>
      <c r="F50" s="185"/>
      <c r="G50" s="189"/>
      <c r="H50" s="188"/>
      <c r="I50" s="188"/>
      <c r="J50" s="188"/>
      <c r="K50" s="188"/>
      <c r="L50" s="188"/>
      <c r="M50" s="187"/>
      <c r="N50" s="176">
        <v>47</v>
      </c>
    </row>
    <row r="51" spans="2:14" ht="18" customHeight="1">
      <c r="B51" s="785"/>
      <c r="C51" s="786"/>
      <c r="D51" s="787"/>
      <c r="E51" s="186"/>
      <c r="F51" s="185"/>
      <c r="G51" s="189"/>
      <c r="H51" s="188"/>
      <c r="I51" s="188"/>
      <c r="J51" s="188"/>
      <c r="K51" s="188"/>
      <c r="L51" s="188"/>
      <c r="M51" s="187"/>
      <c r="N51" s="176">
        <v>48</v>
      </c>
    </row>
    <row r="52" spans="2:14" ht="18" customHeight="1">
      <c r="B52" s="785"/>
      <c r="C52" s="786"/>
      <c r="D52" s="787"/>
      <c r="E52" s="186"/>
      <c r="F52" s="185"/>
      <c r="G52" s="189"/>
      <c r="H52" s="188"/>
      <c r="I52" s="188"/>
      <c r="J52" s="188"/>
      <c r="K52" s="188"/>
      <c r="L52" s="188"/>
      <c r="M52" s="187"/>
      <c r="N52" s="176">
        <v>49</v>
      </c>
    </row>
    <row r="53" spans="2:14" ht="18" customHeight="1">
      <c r="B53" s="785"/>
      <c r="C53" s="786"/>
      <c r="D53" s="787"/>
      <c r="E53" s="186"/>
      <c r="F53" s="185"/>
      <c r="G53" s="189"/>
      <c r="H53" s="188"/>
      <c r="I53" s="188"/>
      <c r="J53" s="188"/>
      <c r="K53" s="188"/>
      <c r="L53" s="188"/>
      <c r="M53" s="187"/>
      <c r="N53" s="176">
        <v>50</v>
      </c>
    </row>
    <row r="54" spans="2:14" ht="18" customHeight="1">
      <c r="B54" s="785"/>
      <c r="C54" s="786"/>
      <c r="D54" s="787"/>
      <c r="E54" s="186"/>
      <c r="F54" s="185"/>
      <c r="G54" s="189"/>
      <c r="H54" s="188"/>
      <c r="I54" s="188"/>
      <c r="J54" s="188"/>
      <c r="K54" s="188"/>
      <c r="L54" s="188"/>
      <c r="M54" s="187"/>
      <c r="N54" s="176">
        <v>51</v>
      </c>
    </row>
    <row r="55" spans="2:14" ht="18" customHeight="1">
      <c r="B55" s="785"/>
      <c r="C55" s="786"/>
      <c r="D55" s="787"/>
      <c r="E55" s="186"/>
      <c r="F55" s="185"/>
      <c r="G55" s="189"/>
      <c r="H55" s="188"/>
      <c r="I55" s="188"/>
      <c r="J55" s="188"/>
      <c r="K55" s="188"/>
      <c r="L55" s="188"/>
      <c r="M55" s="187"/>
      <c r="N55" s="176">
        <v>52</v>
      </c>
    </row>
    <row r="56" spans="2:14" ht="18" customHeight="1">
      <c r="B56" s="785"/>
      <c r="C56" s="786"/>
      <c r="D56" s="787"/>
      <c r="E56" s="186"/>
      <c r="F56" s="185"/>
      <c r="G56" s="189"/>
      <c r="H56" s="188"/>
      <c r="I56" s="188"/>
      <c r="J56" s="188"/>
      <c r="K56" s="188"/>
      <c r="L56" s="188"/>
      <c r="M56" s="187"/>
      <c r="N56" s="176">
        <v>53</v>
      </c>
    </row>
    <row r="57" spans="2:14" ht="18" customHeight="1">
      <c r="B57" s="785"/>
      <c r="C57" s="786"/>
      <c r="D57" s="787"/>
      <c r="E57" s="186"/>
      <c r="F57" s="185"/>
      <c r="G57" s="189"/>
      <c r="H57" s="188"/>
      <c r="I57" s="188"/>
      <c r="J57" s="188"/>
      <c r="K57" s="188"/>
      <c r="L57" s="188"/>
      <c r="M57" s="187"/>
      <c r="N57" s="176">
        <v>54</v>
      </c>
    </row>
    <row r="58" spans="2:14" ht="18" customHeight="1">
      <c r="B58" s="785"/>
      <c r="C58" s="786"/>
      <c r="D58" s="787"/>
      <c r="E58" s="186"/>
      <c r="F58" s="185"/>
      <c r="G58" s="189"/>
      <c r="H58" s="188"/>
      <c r="I58" s="188"/>
      <c r="J58" s="188"/>
      <c r="K58" s="188"/>
      <c r="L58" s="188"/>
      <c r="M58" s="187"/>
      <c r="N58" s="176">
        <v>55</v>
      </c>
    </row>
    <row r="59" spans="2:14" ht="18" customHeight="1">
      <c r="B59" s="785"/>
      <c r="C59" s="786"/>
      <c r="D59" s="787"/>
      <c r="E59" s="186"/>
      <c r="F59" s="185"/>
      <c r="G59" s="189"/>
      <c r="H59" s="188"/>
      <c r="I59" s="188"/>
      <c r="J59" s="188"/>
      <c r="K59" s="188"/>
      <c r="L59" s="188"/>
      <c r="M59" s="187"/>
      <c r="N59" s="176">
        <v>56</v>
      </c>
    </row>
    <row r="60" spans="2:14" ht="18" customHeight="1">
      <c r="B60" s="785"/>
      <c r="C60" s="786"/>
      <c r="D60" s="787"/>
      <c r="E60" s="186"/>
      <c r="F60" s="185"/>
      <c r="G60" s="189"/>
      <c r="H60" s="188"/>
      <c r="I60" s="188"/>
      <c r="J60" s="188"/>
      <c r="K60" s="188"/>
      <c r="L60" s="188"/>
      <c r="M60" s="187"/>
      <c r="N60" s="176">
        <v>57</v>
      </c>
    </row>
    <row r="61" spans="2:14" ht="18" customHeight="1">
      <c r="B61" s="785"/>
      <c r="C61" s="786"/>
      <c r="D61" s="787"/>
      <c r="E61" s="186"/>
      <c r="F61" s="185"/>
      <c r="G61" s="189"/>
      <c r="H61" s="188"/>
      <c r="I61" s="188"/>
      <c r="J61" s="188"/>
      <c r="K61" s="188"/>
      <c r="L61" s="188"/>
      <c r="M61" s="187"/>
      <c r="N61" s="176">
        <v>58</v>
      </c>
    </row>
    <row r="62" spans="2:14" ht="18" customHeight="1">
      <c r="B62" s="785"/>
      <c r="C62" s="786"/>
      <c r="D62" s="787"/>
      <c r="E62" s="186"/>
      <c r="F62" s="185"/>
      <c r="G62" s="189"/>
      <c r="H62" s="188"/>
      <c r="I62" s="188"/>
      <c r="J62" s="188"/>
      <c r="K62" s="188"/>
      <c r="L62" s="188"/>
      <c r="M62" s="187"/>
      <c r="N62" s="176">
        <v>59</v>
      </c>
    </row>
    <row r="63" spans="2:14" ht="18" customHeight="1">
      <c r="B63" s="785"/>
      <c r="C63" s="786"/>
      <c r="D63" s="787"/>
      <c r="E63" s="186"/>
      <c r="F63" s="185"/>
      <c r="G63" s="189"/>
      <c r="H63" s="188"/>
      <c r="I63" s="188"/>
      <c r="J63" s="188"/>
      <c r="K63" s="188"/>
      <c r="L63" s="188"/>
      <c r="M63" s="187"/>
      <c r="N63" s="176">
        <v>60</v>
      </c>
    </row>
    <row r="64" spans="2:14" ht="18" customHeight="1">
      <c r="B64" s="785"/>
      <c r="C64" s="786"/>
      <c r="D64" s="787"/>
      <c r="E64" s="186"/>
      <c r="F64" s="185"/>
      <c r="G64" s="189"/>
      <c r="H64" s="188"/>
      <c r="I64" s="188"/>
      <c r="J64" s="188"/>
      <c r="K64" s="188"/>
      <c r="L64" s="188"/>
      <c r="M64" s="187"/>
      <c r="N64" s="176">
        <v>61</v>
      </c>
    </row>
    <row r="65" spans="2:14" ht="18" customHeight="1">
      <c r="B65" s="785"/>
      <c r="C65" s="786"/>
      <c r="D65" s="787"/>
      <c r="E65" s="186"/>
      <c r="F65" s="185"/>
      <c r="G65" s="189"/>
      <c r="H65" s="188"/>
      <c r="I65" s="188"/>
      <c r="J65" s="188"/>
      <c r="K65" s="188"/>
      <c r="L65" s="188"/>
      <c r="M65" s="187"/>
      <c r="N65" s="176">
        <v>62</v>
      </c>
    </row>
    <row r="66" spans="2:14" ht="18" customHeight="1">
      <c r="B66" s="785"/>
      <c r="C66" s="786"/>
      <c r="D66" s="787"/>
      <c r="E66" s="186"/>
      <c r="F66" s="185"/>
      <c r="G66" s="189"/>
      <c r="H66" s="188"/>
      <c r="I66" s="188"/>
      <c r="J66" s="188"/>
      <c r="K66" s="188"/>
      <c r="L66" s="188"/>
      <c r="M66" s="187"/>
      <c r="N66" s="176">
        <v>63</v>
      </c>
    </row>
    <row r="67" spans="2:14" ht="18" customHeight="1">
      <c r="B67" s="785"/>
      <c r="C67" s="786"/>
      <c r="D67" s="787"/>
      <c r="E67" s="186"/>
      <c r="F67" s="185"/>
      <c r="G67" s="189"/>
      <c r="H67" s="188"/>
      <c r="I67" s="188"/>
      <c r="J67" s="188"/>
      <c r="K67" s="188"/>
      <c r="L67" s="188"/>
      <c r="M67" s="187"/>
      <c r="N67" s="176">
        <v>64</v>
      </c>
    </row>
    <row r="68" spans="2:14" ht="18" customHeight="1">
      <c r="B68" s="785"/>
      <c r="C68" s="786"/>
      <c r="D68" s="787"/>
      <c r="E68" s="186"/>
      <c r="F68" s="185"/>
      <c r="G68" s="189"/>
      <c r="H68" s="188"/>
      <c r="I68" s="188"/>
      <c r="J68" s="188"/>
      <c r="K68" s="188"/>
      <c r="L68" s="188"/>
      <c r="M68" s="187"/>
      <c r="N68" s="176">
        <v>65</v>
      </c>
    </row>
    <row r="69" spans="2:14" ht="18" customHeight="1">
      <c r="B69" s="785"/>
      <c r="C69" s="786"/>
      <c r="D69" s="787"/>
      <c r="E69" s="186"/>
      <c r="F69" s="185"/>
      <c r="G69" s="189"/>
      <c r="H69" s="188"/>
      <c r="I69" s="188"/>
      <c r="J69" s="188"/>
      <c r="K69" s="188"/>
      <c r="L69" s="188"/>
      <c r="M69" s="187"/>
      <c r="N69" s="176">
        <v>66</v>
      </c>
    </row>
    <row r="70" spans="2:14" ht="18" customHeight="1">
      <c r="B70" s="785"/>
      <c r="C70" s="786"/>
      <c r="D70" s="787"/>
      <c r="E70" s="186"/>
      <c r="F70" s="185"/>
      <c r="G70" s="189"/>
      <c r="H70" s="188"/>
      <c r="I70" s="188"/>
      <c r="J70" s="188"/>
      <c r="K70" s="188"/>
      <c r="L70" s="188"/>
      <c r="M70" s="187"/>
      <c r="N70" s="176">
        <v>67</v>
      </c>
    </row>
    <row r="71" spans="2:14" ht="18" customHeight="1">
      <c r="B71" s="785"/>
      <c r="C71" s="786"/>
      <c r="D71" s="787"/>
      <c r="E71" s="186"/>
      <c r="F71" s="185"/>
      <c r="G71" s="189"/>
      <c r="H71" s="188"/>
      <c r="I71" s="188"/>
      <c r="J71" s="188"/>
      <c r="K71" s="188"/>
      <c r="L71" s="188"/>
      <c r="M71" s="187"/>
      <c r="N71" s="176">
        <v>68</v>
      </c>
    </row>
    <row r="72" spans="2:14" ht="18" customHeight="1">
      <c r="B72" s="785"/>
      <c r="C72" s="786"/>
      <c r="D72" s="787"/>
      <c r="E72" s="186"/>
      <c r="F72" s="185"/>
      <c r="G72" s="189"/>
      <c r="H72" s="188"/>
      <c r="I72" s="188"/>
      <c r="J72" s="188"/>
      <c r="K72" s="188"/>
      <c r="L72" s="188"/>
      <c r="M72" s="187"/>
      <c r="N72" s="176">
        <v>69</v>
      </c>
    </row>
    <row r="73" spans="2:14" ht="18" customHeight="1">
      <c r="B73" s="785"/>
      <c r="C73" s="786"/>
      <c r="D73" s="787"/>
      <c r="E73" s="186"/>
      <c r="F73" s="185"/>
      <c r="G73" s="189"/>
      <c r="H73" s="188"/>
      <c r="I73" s="188"/>
      <c r="J73" s="188"/>
      <c r="K73" s="188"/>
      <c r="L73" s="188"/>
      <c r="M73" s="187"/>
      <c r="N73" s="176">
        <v>70</v>
      </c>
    </row>
    <row r="74" spans="2:14" ht="18" customHeight="1">
      <c r="B74" s="785"/>
      <c r="C74" s="786"/>
      <c r="D74" s="787"/>
      <c r="E74" s="186"/>
      <c r="F74" s="185"/>
      <c r="G74" s="189"/>
      <c r="H74" s="188"/>
      <c r="I74" s="188"/>
      <c r="J74" s="188"/>
      <c r="K74" s="188"/>
      <c r="L74" s="188"/>
      <c r="M74" s="187"/>
      <c r="N74" s="176">
        <v>71</v>
      </c>
    </row>
    <row r="75" spans="2:14" ht="18" customHeight="1">
      <c r="B75" s="785"/>
      <c r="C75" s="786"/>
      <c r="D75" s="787"/>
      <c r="E75" s="186"/>
      <c r="F75" s="185"/>
      <c r="G75" s="189"/>
      <c r="H75" s="188"/>
      <c r="I75" s="188"/>
      <c r="J75" s="188"/>
      <c r="K75" s="188"/>
      <c r="L75" s="188"/>
      <c r="M75" s="187"/>
      <c r="N75" s="176">
        <v>72</v>
      </c>
    </row>
    <row r="76" spans="2:14" ht="18" customHeight="1">
      <c r="B76" s="785"/>
      <c r="C76" s="786"/>
      <c r="D76" s="787"/>
      <c r="E76" s="186"/>
      <c r="F76" s="185"/>
      <c r="G76" s="189"/>
      <c r="H76" s="188"/>
      <c r="I76" s="188"/>
      <c r="J76" s="188"/>
      <c r="K76" s="188"/>
      <c r="L76" s="188"/>
      <c r="M76" s="187"/>
    </row>
    <row r="77" spans="2:14" ht="18" customHeight="1">
      <c r="B77" s="785"/>
      <c r="C77" s="786"/>
      <c r="D77" s="787"/>
      <c r="E77" s="186"/>
      <c r="F77" s="185"/>
      <c r="G77" s="189"/>
      <c r="H77" s="188"/>
      <c r="I77" s="188"/>
      <c r="J77" s="188"/>
      <c r="K77" s="188"/>
      <c r="L77" s="188"/>
      <c r="M77" s="187"/>
    </row>
    <row r="78" spans="2:14" ht="18" customHeight="1">
      <c r="B78" s="785"/>
      <c r="C78" s="786"/>
      <c r="D78" s="787"/>
      <c r="E78" s="186"/>
      <c r="F78" s="185"/>
      <c r="G78" s="184"/>
      <c r="H78" s="183"/>
      <c r="I78" s="183"/>
      <c r="J78" s="183"/>
      <c r="K78" s="183"/>
      <c r="L78" s="183"/>
      <c r="M78" s="182"/>
    </row>
    <row r="79" spans="2:14" ht="23.25" customHeight="1">
      <c r="B79" s="788" t="s">
        <v>111</v>
      </c>
      <c r="C79" s="789"/>
      <c r="D79" s="790"/>
      <c r="E79" s="180"/>
      <c r="F79" s="181">
        <f>SUM(F7:F78)</f>
        <v>0</v>
      </c>
      <c r="G79" s="180"/>
      <c r="H79" s="179"/>
      <c r="I79" s="179"/>
      <c r="J79" s="179"/>
      <c r="K79" s="179"/>
      <c r="L79" s="179"/>
      <c r="M79" s="178"/>
    </row>
    <row r="80" spans="2:14" ht="19.5" customHeight="1">
      <c r="B80" s="177"/>
      <c r="C80" s="177"/>
      <c r="D80" s="177"/>
      <c r="E80" s="177"/>
      <c r="F80" s="177"/>
      <c r="G80" s="177"/>
      <c r="H80" s="177"/>
      <c r="I80" s="177"/>
      <c r="J80" s="177"/>
      <c r="K80" s="177"/>
      <c r="L80" s="177"/>
      <c r="M80" s="177"/>
    </row>
    <row r="81" spans="2:13">
      <c r="B81" s="177"/>
      <c r="C81" s="177"/>
      <c r="D81" s="177"/>
      <c r="E81" s="177"/>
      <c r="F81" s="177"/>
      <c r="G81" s="177"/>
      <c r="H81" s="177"/>
      <c r="I81" s="177"/>
      <c r="J81" s="177"/>
      <c r="K81" s="177"/>
      <c r="L81" s="177"/>
      <c r="M81" s="177"/>
    </row>
  </sheetData>
  <sheetProtection formatCells="0" formatColumns="0" formatRows="0" insertColumns="0" insertRows="0" insertHyperlinks="0" deleteColumns="0" deleteRows="0" sort="0" autoFilter="0" pivotTables="0"/>
  <mergeCells count="78">
    <mergeCell ref="L4:M4"/>
    <mergeCell ref="B5:D5"/>
    <mergeCell ref="E5:F5"/>
    <mergeCell ref="G5:M5"/>
    <mergeCell ref="B6:D6"/>
    <mergeCell ref="B7:D7"/>
    <mergeCell ref="B8:D8"/>
    <mergeCell ref="B9:D9"/>
    <mergeCell ref="B10:D10"/>
    <mergeCell ref="B11:D11"/>
    <mergeCell ref="B12:D12"/>
    <mergeCell ref="B13:D13"/>
    <mergeCell ref="B14:D14"/>
    <mergeCell ref="B15:D15"/>
    <mergeCell ref="B16:D16"/>
    <mergeCell ref="B17:D17"/>
    <mergeCell ref="B18:D18"/>
    <mergeCell ref="B19:D19"/>
    <mergeCell ref="B20:D20"/>
    <mergeCell ref="B21:D21"/>
    <mergeCell ref="B22:D22"/>
    <mergeCell ref="B23:D23"/>
    <mergeCell ref="B24:D24"/>
    <mergeCell ref="B25:D25"/>
    <mergeCell ref="B26:D26"/>
    <mergeCell ref="B27:D27"/>
    <mergeCell ref="B28:D28"/>
    <mergeCell ref="B29:D29"/>
    <mergeCell ref="B30:D30"/>
    <mergeCell ref="B31:D31"/>
    <mergeCell ref="B32:D32"/>
    <mergeCell ref="B33:D33"/>
    <mergeCell ref="B34:D34"/>
    <mergeCell ref="B35:D35"/>
    <mergeCell ref="B36:D36"/>
    <mergeCell ref="B37:D37"/>
    <mergeCell ref="B38:D38"/>
    <mergeCell ref="B39:D39"/>
    <mergeCell ref="B40:D40"/>
    <mergeCell ref="B41:D41"/>
    <mergeCell ref="B42:D42"/>
    <mergeCell ref="B43:D43"/>
    <mergeCell ref="B44:D44"/>
    <mergeCell ref="B45:D45"/>
    <mergeCell ref="B46:D46"/>
    <mergeCell ref="B47:D47"/>
    <mergeCell ref="B48:D48"/>
    <mergeCell ref="B49:D49"/>
    <mergeCell ref="B50:D50"/>
    <mergeCell ref="B51:D51"/>
    <mergeCell ref="B52:D52"/>
    <mergeCell ref="B53:D53"/>
    <mergeCell ref="B54:D54"/>
    <mergeCell ref="B55:D55"/>
    <mergeCell ref="B56:D56"/>
    <mergeCell ref="B57:D57"/>
    <mergeCell ref="B58:D58"/>
    <mergeCell ref="B59:D59"/>
    <mergeCell ref="B60:D60"/>
    <mergeCell ref="B61:D61"/>
    <mergeCell ref="B62:D62"/>
    <mergeCell ref="B63:D63"/>
    <mergeCell ref="B64:D64"/>
    <mergeCell ref="B65:D65"/>
    <mergeCell ref="B66:D66"/>
    <mergeCell ref="B67:D67"/>
    <mergeCell ref="B68:D68"/>
    <mergeCell ref="B69:D69"/>
    <mergeCell ref="B70:D70"/>
    <mergeCell ref="B71:D71"/>
    <mergeCell ref="B77:D77"/>
    <mergeCell ref="B78:D78"/>
    <mergeCell ref="B79:D79"/>
    <mergeCell ref="B72:D72"/>
    <mergeCell ref="B73:D73"/>
    <mergeCell ref="B74:D74"/>
    <mergeCell ref="B75:D75"/>
    <mergeCell ref="B76:D76"/>
  </mergeCells>
  <phoneticPr fontId="4"/>
  <pageMargins left="0.7" right="0.7" top="0.75" bottom="0.75" header="0.3" footer="0.3"/>
  <pageSetup paperSize="9" scale="33"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B69BF-7194-405B-9D54-1F6A35401695}">
  <sheetPr>
    <tabColor theme="5" tint="0.39997558519241921"/>
    <outlinePr summaryRight="0"/>
    <pageSetUpPr fitToPage="1"/>
  </sheetPr>
  <dimension ref="A1:O13"/>
  <sheetViews>
    <sheetView showGridLines="0" view="pageBreakPreview" zoomScaleNormal="100" zoomScaleSheetLayoutView="100" workbookViewId="0">
      <selection activeCell="L9" sqref="L9"/>
    </sheetView>
  </sheetViews>
  <sheetFormatPr defaultColWidth="9" defaultRowHeight="13.5"/>
  <cols>
    <col min="1" max="1" width="11" style="40" bestFit="1" customWidth="1"/>
    <col min="2" max="2" width="16" style="40" customWidth="1"/>
    <col min="3" max="3" width="16.375" style="40" customWidth="1"/>
    <col min="4" max="4" width="14" style="40" customWidth="1"/>
    <col min="5" max="5" width="15.375" style="40" customWidth="1"/>
    <col min="6" max="6" width="12.375" style="40" customWidth="1"/>
    <col min="7" max="9" width="11.25" style="40" bestFit="1" customWidth="1"/>
    <col min="10" max="10" width="9.125" style="40" bestFit="1" customWidth="1"/>
    <col min="11" max="11" width="11.625" style="40" bestFit="1" customWidth="1"/>
    <col min="12" max="15" width="15.375" style="40" customWidth="1"/>
    <col min="16" max="16384" width="9" style="40"/>
  </cols>
  <sheetData>
    <row r="1" spans="1:15" ht="19.5" customHeight="1">
      <c r="B1" s="919" t="s">
        <v>376</v>
      </c>
      <c r="C1" s="919"/>
    </row>
    <row r="2" spans="1:15" ht="24.75" customHeight="1" thickBot="1">
      <c r="B2" s="39" t="s">
        <v>37</v>
      </c>
      <c r="O2" s="40" t="str">
        <f>'[1]第１号様式_交付申請書（都道府県→国）'!G10</f>
        <v>（都道府県知事名）</v>
      </c>
    </row>
    <row r="3" spans="1:15" ht="66.75" customHeight="1">
      <c r="B3" s="514" t="s">
        <v>350</v>
      </c>
      <c r="C3" s="496" t="s">
        <v>315</v>
      </c>
      <c r="D3" s="710" t="s">
        <v>346</v>
      </c>
      <c r="E3" s="711" t="s">
        <v>317</v>
      </c>
      <c r="F3" s="712" t="s">
        <v>377</v>
      </c>
      <c r="G3" s="711" t="s">
        <v>318</v>
      </c>
      <c r="H3" s="711" t="s">
        <v>351</v>
      </c>
      <c r="I3" s="713" t="s">
        <v>322</v>
      </c>
      <c r="J3" s="714" t="s">
        <v>320</v>
      </c>
      <c r="K3" s="513" t="s">
        <v>378</v>
      </c>
      <c r="L3" s="715" t="s">
        <v>64</v>
      </c>
      <c r="M3" s="512" t="s">
        <v>246</v>
      </c>
      <c r="N3" s="512" t="s">
        <v>353</v>
      </c>
      <c r="O3" s="511" t="s">
        <v>247</v>
      </c>
    </row>
    <row r="4" spans="1:15" ht="25.5" customHeight="1" thickBot="1">
      <c r="B4" s="510"/>
      <c r="C4" s="483" t="s">
        <v>323</v>
      </c>
      <c r="D4" s="486" t="s">
        <v>324</v>
      </c>
      <c r="E4" s="485" t="s">
        <v>325</v>
      </c>
      <c r="F4" s="486" t="s">
        <v>326</v>
      </c>
      <c r="G4" s="485" t="s">
        <v>327</v>
      </c>
      <c r="H4" s="484" t="s">
        <v>328</v>
      </c>
      <c r="I4" s="483" t="s">
        <v>379</v>
      </c>
      <c r="J4" s="509"/>
      <c r="K4" s="483" t="s">
        <v>380</v>
      </c>
      <c r="L4" s="484" t="s">
        <v>381</v>
      </c>
      <c r="M4" s="483" t="s">
        <v>332</v>
      </c>
      <c r="N4" s="483" t="s">
        <v>333</v>
      </c>
      <c r="O4" s="483" t="s">
        <v>334</v>
      </c>
    </row>
    <row r="5" spans="1:15" ht="59.25" customHeight="1" thickBot="1">
      <c r="A5" s="40" t="s">
        <v>357</v>
      </c>
      <c r="B5" s="507" t="s">
        <v>358</v>
      </c>
      <c r="C5" s="478">
        <v>5000000</v>
      </c>
      <c r="D5" s="478">
        <v>0</v>
      </c>
      <c r="E5" s="476">
        <f t="shared" ref="E5:E11" si="0">C5-D5</f>
        <v>5000000</v>
      </c>
      <c r="F5" s="506">
        <v>5000000</v>
      </c>
      <c r="G5" s="476">
        <f t="shared" ref="G5:G11" si="1">F5</f>
        <v>5000000</v>
      </c>
      <c r="H5" s="476">
        <f t="shared" ref="H5:H11" si="2">MIN(E5,F5,G5)</f>
        <v>5000000</v>
      </c>
      <c r="I5" s="508" t="s">
        <v>359</v>
      </c>
      <c r="J5" s="505">
        <v>1</v>
      </c>
      <c r="K5" s="716">
        <f>H5*J5</f>
        <v>5000000</v>
      </c>
      <c r="L5" s="504">
        <f>H5</f>
        <v>5000000</v>
      </c>
      <c r="M5" s="478">
        <v>5000000</v>
      </c>
      <c r="N5" s="478">
        <v>5000000</v>
      </c>
      <c r="O5" s="503">
        <v>0</v>
      </c>
    </row>
    <row r="6" spans="1:15" ht="59.25" customHeight="1" thickBot="1">
      <c r="A6" s="40" t="s">
        <v>357</v>
      </c>
      <c r="B6" s="507" t="s">
        <v>360</v>
      </c>
      <c r="C6" s="478">
        <v>2500000</v>
      </c>
      <c r="D6" s="478">
        <v>0</v>
      </c>
      <c r="E6" s="476">
        <f t="shared" si="0"/>
        <v>2500000</v>
      </c>
      <c r="F6" s="506">
        <v>2500000</v>
      </c>
      <c r="G6" s="476">
        <f t="shared" si="1"/>
        <v>2500000</v>
      </c>
      <c r="H6" s="476">
        <f t="shared" si="2"/>
        <v>2500000</v>
      </c>
      <c r="I6" s="475">
        <f t="shared" ref="I6:I11" si="3">H6</f>
        <v>2500000</v>
      </c>
      <c r="J6" s="505">
        <v>1</v>
      </c>
      <c r="K6" s="716">
        <f>H6*J6</f>
        <v>2500000</v>
      </c>
      <c r="L6" s="504">
        <f t="shared" ref="L6:L11" si="4">I6</f>
        <v>2500000</v>
      </c>
      <c r="M6" s="478">
        <v>3000000</v>
      </c>
      <c r="N6" s="478">
        <v>3000000</v>
      </c>
      <c r="O6" s="503">
        <f>L6-N6</f>
        <v>-500000</v>
      </c>
    </row>
    <row r="7" spans="1:15" ht="59.25" customHeight="1" thickBot="1">
      <c r="B7" s="507"/>
      <c r="C7" s="478"/>
      <c r="D7" s="478">
        <v>0</v>
      </c>
      <c r="E7" s="476">
        <f t="shared" si="0"/>
        <v>0</v>
      </c>
      <c r="F7" s="506"/>
      <c r="G7" s="476">
        <f t="shared" si="1"/>
        <v>0</v>
      </c>
      <c r="H7" s="476">
        <f t="shared" si="2"/>
        <v>0</v>
      </c>
      <c r="I7" s="475">
        <f t="shared" si="3"/>
        <v>0</v>
      </c>
      <c r="J7" s="505">
        <v>1</v>
      </c>
      <c r="K7" s="716" t="s">
        <v>83</v>
      </c>
      <c r="L7" s="504">
        <f t="shared" si="4"/>
        <v>0</v>
      </c>
      <c r="M7" s="478"/>
      <c r="N7" s="478"/>
      <c r="O7" s="503"/>
    </row>
    <row r="8" spans="1:15" ht="59.25" customHeight="1" thickBot="1">
      <c r="B8" s="507"/>
      <c r="C8" s="478"/>
      <c r="D8" s="478">
        <v>0</v>
      </c>
      <c r="E8" s="476">
        <f t="shared" si="0"/>
        <v>0</v>
      </c>
      <c r="F8" s="506"/>
      <c r="G8" s="476">
        <f t="shared" si="1"/>
        <v>0</v>
      </c>
      <c r="H8" s="476">
        <f t="shared" si="2"/>
        <v>0</v>
      </c>
      <c r="I8" s="475">
        <f t="shared" si="3"/>
        <v>0</v>
      </c>
      <c r="J8" s="505">
        <v>1</v>
      </c>
      <c r="K8" s="716" t="s">
        <v>83</v>
      </c>
      <c r="L8" s="504">
        <f t="shared" si="4"/>
        <v>0</v>
      </c>
      <c r="M8" s="478"/>
      <c r="N8" s="478"/>
      <c r="O8" s="503"/>
    </row>
    <row r="9" spans="1:15" ht="59.25" customHeight="1" thickBot="1">
      <c r="B9" s="507"/>
      <c r="C9" s="478"/>
      <c r="D9" s="478">
        <v>0</v>
      </c>
      <c r="E9" s="476">
        <f t="shared" si="0"/>
        <v>0</v>
      </c>
      <c r="F9" s="506"/>
      <c r="G9" s="476">
        <f t="shared" si="1"/>
        <v>0</v>
      </c>
      <c r="H9" s="476">
        <f t="shared" si="2"/>
        <v>0</v>
      </c>
      <c r="I9" s="475">
        <f t="shared" si="3"/>
        <v>0</v>
      </c>
      <c r="J9" s="505">
        <v>1</v>
      </c>
      <c r="K9" s="716" t="s">
        <v>83</v>
      </c>
      <c r="L9" s="504">
        <f t="shared" si="4"/>
        <v>0</v>
      </c>
      <c r="M9" s="478"/>
      <c r="N9" s="478"/>
      <c r="O9" s="503"/>
    </row>
    <row r="10" spans="1:15" ht="59.25" customHeight="1" thickBot="1">
      <c r="B10" s="507"/>
      <c r="C10" s="478"/>
      <c r="D10" s="478">
        <v>0</v>
      </c>
      <c r="E10" s="476">
        <f t="shared" si="0"/>
        <v>0</v>
      </c>
      <c r="F10" s="506"/>
      <c r="G10" s="476">
        <f t="shared" si="1"/>
        <v>0</v>
      </c>
      <c r="H10" s="476">
        <f t="shared" si="2"/>
        <v>0</v>
      </c>
      <c r="I10" s="475">
        <f t="shared" si="3"/>
        <v>0</v>
      </c>
      <c r="J10" s="505">
        <v>1</v>
      </c>
      <c r="K10" s="716" t="s">
        <v>83</v>
      </c>
      <c r="L10" s="504">
        <f t="shared" si="4"/>
        <v>0</v>
      </c>
      <c r="M10" s="478"/>
      <c r="N10" s="478"/>
      <c r="O10" s="503"/>
    </row>
    <row r="11" spans="1:15" ht="72.75" customHeight="1" thickBot="1">
      <c r="B11" s="507"/>
      <c r="C11" s="478"/>
      <c r="D11" s="478">
        <v>0</v>
      </c>
      <c r="E11" s="476">
        <f t="shared" si="0"/>
        <v>0</v>
      </c>
      <c r="F11" s="506"/>
      <c r="G11" s="476">
        <f t="shared" si="1"/>
        <v>0</v>
      </c>
      <c r="H11" s="476">
        <f t="shared" si="2"/>
        <v>0</v>
      </c>
      <c r="I11" s="475">
        <f t="shared" si="3"/>
        <v>0</v>
      </c>
      <c r="J11" s="505">
        <v>1</v>
      </c>
      <c r="K11" s="716" t="s">
        <v>83</v>
      </c>
      <c r="L11" s="504">
        <f t="shared" si="4"/>
        <v>0</v>
      </c>
      <c r="M11" s="478"/>
      <c r="N11" s="478"/>
      <c r="O11" s="503"/>
    </row>
    <row r="12" spans="1:15" ht="58.5" customHeight="1" thickBot="1">
      <c r="B12" s="920" t="s">
        <v>361</v>
      </c>
      <c r="C12" s="921"/>
      <c r="D12" s="921"/>
      <c r="E12" s="921"/>
      <c r="F12" s="921"/>
      <c r="G12" s="921"/>
      <c r="H12" s="921"/>
      <c r="I12" s="921"/>
      <c r="J12" s="922"/>
      <c r="K12" s="524" t="s">
        <v>83</v>
      </c>
      <c r="L12" s="502">
        <f>SUM(L7:L11)</f>
        <v>0</v>
      </c>
      <c r="M12" s="500" t="s">
        <v>83</v>
      </c>
      <c r="N12" s="501" t="s">
        <v>83</v>
      </c>
      <c r="O12" s="500" t="s">
        <v>83</v>
      </c>
    </row>
    <row r="13" spans="1:15">
      <c r="M13" s="499"/>
      <c r="N13" s="499"/>
    </row>
  </sheetData>
  <mergeCells count="2">
    <mergeCell ref="B1:C1"/>
    <mergeCell ref="B12:J12"/>
  </mergeCells>
  <phoneticPr fontId="4"/>
  <dataValidations count="1">
    <dataValidation imeMode="off" allowBlank="1" showInputMessage="1" showErrorMessage="1" sqref="C3:G11 J3:O4" xr:uid="{BC44E674-21F5-4A47-912D-04D83142A40B}"/>
  </dataValidations>
  <printOptions horizontalCentered="1"/>
  <pageMargins left="0.39370078740157483" right="0.39370078740157483" top="0.74803149606299213" bottom="0.74803149606299213" header="0.31496062992125984" footer="0.31496062992125984"/>
  <pageSetup paperSize="9" scale="68" fitToHeight="0" orientation="landscape" r:id="rId1"/>
  <headerFooter>
    <oddFooter>&amp;C&amp;P／&amp;N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72D320-2FAB-4E71-9C9F-58C93E788D51}">
  <sheetPr>
    <tabColor theme="5" tint="0.39997558519241921"/>
    <pageSetUpPr fitToPage="1"/>
  </sheetPr>
  <dimension ref="B1:P81"/>
  <sheetViews>
    <sheetView showGridLines="0" view="pageBreakPreview" zoomScale="90" zoomScaleNormal="90" zoomScaleSheetLayoutView="90" zoomScalePageLayoutView="70" workbookViewId="0">
      <selection activeCell="I20" sqref="I20"/>
    </sheetView>
  </sheetViews>
  <sheetFormatPr defaultRowHeight="13.5" outlineLevelCol="1"/>
  <cols>
    <col min="1" max="1" width="3.625" style="176" customWidth="1"/>
    <col min="2" max="10" width="22.375" style="176" customWidth="1"/>
    <col min="11" max="13" width="20.75" style="176" customWidth="1"/>
    <col min="14" max="14" width="5.625" style="176" customWidth="1" outlineLevel="1"/>
    <col min="15" max="16" width="9" style="176" customWidth="1" outlineLevel="1"/>
    <col min="17" max="262" width="9" style="176"/>
    <col min="263" max="263" width="15.75" style="176" customWidth="1"/>
    <col min="264" max="269" width="12.125" style="176" customWidth="1"/>
    <col min="270" max="270" width="11.875" style="176" customWidth="1"/>
    <col min="271" max="518" width="9" style="176"/>
    <col min="519" max="519" width="15.75" style="176" customWidth="1"/>
    <col min="520" max="525" width="12.125" style="176" customWidth="1"/>
    <col min="526" max="526" width="11.875" style="176" customWidth="1"/>
    <col min="527" max="774" width="9" style="176"/>
    <col min="775" max="775" width="15.75" style="176" customWidth="1"/>
    <col min="776" max="781" width="12.125" style="176" customWidth="1"/>
    <col min="782" max="782" width="11.875" style="176" customWidth="1"/>
    <col min="783" max="1030" width="9" style="176"/>
    <col min="1031" max="1031" width="15.75" style="176" customWidth="1"/>
    <col min="1032" max="1037" width="12.125" style="176" customWidth="1"/>
    <col min="1038" max="1038" width="11.875" style="176" customWidth="1"/>
    <col min="1039" max="1286" width="9" style="176"/>
    <col min="1287" max="1287" width="15.75" style="176" customWidth="1"/>
    <col min="1288" max="1293" width="12.125" style="176" customWidth="1"/>
    <col min="1294" max="1294" width="11.875" style="176" customWidth="1"/>
    <col min="1295" max="1542" width="9" style="176"/>
    <col min="1543" max="1543" width="15.75" style="176" customWidth="1"/>
    <col min="1544" max="1549" width="12.125" style="176" customWidth="1"/>
    <col min="1550" max="1550" width="11.875" style="176" customWidth="1"/>
    <col min="1551" max="1798" width="9" style="176"/>
    <col min="1799" max="1799" width="15.75" style="176" customWidth="1"/>
    <col min="1800" max="1805" width="12.125" style="176" customWidth="1"/>
    <col min="1806" max="1806" width="11.875" style="176" customWidth="1"/>
    <col min="1807" max="2054" width="9" style="176"/>
    <col min="2055" max="2055" width="15.75" style="176" customWidth="1"/>
    <col min="2056" max="2061" width="12.125" style="176" customWidth="1"/>
    <col min="2062" max="2062" width="11.875" style="176" customWidth="1"/>
    <col min="2063" max="2310" width="9" style="176"/>
    <col min="2311" max="2311" width="15.75" style="176" customWidth="1"/>
    <col min="2312" max="2317" width="12.125" style="176" customWidth="1"/>
    <col min="2318" max="2318" width="11.875" style="176" customWidth="1"/>
    <col min="2319" max="2566" width="9" style="176"/>
    <col min="2567" max="2567" width="15.75" style="176" customWidth="1"/>
    <col min="2568" max="2573" width="12.125" style="176" customWidth="1"/>
    <col min="2574" max="2574" width="11.875" style="176" customWidth="1"/>
    <col min="2575" max="2822" width="9" style="176"/>
    <col min="2823" max="2823" width="15.75" style="176" customWidth="1"/>
    <col min="2824" max="2829" width="12.125" style="176" customWidth="1"/>
    <col min="2830" max="2830" width="11.875" style="176" customWidth="1"/>
    <col min="2831" max="3078" width="9" style="176"/>
    <col min="3079" max="3079" width="15.75" style="176" customWidth="1"/>
    <col min="3080" max="3085" width="12.125" style="176" customWidth="1"/>
    <col min="3086" max="3086" width="11.875" style="176" customWidth="1"/>
    <col min="3087" max="3334" width="9" style="176"/>
    <col min="3335" max="3335" width="15.75" style="176" customWidth="1"/>
    <col min="3336" max="3341" width="12.125" style="176" customWidth="1"/>
    <col min="3342" max="3342" width="11.875" style="176" customWidth="1"/>
    <col min="3343" max="3590" width="9" style="176"/>
    <col min="3591" max="3591" width="15.75" style="176" customWidth="1"/>
    <col min="3592" max="3597" width="12.125" style="176" customWidth="1"/>
    <col min="3598" max="3598" width="11.875" style="176" customWidth="1"/>
    <col min="3599" max="3846" width="9" style="176"/>
    <col min="3847" max="3847" width="15.75" style="176" customWidth="1"/>
    <col min="3848" max="3853" width="12.125" style="176" customWidth="1"/>
    <col min="3854" max="3854" width="11.875" style="176" customWidth="1"/>
    <col min="3855" max="4102" width="9" style="176"/>
    <col min="4103" max="4103" width="15.75" style="176" customWidth="1"/>
    <col min="4104" max="4109" width="12.125" style="176" customWidth="1"/>
    <col min="4110" max="4110" width="11.875" style="176" customWidth="1"/>
    <col min="4111" max="4358" width="9" style="176"/>
    <col min="4359" max="4359" width="15.75" style="176" customWidth="1"/>
    <col min="4360" max="4365" width="12.125" style="176" customWidth="1"/>
    <col min="4366" max="4366" width="11.875" style="176" customWidth="1"/>
    <col min="4367" max="4614" width="9" style="176"/>
    <col min="4615" max="4615" width="15.75" style="176" customWidth="1"/>
    <col min="4616" max="4621" width="12.125" style="176" customWidth="1"/>
    <col min="4622" max="4622" width="11.875" style="176" customWidth="1"/>
    <col min="4623" max="4870" width="9" style="176"/>
    <col min="4871" max="4871" width="15.75" style="176" customWidth="1"/>
    <col min="4872" max="4877" width="12.125" style="176" customWidth="1"/>
    <col min="4878" max="4878" width="11.875" style="176" customWidth="1"/>
    <col min="4879" max="5126" width="9" style="176"/>
    <col min="5127" max="5127" width="15.75" style="176" customWidth="1"/>
    <col min="5128" max="5133" width="12.125" style="176" customWidth="1"/>
    <col min="5134" max="5134" width="11.875" style="176" customWidth="1"/>
    <col min="5135" max="5382" width="9" style="176"/>
    <col min="5383" max="5383" width="15.75" style="176" customWidth="1"/>
    <col min="5384" max="5389" width="12.125" style="176" customWidth="1"/>
    <col min="5390" max="5390" width="11.875" style="176" customWidth="1"/>
    <col min="5391" max="5638" width="9" style="176"/>
    <col min="5639" max="5639" width="15.75" style="176" customWidth="1"/>
    <col min="5640" max="5645" width="12.125" style="176" customWidth="1"/>
    <col min="5646" max="5646" width="11.875" style="176" customWidth="1"/>
    <col min="5647" max="5894" width="9" style="176"/>
    <col min="5895" max="5895" width="15.75" style="176" customWidth="1"/>
    <col min="5896" max="5901" width="12.125" style="176" customWidth="1"/>
    <col min="5902" max="5902" width="11.875" style="176" customWidth="1"/>
    <col min="5903" max="6150" width="9" style="176"/>
    <col min="6151" max="6151" width="15.75" style="176" customWidth="1"/>
    <col min="6152" max="6157" width="12.125" style="176" customWidth="1"/>
    <col min="6158" max="6158" width="11.875" style="176" customWidth="1"/>
    <col min="6159" max="6406" width="9" style="176"/>
    <col min="6407" max="6407" width="15.75" style="176" customWidth="1"/>
    <col min="6408" max="6413" width="12.125" style="176" customWidth="1"/>
    <col min="6414" max="6414" width="11.875" style="176" customWidth="1"/>
    <col min="6415" max="6662" width="9" style="176"/>
    <col min="6663" max="6663" width="15.75" style="176" customWidth="1"/>
    <col min="6664" max="6669" width="12.125" style="176" customWidth="1"/>
    <col min="6670" max="6670" width="11.875" style="176" customWidth="1"/>
    <col min="6671" max="6918" width="9" style="176"/>
    <col min="6919" max="6919" width="15.75" style="176" customWidth="1"/>
    <col min="6920" max="6925" width="12.125" style="176" customWidth="1"/>
    <col min="6926" max="6926" width="11.875" style="176" customWidth="1"/>
    <col min="6927" max="7174" width="9" style="176"/>
    <col min="7175" max="7175" width="15.75" style="176" customWidth="1"/>
    <col min="7176" max="7181" width="12.125" style="176" customWidth="1"/>
    <col min="7182" max="7182" width="11.875" style="176" customWidth="1"/>
    <col min="7183" max="7430" width="9" style="176"/>
    <col min="7431" max="7431" width="15.75" style="176" customWidth="1"/>
    <col min="7432" max="7437" width="12.125" style="176" customWidth="1"/>
    <col min="7438" max="7438" width="11.875" style="176" customWidth="1"/>
    <col min="7439" max="7686" width="9" style="176"/>
    <col min="7687" max="7687" width="15.75" style="176" customWidth="1"/>
    <col min="7688" max="7693" width="12.125" style="176" customWidth="1"/>
    <col min="7694" max="7694" width="11.875" style="176" customWidth="1"/>
    <col min="7695" max="7942" width="9" style="176"/>
    <col min="7943" max="7943" width="15.75" style="176" customWidth="1"/>
    <col min="7944" max="7949" width="12.125" style="176" customWidth="1"/>
    <col min="7950" max="7950" width="11.875" style="176" customWidth="1"/>
    <col min="7951" max="8198" width="9" style="176"/>
    <col min="8199" max="8199" width="15.75" style="176" customWidth="1"/>
    <col min="8200" max="8205" width="12.125" style="176" customWidth="1"/>
    <col min="8206" max="8206" width="11.875" style="176" customWidth="1"/>
    <col min="8207" max="8454" width="9" style="176"/>
    <col min="8455" max="8455" width="15.75" style="176" customWidth="1"/>
    <col min="8456" max="8461" width="12.125" style="176" customWidth="1"/>
    <col min="8462" max="8462" width="11.875" style="176" customWidth="1"/>
    <col min="8463" max="8710" width="9" style="176"/>
    <col min="8711" max="8711" width="15.75" style="176" customWidth="1"/>
    <col min="8712" max="8717" width="12.125" style="176" customWidth="1"/>
    <col min="8718" max="8718" width="11.875" style="176" customWidth="1"/>
    <col min="8719" max="8966" width="9" style="176"/>
    <col min="8967" max="8967" width="15.75" style="176" customWidth="1"/>
    <col min="8968" max="8973" width="12.125" style="176" customWidth="1"/>
    <col min="8974" max="8974" width="11.875" style="176" customWidth="1"/>
    <col min="8975" max="9222" width="9" style="176"/>
    <col min="9223" max="9223" width="15.75" style="176" customWidth="1"/>
    <col min="9224" max="9229" width="12.125" style="176" customWidth="1"/>
    <col min="9230" max="9230" width="11.875" style="176" customWidth="1"/>
    <col min="9231" max="9478" width="9" style="176"/>
    <col min="9479" max="9479" width="15.75" style="176" customWidth="1"/>
    <col min="9480" max="9485" width="12.125" style="176" customWidth="1"/>
    <col min="9486" max="9486" width="11.875" style="176" customWidth="1"/>
    <col min="9487" max="9734" width="9" style="176"/>
    <col min="9735" max="9735" width="15.75" style="176" customWidth="1"/>
    <col min="9736" max="9741" width="12.125" style="176" customWidth="1"/>
    <col min="9742" max="9742" width="11.875" style="176" customWidth="1"/>
    <col min="9743" max="9990" width="9" style="176"/>
    <col min="9991" max="9991" width="15.75" style="176" customWidth="1"/>
    <col min="9992" max="9997" width="12.125" style="176" customWidth="1"/>
    <col min="9998" max="9998" width="11.875" style="176" customWidth="1"/>
    <col min="9999" max="10246" width="9" style="176"/>
    <col min="10247" max="10247" width="15.75" style="176" customWidth="1"/>
    <col min="10248" max="10253" width="12.125" style="176" customWidth="1"/>
    <col min="10254" max="10254" width="11.875" style="176" customWidth="1"/>
    <col min="10255" max="10502" width="9" style="176"/>
    <col min="10503" max="10503" width="15.75" style="176" customWidth="1"/>
    <col min="10504" max="10509" width="12.125" style="176" customWidth="1"/>
    <col min="10510" max="10510" width="11.875" style="176" customWidth="1"/>
    <col min="10511" max="10758" width="9" style="176"/>
    <col min="10759" max="10759" width="15.75" style="176" customWidth="1"/>
    <col min="10760" max="10765" width="12.125" style="176" customWidth="1"/>
    <col min="10766" max="10766" width="11.875" style="176" customWidth="1"/>
    <col min="10767" max="11014" width="9" style="176"/>
    <col min="11015" max="11015" width="15.75" style="176" customWidth="1"/>
    <col min="11016" max="11021" width="12.125" style="176" customWidth="1"/>
    <col min="11022" max="11022" width="11.875" style="176" customWidth="1"/>
    <col min="11023" max="11270" width="9" style="176"/>
    <col min="11271" max="11271" width="15.75" style="176" customWidth="1"/>
    <col min="11272" max="11277" width="12.125" style="176" customWidth="1"/>
    <col min="11278" max="11278" width="11.875" style="176" customWidth="1"/>
    <col min="11279" max="11526" width="9" style="176"/>
    <col min="11527" max="11527" width="15.75" style="176" customWidth="1"/>
    <col min="11528" max="11533" width="12.125" style="176" customWidth="1"/>
    <col min="11534" max="11534" width="11.875" style="176" customWidth="1"/>
    <col min="11535" max="11782" width="9" style="176"/>
    <col min="11783" max="11783" width="15.75" style="176" customWidth="1"/>
    <col min="11784" max="11789" width="12.125" style="176" customWidth="1"/>
    <col min="11790" max="11790" width="11.875" style="176" customWidth="1"/>
    <col min="11791" max="12038" width="9" style="176"/>
    <col min="12039" max="12039" width="15.75" style="176" customWidth="1"/>
    <col min="12040" max="12045" width="12.125" style="176" customWidth="1"/>
    <col min="12046" max="12046" width="11.875" style="176" customWidth="1"/>
    <col min="12047" max="12294" width="9" style="176"/>
    <col min="12295" max="12295" width="15.75" style="176" customWidth="1"/>
    <col min="12296" max="12301" width="12.125" style="176" customWidth="1"/>
    <col min="12302" max="12302" width="11.875" style="176" customWidth="1"/>
    <col min="12303" max="12550" width="9" style="176"/>
    <col min="12551" max="12551" width="15.75" style="176" customWidth="1"/>
    <col min="12552" max="12557" width="12.125" style="176" customWidth="1"/>
    <col min="12558" max="12558" width="11.875" style="176" customWidth="1"/>
    <col min="12559" max="12806" width="9" style="176"/>
    <col min="12807" max="12807" width="15.75" style="176" customWidth="1"/>
    <col min="12808" max="12813" width="12.125" style="176" customWidth="1"/>
    <col min="12814" max="12814" width="11.875" style="176" customWidth="1"/>
    <col min="12815" max="13062" width="9" style="176"/>
    <col min="13063" max="13063" width="15.75" style="176" customWidth="1"/>
    <col min="13064" max="13069" width="12.125" style="176" customWidth="1"/>
    <col min="13070" max="13070" width="11.875" style="176" customWidth="1"/>
    <col min="13071" max="13318" width="9" style="176"/>
    <col min="13319" max="13319" width="15.75" style="176" customWidth="1"/>
    <col min="13320" max="13325" width="12.125" style="176" customWidth="1"/>
    <col min="13326" max="13326" width="11.875" style="176" customWidth="1"/>
    <col min="13327" max="13574" width="9" style="176"/>
    <col min="13575" max="13575" width="15.75" style="176" customWidth="1"/>
    <col min="13576" max="13581" width="12.125" style="176" customWidth="1"/>
    <col min="13582" max="13582" width="11.875" style="176" customWidth="1"/>
    <col min="13583" max="13830" width="9" style="176"/>
    <col min="13831" max="13831" width="15.75" style="176" customWidth="1"/>
    <col min="13832" max="13837" width="12.125" style="176" customWidth="1"/>
    <col min="13838" max="13838" width="11.875" style="176" customWidth="1"/>
    <col min="13839" max="14086" width="9" style="176"/>
    <col min="14087" max="14087" width="15.75" style="176" customWidth="1"/>
    <col min="14088" max="14093" width="12.125" style="176" customWidth="1"/>
    <col min="14094" max="14094" width="11.875" style="176" customWidth="1"/>
    <col min="14095" max="14342" width="9" style="176"/>
    <col min="14343" max="14343" width="15.75" style="176" customWidth="1"/>
    <col min="14344" max="14349" width="12.125" style="176" customWidth="1"/>
    <col min="14350" max="14350" width="11.875" style="176" customWidth="1"/>
    <col min="14351" max="14598" width="9" style="176"/>
    <col min="14599" max="14599" width="15.75" style="176" customWidth="1"/>
    <col min="14600" max="14605" width="12.125" style="176" customWidth="1"/>
    <col min="14606" max="14606" width="11.875" style="176" customWidth="1"/>
    <col min="14607" max="14854" width="9" style="176"/>
    <col min="14855" max="14855" width="15.75" style="176" customWidth="1"/>
    <col min="14856" max="14861" width="12.125" style="176" customWidth="1"/>
    <col min="14862" max="14862" width="11.875" style="176" customWidth="1"/>
    <col min="14863" max="15110" width="9" style="176"/>
    <col min="15111" max="15111" width="15.75" style="176" customWidth="1"/>
    <col min="15112" max="15117" width="12.125" style="176" customWidth="1"/>
    <col min="15118" max="15118" width="11.875" style="176" customWidth="1"/>
    <col min="15119" max="15366" width="9" style="176"/>
    <col min="15367" max="15367" width="15.75" style="176" customWidth="1"/>
    <col min="15368" max="15373" width="12.125" style="176" customWidth="1"/>
    <col min="15374" max="15374" width="11.875" style="176" customWidth="1"/>
    <col min="15375" max="15622" width="9" style="176"/>
    <col min="15623" max="15623" width="15.75" style="176" customWidth="1"/>
    <col min="15624" max="15629" width="12.125" style="176" customWidth="1"/>
    <col min="15630" max="15630" width="11.875" style="176" customWidth="1"/>
    <col min="15631" max="15878" width="9" style="176"/>
    <col min="15879" max="15879" width="15.75" style="176" customWidth="1"/>
    <col min="15880" max="15885" width="12.125" style="176" customWidth="1"/>
    <col min="15886" max="15886" width="11.875" style="176" customWidth="1"/>
    <col min="15887" max="16134" width="9" style="176"/>
    <col min="16135" max="16135" width="15.75" style="176" customWidth="1"/>
    <col min="16136" max="16141" width="12.125" style="176" customWidth="1"/>
    <col min="16142" max="16142" width="11.875" style="176" customWidth="1"/>
    <col min="16143" max="16384" width="9" style="176"/>
  </cols>
  <sheetData>
    <row r="1" spans="2:14" ht="16.5" customHeight="1">
      <c r="B1" s="193" t="s">
        <v>382</v>
      </c>
      <c r="C1" s="198"/>
      <c r="D1" s="177"/>
      <c r="E1" s="177"/>
      <c r="F1" s="177"/>
      <c r="G1" s="177"/>
      <c r="H1" s="177"/>
      <c r="I1" s="177"/>
      <c r="J1" s="177"/>
      <c r="K1" s="177"/>
      <c r="L1" s="177"/>
      <c r="M1" s="177"/>
    </row>
    <row r="2" spans="2:14" ht="13.5" customHeight="1">
      <c r="B2" s="177"/>
      <c r="C2" s="177"/>
      <c r="D2" s="177"/>
      <c r="E2" s="177"/>
      <c r="F2" s="177"/>
      <c r="G2" s="177"/>
      <c r="H2" s="177"/>
      <c r="I2" s="177"/>
      <c r="J2" s="177"/>
      <c r="K2" s="177"/>
      <c r="L2" s="177"/>
      <c r="M2" s="177"/>
    </row>
    <row r="3" spans="2:14" ht="13.5" customHeight="1">
      <c r="B3" s="177"/>
      <c r="C3" s="197"/>
      <c r="D3" s="197"/>
      <c r="E3" s="197"/>
      <c r="F3" s="197"/>
      <c r="G3" s="197"/>
      <c r="H3" s="197"/>
      <c r="I3" s="197"/>
      <c r="J3" s="197"/>
      <c r="K3" s="197"/>
      <c r="L3" s="197"/>
      <c r="M3" s="197"/>
    </row>
    <row r="4" spans="2:14" ht="23.25" customHeight="1">
      <c r="B4" s="39" t="s">
        <v>37</v>
      </c>
      <c r="C4" s="193"/>
      <c r="D4" s="177"/>
      <c r="E4" s="177"/>
      <c r="F4" s="177"/>
      <c r="G4" s="177"/>
      <c r="H4" s="177"/>
      <c r="I4" s="177"/>
      <c r="J4" s="177"/>
      <c r="K4" s="177"/>
      <c r="L4" s="838" t="s">
        <v>98</v>
      </c>
      <c r="M4" s="838"/>
    </row>
    <row r="5" spans="2:14" ht="18" customHeight="1">
      <c r="B5" s="788" t="s">
        <v>99</v>
      </c>
      <c r="C5" s="789"/>
      <c r="D5" s="790"/>
      <c r="E5" s="788" t="s">
        <v>486</v>
      </c>
      <c r="F5" s="790"/>
      <c r="G5" s="788" t="s">
        <v>100</v>
      </c>
      <c r="H5" s="789"/>
      <c r="I5" s="789"/>
      <c r="J5" s="789"/>
      <c r="K5" s="789"/>
      <c r="L5" s="789"/>
      <c r="M5" s="790"/>
      <c r="N5" s="196"/>
    </row>
    <row r="6" spans="2:14" ht="18" customHeight="1">
      <c r="B6" s="791"/>
      <c r="C6" s="792"/>
      <c r="D6" s="793"/>
      <c r="E6" s="186"/>
      <c r="F6" s="195" t="s">
        <v>101</v>
      </c>
      <c r="G6" s="194"/>
      <c r="H6" s="193"/>
      <c r="I6" s="193"/>
      <c r="J6" s="193"/>
      <c r="K6" s="193"/>
      <c r="L6" s="193"/>
      <c r="M6" s="192"/>
    </row>
    <row r="7" spans="2:14" ht="18" customHeight="1">
      <c r="B7" s="794" t="s">
        <v>363</v>
      </c>
      <c r="C7" s="786"/>
      <c r="D7" s="787"/>
      <c r="E7" s="186"/>
      <c r="F7" s="518"/>
      <c r="G7" s="521"/>
      <c r="H7" s="520"/>
      <c r="I7" s="520"/>
      <c r="J7" s="520"/>
      <c r="K7" s="520"/>
      <c r="L7" s="520"/>
      <c r="M7" s="519"/>
      <c r="N7" s="176">
        <v>4</v>
      </c>
    </row>
    <row r="8" spans="2:14" ht="18" customHeight="1">
      <c r="B8" s="785"/>
      <c r="C8" s="786"/>
      <c r="D8" s="787"/>
      <c r="E8" s="186"/>
      <c r="F8" s="518"/>
      <c r="G8" s="521"/>
      <c r="H8" s="520"/>
      <c r="I8" s="520"/>
      <c r="J8" s="520"/>
      <c r="K8" s="520"/>
      <c r="L8" s="520"/>
      <c r="M8" s="519"/>
      <c r="N8" s="176">
        <v>5</v>
      </c>
    </row>
    <row r="9" spans="2:14" ht="18" customHeight="1">
      <c r="B9" s="785" t="s">
        <v>364</v>
      </c>
      <c r="C9" s="786"/>
      <c r="D9" s="787"/>
      <c r="E9" s="186"/>
      <c r="F9" s="518"/>
      <c r="G9" s="521"/>
      <c r="H9" s="520"/>
      <c r="I9" s="520"/>
      <c r="J9" s="520"/>
      <c r="K9" s="520"/>
      <c r="L9" s="520"/>
      <c r="M9" s="519"/>
      <c r="N9" s="176">
        <v>6</v>
      </c>
    </row>
    <row r="10" spans="2:14" ht="18" customHeight="1">
      <c r="B10" s="785"/>
      <c r="C10" s="786"/>
      <c r="D10" s="787"/>
      <c r="E10" s="186"/>
      <c r="F10" s="518"/>
      <c r="G10" s="521"/>
      <c r="H10" s="520"/>
      <c r="I10" s="520"/>
      <c r="J10" s="520"/>
      <c r="K10" s="520"/>
      <c r="L10" s="520"/>
      <c r="M10" s="519"/>
      <c r="N10" s="176">
        <v>7</v>
      </c>
    </row>
    <row r="11" spans="2:14" ht="18" customHeight="1">
      <c r="B11" s="785" t="s">
        <v>365</v>
      </c>
      <c r="C11" s="786"/>
      <c r="D11" s="787"/>
      <c r="E11" s="186"/>
      <c r="F11" s="518"/>
      <c r="G11" s="521"/>
      <c r="H11" s="520"/>
      <c r="I11" s="520"/>
      <c r="J11" s="520"/>
      <c r="K11" s="520"/>
      <c r="L11" s="520"/>
      <c r="M11" s="519"/>
      <c r="N11" s="176">
        <v>8</v>
      </c>
    </row>
    <row r="12" spans="2:14" ht="18" customHeight="1">
      <c r="B12" s="785"/>
      <c r="C12" s="786"/>
      <c r="D12" s="787"/>
      <c r="E12" s="186"/>
      <c r="F12" s="518"/>
      <c r="G12" s="521"/>
      <c r="H12" s="520"/>
      <c r="I12" s="520"/>
      <c r="J12" s="520"/>
      <c r="K12" s="520"/>
      <c r="L12" s="520"/>
      <c r="M12" s="519"/>
      <c r="N12" s="176">
        <v>9</v>
      </c>
    </row>
    <row r="13" spans="2:14" ht="18" customHeight="1">
      <c r="B13" s="785" t="s">
        <v>366</v>
      </c>
      <c r="C13" s="786"/>
      <c r="D13" s="787"/>
      <c r="E13" s="186"/>
      <c r="F13" s="518"/>
      <c r="G13" s="521"/>
      <c r="H13" s="520"/>
      <c r="I13" s="520"/>
      <c r="J13" s="520"/>
      <c r="K13" s="520"/>
      <c r="L13" s="520"/>
      <c r="M13" s="519"/>
      <c r="N13" s="176">
        <v>10</v>
      </c>
    </row>
    <row r="14" spans="2:14" ht="18" customHeight="1">
      <c r="B14" s="785"/>
      <c r="C14" s="786"/>
      <c r="D14" s="787"/>
      <c r="E14" s="186"/>
      <c r="F14" s="518"/>
      <c r="G14" s="521"/>
      <c r="H14" s="520"/>
      <c r="I14" s="520"/>
      <c r="J14" s="520"/>
      <c r="K14" s="520"/>
      <c r="L14" s="520"/>
      <c r="M14" s="519"/>
      <c r="N14" s="176">
        <v>11</v>
      </c>
    </row>
    <row r="15" spans="2:14" ht="18" customHeight="1">
      <c r="B15" s="785" t="s">
        <v>367</v>
      </c>
      <c r="C15" s="786"/>
      <c r="D15" s="787"/>
      <c r="E15" s="186"/>
      <c r="F15" s="518"/>
      <c r="G15" s="521"/>
      <c r="H15" s="520"/>
      <c r="I15" s="520"/>
      <c r="J15" s="520"/>
      <c r="K15" s="520"/>
      <c r="L15" s="520"/>
      <c r="M15" s="519"/>
      <c r="N15" s="176">
        <v>12</v>
      </c>
    </row>
    <row r="16" spans="2:14" ht="18" customHeight="1">
      <c r="B16" s="785" t="s">
        <v>368</v>
      </c>
      <c r="C16" s="786"/>
      <c r="D16" s="787"/>
      <c r="E16" s="186"/>
      <c r="F16" s="518"/>
      <c r="G16" s="521"/>
      <c r="H16" s="520"/>
      <c r="I16" s="520"/>
      <c r="J16" s="520"/>
      <c r="K16" s="520"/>
      <c r="L16" s="520"/>
      <c r="M16" s="519"/>
      <c r="N16" s="176">
        <v>13</v>
      </c>
    </row>
    <row r="17" spans="2:14" ht="18" customHeight="1">
      <c r="B17" s="785" t="s">
        <v>369</v>
      </c>
      <c r="C17" s="786"/>
      <c r="D17" s="787"/>
      <c r="E17" s="186"/>
      <c r="F17" s="518"/>
      <c r="G17" s="521"/>
      <c r="H17" s="520"/>
      <c r="I17" s="520"/>
      <c r="J17" s="520"/>
      <c r="K17" s="520"/>
      <c r="L17" s="520"/>
      <c r="M17" s="519"/>
      <c r="N17" s="176">
        <v>14</v>
      </c>
    </row>
    <row r="18" spans="2:14" ht="18" customHeight="1">
      <c r="B18" s="785" t="s">
        <v>500</v>
      </c>
      <c r="C18" s="786"/>
      <c r="D18" s="787"/>
      <c r="E18" s="186"/>
      <c r="F18" s="518"/>
      <c r="G18" s="521"/>
      <c r="H18" s="520"/>
      <c r="I18" s="520"/>
      <c r="J18" s="520"/>
      <c r="K18" s="520"/>
      <c r="L18" s="520"/>
      <c r="M18" s="519"/>
      <c r="N18" s="176">
        <v>15</v>
      </c>
    </row>
    <row r="19" spans="2:14" ht="18" customHeight="1">
      <c r="B19" s="785" t="s">
        <v>503</v>
      </c>
      <c r="C19" s="786"/>
      <c r="D19" s="787"/>
      <c r="E19" s="186"/>
      <c r="F19" s="518"/>
      <c r="G19" s="521"/>
      <c r="H19" s="520"/>
      <c r="I19" s="520"/>
      <c r="J19" s="520"/>
      <c r="K19" s="520"/>
      <c r="L19" s="520"/>
      <c r="M19" s="519"/>
      <c r="N19" s="176">
        <v>16</v>
      </c>
    </row>
    <row r="20" spans="2:14" ht="18" customHeight="1">
      <c r="B20" s="785"/>
      <c r="C20" s="786"/>
      <c r="D20" s="787"/>
      <c r="E20" s="186"/>
      <c r="F20" s="518"/>
      <c r="G20" s="521"/>
      <c r="H20" s="520"/>
      <c r="I20" s="520"/>
      <c r="J20" s="520"/>
      <c r="K20" s="520"/>
      <c r="L20" s="520"/>
      <c r="M20" s="519"/>
      <c r="N20" s="176">
        <v>17</v>
      </c>
    </row>
    <row r="21" spans="2:14" ht="18" customHeight="1">
      <c r="B21" s="785" t="s">
        <v>269</v>
      </c>
      <c r="C21" s="786"/>
      <c r="D21" s="787"/>
      <c r="E21" s="186"/>
      <c r="F21" s="518"/>
      <c r="G21" s="521"/>
      <c r="H21" s="520"/>
      <c r="I21" s="520"/>
      <c r="J21" s="520"/>
      <c r="K21" s="520"/>
      <c r="L21" s="520"/>
      <c r="M21" s="519"/>
      <c r="N21" s="176">
        <v>18</v>
      </c>
    </row>
    <row r="22" spans="2:14" ht="18" customHeight="1">
      <c r="B22" s="785"/>
      <c r="C22" s="786"/>
      <c r="D22" s="787"/>
      <c r="E22" s="186"/>
      <c r="F22" s="518"/>
      <c r="G22" s="521"/>
      <c r="H22" s="520"/>
      <c r="I22" s="520"/>
      <c r="J22" s="520"/>
      <c r="K22" s="520"/>
      <c r="L22" s="520"/>
      <c r="M22" s="519"/>
      <c r="N22" s="176">
        <v>19</v>
      </c>
    </row>
    <row r="23" spans="2:14" ht="18" customHeight="1">
      <c r="B23" s="785" t="s">
        <v>370</v>
      </c>
      <c r="C23" s="786"/>
      <c r="D23" s="787"/>
      <c r="E23" s="186"/>
      <c r="F23" s="518"/>
      <c r="G23" s="521"/>
      <c r="H23" s="520"/>
      <c r="I23" s="520"/>
      <c r="J23" s="520"/>
      <c r="K23" s="520"/>
      <c r="L23" s="520"/>
      <c r="M23" s="519"/>
      <c r="N23" s="176">
        <v>20</v>
      </c>
    </row>
    <row r="24" spans="2:14" ht="18" customHeight="1">
      <c r="B24" s="785"/>
      <c r="C24" s="786"/>
      <c r="D24" s="787"/>
      <c r="E24" s="186"/>
      <c r="F24" s="518"/>
      <c r="G24" s="521"/>
      <c r="H24" s="520"/>
      <c r="I24" s="520"/>
      <c r="J24" s="520"/>
      <c r="K24" s="520"/>
      <c r="L24" s="520"/>
      <c r="M24" s="519"/>
      <c r="N24" s="176">
        <v>21</v>
      </c>
    </row>
    <row r="25" spans="2:14" ht="18" customHeight="1">
      <c r="B25" s="785" t="s">
        <v>371</v>
      </c>
      <c r="C25" s="786"/>
      <c r="D25" s="787"/>
      <c r="E25" s="186"/>
      <c r="F25" s="518"/>
      <c r="G25" s="521"/>
      <c r="H25" s="520"/>
      <c r="I25" s="520"/>
      <c r="J25" s="520"/>
      <c r="K25" s="520"/>
      <c r="L25" s="520"/>
      <c r="M25" s="519"/>
      <c r="N25" s="176">
        <v>22</v>
      </c>
    </row>
    <row r="26" spans="2:14" ht="18" customHeight="1">
      <c r="B26" s="785"/>
      <c r="C26" s="786"/>
      <c r="D26" s="787"/>
      <c r="E26" s="186"/>
      <c r="F26" s="518"/>
      <c r="G26" s="521"/>
      <c r="H26" s="520"/>
      <c r="I26" s="520"/>
      <c r="J26" s="520"/>
      <c r="K26" s="520"/>
      <c r="L26" s="520"/>
      <c r="M26" s="519"/>
      <c r="N26" s="176">
        <v>23</v>
      </c>
    </row>
    <row r="27" spans="2:14" ht="18" customHeight="1">
      <c r="B27" s="785" t="s">
        <v>372</v>
      </c>
      <c r="C27" s="786"/>
      <c r="D27" s="787"/>
      <c r="E27" s="186"/>
      <c r="F27" s="518"/>
      <c r="G27" s="521"/>
      <c r="H27" s="520"/>
      <c r="I27" s="520"/>
      <c r="J27" s="520"/>
      <c r="K27" s="520"/>
      <c r="L27" s="520"/>
      <c r="M27" s="519"/>
      <c r="N27" s="176">
        <v>24</v>
      </c>
    </row>
    <row r="28" spans="2:14" ht="18" customHeight="1">
      <c r="B28" s="785"/>
      <c r="C28" s="786"/>
      <c r="D28" s="787"/>
      <c r="E28" s="186"/>
      <c r="F28" s="518"/>
      <c r="G28" s="521"/>
      <c r="H28" s="520"/>
      <c r="I28" s="520"/>
      <c r="J28" s="520"/>
      <c r="K28" s="520"/>
      <c r="L28" s="520"/>
      <c r="M28" s="519"/>
      <c r="N28" s="176">
        <v>25</v>
      </c>
    </row>
    <row r="29" spans="2:14" ht="18" customHeight="1">
      <c r="B29" s="785" t="s">
        <v>373</v>
      </c>
      <c r="C29" s="786"/>
      <c r="D29" s="787"/>
      <c r="E29" s="186"/>
      <c r="F29" s="518"/>
      <c r="G29" s="521"/>
      <c r="H29" s="520"/>
      <c r="I29" s="520"/>
      <c r="J29" s="520"/>
      <c r="K29" s="520"/>
      <c r="L29" s="520"/>
      <c r="M29" s="519"/>
      <c r="N29" s="176">
        <v>26</v>
      </c>
    </row>
    <row r="30" spans="2:14" ht="18" customHeight="1">
      <c r="B30" s="785"/>
      <c r="C30" s="786"/>
      <c r="D30" s="787"/>
      <c r="E30" s="186"/>
      <c r="F30" s="518"/>
      <c r="G30" s="521"/>
      <c r="H30" s="520"/>
      <c r="I30" s="520"/>
      <c r="J30" s="520"/>
      <c r="K30" s="520"/>
      <c r="L30" s="520"/>
      <c r="M30" s="519"/>
      <c r="N30" s="176">
        <v>27</v>
      </c>
    </row>
    <row r="31" spans="2:14" ht="18" customHeight="1">
      <c r="B31" s="785" t="s">
        <v>374</v>
      </c>
      <c r="C31" s="786"/>
      <c r="D31" s="787"/>
      <c r="E31" s="186"/>
      <c r="F31" s="518"/>
      <c r="G31" s="521"/>
      <c r="H31" s="520"/>
      <c r="I31" s="520"/>
      <c r="J31" s="520"/>
      <c r="K31" s="520"/>
      <c r="L31" s="520"/>
      <c r="M31" s="519"/>
      <c r="N31" s="176">
        <v>28</v>
      </c>
    </row>
    <row r="32" spans="2:14" ht="18" customHeight="1">
      <c r="B32" s="785"/>
      <c r="C32" s="786"/>
      <c r="D32" s="787"/>
      <c r="E32" s="186"/>
      <c r="F32" s="518"/>
      <c r="G32" s="521"/>
      <c r="H32" s="520"/>
      <c r="I32" s="520"/>
      <c r="J32" s="520"/>
      <c r="K32" s="520"/>
      <c r="L32" s="520"/>
      <c r="M32" s="519"/>
      <c r="N32" s="176">
        <v>29</v>
      </c>
    </row>
    <row r="33" spans="2:14" ht="18" customHeight="1">
      <c r="B33" s="785" t="s">
        <v>375</v>
      </c>
      <c r="C33" s="786"/>
      <c r="D33" s="787"/>
      <c r="E33" s="186"/>
      <c r="F33" s="518"/>
      <c r="G33" s="521"/>
      <c r="H33" s="520"/>
      <c r="I33" s="520"/>
      <c r="J33" s="520"/>
      <c r="K33" s="520"/>
      <c r="L33" s="520"/>
      <c r="M33" s="519"/>
      <c r="N33" s="176">
        <v>30</v>
      </c>
    </row>
    <row r="34" spans="2:14" ht="18" customHeight="1">
      <c r="B34" s="785"/>
      <c r="C34" s="786"/>
      <c r="D34" s="787"/>
      <c r="E34" s="186"/>
      <c r="F34" s="518"/>
      <c r="G34" s="521"/>
      <c r="H34" s="520"/>
      <c r="I34" s="520"/>
      <c r="J34" s="520"/>
      <c r="K34" s="520"/>
      <c r="L34" s="520"/>
      <c r="M34" s="519"/>
      <c r="N34" s="176">
        <v>31</v>
      </c>
    </row>
    <row r="35" spans="2:14" ht="18" customHeight="1">
      <c r="B35" s="785"/>
      <c r="C35" s="786"/>
      <c r="D35" s="787"/>
      <c r="E35" s="186"/>
      <c r="F35" s="518"/>
      <c r="G35" s="521"/>
      <c r="H35" s="520"/>
      <c r="I35" s="520"/>
      <c r="J35" s="520"/>
      <c r="K35" s="520"/>
      <c r="L35" s="520"/>
      <c r="M35" s="519"/>
      <c r="N35" s="176">
        <v>32</v>
      </c>
    </row>
    <row r="36" spans="2:14" ht="18" customHeight="1">
      <c r="B36" s="785"/>
      <c r="C36" s="786"/>
      <c r="D36" s="787"/>
      <c r="E36" s="186"/>
      <c r="F36" s="518"/>
      <c r="G36" s="521"/>
      <c r="H36" s="520"/>
      <c r="I36" s="520"/>
      <c r="J36" s="520"/>
      <c r="K36" s="520"/>
      <c r="L36" s="520"/>
      <c r="M36" s="519"/>
      <c r="N36" s="176">
        <v>33</v>
      </c>
    </row>
    <row r="37" spans="2:14" ht="18" customHeight="1">
      <c r="B37" s="785"/>
      <c r="C37" s="786"/>
      <c r="D37" s="787"/>
      <c r="E37" s="186"/>
      <c r="F37" s="518"/>
      <c r="G37" s="521"/>
      <c r="H37" s="520"/>
      <c r="I37" s="520"/>
      <c r="J37" s="520"/>
      <c r="K37" s="520"/>
      <c r="L37" s="520"/>
      <c r="M37" s="519"/>
      <c r="N37" s="176">
        <v>34</v>
      </c>
    </row>
    <row r="38" spans="2:14" ht="18" customHeight="1">
      <c r="B38" s="785"/>
      <c r="C38" s="786"/>
      <c r="D38" s="787"/>
      <c r="E38" s="186"/>
      <c r="F38" s="518"/>
      <c r="G38" s="521"/>
      <c r="H38" s="520"/>
      <c r="I38" s="520"/>
      <c r="J38" s="520"/>
      <c r="K38" s="520"/>
      <c r="L38" s="520"/>
      <c r="M38" s="519"/>
      <c r="N38" s="176">
        <v>35</v>
      </c>
    </row>
    <row r="39" spans="2:14" ht="18" customHeight="1">
      <c r="B39" s="785"/>
      <c r="C39" s="786"/>
      <c r="D39" s="787"/>
      <c r="E39" s="186"/>
      <c r="F39" s="518"/>
      <c r="G39" s="521"/>
      <c r="H39" s="520"/>
      <c r="I39" s="520"/>
      <c r="J39" s="520"/>
      <c r="K39" s="520"/>
      <c r="L39" s="520"/>
      <c r="M39" s="519"/>
      <c r="N39" s="176">
        <v>36</v>
      </c>
    </row>
    <row r="40" spans="2:14" ht="18" customHeight="1">
      <c r="B40" s="785"/>
      <c r="C40" s="786"/>
      <c r="D40" s="787"/>
      <c r="E40" s="186"/>
      <c r="F40" s="518"/>
      <c r="G40" s="521"/>
      <c r="H40" s="520"/>
      <c r="I40" s="520"/>
      <c r="J40" s="520"/>
      <c r="K40" s="520"/>
      <c r="L40" s="520"/>
      <c r="M40" s="519"/>
      <c r="N40" s="176">
        <v>37</v>
      </c>
    </row>
    <row r="41" spans="2:14" ht="18" customHeight="1">
      <c r="B41" s="785"/>
      <c r="C41" s="786"/>
      <c r="D41" s="787"/>
      <c r="E41" s="186"/>
      <c r="F41" s="518"/>
      <c r="G41" s="521"/>
      <c r="H41" s="520"/>
      <c r="I41" s="520"/>
      <c r="J41" s="520"/>
      <c r="K41" s="520"/>
      <c r="L41" s="520"/>
      <c r="M41" s="519"/>
      <c r="N41" s="176">
        <v>38</v>
      </c>
    </row>
    <row r="42" spans="2:14" ht="18" customHeight="1">
      <c r="B42" s="785"/>
      <c r="C42" s="786"/>
      <c r="D42" s="787"/>
      <c r="E42" s="186"/>
      <c r="F42" s="518"/>
      <c r="G42" s="521"/>
      <c r="H42" s="520"/>
      <c r="I42" s="520"/>
      <c r="J42" s="520"/>
      <c r="K42" s="520"/>
      <c r="L42" s="520"/>
      <c r="M42" s="519"/>
      <c r="N42" s="176">
        <v>39</v>
      </c>
    </row>
    <row r="43" spans="2:14" ht="18" customHeight="1">
      <c r="B43" s="785"/>
      <c r="C43" s="786"/>
      <c r="D43" s="787"/>
      <c r="E43" s="186"/>
      <c r="F43" s="518"/>
      <c r="G43" s="521"/>
      <c r="H43" s="520"/>
      <c r="I43" s="520"/>
      <c r="J43" s="520"/>
      <c r="K43" s="520"/>
      <c r="L43" s="520"/>
      <c r="M43" s="519"/>
      <c r="N43" s="176">
        <v>40</v>
      </c>
    </row>
    <row r="44" spans="2:14" ht="18" customHeight="1">
      <c r="B44" s="785"/>
      <c r="C44" s="786"/>
      <c r="D44" s="787"/>
      <c r="E44" s="186"/>
      <c r="F44" s="518"/>
      <c r="G44" s="521"/>
      <c r="H44" s="520"/>
      <c r="I44" s="520"/>
      <c r="J44" s="520"/>
      <c r="K44" s="520"/>
      <c r="L44" s="520"/>
      <c r="M44" s="519"/>
      <c r="N44" s="176">
        <v>41</v>
      </c>
    </row>
    <row r="45" spans="2:14" ht="18" customHeight="1">
      <c r="B45" s="785"/>
      <c r="C45" s="786"/>
      <c r="D45" s="787"/>
      <c r="E45" s="186"/>
      <c r="F45" s="518"/>
      <c r="G45" s="521"/>
      <c r="H45" s="520"/>
      <c r="I45" s="520"/>
      <c r="J45" s="520"/>
      <c r="K45" s="520"/>
      <c r="L45" s="520"/>
      <c r="M45" s="519"/>
      <c r="N45" s="176">
        <v>42</v>
      </c>
    </row>
    <row r="46" spans="2:14" ht="18" customHeight="1">
      <c r="B46" s="785"/>
      <c r="C46" s="786"/>
      <c r="D46" s="787"/>
      <c r="E46" s="186"/>
      <c r="F46" s="518"/>
      <c r="G46" s="521"/>
      <c r="H46" s="520"/>
      <c r="I46" s="520"/>
      <c r="J46" s="520"/>
      <c r="K46" s="520"/>
      <c r="L46" s="520"/>
      <c r="M46" s="519"/>
      <c r="N46" s="176">
        <v>43</v>
      </c>
    </row>
    <row r="47" spans="2:14" ht="18" customHeight="1">
      <c r="B47" s="785"/>
      <c r="C47" s="786"/>
      <c r="D47" s="787"/>
      <c r="E47" s="186"/>
      <c r="F47" s="518"/>
      <c r="G47" s="521"/>
      <c r="H47" s="520"/>
      <c r="I47" s="520"/>
      <c r="J47" s="520"/>
      <c r="K47" s="520"/>
      <c r="L47" s="520"/>
      <c r="M47" s="519"/>
      <c r="N47" s="176">
        <v>44</v>
      </c>
    </row>
    <row r="48" spans="2:14" ht="18" customHeight="1">
      <c r="B48" s="785"/>
      <c r="C48" s="786"/>
      <c r="D48" s="787"/>
      <c r="E48" s="186"/>
      <c r="F48" s="518"/>
      <c r="G48" s="521"/>
      <c r="H48" s="520"/>
      <c r="I48" s="520"/>
      <c r="J48" s="520"/>
      <c r="K48" s="520"/>
      <c r="L48" s="520"/>
      <c r="M48" s="519"/>
      <c r="N48" s="176">
        <v>45</v>
      </c>
    </row>
    <row r="49" spans="2:14" ht="18" customHeight="1">
      <c r="B49" s="785"/>
      <c r="C49" s="786"/>
      <c r="D49" s="787"/>
      <c r="E49" s="186"/>
      <c r="F49" s="518"/>
      <c r="G49" s="521"/>
      <c r="H49" s="520"/>
      <c r="I49" s="520"/>
      <c r="J49" s="520"/>
      <c r="K49" s="520"/>
      <c r="L49" s="520"/>
      <c r="M49" s="519"/>
      <c r="N49" s="176">
        <v>46</v>
      </c>
    </row>
    <row r="50" spans="2:14" ht="18" customHeight="1">
      <c r="B50" s="785"/>
      <c r="C50" s="786"/>
      <c r="D50" s="787"/>
      <c r="E50" s="186"/>
      <c r="F50" s="518"/>
      <c r="G50" s="521"/>
      <c r="H50" s="520"/>
      <c r="I50" s="520"/>
      <c r="J50" s="520"/>
      <c r="K50" s="520"/>
      <c r="L50" s="520"/>
      <c r="M50" s="519"/>
      <c r="N50" s="176">
        <v>47</v>
      </c>
    </row>
    <row r="51" spans="2:14" ht="18" customHeight="1">
      <c r="B51" s="785"/>
      <c r="C51" s="786"/>
      <c r="D51" s="787"/>
      <c r="E51" s="186"/>
      <c r="F51" s="518"/>
      <c r="G51" s="521"/>
      <c r="H51" s="520"/>
      <c r="I51" s="520"/>
      <c r="J51" s="520"/>
      <c r="K51" s="520"/>
      <c r="L51" s="520"/>
      <c r="M51" s="519"/>
      <c r="N51" s="176">
        <v>48</v>
      </c>
    </row>
    <row r="52" spans="2:14" ht="18" customHeight="1">
      <c r="B52" s="785"/>
      <c r="C52" s="786"/>
      <c r="D52" s="787"/>
      <c r="E52" s="186"/>
      <c r="F52" s="518"/>
      <c r="G52" s="521"/>
      <c r="H52" s="520"/>
      <c r="I52" s="520"/>
      <c r="J52" s="520"/>
      <c r="K52" s="520"/>
      <c r="L52" s="520"/>
      <c r="M52" s="519"/>
      <c r="N52" s="176">
        <v>49</v>
      </c>
    </row>
    <row r="53" spans="2:14" ht="18" customHeight="1">
      <c r="B53" s="785"/>
      <c r="C53" s="786"/>
      <c r="D53" s="787"/>
      <c r="E53" s="186"/>
      <c r="F53" s="518"/>
      <c r="G53" s="521"/>
      <c r="H53" s="520"/>
      <c r="I53" s="520"/>
      <c r="J53" s="520"/>
      <c r="K53" s="520"/>
      <c r="L53" s="520"/>
      <c r="M53" s="519"/>
      <c r="N53" s="176">
        <v>50</v>
      </c>
    </row>
    <row r="54" spans="2:14" ht="18" customHeight="1">
      <c r="B54" s="785"/>
      <c r="C54" s="786"/>
      <c r="D54" s="787"/>
      <c r="E54" s="186"/>
      <c r="F54" s="518"/>
      <c r="G54" s="521"/>
      <c r="H54" s="520"/>
      <c r="I54" s="520"/>
      <c r="J54" s="520"/>
      <c r="K54" s="520"/>
      <c r="L54" s="520"/>
      <c r="M54" s="519"/>
      <c r="N54" s="176">
        <v>51</v>
      </c>
    </row>
    <row r="55" spans="2:14" ht="18" customHeight="1">
      <c r="B55" s="785"/>
      <c r="C55" s="786"/>
      <c r="D55" s="787"/>
      <c r="E55" s="186"/>
      <c r="F55" s="518"/>
      <c r="G55" s="521"/>
      <c r="H55" s="520"/>
      <c r="I55" s="520"/>
      <c r="J55" s="520"/>
      <c r="K55" s="520"/>
      <c r="L55" s="520"/>
      <c r="M55" s="519"/>
      <c r="N55" s="176">
        <v>52</v>
      </c>
    </row>
    <row r="56" spans="2:14" ht="18" customHeight="1">
      <c r="B56" s="785"/>
      <c r="C56" s="786"/>
      <c r="D56" s="787"/>
      <c r="E56" s="186"/>
      <c r="F56" s="518"/>
      <c r="G56" s="521"/>
      <c r="H56" s="520"/>
      <c r="I56" s="520"/>
      <c r="J56" s="520"/>
      <c r="K56" s="520"/>
      <c r="L56" s="520"/>
      <c r="M56" s="519"/>
      <c r="N56" s="176">
        <v>53</v>
      </c>
    </row>
    <row r="57" spans="2:14" ht="18" customHeight="1">
      <c r="B57" s="785"/>
      <c r="C57" s="786"/>
      <c r="D57" s="787"/>
      <c r="E57" s="186"/>
      <c r="F57" s="518"/>
      <c r="G57" s="521"/>
      <c r="H57" s="520"/>
      <c r="I57" s="520"/>
      <c r="J57" s="520"/>
      <c r="K57" s="520"/>
      <c r="L57" s="520"/>
      <c r="M57" s="519"/>
      <c r="N57" s="176">
        <v>54</v>
      </c>
    </row>
    <row r="58" spans="2:14" ht="18" customHeight="1">
      <c r="B58" s="785"/>
      <c r="C58" s="786"/>
      <c r="D58" s="787"/>
      <c r="E58" s="186"/>
      <c r="F58" s="518"/>
      <c r="G58" s="521"/>
      <c r="H58" s="520"/>
      <c r="I58" s="520"/>
      <c r="J58" s="520"/>
      <c r="K58" s="520"/>
      <c r="L58" s="520"/>
      <c r="M58" s="519"/>
      <c r="N58" s="176">
        <v>55</v>
      </c>
    </row>
    <row r="59" spans="2:14" ht="18" customHeight="1">
      <c r="B59" s="785"/>
      <c r="C59" s="786"/>
      <c r="D59" s="787"/>
      <c r="E59" s="186"/>
      <c r="F59" s="518"/>
      <c r="G59" s="521"/>
      <c r="H59" s="520"/>
      <c r="I59" s="520"/>
      <c r="J59" s="520"/>
      <c r="K59" s="520"/>
      <c r="L59" s="520"/>
      <c r="M59" s="519"/>
      <c r="N59" s="176">
        <v>56</v>
      </c>
    </row>
    <row r="60" spans="2:14" ht="18" customHeight="1">
      <c r="B60" s="785"/>
      <c r="C60" s="786"/>
      <c r="D60" s="787"/>
      <c r="E60" s="186"/>
      <c r="F60" s="518"/>
      <c r="G60" s="521"/>
      <c r="H60" s="520"/>
      <c r="I60" s="520"/>
      <c r="J60" s="520"/>
      <c r="K60" s="520"/>
      <c r="L60" s="520"/>
      <c r="M60" s="519"/>
      <c r="N60" s="176">
        <v>57</v>
      </c>
    </row>
    <row r="61" spans="2:14" ht="18" customHeight="1">
      <c r="B61" s="785"/>
      <c r="C61" s="786"/>
      <c r="D61" s="787"/>
      <c r="E61" s="186"/>
      <c r="F61" s="518"/>
      <c r="G61" s="521"/>
      <c r="H61" s="520"/>
      <c r="I61" s="520"/>
      <c r="J61" s="520"/>
      <c r="K61" s="520"/>
      <c r="L61" s="520"/>
      <c r="M61" s="519"/>
      <c r="N61" s="176">
        <v>58</v>
      </c>
    </row>
    <row r="62" spans="2:14" ht="18" customHeight="1">
      <c r="B62" s="785"/>
      <c r="C62" s="786"/>
      <c r="D62" s="787"/>
      <c r="E62" s="186"/>
      <c r="F62" s="518"/>
      <c r="G62" s="521"/>
      <c r="H62" s="520"/>
      <c r="I62" s="520"/>
      <c r="J62" s="520"/>
      <c r="K62" s="520"/>
      <c r="L62" s="520"/>
      <c r="M62" s="519"/>
      <c r="N62" s="176">
        <v>59</v>
      </c>
    </row>
    <row r="63" spans="2:14" ht="18" customHeight="1">
      <c r="B63" s="785"/>
      <c r="C63" s="786"/>
      <c r="D63" s="787"/>
      <c r="E63" s="186"/>
      <c r="F63" s="518"/>
      <c r="G63" s="521"/>
      <c r="H63" s="520"/>
      <c r="I63" s="520"/>
      <c r="J63" s="520"/>
      <c r="K63" s="520"/>
      <c r="L63" s="520"/>
      <c r="M63" s="519"/>
      <c r="N63" s="176">
        <v>60</v>
      </c>
    </row>
    <row r="64" spans="2:14" ht="18" customHeight="1">
      <c r="B64" s="785"/>
      <c r="C64" s="786"/>
      <c r="D64" s="787"/>
      <c r="E64" s="186"/>
      <c r="F64" s="518"/>
      <c r="G64" s="521"/>
      <c r="H64" s="520"/>
      <c r="I64" s="520"/>
      <c r="J64" s="520"/>
      <c r="K64" s="520"/>
      <c r="L64" s="520"/>
      <c r="M64" s="519"/>
      <c r="N64" s="176">
        <v>61</v>
      </c>
    </row>
    <row r="65" spans="2:14" ht="18" customHeight="1">
      <c r="B65" s="785"/>
      <c r="C65" s="786"/>
      <c r="D65" s="787"/>
      <c r="E65" s="186"/>
      <c r="F65" s="518"/>
      <c r="G65" s="521"/>
      <c r="H65" s="520"/>
      <c r="I65" s="520"/>
      <c r="J65" s="520"/>
      <c r="K65" s="520"/>
      <c r="L65" s="520"/>
      <c r="M65" s="519"/>
      <c r="N65" s="176">
        <v>62</v>
      </c>
    </row>
    <row r="66" spans="2:14" ht="18" customHeight="1">
      <c r="B66" s="785"/>
      <c r="C66" s="786"/>
      <c r="D66" s="787"/>
      <c r="E66" s="186"/>
      <c r="F66" s="518"/>
      <c r="G66" s="521"/>
      <c r="H66" s="520"/>
      <c r="I66" s="520"/>
      <c r="J66" s="520"/>
      <c r="K66" s="520"/>
      <c r="L66" s="520"/>
      <c r="M66" s="519"/>
      <c r="N66" s="176">
        <v>63</v>
      </c>
    </row>
    <row r="67" spans="2:14" ht="18" customHeight="1">
      <c r="B67" s="785"/>
      <c r="C67" s="786"/>
      <c r="D67" s="787"/>
      <c r="E67" s="186"/>
      <c r="F67" s="518"/>
      <c r="G67" s="521"/>
      <c r="H67" s="520"/>
      <c r="I67" s="520"/>
      <c r="J67" s="520"/>
      <c r="K67" s="520"/>
      <c r="L67" s="520"/>
      <c r="M67" s="519"/>
      <c r="N67" s="176">
        <v>64</v>
      </c>
    </row>
    <row r="68" spans="2:14" ht="18" customHeight="1">
      <c r="B68" s="785"/>
      <c r="C68" s="786"/>
      <c r="D68" s="787"/>
      <c r="E68" s="186"/>
      <c r="F68" s="518"/>
      <c r="G68" s="521"/>
      <c r="H68" s="520"/>
      <c r="I68" s="520"/>
      <c r="J68" s="520"/>
      <c r="K68" s="520"/>
      <c r="L68" s="520"/>
      <c r="M68" s="519"/>
      <c r="N68" s="176">
        <v>65</v>
      </c>
    </row>
    <row r="69" spans="2:14" ht="18" customHeight="1">
      <c r="B69" s="785"/>
      <c r="C69" s="786"/>
      <c r="D69" s="787"/>
      <c r="E69" s="186"/>
      <c r="F69" s="518"/>
      <c r="G69" s="521"/>
      <c r="H69" s="520"/>
      <c r="I69" s="520"/>
      <c r="J69" s="520"/>
      <c r="K69" s="520"/>
      <c r="L69" s="520"/>
      <c r="M69" s="519"/>
      <c r="N69" s="176">
        <v>66</v>
      </c>
    </row>
    <row r="70" spans="2:14" ht="18" customHeight="1">
      <c r="B70" s="785"/>
      <c r="C70" s="786"/>
      <c r="D70" s="787"/>
      <c r="E70" s="186"/>
      <c r="F70" s="518"/>
      <c r="G70" s="521"/>
      <c r="H70" s="520"/>
      <c r="I70" s="520"/>
      <c r="J70" s="520"/>
      <c r="K70" s="520"/>
      <c r="L70" s="520"/>
      <c r="M70" s="519"/>
      <c r="N70" s="176">
        <v>67</v>
      </c>
    </row>
    <row r="71" spans="2:14" ht="18" customHeight="1">
      <c r="B71" s="785"/>
      <c r="C71" s="786"/>
      <c r="D71" s="787"/>
      <c r="E71" s="186"/>
      <c r="F71" s="518"/>
      <c r="G71" s="521"/>
      <c r="H71" s="520"/>
      <c r="I71" s="520"/>
      <c r="J71" s="520"/>
      <c r="K71" s="520"/>
      <c r="L71" s="520"/>
      <c r="M71" s="519"/>
      <c r="N71" s="176">
        <v>68</v>
      </c>
    </row>
    <row r="72" spans="2:14" ht="18" customHeight="1">
      <c r="B72" s="785"/>
      <c r="C72" s="786"/>
      <c r="D72" s="787"/>
      <c r="E72" s="186"/>
      <c r="F72" s="518"/>
      <c r="G72" s="521"/>
      <c r="H72" s="520"/>
      <c r="I72" s="520"/>
      <c r="J72" s="520"/>
      <c r="K72" s="520"/>
      <c r="L72" s="520"/>
      <c r="M72" s="519"/>
      <c r="N72" s="176">
        <v>69</v>
      </c>
    </row>
    <row r="73" spans="2:14" ht="18" customHeight="1">
      <c r="B73" s="785"/>
      <c r="C73" s="786"/>
      <c r="D73" s="787"/>
      <c r="E73" s="186"/>
      <c r="F73" s="518"/>
      <c r="G73" s="521"/>
      <c r="H73" s="520"/>
      <c r="I73" s="520"/>
      <c r="J73" s="520"/>
      <c r="K73" s="520"/>
      <c r="L73" s="520"/>
      <c r="M73" s="519"/>
      <c r="N73" s="176">
        <v>70</v>
      </c>
    </row>
    <row r="74" spans="2:14" ht="18" customHeight="1">
      <c r="B74" s="785"/>
      <c r="C74" s="786"/>
      <c r="D74" s="787"/>
      <c r="E74" s="186"/>
      <c r="F74" s="518"/>
      <c r="G74" s="521"/>
      <c r="H74" s="520"/>
      <c r="I74" s="520"/>
      <c r="J74" s="520"/>
      <c r="K74" s="520"/>
      <c r="L74" s="520"/>
      <c r="M74" s="519"/>
      <c r="N74" s="176">
        <v>71</v>
      </c>
    </row>
    <row r="75" spans="2:14" ht="18" customHeight="1">
      <c r="B75" s="785"/>
      <c r="C75" s="786"/>
      <c r="D75" s="787"/>
      <c r="E75" s="186"/>
      <c r="F75" s="518"/>
      <c r="G75" s="521"/>
      <c r="H75" s="520"/>
      <c r="I75" s="520"/>
      <c r="J75" s="520"/>
      <c r="K75" s="520"/>
      <c r="L75" s="520"/>
      <c r="M75" s="519"/>
      <c r="N75" s="176">
        <v>72</v>
      </c>
    </row>
    <row r="76" spans="2:14" ht="18" customHeight="1">
      <c r="B76" s="785"/>
      <c r="C76" s="786"/>
      <c r="D76" s="787"/>
      <c r="E76" s="186"/>
      <c r="F76" s="518"/>
      <c r="G76" s="521"/>
      <c r="H76" s="520"/>
      <c r="I76" s="520"/>
      <c r="J76" s="520"/>
      <c r="K76" s="520"/>
      <c r="L76" s="520"/>
      <c r="M76" s="519"/>
    </row>
    <row r="77" spans="2:14" ht="18" customHeight="1">
      <c r="B77" s="785"/>
      <c r="C77" s="786"/>
      <c r="D77" s="787"/>
      <c r="E77" s="186"/>
      <c r="F77" s="518"/>
      <c r="G77" s="521"/>
      <c r="H77" s="520"/>
      <c r="I77" s="520"/>
      <c r="J77" s="520"/>
      <c r="K77" s="520"/>
      <c r="L77" s="520"/>
      <c r="M77" s="519"/>
    </row>
    <row r="78" spans="2:14" ht="18" customHeight="1">
      <c r="B78" s="785"/>
      <c r="C78" s="786"/>
      <c r="D78" s="787"/>
      <c r="E78" s="186"/>
      <c r="F78" s="518"/>
      <c r="G78" s="517"/>
      <c r="H78" s="516"/>
      <c r="I78" s="516"/>
      <c r="J78" s="516"/>
      <c r="K78" s="516"/>
      <c r="L78" s="516"/>
      <c r="M78" s="515"/>
    </row>
    <row r="79" spans="2:14" ht="23.25" customHeight="1">
      <c r="B79" s="788" t="s">
        <v>111</v>
      </c>
      <c r="C79" s="789"/>
      <c r="D79" s="790"/>
      <c r="E79" s="180"/>
      <c r="F79" s="181">
        <f>SUM(F7:F78)</f>
        <v>0</v>
      </c>
      <c r="G79" s="180"/>
      <c r="H79" s="179"/>
      <c r="I79" s="179"/>
      <c r="J79" s="179"/>
      <c r="K79" s="179"/>
      <c r="L79" s="179"/>
      <c r="M79" s="178"/>
    </row>
    <row r="80" spans="2:14" ht="19.5" customHeight="1">
      <c r="B80" s="177"/>
      <c r="C80" s="177"/>
      <c r="D80" s="177"/>
      <c r="E80" s="177"/>
      <c r="F80" s="177"/>
      <c r="G80" s="177"/>
      <c r="H80" s="177"/>
      <c r="I80" s="177"/>
      <c r="J80" s="177"/>
      <c r="K80" s="177"/>
      <c r="L80" s="177"/>
      <c r="M80" s="177"/>
    </row>
    <row r="81" spans="2:13">
      <c r="B81" s="177"/>
      <c r="C81" s="177"/>
      <c r="D81" s="177"/>
      <c r="E81" s="177"/>
      <c r="F81" s="177"/>
      <c r="G81" s="177"/>
      <c r="H81" s="177"/>
      <c r="I81" s="177"/>
      <c r="J81" s="177"/>
      <c r="K81" s="177"/>
      <c r="L81" s="177"/>
      <c r="M81" s="177"/>
    </row>
  </sheetData>
  <sheetProtection formatCells="0" formatColumns="0" formatRows="0" insertColumns="0" insertRows="0" insertHyperlinks="0" deleteColumns="0" deleteRows="0" sort="0" autoFilter="0" pivotTables="0"/>
  <mergeCells count="78">
    <mergeCell ref="B79:D79"/>
    <mergeCell ref="B68:D68"/>
    <mergeCell ref="B69:D69"/>
    <mergeCell ref="B70:D70"/>
    <mergeCell ref="B71:D71"/>
    <mergeCell ref="B72:D72"/>
    <mergeCell ref="B78:D78"/>
    <mergeCell ref="B73:D73"/>
    <mergeCell ref="B74:D74"/>
    <mergeCell ref="B75:D75"/>
    <mergeCell ref="B76:D76"/>
    <mergeCell ref="B77:D77"/>
    <mergeCell ref="B53:D53"/>
    <mergeCell ref="B54:D54"/>
    <mergeCell ref="B67:D67"/>
    <mergeCell ref="B56:D56"/>
    <mergeCell ref="B57:D57"/>
    <mergeCell ref="B58:D58"/>
    <mergeCell ref="B59:D59"/>
    <mergeCell ref="B60:D60"/>
    <mergeCell ref="B61:D61"/>
    <mergeCell ref="B62:D62"/>
    <mergeCell ref="B55:D55"/>
    <mergeCell ref="B63:D63"/>
    <mergeCell ref="B64:D64"/>
    <mergeCell ref="B65:D65"/>
    <mergeCell ref="B66:D66"/>
    <mergeCell ref="B49:D49"/>
    <mergeCell ref="B50:D50"/>
    <mergeCell ref="B51:D51"/>
    <mergeCell ref="B52:D52"/>
    <mergeCell ref="B37:D37"/>
    <mergeCell ref="B38:D38"/>
    <mergeCell ref="B39:D39"/>
    <mergeCell ref="B40:D40"/>
    <mergeCell ref="B41:D41"/>
    <mergeCell ref="B42:D42"/>
    <mergeCell ref="B44:D44"/>
    <mergeCell ref="B45:D45"/>
    <mergeCell ref="B46:D46"/>
    <mergeCell ref="B47:D47"/>
    <mergeCell ref="B48:D48"/>
    <mergeCell ref="B43:D43"/>
    <mergeCell ref="B32:D32"/>
    <mergeCell ref="B33:D33"/>
    <mergeCell ref="B34:D34"/>
    <mergeCell ref="B35:D35"/>
    <mergeCell ref="B36:D36"/>
    <mergeCell ref="B17:D17"/>
    <mergeCell ref="B18:D18"/>
    <mergeCell ref="B31:D31"/>
    <mergeCell ref="B20:D20"/>
    <mergeCell ref="B21:D21"/>
    <mergeCell ref="B22:D22"/>
    <mergeCell ref="B23:D23"/>
    <mergeCell ref="B24:D24"/>
    <mergeCell ref="B25:D25"/>
    <mergeCell ref="B26:D26"/>
    <mergeCell ref="B19:D19"/>
    <mergeCell ref="B27:D27"/>
    <mergeCell ref="B28:D28"/>
    <mergeCell ref="B29:D29"/>
    <mergeCell ref="B30:D30"/>
    <mergeCell ref="B13:D13"/>
    <mergeCell ref="B14:D14"/>
    <mergeCell ref="B15:D15"/>
    <mergeCell ref="B16:D16"/>
    <mergeCell ref="B7:D7"/>
    <mergeCell ref="B8:D8"/>
    <mergeCell ref="B9:D9"/>
    <mergeCell ref="B10:D10"/>
    <mergeCell ref="B11:D11"/>
    <mergeCell ref="B12:D12"/>
    <mergeCell ref="L4:M4"/>
    <mergeCell ref="B5:D5"/>
    <mergeCell ref="E5:F5"/>
    <mergeCell ref="G5:M5"/>
    <mergeCell ref="B6:D6"/>
  </mergeCells>
  <phoneticPr fontId="4"/>
  <pageMargins left="0.7" right="0.7" top="0.75" bottom="0.75" header="0.3" footer="0.3"/>
  <pageSetup paperSize="9" scale="33"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7AD034-CB97-44BF-9C24-96B4E4DEC9C4}">
  <dimension ref="B1:AJ88"/>
  <sheetViews>
    <sheetView zoomScaleNormal="100" workbookViewId="0">
      <selection activeCell="P9" sqref="P9"/>
    </sheetView>
  </sheetViews>
  <sheetFormatPr defaultRowHeight="13.5"/>
  <cols>
    <col min="2" max="2" width="53.625" customWidth="1"/>
    <col min="4" max="4" width="35.125" customWidth="1"/>
    <col min="5" max="5" width="37.375" customWidth="1"/>
    <col min="6" max="6" width="3" customWidth="1"/>
    <col min="7" max="7" width="25.375" bestFit="1" customWidth="1"/>
    <col min="8" max="8" width="69.375" bestFit="1" customWidth="1"/>
    <col min="9" max="9" width="69.375" customWidth="1"/>
    <col min="10" max="10" width="73" bestFit="1" customWidth="1"/>
    <col min="11" max="11" width="8.375" customWidth="1"/>
    <col min="12" max="12" width="27.125" customWidth="1"/>
    <col min="13" max="13" width="18.375" customWidth="1"/>
    <col min="14" max="14" width="9" customWidth="1"/>
    <col min="16" max="16" width="8" customWidth="1"/>
  </cols>
  <sheetData>
    <row r="1" spans="2:19">
      <c r="B1" t="s">
        <v>383</v>
      </c>
      <c r="E1" t="s">
        <v>384</v>
      </c>
      <c r="G1" s="923" t="s">
        <v>385</v>
      </c>
      <c r="H1" s="923"/>
      <c r="I1" s="923"/>
      <c r="J1" s="923"/>
      <c r="K1" s="635"/>
      <c r="L1" t="s">
        <v>386</v>
      </c>
    </row>
    <row r="2" spans="2:19">
      <c r="D2" t="s">
        <v>387</v>
      </c>
      <c r="G2" s="636" t="s">
        <v>152</v>
      </c>
      <c r="H2" s="635" t="s">
        <v>388</v>
      </c>
      <c r="I2" s="637" t="s">
        <v>389</v>
      </c>
      <c r="K2" s="635"/>
      <c r="L2" t="s">
        <v>390</v>
      </c>
      <c r="M2" s="638">
        <v>430000</v>
      </c>
      <c r="N2" s="638">
        <v>360000</v>
      </c>
      <c r="O2" s="635"/>
      <c r="P2" s="635"/>
      <c r="Q2" s="635"/>
      <c r="R2" s="639"/>
      <c r="S2" s="639"/>
    </row>
    <row r="3" spans="2:19">
      <c r="B3" t="s">
        <v>391</v>
      </c>
      <c r="E3" s="640" t="s">
        <v>392</v>
      </c>
      <c r="F3" s="640"/>
      <c r="G3" s="641" t="s">
        <v>137</v>
      </c>
      <c r="H3" s="621" t="s">
        <v>150</v>
      </c>
      <c r="I3" s="621" t="s">
        <v>204</v>
      </c>
      <c r="J3" s="639"/>
      <c r="K3" t="s">
        <v>393</v>
      </c>
      <c r="L3" s="638">
        <v>558000</v>
      </c>
      <c r="M3" s="638"/>
      <c r="N3" s="642">
        <v>172200</v>
      </c>
      <c r="O3" s="643">
        <f>1/3</f>
        <v>0.33333333333333331</v>
      </c>
      <c r="P3" s="637" t="s">
        <v>140</v>
      </c>
    </row>
    <row r="4" spans="2:19">
      <c r="B4" t="s">
        <v>394</v>
      </c>
      <c r="E4" s="640" t="s">
        <v>395</v>
      </c>
      <c r="F4" s="640"/>
      <c r="G4" s="636"/>
      <c r="H4" s="644" t="s">
        <v>160</v>
      </c>
      <c r="I4" s="621" t="s">
        <v>205</v>
      </c>
      <c r="J4" s="639"/>
      <c r="K4" t="s">
        <v>151</v>
      </c>
      <c r="L4" s="638">
        <v>444000</v>
      </c>
      <c r="M4" s="638"/>
      <c r="N4" s="642">
        <v>180900</v>
      </c>
      <c r="O4" s="643">
        <f>1/2</f>
        <v>0.5</v>
      </c>
    </row>
    <row r="5" spans="2:19">
      <c r="B5" t="s">
        <v>396</v>
      </c>
      <c r="E5" s="640" t="s">
        <v>397</v>
      </c>
      <c r="F5" s="640"/>
      <c r="G5" s="636"/>
      <c r="H5" s="644" t="s">
        <v>161</v>
      </c>
      <c r="I5" s="621" t="s">
        <v>206</v>
      </c>
      <c r="J5" s="639"/>
      <c r="K5" t="s">
        <v>398</v>
      </c>
      <c r="L5" s="638">
        <v>362000</v>
      </c>
      <c r="M5" s="638"/>
      <c r="N5" s="642">
        <v>185000</v>
      </c>
      <c r="O5" s="643">
        <f>2/3</f>
        <v>0.66666666666666663</v>
      </c>
    </row>
    <row r="6" spans="2:19">
      <c r="B6" t="s">
        <v>399</v>
      </c>
      <c r="E6" s="645" t="s">
        <v>400</v>
      </c>
      <c r="G6" s="636"/>
      <c r="H6" s="644" t="s">
        <v>162</v>
      </c>
      <c r="I6" s="621" t="s">
        <v>207</v>
      </c>
      <c r="J6" s="639"/>
      <c r="N6" s="642">
        <v>198000</v>
      </c>
      <c r="O6">
        <v>0.33</v>
      </c>
    </row>
    <row r="7" spans="2:19">
      <c r="B7" t="s">
        <v>401</v>
      </c>
      <c r="E7" s="645" t="s">
        <v>402</v>
      </c>
      <c r="G7" s="636"/>
      <c r="H7" s="644" t="s">
        <v>163</v>
      </c>
      <c r="I7" s="621" t="s">
        <v>208</v>
      </c>
      <c r="J7" s="639"/>
      <c r="N7" s="642">
        <v>208200</v>
      </c>
      <c r="O7">
        <v>0.5</v>
      </c>
    </row>
    <row r="8" spans="2:19">
      <c r="B8" t="s">
        <v>403</v>
      </c>
      <c r="E8" s="640" t="s">
        <v>404</v>
      </c>
      <c r="G8" s="636"/>
      <c r="H8" s="644" t="s">
        <v>164</v>
      </c>
      <c r="I8" s="621" t="s">
        <v>209</v>
      </c>
      <c r="J8" s="639"/>
      <c r="N8" s="642">
        <v>212200</v>
      </c>
    </row>
    <row r="9" spans="2:19">
      <c r="B9" t="s">
        <v>405</v>
      </c>
      <c r="E9" s="640" t="s">
        <v>406</v>
      </c>
      <c r="G9" s="636"/>
      <c r="H9" s="644" t="s">
        <v>165</v>
      </c>
      <c r="I9" s="621" t="s">
        <v>210</v>
      </c>
      <c r="J9" s="639"/>
      <c r="N9" s="642">
        <v>212500</v>
      </c>
    </row>
    <row r="10" spans="2:19" ht="27">
      <c r="B10" t="s">
        <v>407</v>
      </c>
      <c r="E10" s="640" t="s">
        <v>408</v>
      </c>
      <c r="G10" s="636"/>
      <c r="H10" s="644" t="s">
        <v>167</v>
      </c>
      <c r="I10" s="621" t="s">
        <v>211</v>
      </c>
      <c r="J10" s="639"/>
      <c r="N10" s="642">
        <v>230500</v>
      </c>
    </row>
    <row r="11" spans="2:19" ht="27">
      <c r="B11" t="s">
        <v>409</v>
      </c>
      <c r="E11" s="640" t="s">
        <v>410</v>
      </c>
      <c r="G11" s="636"/>
      <c r="H11" s="644" t="s">
        <v>169</v>
      </c>
      <c r="I11" s="621" t="s">
        <v>212</v>
      </c>
      <c r="J11" s="639"/>
      <c r="N11" s="642">
        <v>243300</v>
      </c>
    </row>
    <row r="12" spans="2:19">
      <c r="B12" t="s">
        <v>411</v>
      </c>
      <c r="G12" s="636"/>
      <c r="H12" s="644" t="s">
        <v>412</v>
      </c>
      <c r="I12" s="621" t="s">
        <v>213</v>
      </c>
      <c r="J12" s="639"/>
      <c r="N12" s="642">
        <v>258000</v>
      </c>
    </row>
    <row r="13" spans="2:19">
      <c r="B13" t="s">
        <v>413</v>
      </c>
      <c r="G13" s="636"/>
      <c r="H13" s="621" t="s">
        <v>170</v>
      </c>
      <c r="I13" s="621" t="s">
        <v>214</v>
      </c>
      <c r="J13" s="639"/>
      <c r="N13" s="642">
        <v>264400</v>
      </c>
    </row>
    <row r="14" spans="2:19">
      <c r="B14" t="s">
        <v>414</v>
      </c>
      <c r="G14" s="636"/>
      <c r="H14" s="621" t="s">
        <v>172</v>
      </c>
      <c r="I14" s="621" t="s">
        <v>144</v>
      </c>
      <c r="J14" s="639"/>
      <c r="N14" s="642">
        <v>295100</v>
      </c>
    </row>
    <row r="15" spans="2:19">
      <c r="B15" t="s">
        <v>415</v>
      </c>
      <c r="G15" s="639"/>
      <c r="H15" s="621" t="s">
        <v>173</v>
      </c>
      <c r="I15" s="621" t="s">
        <v>217</v>
      </c>
      <c r="J15" s="639"/>
      <c r="N15" s="642">
        <v>626700</v>
      </c>
    </row>
    <row r="16" spans="2:19">
      <c r="B16" t="s">
        <v>416</v>
      </c>
      <c r="G16" s="639"/>
      <c r="H16" s="621" t="s">
        <v>174</v>
      </c>
      <c r="I16" s="621" t="s">
        <v>221</v>
      </c>
      <c r="J16" s="639"/>
      <c r="N16" s="646"/>
    </row>
    <row r="17" spans="2:36">
      <c r="G17" s="639"/>
      <c r="H17" s="621" t="s">
        <v>176</v>
      </c>
      <c r="I17" s="639"/>
      <c r="J17" s="639"/>
      <c r="N17" s="646"/>
    </row>
    <row r="18" spans="2:36">
      <c r="G18" s="639"/>
      <c r="H18" s="644" t="s">
        <v>180</v>
      </c>
      <c r="I18" s="639"/>
      <c r="J18" s="639"/>
      <c r="N18" s="646"/>
    </row>
    <row r="19" spans="2:36">
      <c r="B19" t="s">
        <v>417</v>
      </c>
      <c r="G19" s="639"/>
      <c r="H19" s="621" t="s">
        <v>185</v>
      </c>
      <c r="I19" s="639"/>
      <c r="J19" s="639"/>
      <c r="N19" s="646"/>
    </row>
    <row r="20" spans="2:36">
      <c r="G20" s="639"/>
      <c r="H20" s="621" t="s">
        <v>186</v>
      </c>
      <c r="I20" s="639"/>
      <c r="J20" s="639"/>
      <c r="K20" s="639"/>
      <c r="L20" s="647" t="s">
        <v>152</v>
      </c>
      <c r="O20" s="646"/>
    </row>
    <row r="21" spans="2:36">
      <c r="B21" t="s">
        <v>418</v>
      </c>
      <c r="G21" s="639"/>
      <c r="H21" s="644" t="s">
        <v>187</v>
      </c>
      <c r="I21" s="639"/>
      <c r="J21" s="639"/>
      <c r="K21" s="639"/>
      <c r="L21" s="648" t="s">
        <v>155</v>
      </c>
      <c r="O21" s="646"/>
    </row>
    <row r="22" spans="2:36">
      <c r="B22" t="s">
        <v>419</v>
      </c>
      <c r="G22" s="639"/>
      <c r="H22" s="649" t="s">
        <v>188</v>
      </c>
      <c r="I22" s="639"/>
      <c r="J22" s="639"/>
      <c r="K22" s="639"/>
      <c r="L22" s="650" t="s">
        <v>138</v>
      </c>
      <c r="O22" s="646"/>
    </row>
    <row r="23" spans="2:36">
      <c r="B23" t="s">
        <v>420</v>
      </c>
      <c r="G23" s="639"/>
      <c r="H23" s="649" t="s">
        <v>192</v>
      </c>
      <c r="I23" s="639"/>
      <c r="J23" s="639"/>
      <c r="K23" s="639"/>
      <c r="L23" s="638"/>
      <c r="O23" s="646"/>
    </row>
    <row r="24" spans="2:36">
      <c r="B24" t="s">
        <v>421</v>
      </c>
      <c r="G24" s="639"/>
      <c r="H24" s="651" t="s">
        <v>194</v>
      </c>
      <c r="I24" s="639"/>
      <c r="J24" s="639"/>
      <c r="K24" s="639"/>
      <c r="L24" s="638"/>
      <c r="O24" s="646"/>
    </row>
    <row r="25" spans="2:36">
      <c r="B25" t="s">
        <v>422</v>
      </c>
      <c r="G25" s="639"/>
      <c r="H25" s="649" t="s">
        <v>200</v>
      </c>
      <c r="I25" s="639"/>
      <c r="J25" s="639"/>
      <c r="K25" s="639"/>
      <c r="L25" s="652" t="s">
        <v>156</v>
      </c>
      <c r="O25" s="646"/>
    </row>
    <row r="26" spans="2:36">
      <c r="B26" t="s">
        <v>423</v>
      </c>
      <c r="G26" s="639"/>
      <c r="H26" s="649" t="s">
        <v>201</v>
      </c>
      <c r="I26" s="639"/>
      <c r="J26" s="639"/>
      <c r="K26" s="639"/>
      <c r="L26" s="653" t="s">
        <v>424</v>
      </c>
      <c r="M26" s="653" t="s">
        <v>425</v>
      </c>
      <c r="N26" s="653" t="s">
        <v>426</v>
      </c>
      <c r="O26" s="653" t="s">
        <v>427</v>
      </c>
      <c r="P26" s="653" t="s">
        <v>428</v>
      </c>
      <c r="Q26" s="653" t="s">
        <v>429</v>
      </c>
      <c r="R26" s="653" t="s">
        <v>430</v>
      </c>
      <c r="S26" s="653" t="s">
        <v>431</v>
      </c>
      <c r="T26" s="653" t="s">
        <v>432</v>
      </c>
      <c r="U26" s="653" t="s">
        <v>433</v>
      </c>
      <c r="V26" s="653" t="s">
        <v>434</v>
      </c>
      <c r="W26" s="653" t="s">
        <v>435</v>
      </c>
      <c r="X26" s="653" t="s">
        <v>436</v>
      </c>
      <c r="Y26" s="653" t="s">
        <v>437</v>
      </c>
      <c r="Z26" s="653" t="s">
        <v>438</v>
      </c>
      <c r="AA26" s="653" t="s">
        <v>439</v>
      </c>
      <c r="AB26" s="654" t="s">
        <v>440</v>
      </c>
      <c r="AC26" s="654" t="s">
        <v>441</v>
      </c>
      <c r="AD26" s="653" t="s">
        <v>442</v>
      </c>
      <c r="AE26" s="655" t="s">
        <v>443</v>
      </c>
      <c r="AF26" s="655" t="s">
        <v>444</v>
      </c>
      <c r="AG26" s="656" t="s">
        <v>445</v>
      </c>
      <c r="AH26" s="655" t="s">
        <v>446</v>
      </c>
      <c r="AI26" s="655" t="s">
        <v>447</v>
      </c>
      <c r="AJ26" s="656" t="s">
        <v>448</v>
      </c>
    </row>
    <row r="27" spans="2:36">
      <c r="B27" t="s">
        <v>449</v>
      </c>
      <c r="G27" s="639"/>
      <c r="H27" s="651" t="s">
        <v>202</v>
      </c>
      <c r="I27" s="639"/>
      <c r="J27" s="639"/>
      <c r="K27" s="639"/>
      <c r="L27" s="626" t="s">
        <v>393</v>
      </c>
      <c r="M27" s="626" t="s">
        <v>393</v>
      </c>
      <c r="N27" s="626" t="s">
        <v>138</v>
      </c>
      <c r="O27" s="626" t="s">
        <v>393</v>
      </c>
      <c r="P27" s="626" t="s">
        <v>393</v>
      </c>
      <c r="Q27" s="626" t="s">
        <v>393</v>
      </c>
      <c r="R27" s="626" t="s">
        <v>393</v>
      </c>
      <c r="S27" s="626" t="s">
        <v>168</v>
      </c>
      <c r="T27" s="626" t="s">
        <v>393</v>
      </c>
      <c r="U27" s="626" t="s">
        <v>393</v>
      </c>
      <c r="V27" s="626" t="s">
        <v>393</v>
      </c>
      <c r="W27" s="626" t="s">
        <v>393</v>
      </c>
      <c r="X27" s="626" t="s">
        <v>393</v>
      </c>
      <c r="Y27" s="626" t="s">
        <v>138</v>
      </c>
      <c r="Z27" s="626" t="s">
        <v>177</v>
      </c>
      <c r="AA27" s="626" t="s">
        <v>181</v>
      </c>
      <c r="AB27" s="626" t="s">
        <v>181</v>
      </c>
      <c r="AC27" s="626" t="s">
        <v>181</v>
      </c>
      <c r="AD27" s="626" t="s">
        <v>393</v>
      </c>
      <c r="AE27" s="626" t="s">
        <v>189</v>
      </c>
      <c r="AF27" s="626" t="s">
        <v>138</v>
      </c>
      <c r="AG27" s="626" t="s">
        <v>181</v>
      </c>
      <c r="AH27" s="626" t="s">
        <v>393</v>
      </c>
      <c r="AI27" s="626" t="s">
        <v>393</v>
      </c>
      <c r="AJ27" s="626" t="s">
        <v>393</v>
      </c>
    </row>
    <row r="28" spans="2:36">
      <c r="B28" t="s">
        <v>450</v>
      </c>
      <c r="G28" s="639"/>
      <c r="H28" s="657"/>
      <c r="I28" s="657"/>
      <c r="J28" s="639"/>
      <c r="K28" s="639"/>
      <c r="L28" s="626" t="s">
        <v>151</v>
      </c>
      <c r="N28" s="626" t="s">
        <v>393</v>
      </c>
      <c r="P28" s="626" t="s">
        <v>151</v>
      </c>
      <c r="R28" s="626" t="s">
        <v>151</v>
      </c>
      <c r="S28" s="626" t="s">
        <v>393</v>
      </c>
      <c r="T28" s="626" t="s">
        <v>151</v>
      </c>
      <c r="U28" s="626" t="s">
        <v>151</v>
      </c>
      <c r="V28" s="626" t="s">
        <v>151</v>
      </c>
      <c r="W28" s="626" t="s">
        <v>151</v>
      </c>
      <c r="X28" s="626" t="s">
        <v>151</v>
      </c>
      <c r="Y28" s="626" t="s">
        <v>451</v>
      </c>
      <c r="Z28" s="626" t="s">
        <v>178</v>
      </c>
      <c r="AA28" s="626" t="s">
        <v>182</v>
      </c>
      <c r="AB28" s="626" t="s">
        <v>182</v>
      </c>
      <c r="AC28" s="626" t="s">
        <v>182</v>
      </c>
      <c r="AD28" s="626" t="s">
        <v>151</v>
      </c>
      <c r="AE28" s="626" t="s">
        <v>393</v>
      </c>
      <c r="AG28" s="626" t="s">
        <v>182</v>
      </c>
      <c r="AI28" s="626" t="s">
        <v>151</v>
      </c>
      <c r="AJ28" s="626" t="s">
        <v>151</v>
      </c>
    </row>
    <row r="29" spans="2:36">
      <c r="B29" t="s">
        <v>452</v>
      </c>
      <c r="G29" s="639"/>
      <c r="H29" s="657"/>
      <c r="I29" s="657"/>
      <c r="J29" s="639"/>
      <c r="K29" s="639"/>
      <c r="L29" s="626" t="s">
        <v>398</v>
      </c>
      <c r="P29" s="626" t="s">
        <v>398</v>
      </c>
      <c r="S29" s="626" t="s">
        <v>151</v>
      </c>
      <c r="W29" s="626" t="s">
        <v>398</v>
      </c>
      <c r="X29" s="626" t="s">
        <v>398</v>
      </c>
      <c r="Z29" s="626" t="s">
        <v>179</v>
      </c>
      <c r="AA29" s="626" t="s">
        <v>183</v>
      </c>
      <c r="AB29" s="626" t="s">
        <v>183</v>
      </c>
      <c r="AC29" s="626" t="s">
        <v>183</v>
      </c>
      <c r="AE29" s="626" t="s">
        <v>151</v>
      </c>
      <c r="AG29" s="626" t="s">
        <v>195</v>
      </c>
      <c r="AI29" s="626" t="s">
        <v>398</v>
      </c>
      <c r="AJ29" s="626" t="s">
        <v>398</v>
      </c>
    </row>
    <row r="30" spans="2:36">
      <c r="B30" t="s">
        <v>453</v>
      </c>
      <c r="G30" s="639"/>
      <c r="H30" s="658"/>
      <c r="I30" s="658"/>
      <c r="J30" s="639"/>
      <c r="K30" s="639"/>
      <c r="AA30" s="626" t="s">
        <v>184</v>
      </c>
      <c r="AB30" s="626" t="s">
        <v>184</v>
      </c>
      <c r="AC30" s="626" t="s">
        <v>184</v>
      </c>
      <c r="AG30" s="626" t="s">
        <v>196</v>
      </c>
    </row>
    <row r="31" spans="2:36">
      <c r="B31" t="s">
        <v>454</v>
      </c>
      <c r="G31" s="639"/>
      <c r="H31" s="639"/>
      <c r="I31" s="639"/>
      <c r="J31" s="639"/>
      <c r="K31" s="639"/>
      <c r="O31" s="646"/>
      <c r="AG31" s="626" t="s">
        <v>197</v>
      </c>
    </row>
    <row r="32" spans="2:36">
      <c r="G32" s="639"/>
      <c r="H32" s="639"/>
      <c r="I32" s="639"/>
      <c r="J32" s="639"/>
      <c r="K32" s="639"/>
      <c r="L32" s="659" t="s">
        <v>203</v>
      </c>
      <c r="O32" s="646"/>
      <c r="AG32" s="626" t="s">
        <v>198</v>
      </c>
    </row>
    <row r="33" spans="2:33">
      <c r="G33" s="639"/>
      <c r="H33" s="639"/>
      <c r="I33" s="639"/>
      <c r="J33" s="639"/>
      <c r="K33" s="639"/>
      <c r="L33" s="660" t="s">
        <v>455</v>
      </c>
      <c r="M33" s="660" t="s">
        <v>456</v>
      </c>
      <c r="N33" s="660" t="s">
        <v>457</v>
      </c>
      <c r="O33" s="660" t="s">
        <v>458</v>
      </c>
      <c r="P33" s="660" t="s">
        <v>459</v>
      </c>
      <c r="Q33" s="660" t="s">
        <v>460</v>
      </c>
      <c r="R33" s="660" t="s">
        <v>461</v>
      </c>
      <c r="S33" s="660" t="s">
        <v>462</v>
      </c>
      <c r="T33" s="660" t="s">
        <v>463</v>
      </c>
      <c r="U33" s="660" t="s">
        <v>464</v>
      </c>
      <c r="V33" s="660" t="s">
        <v>465</v>
      </c>
      <c r="W33" s="660" t="s">
        <v>466</v>
      </c>
      <c r="X33" s="660" t="s">
        <v>467</v>
      </c>
      <c r="Y33" s="660" t="s">
        <v>468</v>
      </c>
      <c r="AG33" s="626" t="s">
        <v>199</v>
      </c>
    </row>
    <row r="34" spans="2:33">
      <c r="G34" s="639"/>
      <c r="H34" s="639"/>
      <c r="I34" s="639"/>
      <c r="J34" s="639"/>
      <c r="K34" s="639"/>
      <c r="L34" s="634" t="s">
        <v>393</v>
      </c>
      <c r="M34" s="634" t="s">
        <v>393</v>
      </c>
      <c r="N34" s="634" t="s">
        <v>393</v>
      </c>
      <c r="O34" s="634" t="s">
        <v>393</v>
      </c>
      <c r="P34" s="634" t="s">
        <v>393</v>
      </c>
      <c r="Q34" s="634" t="s">
        <v>393</v>
      </c>
      <c r="R34" s="634" t="s">
        <v>393</v>
      </c>
      <c r="S34" s="634" t="s">
        <v>138</v>
      </c>
      <c r="T34" s="634" t="s">
        <v>393</v>
      </c>
      <c r="U34" s="634" t="s">
        <v>393</v>
      </c>
      <c r="V34" s="634" t="s">
        <v>215</v>
      </c>
      <c r="W34" s="634" t="s">
        <v>138</v>
      </c>
      <c r="X34" s="634" t="s">
        <v>218</v>
      </c>
      <c r="Y34" s="634" t="s">
        <v>393</v>
      </c>
    </row>
    <row r="35" spans="2:33">
      <c r="G35" s="639"/>
      <c r="H35" s="639"/>
      <c r="I35" s="639"/>
      <c r="J35" s="639"/>
      <c r="K35" s="639"/>
      <c r="L35" s="634" t="s">
        <v>151</v>
      </c>
      <c r="M35" s="634" t="s">
        <v>151</v>
      </c>
      <c r="N35" s="634" t="s">
        <v>151</v>
      </c>
      <c r="O35" s="634" t="s">
        <v>151</v>
      </c>
      <c r="P35" s="634" t="s">
        <v>151</v>
      </c>
      <c r="Q35" s="634" t="s">
        <v>151</v>
      </c>
      <c r="R35" s="634" t="s">
        <v>151</v>
      </c>
      <c r="T35" s="634" t="s">
        <v>151</v>
      </c>
      <c r="U35" s="634" t="s">
        <v>151</v>
      </c>
      <c r="V35" s="634" t="s">
        <v>216</v>
      </c>
      <c r="X35" s="634" t="s">
        <v>219</v>
      </c>
      <c r="Y35" s="634" t="s">
        <v>151</v>
      </c>
    </row>
    <row r="36" spans="2:33">
      <c r="B36" t="s">
        <v>469</v>
      </c>
      <c r="G36" s="639"/>
      <c r="H36" s="639"/>
      <c r="I36" s="639"/>
      <c r="J36" s="639"/>
      <c r="K36" s="639"/>
      <c r="L36" s="634" t="s">
        <v>398</v>
      </c>
      <c r="M36" s="634" t="s">
        <v>398</v>
      </c>
      <c r="N36" s="634" t="s">
        <v>398</v>
      </c>
      <c r="O36" s="634" t="s">
        <v>398</v>
      </c>
      <c r="Q36" s="634" t="s">
        <v>398</v>
      </c>
      <c r="R36" s="634" t="s">
        <v>398</v>
      </c>
      <c r="T36" s="634" t="s">
        <v>398</v>
      </c>
      <c r="U36" s="634" t="s">
        <v>398</v>
      </c>
      <c r="X36" s="634" t="s">
        <v>220</v>
      </c>
      <c r="Y36" s="634" t="s">
        <v>398</v>
      </c>
    </row>
    <row r="37" spans="2:33">
      <c r="B37" t="s">
        <v>470</v>
      </c>
      <c r="G37" s="639"/>
      <c r="H37" s="639"/>
      <c r="I37" s="639"/>
      <c r="J37" s="639"/>
      <c r="K37" s="639"/>
    </row>
    <row r="38" spans="2:33">
      <c r="B38" t="s">
        <v>471</v>
      </c>
      <c r="G38" s="639"/>
      <c r="H38" s="639"/>
      <c r="I38" s="639"/>
      <c r="J38" s="639"/>
      <c r="K38" s="639"/>
      <c r="O38" s="639"/>
    </row>
    <row r="39" spans="2:33">
      <c r="G39" s="639"/>
      <c r="H39" s="639"/>
      <c r="I39" s="639"/>
      <c r="J39" s="639"/>
      <c r="K39" s="639"/>
      <c r="O39" s="639"/>
    </row>
    <row r="40" spans="2:33">
      <c r="G40" s="639"/>
      <c r="H40" s="639"/>
      <c r="I40" s="639"/>
      <c r="J40" s="639"/>
      <c r="K40" s="639"/>
      <c r="O40" s="639"/>
    </row>
    <row r="41" spans="2:33">
      <c r="G41" s="639"/>
      <c r="H41" s="639"/>
      <c r="I41" s="639"/>
      <c r="J41" s="639"/>
      <c r="K41" s="639"/>
      <c r="O41" s="639"/>
    </row>
    <row r="42" spans="2:33">
      <c r="G42" s="639"/>
      <c r="H42" s="639"/>
      <c r="I42" s="639"/>
      <c r="J42" s="639"/>
      <c r="K42" s="639"/>
      <c r="L42" t="s">
        <v>138</v>
      </c>
      <c r="O42" s="639"/>
    </row>
    <row r="43" spans="2:33">
      <c r="G43" s="639"/>
      <c r="H43" s="639"/>
      <c r="I43" s="639"/>
      <c r="J43" s="639"/>
      <c r="K43" s="639"/>
      <c r="L43" s="661">
        <v>558000</v>
      </c>
      <c r="O43" s="639"/>
    </row>
    <row r="44" spans="2:33">
      <c r="G44" s="639"/>
      <c r="H44" s="639"/>
      <c r="I44" s="639"/>
      <c r="J44" s="639"/>
      <c r="K44" s="639"/>
      <c r="L44" s="661">
        <v>484000</v>
      </c>
      <c r="O44" s="639"/>
    </row>
    <row r="45" spans="2:33">
      <c r="G45" s="639"/>
      <c r="H45" s="639"/>
      <c r="I45" s="639"/>
      <c r="J45" s="639"/>
      <c r="K45" s="639"/>
      <c r="L45" s="661">
        <v>309900</v>
      </c>
      <c r="O45" s="639"/>
    </row>
    <row r="46" spans="2:33">
      <c r="G46" s="639"/>
      <c r="H46" s="639"/>
      <c r="I46" s="639"/>
      <c r="J46" s="639"/>
      <c r="K46" s="639"/>
      <c r="L46" s="661">
        <v>239300</v>
      </c>
      <c r="O46" s="639"/>
    </row>
    <row r="47" spans="2:33">
      <c r="G47" s="639"/>
      <c r="H47" s="639"/>
      <c r="I47" s="639"/>
      <c r="J47" s="639"/>
      <c r="K47" s="639"/>
      <c r="L47" s="661">
        <v>10695000</v>
      </c>
      <c r="O47" s="639"/>
    </row>
    <row r="48" spans="2:33">
      <c r="G48" s="639"/>
      <c r="H48" s="639"/>
      <c r="I48" s="639"/>
      <c r="J48" s="639"/>
      <c r="K48" s="639"/>
      <c r="L48" s="661">
        <v>8257000</v>
      </c>
      <c r="O48" s="639"/>
    </row>
    <row r="49" spans="7:15">
      <c r="G49" s="639"/>
      <c r="H49" s="639"/>
      <c r="I49" s="639"/>
      <c r="J49" s="639"/>
      <c r="K49" s="639"/>
      <c r="L49" s="661">
        <v>31267000</v>
      </c>
      <c r="O49" s="639"/>
    </row>
    <row r="50" spans="7:15">
      <c r="G50" s="639"/>
      <c r="H50" s="639"/>
      <c r="I50" s="639"/>
      <c r="J50" s="639"/>
      <c r="K50" s="639"/>
      <c r="L50" s="661">
        <v>24138000</v>
      </c>
      <c r="O50" s="639"/>
    </row>
    <row r="51" spans="7:15">
      <c r="G51" s="639"/>
      <c r="H51" s="639"/>
      <c r="I51" s="639"/>
      <c r="J51" s="639"/>
      <c r="K51" s="639"/>
      <c r="L51" s="661">
        <v>62543000</v>
      </c>
      <c r="O51" s="639"/>
    </row>
    <row r="52" spans="7:15">
      <c r="G52" s="639"/>
      <c r="H52" s="639"/>
      <c r="I52" s="639"/>
      <c r="J52" s="639"/>
      <c r="K52" s="639"/>
      <c r="L52" s="661">
        <v>48283000</v>
      </c>
      <c r="O52" s="639"/>
    </row>
    <row r="53" spans="7:15">
      <c r="G53" s="639"/>
      <c r="H53" s="639"/>
      <c r="I53" s="639"/>
      <c r="J53" s="639"/>
      <c r="K53" s="639"/>
      <c r="L53" s="661">
        <v>11046000</v>
      </c>
      <c r="O53" s="639"/>
    </row>
    <row r="54" spans="7:15">
      <c r="G54" s="639"/>
      <c r="H54" s="639"/>
      <c r="I54" s="639"/>
      <c r="J54" s="639"/>
      <c r="K54" s="639"/>
      <c r="L54" s="661">
        <v>8528000</v>
      </c>
      <c r="O54" s="639"/>
    </row>
    <row r="55" spans="7:15">
      <c r="G55" s="639"/>
      <c r="H55" s="639"/>
      <c r="I55" s="639"/>
      <c r="J55" s="639"/>
      <c r="K55" s="639"/>
      <c r="L55" s="661">
        <v>13255000</v>
      </c>
      <c r="O55" s="639"/>
    </row>
    <row r="56" spans="7:15">
      <c r="G56" s="639"/>
      <c r="H56" s="639"/>
      <c r="I56" s="639"/>
      <c r="J56" s="639"/>
      <c r="K56" s="639"/>
      <c r="L56" s="661">
        <v>10233000</v>
      </c>
      <c r="O56" s="639"/>
    </row>
    <row r="57" spans="7:15">
      <c r="G57" s="639"/>
      <c r="H57" s="639"/>
      <c r="I57" s="639"/>
      <c r="J57" s="639"/>
      <c r="K57" s="639"/>
      <c r="L57" s="661">
        <v>5523000</v>
      </c>
      <c r="O57" s="639"/>
    </row>
    <row r="58" spans="7:15">
      <c r="G58" s="639"/>
      <c r="H58" s="639"/>
      <c r="I58" s="639"/>
      <c r="J58" s="639"/>
      <c r="K58" s="639"/>
      <c r="L58" s="661">
        <v>4264000</v>
      </c>
      <c r="O58" s="639"/>
    </row>
    <row r="59" spans="7:15">
      <c r="G59" s="639"/>
      <c r="H59" s="639"/>
      <c r="I59" s="639"/>
      <c r="J59" s="639"/>
      <c r="K59" s="639"/>
      <c r="L59" s="661">
        <v>108900</v>
      </c>
      <c r="O59" s="639"/>
    </row>
    <row r="60" spans="7:15">
      <c r="G60" s="639"/>
      <c r="H60" s="639"/>
      <c r="I60" s="639"/>
      <c r="J60" s="639"/>
      <c r="K60" s="639"/>
      <c r="L60" s="661">
        <v>84100</v>
      </c>
      <c r="O60" s="639"/>
    </row>
    <row r="61" spans="7:15">
      <c r="G61" s="639"/>
      <c r="H61" s="639"/>
      <c r="I61" s="639"/>
      <c r="J61" s="639"/>
      <c r="K61" s="639"/>
      <c r="L61" s="661">
        <v>119830</v>
      </c>
      <c r="O61" s="639"/>
    </row>
    <row r="62" spans="7:15">
      <c r="G62" s="639"/>
      <c r="H62" s="639"/>
      <c r="I62" s="639"/>
      <c r="J62" s="639"/>
      <c r="K62" s="639"/>
      <c r="L62" s="661">
        <v>92510</v>
      </c>
      <c r="O62" s="639"/>
    </row>
    <row r="63" spans="7:15">
      <c r="G63" s="639"/>
      <c r="H63" s="639"/>
      <c r="I63" s="639"/>
      <c r="J63" s="639"/>
      <c r="K63" s="639"/>
      <c r="L63" s="661">
        <v>517800</v>
      </c>
      <c r="O63" s="639"/>
    </row>
    <row r="64" spans="7:15">
      <c r="G64" s="639"/>
      <c r="H64" s="639"/>
      <c r="I64" s="639"/>
      <c r="J64" s="639"/>
      <c r="K64" s="639"/>
      <c r="L64" s="661">
        <v>399800</v>
      </c>
      <c r="O64" s="639"/>
    </row>
    <row r="65" spans="7:15">
      <c r="G65" s="639"/>
      <c r="H65" s="639"/>
      <c r="I65" s="639"/>
      <c r="J65" s="639"/>
      <c r="K65" s="639"/>
      <c r="L65" s="661">
        <v>569660</v>
      </c>
      <c r="O65" s="639"/>
    </row>
    <row r="66" spans="7:15">
      <c r="G66" s="639"/>
      <c r="H66" s="639"/>
      <c r="I66" s="639"/>
      <c r="J66" s="639"/>
      <c r="K66" s="639"/>
      <c r="L66" s="661">
        <v>439780</v>
      </c>
      <c r="O66" s="639"/>
    </row>
    <row r="67" spans="7:15">
      <c r="G67" s="639"/>
      <c r="H67" s="639"/>
      <c r="I67" s="639"/>
      <c r="J67" s="639"/>
      <c r="K67" s="639"/>
      <c r="L67" s="661">
        <v>86011000</v>
      </c>
    </row>
    <row r="68" spans="7:15">
      <c r="G68" s="639"/>
      <c r="H68" s="639"/>
      <c r="I68" s="639"/>
      <c r="J68" s="639"/>
      <c r="K68" s="639"/>
      <c r="L68" s="661">
        <v>66400000</v>
      </c>
    </row>
    <row r="69" spans="7:15">
      <c r="G69" s="639"/>
      <c r="H69" s="639"/>
      <c r="I69" s="639"/>
      <c r="J69" s="639"/>
      <c r="K69" s="639"/>
      <c r="L69" s="661">
        <v>83100</v>
      </c>
    </row>
    <row r="70" spans="7:15">
      <c r="G70" s="639"/>
      <c r="H70" s="639"/>
      <c r="I70" s="639"/>
      <c r="J70" s="639"/>
      <c r="K70" s="639"/>
      <c r="L70" s="661">
        <v>64200</v>
      </c>
    </row>
    <row r="71" spans="7:15">
      <c r="G71" s="639"/>
      <c r="H71" s="639"/>
      <c r="I71" s="639"/>
      <c r="J71" s="639"/>
      <c r="K71" s="639"/>
      <c r="L71" s="661">
        <v>91470</v>
      </c>
    </row>
    <row r="72" spans="7:15">
      <c r="G72" s="639"/>
      <c r="H72" s="639"/>
      <c r="I72" s="639"/>
      <c r="J72" s="639"/>
      <c r="K72" s="639"/>
      <c r="L72" s="661">
        <v>70620</v>
      </c>
    </row>
    <row r="73" spans="7:15">
      <c r="G73" s="639"/>
      <c r="H73" s="639"/>
      <c r="I73" s="639"/>
      <c r="J73" s="639"/>
      <c r="K73" s="639"/>
      <c r="L73" s="661">
        <v>395700</v>
      </c>
    </row>
    <row r="74" spans="7:15">
      <c r="G74" s="639"/>
      <c r="H74" s="639"/>
      <c r="I74" s="639"/>
      <c r="J74" s="639"/>
      <c r="K74" s="639"/>
      <c r="L74" s="661">
        <v>305500</v>
      </c>
    </row>
    <row r="75" spans="7:15">
      <c r="G75" s="639"/>
      <c r="H75" s="639"/>
      <c r="I75" s="639"/>
      <c r="J75" s="639"/>
      <c r="K75" s="639"/>
      <c r="L75" s="661">
        <v>90653000</v>
      </c>
    </row>
    <row r="76" spans="7:15">
      <c r="G76" s="639"/>
      <c r="H76" s="639"/>
      <c r="I76" s="639"/>
      <c r="J76" s="639"/>
      <c r="K76" s="639"/>
      <c r="L76" s="661">
        <v>69984000</v>
      </c>
    </row>
    <row r="77" spans="7:15">
      <c r="G77" s="639"/>
      <c r="H77" s="639"/>
      <c r="I77" s="639"/>
      <c r="J77" s="639"/>
      <c r="K77" s="639"/>
      <c r="L77" s="661">
        <v>224993000</v>
      </c>
    </row>
    <row r="78" spans="7:15">
      <c r="G78" s="639"/>
      <c r="H78" s="639"/>
      <c r="I78" s="639"/>
      <c r="J78" s="639"/>
      <c r="K78" s="639"/>
      <c r="L78" s="661">
        <v>173694000</v>
      </c>
    </row>
    <row r="79" spans="7:15">
      <c r="G79" s="639"/>
      <c r="H79" s="639"/>
      <c r="I79" s="639"/>
      <c r="J79" s="639"/>
      <c r="K79" s="639"/>
      <c r="L79" s="661">
        <v>38109000</v>
      </c>
    </row>
    <row r="80" spans="7:15">
      <c r="G80" s="639"/>
      <c r="H80" s="639"/>
      <c r="I80" s="639"/>
      <c r="J80" s="639"/>
      <c r="K80" s="639"/>
      <c r="L80" s="661">
        <v>29420000</v>
      </c>
    </row>
    <row r="81" spans="7:12">
      <c r="G81" s="639"/>
      <c r="H81" s="639"/>
      <c r="I81" s="639"/>
      <c r="J81" s="639"/>
      <c r="K81" s="639"/>
      <c r="L81" s="661"/>
    </row>
    <row r="82" spans="7:12">
      <c r="G82" s="639"/>
      <c r="H82" s="639"/>
      <c r="I82" s="639"/>
      <c r="J82" s="639"/>
      <c r="K82" s="639"/>
      <c r="L82" s="661"/>
    </row>
    <row r="83" spans="7:12">
      <c r="G83" s="639"/>
      <c r="H83" s="639"/>
      <c r="I83" s="639"/>
      <c r="J83" s="639"/>
      <c r="L83" s="661"/>
    </row>
    <row r="84" spans="7:12">
      <c r="G84" s="639"/>
      <c r="H84" s="639"/>
      <c r="I84" s="639"/>
      <c r="J84" s="639"/>
      <c r="L84" s="661"/>
    </row>
    <row r="85" spans="7:12">
      <c r="G85" s="639"/>
      <c r="H85" s="639"/>
      <c r="I85" s="639"/>
      <c r="J85" s="639"/>
    </row>
    <row r="86" spans="7:12">
      <c r="G86" s="639"/>
      <c r="H86" s="639"/>
      <c r="I86" s="639"/>
      <c r="J86" s="639"/>
    </row>
    <row r="87" spans="7:12">
      <c r="G87" s="639"/>
      <c r="H87" s="639"/>
      <c r="I87" s="639"/>
      <c r="J87" s="639"/>
    </row>
    <row r="88" spans="7:12">
      <c r="H88" s="639"/>
      <c r="I88" s="639"/>
      <c r="J88" s="639"/>
    </row>
  </sheetData>
  <mergeCells count="1">
    <mergeCell ref="G1:J1"/>
  </mergeCells>
  <phoneticPr fontId="4"/>
  <conditionalFormatting sqref="L43:L84">
    <cfRule type="duplicateValues" dxfId="0" priority="1"/>
  </conditionalFormatting>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1FD00B-E32C-4B45-B4FE-D7B19D707F29}">
  <sheetPr>
    <tabColor theme="5" tint="0.39997558519241921"/>
    <pageSetUpPr fitToPage="1"/>
  </sheetPr>
  <dimension ref="A1:K23"/>
  <sheetViews>
    <sheetView view="pageBreakPreview" topLeftCell="A8" zoomScale="85" zoomScaleNormal="100" zoomScaleSheetLayoutView="85" workbookViewId="0">
      <selection activeCell="E5" sqref="E5:F6"/>
    </sheetView>
  </sheetViews>
  <sheetFormatPr defaultColWidth="9" defaultRowHeight="13.5"/>
  <cols>
    <col min="1" max="3" width="44.375" style="9" customWidth="1"/>
    <col min="4" max="6" width="40.375" style="9" customWidth="1"/>
    <col min="7" max="11" width="11.375" style="9" customWidth="1"/>
    <col min="12" max="12" width="9" style="9"/>
    <col min="13" max="15" width="5.625" style="9" customWidth="1"/>
    <col min="16" max="17" width="5.375" style="9" customWidth="1"/>
    <col min="18" max="16384" width="9" style="9"/>
  </cols>
  <sheetData>
    <row r="1" spans="1:11" ht="29.25" customHeight="1">
      <c r="A1" s="37" t="s">
        <v>42</v>
      </c>
      <c r="B1" s="10"/>
      <c r="C1" s="10"/>
    </row>
    <row r="2" spans="1:11" ht="30.75" customHeight="1">
      <c r="A2" s="761" t="s">
        <v>43</v>
      </c>
      <c r="B2" s="761"/>
      <c r="C2" s="761"/>
      <c r="D2" s="762"/>
      <c r="E2" s="762"/>
      <c r="F2" s="762"/>
      <c r="G2" s="36"/>
      <c r="H2" s="36"/>
      <c r="I2" s="36"/>
      <c r="J2" s="36"/>
      <c r="K2" s="36"/>
    </row>
    <row r="3" spans="1:11" ht="7.5" customHeight="1">
      <c r="A3" s="36"/>
      <c r="B3" s="36"/>
      <c r="C3" s="36"/>
      <c r="D3" s="36"/>
      <c r="E3" s="36"/>
      <c r="F3" s="36"/>
      <c r="G3" s="36"/>
      <c r="H3" s="36"/>
      <c r="I3" s="36"/>
      <c r="J3" s="36"/>
      <c r="K3" s="36"/>
    </row>
    <row r="4" spans="1:11" ht="29.25" customHeight="1" thickBot="1">
      <c r="A4" s="10"/>
      <c r="B4" s="10"/>
      <c r="C4" s="10"/>
      <c r="D4" s="35"/>
      <c r="E4" s="35"/>
      <c r="F4" s="35" t="s">
        <v>44</v>
      </c>
      <c r="G4" s="34"/>
      <c r="H4" s="34"/>
    </row>
    <row r="5" spans="1:11" ht="45" customHeight="1" thickTop="1">
      <c r="A5" s="763" t="s">
        <v>45</v>
      </c>
      <c r="B5" s="33" t="s">
        <v>46</v>
      </c>
      <c r="C5" s="33" t="s">
        <v>47</v>
      </c>
      <c r="D5" s="32" t="s">
        <v>48</v>
      </c>
      <c r="E5" s="31" t="s">
        <v>49</v>
      </c>
      <c r="F5" s="765" t="s">
        <v>50</v>
      </c>
    </row>
    <row r="6" spans="1:11" ht="13.5" customHeight="1" thickBot="1">
      <c r="A6" s="764"/>
      <c r="B6" s="30"/>
      <c r="C6" s="30"/>
      <c r="D6" s="30"/>
      <c r="E6" s="29"/>
      <c r="F6" s="766"/>
    </row>
    <row r="7" spans="1:11" ht="16.5" customHeight="1">
      <c r="A7" s="28"/>
      <c r="B7" s="27"/>
      <c r="C7" s="27"/>
      <c r="D7" s="26" t="s">
        <v>51</v>
      </c>
      <c r="E7" s="26" t="s">
        <v>51</v>
      </c>
      <c r="F7" s="26" t="s">
        <v>51</v>
      </c>
    </row>
    <row r="8" spans="1:11" ht="46.5" customHeight="1">
      <c r="A8" s="21" t="s">
        <v>17</v>
      </c>
      <c r="B8" s="25">
        <v>0</v>
      </c>
      <c r="C8" s="25">
        <v>0</v>
      </c>
      <c r="D8" s="25">
        <v>0</v>
      </c>
      <c r="E8" s="25">
        <v>0</v>
      </c>
      <c r="F8" s="24"/>
    </row>
    <row r="9" spans="1:11" ht="46.5" customHeight="1">
      <c r="A9" s="21" t="s">
        <v>15</v>
      </c>
      <c r="B9" s="25">
        <v>0</v>
      </c>
      <c r="C9" s="25">
        <v>0</v>
      </c>
      <c r="D9" s="25">
        <v>0</v>
      </c>
      <c r="E9" s="25">
        <v>0</v>
      </c>
      <c r="F9" s="22"/>
    </row>
    <row r="10" spans="1:11" ht="46.5" customHeight="1">
      <c r="A10" s="21" t="s">
        <v>19</v>
      </c>
      <c r="B10" s="25">
        <v>0</v>
      </c>
      <c r="C10" s="25">
        <v>0</v>
      </c>
      <c r="D10" s="25">
        <v>0</v>
      </c>
      <c r="E10" s="25">
        <v>0</v>
      </c>
      <c r="F10" s="23"/>
    </row>
    <row r="11" spans="1:11" ht="46.5" customHeight="1">
      <c r="A11" s="21" t="s">
        <v>22</v>
      </c>
      <c r="B11" s="25">
        <v>0</v>
      </c>
      <c r="C11" s="25">
        <v>0</v>
      </c>
      <c r="D11" s="25">
        <v>0</v>
      </c>
      <c r="E11" s="25">
        <v>0</v>
      </c>
      <c r="F11" s="22"/>
    </row>
    <row r="12" spans="1:11" ht="46.5" customHeight="1">
      <c r="A12" s="21" t="s">
        <v>24</v>
      </c>
      <c r="B12" s="25">
        <v>0</v>
      </c>
      <c r="C12" s="25">
        <v>0</v>
      </c>
      <c r="D12" s="25">
        <v>0</v>
      </c>
      <c r="E12" s="25">
        <v>0</v>
      </c>
      <c r="F12" s="23"/>
    </row>
    <row r="13" spans="1:11" ht="46.5" customHeight="1">
      <c r="A13" s="21" t="s">
        <v>26</v>
      </c>
      <c r="B13" s="25">
        <v>0</v>
      </c>
      <c r="C13" s="25">
        <v>0</v>
      </c>
      <c r="D13" s="25">
        <v>0</v>
      </c>
      <c r="E13" s="25">
        <v>0</v>
      </c>
      <c r="F13" s="22"/>
    </row>
    <row r="14" spans="1:11" ht="46.5" customHeight="1">
      <c r="A14" s="21" t="s">
        <v>28</v>
      </c>
      <c r="B14" s="25">
        <v>0</v>
      </c>
      <c r="C14" s="25">
        <v>0</v>
      </c>
      <c r="D14" s="25">
        <v>0</v>
      </c>
      <c r="E14" s="25">
        <v>0</v>
      </c>
      <c r="F14" s="19"/>
    </row>
    <row r="15" spans="1:11" ht="46.5" customHeight="1">
      <c r="A15" s="21" t="s">
        <v>30</v>
      </c>
      <c r="B15" s="25">
        <v>0</v>
      </c>
      <c r="C15" s="25">
        <v>0</v>
      </c>
      <c r="D15" s="25">
        <v>0</v>
      </c>
      <c r="E15" s="25">
        <v>0</v>
      </c>
      <c r="F15" s="19"/>
    </row>
    <row r="16" spans="1:11" ht="46.5" customHeight="1" thickBot="1">
      <c r="A16" s="20" t="s">
        <v>32</v>
      </c>
      <c r="B16" s="25">
        <v>0</v>
      </c>
      <c r="C16" s="25">
        <v>0</v>
      </c>
      <c r="D16" s="25">
        <v>0</v>
      </c>
      <c r="E16" s="25">
        <v>0</v>
      </c>
      <c r="F16" s="19"/>
    </row>
    <row r="17" spans="1:11" ht="22.5" customHeight="1" thickTop="1" thickBot="1">
      <c r="A17" s="18" t="s">
        <v>52</v>
      </c>
      <c r="B17" s="17"/>
      <c r="C17" s="17"/>
      <c r="D17" s="16">
        <f>SUM(D8:D16)</f>
        <v>0</v>
      </c>
      <c r="E17" s="16"/>
      <c r="F17" s="15"/>
    </row>
    <row r="18" spans="1:11" ht="14.25" thickTop="1">
      <c r="A18" s="14"/>
      <c r="B18" s="14"/>
      <c r="C18" s="14"/>
    </row>
    <row r="19" spans="1:11">
      <c r="A19" s="13"/>
      <c r="B19" s="13"/>
      <c r="C19" s="13"/>
      <c r="D19" s="11"/>
      <c r="E19" s="11"/>
      <c r="F19" s="11"/>
      <c r="G19" s="11"/>
      <c r="H19" s="11"/>
      <c r="I19" s="11"/>
      <c r="J19" s="11"/>
    </row>
    <row r="20" spans="1:11">
      <c r="A20" s="12"/>
      <c r="B20" s="12"/>
      <c r="C20" s="12"/>
      <c r="D20" s="11"/>
      <c r="E20" s="11"/>
      <c r="F20" s="11"/>
      <c r="G20" s="11"/>
      <c r="H20" s="11"/>
      <c r="I20" s="11"/>
      <c r="J20" s="11"/>
    </row>
    <row r="21" spans="1:11">
      <c r="A21" s="12"/>
      <c r="B21" s="12"/>
      <c r="C21" s="12"/>
      <c r="D21" s="11"/>
      <c r="E21" s="11"/>
      <c r="F21" s="11"/>
      <c r="G21" s="11"/>
      <c r="H21" s="11"/>
      <c r="I21" s="11"/>
      <c r="J21" s="11"/>
      <c r="K21" s="11"/>
    </row>
    <row r="22" spans="1:11">
      <c r="A22" s="12"/>
      <c r="B22" s="12"/>
      <c r="C22" s="12"/>
      <c r="D22" s="11"/>
      <c r="E22" s="11"/>
      <c r="F22" s="11"/>
      <c r="G22" s="11"/>
      <c r="H22" s="11"/>
      <c r="I22" s="11"/>
      <c r="J22" s="11"/>
      <c r="K22" s="11"/>
    </row>
    <row r="23" spans="1:11">
      <c r="A23" s="12"/>
      <c r="B23" s="12"/>
      <c r="C23" s="12"/>
      <c r="D23" s="11"/>
      <c r="E23" s="11"/>
      <c r="F23" s="11"/>
      <c r="G23" s="11"/>
      <c r="H23" s="11"/>
      <c r="I23" s="11"/>
      <c r="J23" s="11"/>
      <c r="K23" s="11"/>
    </row>
  </sheetData>
  <sheetProtection selectLockedCells="1" selectUnlockedCells="1"/>
  <mergeCells count="3">
    <mergeCell ref="A2:F2"/>
    <mergeCell ref="A5:A6"/>
    <mergeCell ref="F5:F6"/>
  </mergeCells>
  <phoneticPr fontId="4"/>
  <printOptions horizontalCentered="1"/>
  <pageMargins left="0.39370078740157483" right="0.39370078740157483" top="0.74803149606299213" bottom="0.74803149606299213" header="0.31496062992125984" footer="0.31496062992125984"/>
  <pageSetup paperSize="9" scale="55" fitToHeight="0" orientation="landscape" r:id="rId1"/>
  <headerFooter>
    <oddFooter>&amp;C&amp;P／&amp;N</oddFooter>
  </headerFooter>
  <colBreaks count="1" manualBreakCount="1">
    <brk id="7" max="16"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7AC270-DEEF-45E8-9283-59C50FCF79FE}">
  <sheetPr>
    <tabColor theme="5" tint="0.39997558519241921"/>
    <outlinePr summaryRight="0"/>
    <pageSetUpPr fitToPage="1"/>
  </sheetPr>
  <dimension ref="A1:S98"/>
  <sheetViews>
    <sheetView showGridLines="0" view="pageBreakPreview" topLeftCell="A10" zoomScaleNormal="115" zoomScaleSheetLayoutView="100" workbookViewId="0">
      <selection activeCell="H5" sqref="H5"/>
    </sheetView>
  </sheetViews>
  <sheetFormatPr defaultColWidth="9" defaultRowHeight="13.5" outlineLevelCol="1"/>
  <cols>
    <col min="1" max="1" width="7.375" style="289" bestFit="1" customWidth="1"/>
    <col min="2" max="2" width="29" style="288" customWidth="1"/>
    <col min="3" max="3" width="20.25" style="287" customWidth="1" outlineLevel="1"/>
    <col min="4" max="4" width="14" style="287" bestFit="1" customWidth="1"/>
    <col min="5" max="5" width="18.25" style="287" customWidth="1"/>
    <col min="6" max="6" width="13.625" style="287" customWidth="1"/>
    <col min="7" max="7" width="7.875" style="287" customWidth="1"/>
    <col min="8" max="8" width="15" style="287" customWidth="1"/>
    <col min="9" max="9" width="23.625" style="287" customWidth="1"/>
    <col min="10" max="10" width="15.875" style="287" customWidth="1"/>
    <col min="11" max="11" width="17.375" style="287" bestFit="1" customWidth="1"/>
    <col min="12" max="12" width="8.25" style="287" customWidth="1"/>
    <col min="13" max="13" width="21.125" style="287" customWidth="1"/>
    <col min="14" max="14" width="32.125" style="287" bestFit="1" customWidth="1"/>
    <col min="15" max="18" width="14.625" style="287" customWidth="1"/>
    <col min="19" max="19" width="12.625" style="287" customWidth="1"/>
    <col min="20" max="16384" width="9" style="287"/>
  </cols>
  <sheetData>
    <row r="1" spans="1:19" ht="29.25" customHeight="1">
      <c r="A1" s="285" t="s">
        <v>484</v>
      </c>
      <c r="C1" s="525"/>
    </row>
    <row r="2" spans="1:19" ht="42.75" customHeight="1">
      <c r="B2" s="771" t="s">
        <v>53</v>
      </c>
      <c r="C2" s="771"/>
      <c r="D2" s="771"/>
      <c r="E2" s="771"/>
      <c r="F2" s="771"/>
      <c r="G2" s="771"/>
      <c r="H2" s="771"/>
      <c r="I2" s="771"/>
      <c r="J2" s="771"/>
      <c r="K2" s="771"/>
      <c r="L2" s="771"/>
      <c r="M2" s="771"/>
      <c r="N2" s="771"/>
      <c r="O2" s="771"/>
      <c r="P2" s="771"/>
      <c r="Q2" s="771"/>
      <c r="R2" s="771"/>
    </row>
    <row r="3" spans="1:19" ht="18.75" customHeight="1">
      <c r="B3" s="371"/>
      <c r="C3" s="370"/>
    </row>
    <row r="4" spans="1:19" ht="18.75" customHeight="1">
      <c r="B4" s="371"/>
      <c r="C4" s="370"/>
      <c r="O4" s="526" t="s">
        <v>54</v>
      </c>
      <c r="P4" s="526"/>
      <c r="Q4" s="526"/>
    </row>
    <row r="5" spans="1:19" ht="18.75" customHeight="1" thickBot="1">
      <c r="B5" s="371"/>
      <c r="C5" s="370"/>
    </row>
    <row r="6" spans="1:19" ht="15.75" customHeight="1">
      <c r="B6" s="772" t="s">
        <v>55</v>
      </c>
      <c r="C6" s="774" t="s">
        <v>56</v>
      </c>
      <c r="D6" s="774" t="s">
        <v>57</v>
      </c>
      <c r="E6" s="774" t="s">
        <v>58</v>
      </c>
      <c r="F6" s="774" t="s">
        <v>483</v>
      </c>
      <c r="G6" s="774"/>
      <c r="H6" s="774"/>
      <c r="I6" s="774" t="s">
        <v>59</v>
      </c>
      <c r="J6" s="774" t="s">
        <v>60</v>
      </c>
      <c r="K6" s="776" t="s">
        <v>61</v>
      </c>
      <c r="L6" s="776" t="s">
        <v>62</v>
      </c>
      <c r="M6" s="774" t="s">
        <v>63</v>
      </c>
      <c r="N6" s="774" t="s">
        <v>64</v>
      </c>
      <c r="O6" s="774" t="s">
        <v>65</v>
      </c>
      <c r="P6" s="781" t="s">
        <v>66</v>
      </c>
      <c r="Q6" s="767" t="s">
        <v>67</v>
      </c>
    </row>
    <row r="7" spans="1:19" ht="15.75" customHeight="1">
      <c r="B7" s="773"/>
      <c r="C7" s="775"/>
      <c r="D7" s="775"/>
      <c r="E7" s="775"/>
      <c r="F7" s="775"/>
      <c r="G7" s="775"/>
      <c r="H7" s="775"/>
      <c r="I7" s="775"/>
      <c r="J7" s="775"/>
      <c r="K7" s="777"/>
      <c r="L7" s="778"/>
      <c r="M7" s="770"/>
      <c r="N7" s="784"/>
      <c r="O7" s="775"/>
      <c r="P7" s="782"/>
      <c r="Q7" s="768"/>
    </row>
    <row r="8" spans="1:19" ht="15.75" customHeight="1">
      <c r="B8" s="773"/>
      <c r="C8" s="775"/>
      <c r="D8" s="775"/>
      <c r="E8" s="775"/>
      <c r="F8" s="775"/>
      <c r="G8" s="775"/>
      <c r="H8" s="775"/>
      <c r="I8" s="775"/>
      <c r="J8" s="775"/>
      <c r="K8" s="777"/>
      <c r="L8" s="778"/>
      <c r="M8" s="770"/>
      <c r="N8" s="784"/>
      <c r="O8" s="775"/>
      <c r="P8" s="782"/>
      <c r="Q8" s="768"/>
      <c r="R8" s="769"/>
      <c r="S8" s="769"/>
    </row>
    <row r="9" spans="1:19" ht="15.75" customHeight="1">
      <c r="B9" s="773"/>
      <c r="C9" s="775"/>
      <c r="D9" s="775"/>
      <c r="E9" s="775"/>
      <c r="F9" s="775"/>
      <c r="G9" s="775"/>
      <c r="H9" s="775"/>
      <c r="I9" s="775"/>
      <c r="J9" s="775"/>
      <c r="K9" s="777"/>
      <c r="L9" s="778"/>
      <c r="M9" s="770"/>
      <c r="N9" s="784"/>
      <c r="O9" s="775"/>
      <c r="P9" s="783"/>
      <c r="Q9" s="768"/>
      <c r="R9" s="769"/>
      <c r="S9" s="769"/>
    </row>
    <row r="10" spans="1:19">
      <c r="B10" s="527"/>
      <c r="C10" s="528" t="s">
        <v>68</v>
      </c>
      <c r="D10" s="528" t="s">
        <v>69</v>
      </c>
      <c r="E10" s="529" t="s">
        <v>70</v>
      </c>
      <c r="F10" s="770" t="s">
        <v>71</v>
      </c>
      <c r="G10" s="770"/>
      <c r="H10" s="770"/>
      <c r="I10" s="528" t="s">
        <v>72</v>
      </c>
      <c r="J10" s="528" t="s">
        <v>73</v>
      </c>
      <c r="K10" s="528" t="s">
        <v>74</v>
      </c>
      <c r="L10" s="528"/>
      <c r="M10" s="529" t="s">
        <v>505</v>
      </c>
      <c r="N10" s="528" t="s">
        <v>504</v>
      </c>
      <c r="O10" s="528" t="s">
        <v>75</v>
      </c>
      <c r="P10" s="591" t="s">
        <v>76</v>
      </c>
      <c r="Q10" s="530" t="s">
        <v>77</v>
      </c>
    </row>
    <row r="11" spans="1:19">
      <c r="A11" s="362"/>
      <c r="B11" s="361"/>
      <c r="C11" s="360" t="s">
        <v>8</v>
      </c>
      <c r="D11" s="360" t="s">
        <v>8</v>
      </c>
      <c r="E11" s="360" t="s">
        <v>8</v>
      </c>
      <c r="F11" s="360" t="s">
        <v>78</v>
      </c>
      <c r="G11" s="531" t="s">
        <v>79</v>
      </c>
      <c r="H11" s="360" t="s">
        <v>80</v>
      </c>
      <c r="I11" s="360" t="s">
        <v>8</v>
      </c>
      <c r="J11" s="360" t="s">
        <v>8</v>
      </c>
      <c r="K11" s="360" t="s">
        <v>8</v>
      </c>
      <c r="L11" s="360"/>
      <c r="M11" s="531" t="s">
        <v>81</v>
      </c>
      <c r="N11" s="531" t="s">
        <v>81</v>
      </c>
      <c r="O11" s="532" t="s">
        <v>82</v>
      </c>
      <c r="P11" s="362" t="s">
        <v>83</v>
      </c>
      <c r="Q11" s="356" t="s">
        <v>82</v>
      </c>
      <c r="R11" s="355"/>
      <c r="S11" s="354"/>
    </row>
    <row r="12" spans="1:19">
      <c r="A12" s="353" t="s">
        <v>84</v>
      </c>
      <c r="B12" s="533" t="s">
        <v>85</v>
      </c>
      <c r="C12" s="534">
        <v>200000000</v>
      </c>
      <c r="D12" s="534">
        <v>0</v>
      </c>
      <c r="E12" s="535">
        <f t="shared" ref="E12:E13" si="0">C12-D12</f>
        <v>200000000</v>
      </c>
      <c r="F12" s="534">
        <v>160000000</v>
      </c>
      <c r="G12" s="536">
        <v>0.8</v>
      </c>
      <c r="H12" s="537">
        <f>F12*G12</f>
        <v>128000000</v>
      </c>
      <c r="I12" s="538">
        <v>80000000</v>
      </c>
      <c r="J12" s="539">
        <f>MIN(E12,H12,I12)</f>
        <v>80000000</v>
      </c>
      <c r="K12" s="540">
        <v>80000000</v>
      </c>
      <c r="L12" s="541">
        <v>0.66666666666666663</v>
      </c>
      <c r="M12" s="542">
        <f>MIN(J12,K12)</f>
        <v>80000000</v>
      </c>
      <c r="N12" s="543">
        <f>ROUNDDOWN(M12*L12,-3)</f>
        <v>53333000</v>
      </c>
      <c r="O12" s="543">
        <v>53333000</v>
      </c>
      <c r="P12" s="592">
        <v>53333000</v>
      </c>
      <c r="Q12" s="599">
        <v>0</v>
      </c>
      <c r="R12" s="334"/>
      <c r="S12" s="333"/>
    </row>
    <row r="13" spans="1:19" ht="14.25" thickBot="1">
      <c r="A13" s="353" t="s">
        <v>84</v>
      </c>
      <c r="B13" s="544" t="s">
        <v>86</v>
      </c>
      <c r="C13" s="545">
        <v>90000000</v>
      </c>
      <c r="D13" s="545">
        <v>0</v>
      </c>
      <c r="E13" s="546">
        <f t="shared" si="0"/>
        <v>90000000</v>
      </c>
      <c r="F13" s="545">
        <v>85000000</v>
      </c>
      <c r="G13" s="547">
        <v>0.8</v>
      </c>
      <c r="H13" s="548">
        <f>F13*G13</f>
        <v>68000000</v>
      </c>
      <c r="I13" s="549">
        <v>80000000</v>
      </c>
      <c r="J13" s="550">
        <f>MIN(E13,H13,I13)</f>
        <v>68000000</v>
      </c>
      <c r="K13" s="551" t="s">
        <v>87</v>
      </c>
      <c r="L13" s="552">
        <v>0.66666666666666663</v>
      </c>
      <c r="M13" s="553">
        <f>MIN(J13,K13)</f>
        <v>68000000</v>
      </c>
      <c r="N13" s="554">
        <f>ROUNDDOWN(M13*L13,-3)</f>
        <v>45333000</v>
      </c>
      <c r="O13" s="554">
        <v>50000000</v>
      </c>
      <c r="P13" s="593">
        <v>50000000</v>
      </c>
      <c r="Q13" s="604">
        <f>N13-P13</f>
        <v>-4667000</v>
      </c>
      <c r="R13" s="334"/>
      <c r="S13" s="333"/>
    </row>
    <row r="14" spans="1:19">
      <c r="B14" s="555"/>
      <c r="C14" s="556"/>
      <c r="D14" s="556"/>
      <c r="E14" s="557"/>
      <c r="F14" s="556"/>
      <c r="G14" s="558"/>
      <c r="H14" s="559"/>
      <c r="I14" s="560"/>
      <c r="J14" s="561"/>
      <c r="K14" s="562"/>
      <c r="L14" s="562"/>
      <c r="M14" s="563"/>
      <c r="N14" s="564"/>
      <c r="O14" s="589"/>
      <c r="P14" s="594"/>
      <c r="Q14" s="600"/>
      <c r="R14" s="334"/>
      <c r="S14" s="333"/>
    </row>
    <row r="15" spans="1:19">
      <c r="B15" s="565"/>
      <c r="C15" s="566"/>
      <c r="D15" s="566"/>
      <c r="E15" s="567"/>
      <c r="F15" s="566"/>
      <c r="G15" s="558"/>
      <c r="H15" s="558"/>
      <c r="I15" s="568"/>
      <c r="J15" s="561"/>
      <c r="K15" s="562"/>
      <c r="L15" s="562"/>
      <c r="M15" s="563"/>
      <c r="N15" s="569"/>
      <c r="O15" s="590"/>
      <c r="P15" s="569"/>
      <c r="Q15" s="601"/>
      <c r="R15" s="333"/>
      <c r="S15" s="333"/>
    </row>
    <row r="16" spans="1:19">
      <c r="B16" s="565"/>
      <c r="C16" s="566"/>
      <c r="D16" s="566"/>
      <c r="E16" s="567"/>
      <c r="F16" s="566"/>
      <c r="G16" s="558"/>
      <c r="H16" s="558"/>
      <c r="I16" s="568"/>
      <c r="J16" s="561"/>
      <c r="K16" s="562"/>
      <c r="L16" s="562"/>
      <c r="M16" s="563"/>
      <c r="N16" s="569"/>
      <c r="O16" s="569"/>
      <c r="P16" s="569"/>
      <c r="Q16" s="600"/>
      <c r="R16" s="333"/>
      <c r="S16" s="333"/>
    </row>
    <row r="17" spans="2:19">
      <c r="B17" s="565"/>
      <c r="C17" s="566"/>
      <c r="D17" s="566"/>
      <c r="E17" s="567"/>
      <c r="F17" s="566"/>
      <c r="G17" s="558"/>
      <c r="H17" s="558"/>
      <c r="I17" s="568"/>
      <c r="J17" s="561"/>
      <c r="K17" s="562"/>
      <c r="L17" s="562"/>
      <c r="M17" s="563"/>
      <c r="N17" s="569"/>
      <c r="O17" s="589"/>
      <c r="P17" s="594"/>
      <c r="Q17" s="601"/>
      <c r="R17" s="333"/>
      <c r="S17" s="333"/>
    </row>
    <row r="18" spans="2:19">
      <c r="B18" s="565"/>
      <c r="C18" s="566"/>
      <c r="D18" s="566"/>
      <c r="E18" s="567"/>
      <c r="F18" s="566"/>
      <c r="G18" s="558"/>
      <c r="H18" s="558"/>
      <c r="I18" s="568"/>
      <c r="J18" s="561"/>
      <c r="K18" s="562"/>
      <c r="L18" s="562"/>
      <c r="M18" s="563"/>
      <c r="N18" s="569"/>
      <c r="O18" s="569"/>
      <c r="P18" s="596"/>
      <c r="Q18" s="601"/>
      <c r="R18" s="333"/>
      <c r="S18" s="333"/>
    </row>
    <row r="19" spans="2:19">
      <c r="B19" s="565"/>
      <c r="C19" s="566"/>
      <c r="D19" s="566"/>
      <c r="E19" s="567"/>
      <c r="F19" s="566"/>
      <c r="G19" s="570"/>
      <c r="H19" s="558"/>
      <c r="I19" s="568"/>
      <c r="J19" s="561"/>
      <c r="K19" s="562"/>
      <c r="L19" s="562"/>
      <c r="M19" s="563"/>
      <c r="N19" s="569"/>
      <c r="O19" s="589"/>
      <c r="P19" s="594"/>
      <c r="Q19" s="601"/>
    </row>
    <row r="20" spans="2:19">
      <c r="B20" s="565"/>
      <c r="C20" s="566"/>
      <c r="D20" s="566"/>
      <c r="E20" s="567"/>
      <c r="F20" s="566"/>
      <c r="G20" s="558"/>
      <c r="H20" s="558"/>
      <c r="I20" s="568"/>
      <c r="J20" s="561"/>
      <c r="K20" s="562"/>
      <c r="L20" s="562"/>
      <c r="M20" s="563"/>
      <c r="N20" s="569"/>
      <c r="O20" s="590"/>
      <c r="P20" s="595"/>
      <c r="Q20" s="601"/>
    </row>
    <row r="21" spans="2:19">
      <c r="B21" s="565"/>
      <c r="C21" s="566"/>
      <c r="D21" s="566"/>
      <c r="E21" s="567"/>
      <c r="F21" s="566"/>
      <c r="G21" s="558"/>
      <c r="H21" s="558"/>
      <c r="I21" s="568"/>
      <c r="J21" s="561"/>
      <c r="K21" s="562"/>
      <c r="L21" s="562"/>
      <c r="M21" s="563"/>
      <c r="N21" s="569"/>
      <c r="O21" s="590"/>
      <c r="P21" s="569"/>
      <c r="Q21" s="601"/>
    </row>
    <row r="22" spans="2:19">
      <c r="B22" s="565"/>
      <c r="C22" s="566"/>
      <c r="D22" s="566"/>
      <c r="E22" s="567"/>
      <c r="F22" s="566"/>
      <c r="G22" s="558"/>
      <c r="H22" s="558"/>
      <c r="I22" s="568"/>
      <c r="J22" s="561"/>
      <c r="K22" s="562"/>
      <c r="L22" s="562"/>
      <c r="M22" s="563"/>
      <c r="N22" s="569"/>
      <c r="O22" s="569"/>
      <c r="P22" s="597"/>
      <c r="Q22" s="602"/>
    </row>
    <row r="23" spans="2:19">
      <c r="B23" s="565"/>
      <c r="C23" s="566"/>
      <c r="D23" s="566"/>
      <c r="E23" s="567"/>
      <c r="F23" s="566"/>
      <c r="G23" s="558"/>
      <c r="H23" s="558"/>
      <c r="I23" s="568"/>
      <c r="J23" s="561"/>
      <c r="K23" s="562"/>
      <c r="L23" s="562"/>
      <c r="M23" s="563"/>
      <c r="N23" s="569"/>
      <c r="O23" s="569"/>
      <c r="P23" s="597"/>
      <c r="Q23" s="602"/>
    </row>
    <row r="24" spans="2:19">
      <c r="B24" s="565"/>
      <c r="C24" s="566"/>
      <c r="D24" s="566"/>
      <c r="E24" s="567"/>
      <c r="F24" s="566"/>
      <c r="G24" s="558"/>
      <c r="H24" s="558"/>
      <c r="I24" s="568"/>
      <c r="J24" s="561"/>
      <c r="K24" s="562"/>
      <c r="L24" s="562"/>
      <c r="M24" s="563"/>
      <c r="N24" s="569"/>
      <c r="O24" s="569"/>
      <c r="P24" s="594"/>
      <c r="Q24" s="600"/>
    </row>
    <row r="25" spans="2:19">
      <c r="B25" s="565"/>
      <c r="C25" s="566"/>
      <c r="D25" s="566"/>
      <c r="E25" s="567"/>
      <c r="F25" s="566"/>
      <c r="G25" s="558"/>
      <c r="H25" s="558"/>
      <c r="I25" s="568"/>
      <c r="J25" s="561"/>
      <c r="K25" s="562"/>
      <c r="L25" s="562"/>
      <c r="M25" s="563"/>
      <c r="N25" s="569"/>
      <c r="O25" s="569"/>
      <c r="P25" s="596"/>
      <c r="Q25" s="601"/>
    </row>
    <row r="26" spans="2:19">
      <c r="B26" s="565"/>
      <c r="C26" s="566"/>
      <c r="D26" s="566"/>
      <c r="E26" s="567"/>
      <c r="F26" s="566"/>
      <c r="G26" s="558"/>
      <c r="H26" s="558"/>
      <c r="I26" s="568"/>
      <c r="J26" s="561"/>
      <c r="K26" s="562"/>
      <c r="L26" s="562"/>
      <c r="M26" s="563"/>
      <c r="N26" s="569"/>
      <c r="O26" s="589"/>
      <c r="P26" s="594"/>
      <c r="Q26" s="601"/>
    </row>
    <row r="27" spans="2:19">
      <c r="B27" s="565"/>
      <c r="C27" s="566"/>
      <c r="D27" s="566"/>
      <c r="E27" s="567"/>
      <c r="F27" s="566"/>
      <c r="G27" s="558"/>
      <c r="H27" s="558"/>
      <c r="I27" s="568"/>
      <c r="J27" s="561"/>
      <c r="K27" s="562"/>
      <c r="L27" s="562"/>
      <c r="M27" s="563"/>
      <c r="N27" s="569"/>
      <c r="O27" s="569"/>
      <c r="P27" s="596"/>
      <c r="Q27" s="601"/>
    </row>
    <row r="28" spans="2:19">
      <c r="B28" s="565"/>
      <c r="C28" s="566"/>
      <c r="D28" s="566"/>
      <c r="E28" s="567"/>
      <c r="F28" s="566"/>
      <c r="G28" s="558"/>
      <c r="H28" s="558"/>
      <c r="I28" s="568"/>
      <c r="J28" s="561"/>
      <c r="K28" s="562"/>
      <c r="L28" s="562"/>
      <c r="M28" s="563"/>
      <c r="N28" s="569"/>
      <c r="O28" s="589"/>
      <c r="P28" s="594"/>
      <c r="Q28" s="600"/>
    </row>
    <row r="29" spans="2:19">
      <c r="B29" s="565"/>
      <c r="C29" s="566"/>
      <c r="D29" s="566"/>
      <c r="E29" s="567"/>
      <c r="F29" s="566"/>
      <c r="G29" s="558"/>
      <c r="H29" s="558"/>
      <c r="I29" s="568"/>
      <c r="J29" s="561"/>
      <c r="K29" s="562"/>
      <c r="L29" s="562"/>
      <c r="M29" s="563"/>
      <c r="N29" s="569"/>
      <c r="O29" s="569"/>
      <c r="P29" s="596"/>
      <c r="Q29" s="601"/>
    </row>
    <row r="30" spans="2:19">
      <c r="B30" s="565"/>
      <c r="C30" s="566"/>
      <c r="D30" s="566"/>
      <c r="E30" s="567"/>
      <c r="F30" s="566"/>
      <c r="G30" s="558"/>
      <c r="H30" s="558"/>
      <c r="I30" s="568"/>
      <c r="J30" s="561"/>
      <c r="K30" s="562"/>
      <c r="L30" s="562"/>
      <c r="M30" s="563"/>
      <c r="N30" s="569"/>
      <c r="O30" s="589"/>
      <c r="P30" s="594"/>
      <c r="Q30" s="601"/>
    </row>
    <row r="31" spans="2:19" ht="14.25" thickBot="1">
      <c r="B31" s="571"/>
      <c r="C31" s="572"/>
      <c r="D31" s="572"/>
      <c r="E31" s="573"/>
      <c r="F31" s="572"/>
      <c r="G31" s="574"/>
      <c r="H31" s="574"/>
      <c r="I31" s="575"/>
      <c r="J31" s="576"/>
      <c r="K31" s="577"/>
      <c r="L31" s="577"/>
      <c r="M31" s="578"/>
      <c r="N31" s="579"/>
      <c r="O31" s="579"/>
      <c r="P31" s="598"/>
      <c r="Q31" s="603"/>
    </row>
    <row r="32" spans="2:19" ht="15" thickTop="1" thickBot="1">
      <c r="B32" s="580" t="s">
        <v>88</v>
      </c>
      <c r="C32" s="581"/>
      <c r="D32" s="581"/>
      <c r="E32" s="581"/>
      <c r="F32" s="581"/>
      <c r="G32" s="581"/>
      <c r="H32" s="581"/>
      <c r="I32" s="582"/>
      <c r="J32" s="582"/>
      <c r="K32" s="582"/>
      <c r="L32" s="582"/>
      <c r="M32" s="582"/>
      <c r="N32" s="583">
        <f>SUM(N14:N31)</f>
        <v>0</v>
      </c>
      <c r="O32" s="584"/>
      <c r="P32" s="584"/>
      <c r="Q32" s="585"/>
    </row>
    <row r="33" spans="1:18">
      <c r="Q33" s="586"/>
    </row>
    <row r="34" spans="1:18" ht="15.75" customHeight="1">
      <c r="A34" s="779"/>
      <c r="B34" s="587" t="s">
        <v>89</v>
      </c>
      <c r="D34" s="300"/>
      <c r="E34" s="300"/>
      <c r="F34" s="300"/>
      <c r="G34" s="300"/>
      <c r="H34" s="300"/>
    </row>
    <row r="35" spans="1:18" ht="15.75" customHeight="1">
      <c r="A35" s="779"/>
      <c r="B35" s="298" t="s">
        <v>90</v>
      </c>
      <c r="D35" s="587"/>
      <c r="E35" s="587"/>
      <c r="F35" s="587"/>
      <c r="G35" s="587"/>
      <c r="H35" s="587"/>
      <c r="I35" s="587"/>
      <c r="J35" s="587"/>
      <c r="K35" s="587"/>
      <c r="L35" s="587"/>
      <c r="M35" s="587"/>
      <c r="N35" s="587"/>
      <c r="O35" s="587"/>
      <c r="P35" s="587"/>
      <c r="Q35" s="299"/>
      <c r="R35" s="299"/>
    </row>
    <row r="36" spans="1:18" ht="15.75" customHeight="1">
      <c r="A36" s="779"/>
      <c r="B36" s="298" t="s">
        <v>91</v>
      </c>
      <c r="C36" s="587"/>
      <c r="D36" s="587"/>
      <c r="E36" s="587"/>
      <c r="F36" s="587"/>
      <c r="G36" s="587"/>
      <c r="H36" s="587"/>
      <c r="I36" s="587"/>
      <c r="J36" s="587"/>
      <c r="K36" s="587"/>
      <c r="L36" s="587"/>
      <c r="M36" s="587"/>
      <c r="N36" s="587"/>
      <c r="O36" s="587"/>
      <c r="P36" s="587"/>
      <c r="Q36" s="299"/>
      <c r="R36" s="299"/>
    </row>
    <row r="37" spans="1:18" ht="15.75" customHeight="1">
      <c r="A37" s="779"/>
      <c r="B37" s="298" t="s">
        <v>92</v>
      </c>
      <c r="C37" s="587"/>
      <c r="D37" s="587"/>
      <c r="E37" s="587"/>
      <c r="F37" s="587"/>
      <c r="G37" s="587"/>
      <c r="H37" s="587"/>
      <c r="I37" s="587"/>
      <c r="J37" s="587"/>
      <c r="K37" s="587"/>
      <c r="L37" s="587"/>
      <c r="M37" s="587"/>
      <c r="N37" s="587"/>
      <c r="O37" s="587"/>
      <c r="P37" s="587"/>
      <c r="Q37" s="299"/>
      <c r="R37" s="299"/>
    </row>
    <row r="38" spans="1:18" ht="15.75" customHeight="1">
      <c r="A38" s="779"/>
      <c r="B38" s="298" t="s">
        <v>93</v>
      </c>
      <c r="C38" s="587"/>
      <c r="D38" s="587"/>
      <c r="E38" s="587"/>
      <c r="F38" s="587"/>
      <c r="G38" s="587"/>
      <c r="H38" s="587"/>
      <c r="I38" s="587"/>
      <c r="J38" s="587"/>
      <c r="K38" s="587"/>
      <c r="L38" s="587"/>
      <c r="M38" s="587"/>
      <c r="N38" s="587"/>
      <c r="O38" s="587"/>
      <c r="P38" s="587"/>
      <c r="Q38" s="299"/>
      <c r="R38" s="299"/>
    </row>
    <row r="39" spans="1:18" ht="15.75" customHeight="1">
      <c r="A39" s="779"/>
      <c r="B39" s="298" t="s">
        <v>94</v>
      </c>
      <c r="C39" s="587"/>
      <c r="D39" s="587"/>
      <c r="E39" s="587"/>
      <c r="F39" s="587"/>
      <c r="G39" s="587"/>
      <c r="H39" s="587"/>
      <c r="I39" s="587"/>
      <c r="J39" s="587"/>
      <c r="K39" s="587"/>
      <c r="L39" s="587"/>
      <c r="M39" s="587"/>
      <c r="N39" s="587"/>
      <c r="O39" s="587"/>
      <c r="P39" s="587"/>
      <c r="Q39" s="299"/>
      <c r="R39" s="299"/>
    </row>
    <row r="40" spans="1:18" ht="15.75" customHeight="1">
      <c r="A40" s="779"/>
      <c r="B40" s="298" t="s">
        <v>95</v>
      </c>
      <c r="C40" s="587"/>
      <c r="D40" s="587"/>
      <c r="E40" s="587"/>
      <c r="F40" s="587"/>
      <c r="G40" s="587"/>
      <c r="H40" s="587"/>
      <c r="I40" s="587"/>
      <c r="J40" s="587"/>
      <c r="K40" s="587"/>
      <c r="L40" s="587"/>
      <c r="M40" s="587"/>
      <c r="N40" s="587"/>
      <c r="O40" s="587"/>
      <c r="P40" s="587"/>
      <c r="Q40" s="299"/>
      <c r="R40" s="299"/>
    </row>
    <row r="41" spans="1:18" ht="15.75" customHeight="1">
      <c r="A41" s="779"/>
      <c r="B41" s="298" t="s">
        <v>533</v>
      </c>
      <c r="C41" s="587"/>
      <c r="D41" s="587"/>
      <c r="E41" s="587"/>
      <c r="F41" s="587"/>
      <c r="G41" s="587"/>
      <c r="H41" s="587"/>
      <c r="I41" s="587"/>
      <c r="J41" s="587"/>
      <c r="K41" s="587"/>
      <c r="L41" s="587"/>
      <c r="M41" s="587"/>
      <c r="N41" s="587"/>
      <c r="O41" s="587"/>
      <c r="P41" s="587"/>
      <c r="Q41" s="299"/>
      <c r="R41" s="299"/>
    </row>
    <row r="42" spans="1:18" ht="15.75" customHeight="1">
      <c r="A42" s="779"/>
      <c r="B42" s="298" t="s">
        <v>502</v>
      </c>
      <c r="C42" s="587"/>
      <c r="D42" s="587"/>
      <c r="E42" s="587"/>
      <c r="F42" s="587"/>
      <c r="G42" s="587"/>
      <c r="H42" s="587"/>
      <c r="I42" s="587"/>
      <c r="J42" s="587"/>
      <c r="K42" s="587"/>
      <c r="L42" s="587"/>
      <c r="M42" s="587"/>
      <c r="N42" s="587"/>
      <c r="O42" s="587"/>
      <c r="P42" s="587"/>
      <c r="Q42" s="299"/>
      <c r="R42" s="299"/>
    </row>
    <row r="43" spans="1:18" ht="15.75" customHeight="1">
      <c r="A43" s="779"/>
      <c r="B43" s="298" t="s">
        <v>96</v>
      </c>
      <c r="C43" s="587"/>
      <c r="D43" s="587"/>
      <c r="E43" s="587"/>
      <c r="F43" s="587"/>
      <c r="G43" s="587"/>
      <c r="H43" s="587"/>
      <c r="I43" s="587"/>
      <c r="J43" s="587"/>
      <c r="K43" s="587"/>
      <c r="L43" s="587"/>
      <c r="M43" s="587"/>
      <c r="N43" s="587"/>
      <c r="O43" s="587"/>
      <c r="P43" s="587"/>
      <c r="Q43" s="299"/>
      <c r="R43" s="299"/>
    </row>
    <row r="44" spans="1:18" ht="15.75" customHeight="1">
      <c r="A44" s="779"/>
      <c r="B44" s="295"/>
      <c r="C44" s="587"/>
      <c r="D44" s="587"/>
      <c r="E44" s="587"/>
      <c r="F44" s="587"/>
      <c r="G44" s="587"/>
      <c r="H44" s="587"/>
      <c r="I44" s="587"/>
      <c r="J44" s="587"/>
      <c r="K44" s="587"/>
      <c r="L44" s="587"/>
      <c r="M44" s="587"/>
      <c r="N44" s="587"/>
      <c r="O44" s="587"/>
      <c r="P44" s="587"/>
      <c r="Q44" s="299"/>
      <c r="R44" s="299"/>
    </row>
    <row r="45" spans="1:18" ht="15.75" customHeight="1">
      <c r="A45" s="779"/>
      <c r="B45" s="294"/>
      <c r="C45" s="587"/>
      <c r="D45" s="587"/>
      <c r="E45" s="587"/>
      <c r="F45" s="587"/>
      <c r="G45" s="587"/>
      <c r="H45" s="587"/>
      <c r="I45" s="587"/>
      <c r="J45" s="587"/>
      <c r="K45" s="587"/>
      <c r="L45" s="587"/>
      <c r="M45" s="587"/>
      <c r="N45" s="587"/>
      <c r="O45" s="587"/>
      <c r="P45" s="587"/>
      <c r="Q45" s="299"/>
      <c r="R45" s="299"/>
    </row>
    <row r="46" spans="1:18" ht="15.75" customHeight="1">
      <c r="A46" s="779"/>
      <c r="B46" s="296"/>
      <c r="C46" s="587"/>
      <c r="D46" s="587"/>
      <c r="E46" s="587"/>
      <c r="F46" s="587"/>
      <c r="G46" s="587"/>
      <c r="H46" s="587"/>
      <c r="I46" s="587"/>
      <c r="J46" s="587"/>
      <c r="K46" s="587"/>
      <c r="L46" s="587"/>
      <c r="M46" s="587"/>
      <c r="N46" s="587"/>
      <c r="O46" s="587"/>
      <c r="P46" s="587"/>
      <c r="Q46" s="299"/>
      <c r="R46" s="299"/>
    </row>
    <row r="47" spans="1:18" ht="15.75" customHeight="1">
      <c r="A47" s="779"/>
      <c r="B47" s="296"/>
      <c r="D47" s="292"/>
    </row>
    <row r="48" spans="1:18" ht="15.75" customHeight="1">
      <c r="A48" s="779"/>
      <c r="B48" s="295"/>
      <c r="D48" s="292"/>
    </row>
    <row r="49" spans="1:9" ht="15.75" customHeight="1">
      <c r="A49" s="779"/>
      <c r="B49" s="294"/>
      <c r="D49" s="292"/>
    </row>
    <row r="50" spans="1:9" ht="15.75" customHeight="1">
      <c r="A50" s="779"/>
      <c r="B50" s="293"/>
      <c r="D50" s="292"/>
    </row>
    <row r="51" spans="1:9" ht="15.75" customHeight="1">
      <c r="A51" s="779"/>
      <c r="B51" s="293"/>
      <c r="D51" s="292"/>
    </row>
    <row r="52" spans="1:9" ht="15.75" customHeight="1">
      <c r="A52" s="779"/>
      <c r="B52" s="293"/>
      <c r="D52" s="292"/>
    </row>
    <row r="53" spans="1:9" ht="15.75" customHeight="1">
      <c r="A53" s="779"/>
      <c r="B53" s="293"/>
      <c r="D53" s="292"/>
    </row>
    <row r="54" spans="1:9" ht="15.75" customHeight="1">
      <c r="A54" s="779"/>
      <c r="B54" s="293"/>
      <c r="D54" s="292"/>
    </row>
    <row r="55" spans="1:9" ht="15.75" customHeight="1">
      <c r="A55" s="779"/>
      <c r="B55" s="295"/>
      <c r="D55" s="292"/>
    </row>
    <row r="56" spans="1:9" ht="15.75" customHeight="1">
      <c r="A56" s="779"/>
      <c r="B56" s="294"/>
      <c r="D56" s="292"/>
    </row>
    <row r="57" spans="1:9" ht="15.75" customHeight="1">
      <c r="A57" s="779"/>
      <c r="B57" s="293"/>
      <c r="D57" s="292"/>
    </row>
    <row r="58" spans="1:9" ht="15.75" customHeight="1">
      <c r="A58" s="779"/>
      <c r="B58" s="293"/>
      <c r="C58" s="780"/>
      <c r="D58" s="780"/>
      <c r="E58" s="780"/>
      <c r="F58" s="780"/>
      <c r="G58" s="780"/>
      <c r="H58" s="780"/>
      <c r="I58" s="780"/>
    </row>
    <row r="59" spans="1:9" ht="15.75" customHeight="1">
      <c r="A59" s="779"/>
      <c r="B59" s="295"/>
      <c r="C59" s="780"/>
      <c r="D59" s="780"/>
      <c r="E59" s="780"/>
      <c r="F59" s="780"/>
      <c r="G59" s="780"/>
      <c r="H59" s="780"/>
      <c r="I59" s="780"/>
    </row>
    <row r="60" spans="1:9" ht="15.75" customHeight="1">
      <c r="A60" s="779"/>
      <c r="B60" s="294"/>
      <c r="C60" s="780"/>
      <c r="D60" s="780"/>
      <c r="E60" s="780"/>
      <c r="F60" s="780"/>
      <c r="G60" s="780"/>
      <c r="H60" s="780"/>
      <c r="I60" s="780"/>
    </row>
    <row r="61" spans="1:9" ht="15.75" customHeight="1">
      <c r="A61" s="779"/>
      <c r="B61" s="294"/>
      <c r="C61" s="780"/>
      <c r="D61" s="780"/>
      <c r="E61" s="780"/>
      <c r="F61" s="780"/>
      <c r="G61" s="780"/>
      <c r="H61" s="780"/>
      <c r="I61" s="780"/>
    </row>
    <row r="62" spans="1:9" ht="15.75" customHeight="1">
      <c r="A62" s="779"/>
      <c r="B62" s="293"/>
      <c r="C62" s="780"/>
      <c r="D62" s="780"/>
      <c r="E62" s="780"/>
      <c r="F62" s="780"/>
      <c r="G62" s="780"/>
      <c r="H62" s="780"/>
      <c r="I62" s="780"/>
    </row>
    <row r="63" spans="1:9" ht="15.75" customHeight="1">
      <c r="A63" s="779"/>
      <c r="B63" s="293"/>
      <c r="C63" s="780"/>
      <c r="D63" s="780"/>
      <c r="E63" s="780"/>
      <c r="F63" s="780"/>
      <c r="G63" s="780"/>
      <c r="H63" s="780"/>
      <c r="I63" s="780"/>
    </row>
    <row r="64" spans="1:9" ht="15.75" customHeight="1">
      <c r="A64" s="779"/>
      <c r="B64" s="296"/>
      <c r="C64" s="780"/>
      <c r="D64" s="780"/>
      <c r="E64" s="780"/>
      <c r="F64" s="780"/>
      <c r="G64" s="780"/>
      <c r="H64" s="780"/>
      <c r="I64" s="780"/>
    </row>
    <row r="65" spans="1:9" ht="15.75" customHeight="1">
      <c r="A65" s="779"/>
      <c r="B65" s="296"/>
      <c r="C65" s="780"/>
      <c r="D65" s="780"/>
      <c r="E65" s="780"/>
      <c r="F65" s="780"/>
      <c r="G65" s="780"/>
      <c r="H65" s="780"/>
      <c r="I65" s="780"/>
    </row>
    <row r="66" spans="1:9" ht="15.75" customHeight="1">
      <c r="A66" s="779"/>
      <c r="B66" s="296"/>
      <c r="C66" s="780"/>
      <c r="D66" s="780"/>
      <c r="E66" s="780"/>
      <c r="F66" s="780"/>
      <c r="G66" s="780"/>
      <c r="H66" s="780"/>
      <c r="I66" s="780"/>
    </row>
    <row r="67" spans="1:9" ht="15.75" customHeight="1">
      <c r="A67" s="779"/>
      <c r="B67" s="293"/>
      <c r="D67" s="292"/>
    </row>
    <row r="68" spans="1:9" ht="15.75" customHeight="1">
      <c r="A68" s="779"/>
      <c r="B68" s="298"/>
      <c r="D68" s="292"/>
    </row>
    <row r="69" spans="1:9" ht="15.75" customHeight="1">
      <c r="A69" s="779"/>
      <c r="B69" s="295"/>
      <c r="D69" s="292"/>
    </row>
    <row r="70" spans="1:9" ht="15.75" customHeight="1">
      <c r="A70" s="779"/>
      <c r="B70" s="293"/>
      <c r="D70" s="292"/>
    </row>
    <row r="71" spans="1:9" ht="15.75" customHeight="1">
      <c r="A71" s="779"/>
      <c r="B71" s="293"/>
      <c r="D71" s="292"/>
    </row>
    <row r="72" spans="1:9" ht="15.75" customHeight="1">
      <c r="A72" s="779"/>
      <c r="B72" s="293"/>
      <c r="D72" s="292"/>
    </row>
    <row r="73" spans="1:9" ht="15.75" customHeight="1">
      <c r="A73" s="779"/>
      <c r="B73" s="140"/>
      <c r="D73" s="292"/>
    </row>
    <row r="74" spans="1:9" ht="15.75" customHeight="1">
      <c r="A74" s="779"/>
      <c r="B74" s="291"/>
      <c r="D74" s="290"/>
    </row>
    <row r="75" spans="1:9" ht="15.75" customHeight="1">
      <c r="A75" s="779"/>
      <c r="B75" s="294"/>
      <c r="D75" s="292"/>
    </row>
    <row r="76" spans="1:9" ht="15.75" customHeight="1">
      <c r="A76" s="779"/>
      <c r="B76" s="293"/>
      <c r="D76" s="292"/>
    </row>
    <row r="77" spans="1:9" ht="15.75" customHeight="1">
      <c r="A77" s="779"/>
      <c r="B77" s="293"/>
      <c r="D77" s="292"/>
    </row>
    <row r="78" spans="1:9" ht="15.75" customHeight="1">
      <c r="A78" s="779"/>
      <c r="B78" s="296"/>
      <c r="D78" s="292"/>
    </row>
    <row r="79" spans="1:9" ht="15.75" customHeight="1">
      <c r="A79" s="779"/>
      <c r="B79" s="296"/>
      <c r="D79" s="292"/>
    </row>
    <row r="80" spans="1:9" ht="15.75" customHeight="1">
      <c r="A80" s="779"/>
      <c r="B80" s="293"/>
      <c r="D80" s="290"/>
    </row>
    <row r="81" spans="1:4" ht="15.75" customHeight="1">
      <c r="A81" s="779"/>
      <c r="B81" s="297"/>
      <c r="D81" s="290"/>
    </row>
    <row r="82" spans="1:4" ht="15.75" customHeight="1">
      <c r="A82" s="779"/>
      <c r="B82" s="295"/>
      <c r="D82" s="292"/>
    </row>
    <row r="83" spans="1:4" ht="15.75" customHeight="1">
      <c r="A83" s="779"/>
      <c r="B83" s="294"/>
      <c r="D83" s="292"/>
    </row>
    <row r="84" spans="1:4" ht="15.75" customHeight="1">
      <c r="A84" s="779"/>
      <c r="B84" s="296"/>
      <c r="D84" s="292"/>
    </row>
    <row r="85" spans="1:4" ht="15.75" customHeight="1">
      <c r="A85" s="779"/>
      <c r="B85" s="295"/>
      <c r="D85" s="292"/>
    </row>
    <row r="86" spans="1:4" ht="15.75" customHeight="1">
      <c r="A86" s="779"/>
      <c r="B86" s="294"/>
      <c r="D86" s="292"/>
    </row>
    <row r="87" spans="1:4" ht="15.75" customHeight="1">
      <c r="A87" s="779"/>
      <c r="B87" s="294"/>
      <c r="D87" s="292"/>
    </row>
    <row r="88" spans="1:4" ht="15.75" customHeight="1">
      <c r="A88" s="779"/>
      <c r="B88" s="293"/>
      <c r="D88" s="292"/>
    </row>
    <row r="89" spans="1:4" ht="15.75" customHeight="1">
      <c r="A89" s="779"/>
      <c r="B89" s="293"/>
      <c r="D89" s="292"/>
    </row>
    <row r="90" spans="1:4" ht="15.75" customHeight="1">
      <c r="A90" s="779"/>
      <c r="B90" s="293"/>
      <c r="D90" s="292"/>
    </row>
    <row r="91" spans="1:4" ht="15.75" customHeight="1">
      <c r="A91" s="779"/>
      <c r="B91" s="295"/>
      <c r="D91" s="292"/>
    </row>
    <row r="92" spans="1:4" ht="15.75" customHeight="1">
      <c r="A92" s="779"/>
      <c r="B92" s="294"/>
      <c r="D92" s="292"/>
    </row>
    <row r="93" spans="1:4" ht="15.75" customHeight="1">
      <c r="A93" s="779"/>
      <c r="B93" s="293"/>
      <c r="D93" s="292"/>
    </row>
    <row r="94" spans="1:4" ht="15.75" customHeight="1">
      <c r="A94" s="779"/>
      <c r="B94" s="293"/>
      <c r="D94" s="292"/>
    </row>
    <row r="95" spans="1:4" ht="15.75" customHeight="1">
      <c r="A95" s="779"/>
      <c r="B95" s="140"/>
      <c r="D95" s="292"/>
    </row>
    <row r="96" spans="1:4" ht="15.75" customHeight="1">
      <c r="A96" s="779"/>
      <c r="B96" s="293"/>
      <c r="D96" s="292"/>
    </row>
    <row r="97" spans="1:4" ht="15.75" customHeight="1">
      <c r="A97" s="779"/>
      <c r="B97" s="291"/>
      <c r="D97" s="290"/>
    </row>
    <row r="98" spans="1:4">
      <c r="A98" s="291"/>
      <c r="B98" s="291"/>
      <c r="D98" s="290"/>
    </row>
  </sheetData>
  <sheetProtection selectLockedCells="1"/>
  <mergeCells count="20">
    <mergeCell ref="A34:A74"/>
    <mergeCell ref="C58:I66"/>
    <mergeCell ref="A75:A97"/>
    <mergeCell ref="P6:P9"/>
    <mergeCell ref="M6:M9"/>
    <mergeCell ref="N6:N9"/>
    <mergeCell ref="O6:O9"/>
    <mergeCell ref="Q6:Q9"/>
    <mergeCell ref="R8:S9"/>
    <mergeCell ref="F10:H10"/>
    <mergeCell ref="B2:R2"/>
    <mergeCell ref="B6:B9"/>
    <mergeCell ref="C6:C9"/>
    <mergeCell ref="D6:D9"/>
    <mergeCell ref="E6:E9"/>
    <mergeCell ref="F6:H9"/>
    <mergeCell ref="I6:I9"/>
    <mergeCell ref="J6:J9"/>
    <mergeCell ref="K6:K9"/>
    <mergeCell ref="L6:L9"/>
  </mergeCells>
  <phoneticPr fontId="4"/>
  <conditionalFormatting sqref="K12:L31">
    <cfRule type="expression" dxfId="4" priority="1">
      <formula>IF(#REF!="都道府県が行う事業（直接補助）",TRUE,FALSE)</formula>
    </cfRule>
  </conditionalFormatting>
  <dataValidations count="2">
    <dataValidation allowBlank="1" showInputMessage="1" showErrorMessage="1" sqref="I12:I31" xr:uid="{161FBA94-751F-4ABF-BC5C-899F1E15F63D}"/>
    <dataValidation imeMode="off" allowBlank="1" showInputMessage="1" showErrorMessage="1" sqref="I6:I11 C32:Q32 B34:B98 C99:M1048576 F10:F31 G11:H11 C33:I33 C6:E31 F6 J6:K31 L6 L10:L31 J33:M34 J47:M98 G47:I57 G67:I98" xr:uid="{31E53878-4833-40E6-AE4B-4DC044303186}"/>
  </dataValidations>
  <printOptions horizontalCentered="1"/>
  <pageMargins left="0.39370078740157483" right="0.39370078740157483" top="0.74803149606299213" bottom="0.74803149606299213" header="0.31496062992125984" footer="0.31496062992125984"/>
  <pageSetup paperSize="9" scale="44" fitToHeight="0" orientation="landscape"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1277BE-ABD9-4A98-A370-F23AC442E92A}">
  <sheetPr>
    <tabColor theme="5" tint="0.39997558519241921"/>
    <pageSetUpPr fitToPage="1"/>
  </sheetPr>
  <dimension ref="B1:Q83"/>
  <sheetViews>
    <sheetView showGridLines="0" view="pageBreakPreview" zoomScale="90" zoomScaleNormal="90" zoomScaleSheetLayoutView="90" zoomScalePageLayoutView="70" workbookViewId="0">
      <selection activeCell="E5" sqref="E5:F5"/>
    </sheetView>
  </sheetViews>
  <sheetFormatPr defaultRowHeight="13.5" outlineLevelCol="1"/>
  <cols>
    <col min="1" max="1" width="3.625" style="176" customWidth="1"/>
    <col min="2" max="10" width="22.375" style="176" customWidth="1"/>
    <col min="11" max="11" width="20.75" style="176" customWidth="1"/>
    <col min="12" max="12" width="13.75" style="176" customWidth="1"/>
    <col min="13" max="13" width="25.375" style="176" customWidth="1"/>
    <col min="14" max="14" width="5.625" style="176" customWidth="1" outlineLevel="1"/>
    <col min="15" max="16" width="9" style="176" customWidth="1" outlineLevel="1"/>
    <col min="18" max="262" width="9" style="176"/>
    <col min="263" max="263" width="15.75" style="176" customWidth="1"/>
    <col min="264" max="269" width="12.125" style="176" customWidth="1"/>
    <col min="270" max="270" width="11.875" style="176" customWidth="1"/>
    <col min="271" max="518" width="9" style="176"/>
    <col min="519" max="519" width="15.75" style="176" customWidth="1"/>
    <col min="520" max="525" width="12.125" style="176" customWidth="1"/>
    <col min="526" max="526" width="11.875" style="176" customWidth="1"/>
    <col min="527" max="774" width="9" style="176"/>
    <col min="775" max="775" width="15.75" style="176" customWidth="1"/>
    <col min="776" max="781" width="12.125" style="176" customWidth="1"/>
    <col min="782" max="782" width="11.875" style="176" customWidth="1"/>
    <col min="783" max="1030" width="9" style="176"/>
    <col min="1031" max="1031" width="15.75" style="176" customWidth="1"/>
    <col min="1032" max="1037" width="12.125" style="176" customWidth="1"/>
    <col min="1038" max="1038" width="11.875" style="176" customWidth="1"/>
    <col min="1039" max="1286" width="9" style="176"/>
    <col min="1287" max="1287" width="15.75" style="176" customWidth="1"/>
    <col min="1288" max="1293" width="12.125" style="176" customWidth="1"/>
    <col min="1294" max="1294" width="11.875" style="176" customWidth="1"/>
    <col min="1295" max="1542" width="9" style="176"/>
    <col min="1543" max="1543" width="15.75" style="176" customWidth="1"/>
    <col min="1544" max="1549" width="12.125" style="176" customWidth="1"/>
    <col min="1550" max="1550" width="11.875" style="176" customWidth="1"/>
    <col min="1551" max="1798" width="9" style="176"/>
    <col min="1799" max="1799" width="15.75" style="176" customWidth="1"/>
    <col min="1800" max="1805" width="12.125" style="176" customWidth="1"/>
    <col min="1806" max="1806" width="11.875" style="176" customWidth="1"/>
    <col min="1807" max="2054" width="9" style="176"/>
    <col min="2055" max="2055" width="15.75" style="176" customWidth="1"/>
    <col min="2056" max="2061" width="12.125" style="176" customWidth="1"/>
    <col min="2062" max="2062" width="11.875" style="176" customWidth="1"/>
    <col min="2063" max="2310" width="9" style="176"/>
    <col min="2311" max="2311" width="15.75" style="176" customWidth="1"/>
    <col min="2312" max="2317" width="12.125" style="176" customWidth="1"/>
    <col min="2318" max="2318" width="11.875" style="176" customWidth="1"/>
    <col min="2319" max="2566" width="9" style="176"/>
    <col min="2567" max="2567" width="15.75" style="176" customWidth="1"/>
    <col min="2568" max="2573" width="12.125" style="176" customWidth="1"/>
    <col min="2574" max="2574" width="11.875" style="176" customWidth="1"/>
    <col min="2575" max="2822" width="9" style="176"/>
    <col min="2823" max="2823" width="15.75" style="176" customWidth="1"/>
    <col min="2824" max="2829" width="12.125" style="176" customWidth="1"/>
    <col min="2830" max="2830" width="11.875" style="176" customWidth="1"/>
    <col min="2831" max="3078" width="9" style="176"/>
    <col min="3079" max="3079" width="15.75" style="176" customWidth="1"/>
    <col min="3080" max="3085" width="12.125" style="176" customWidth="1"/>
    <col min="3086" max="3086" width="11.875" style="176" customWidth="1"/>
    <col min="3087" max="3334" width="9" style="176"/>
    <col min="3335" max="3335" width="15.75" style="176" customWidth="1"/>
    <col min="3336" max="3341" width="12.125" style="176" customWidth="1"/>
    <col min="3342" max="3342" width="11.875" style="176" customWidth="1"/>
    <col min="3343" max="3590" width="9" style="176"/>
    <col min="3591" max="3591" width="15.75" style="176" customWidth="1"/>
    <col min="3592" max="3597" width="12.125" style="176" customWidth="1"/>
    <col min="3598" max="3598" width="11.875" style="176" customWidth="1"/>
    <col min="3599" max="3846" width="9" style="176"/>
    <col min="3847" max="3847" width="15.75" style="176" customWidth="1"/>
    <col min="3848" max="3853" width="12.125" style="176" customWidth="1"/>
    <col min="3854" max="3854" width="11.875" style="176" customWidth="1"/>
    <col min="3855" max="4102" width="9" style="176"/>
    <col min="4103" max="4103" width="15.75" style="176" customWidth="1"/>
    <col min="4104" max="4109" width="12.125" style="176" customWidth="1"/>
    <col min="4110" max="4110" width="11.875" style="176" customWidth="1"/>
    <col min="4111" max="4358" width="9" style="176"/>
    <col min="4359" max="4359" width="15.75" style="176" customWidth="1"/>
    <col min="4360" max="4365" width="12.125" style="176" customWidth="1"/>
    <col min="4366" max="4366" width="11.875" style="176" customWidth="1"/>
    <col min="4367" max="4614" width="9" style="176"/>
    <col min="4615" max="4615" width="15.75" style="176" customWidth="1"/>
    <col min="4616" max="4621" width="12.125" style="176" customWidth="1"/>
    <col min="4622" max="4622" width="11.875" style="176" customWidth="1"/>
    <col min="4623" max="4870" width="9" style="176"/>
    <col min="4871" max="4871" width="15.75" style="176" customWidth="1"/>
    <col min="4872" max="4877" width="12.125" style="176" customWidth="1"/>
    <col min="4878" max="4878" width="11.875" style="176" customWidth="1"/>
    <col min="4879" max="5126" width="9" style="176"/>
    <col min="5127" max="5127" width="15.75" style="176" customWidth="1"/>
    <col min="5128" max="5133" width="12.125" style="176" customWidth="1"/>
    <col min="5134" max="5134" width="11.875" style="176" customWidth="1"/>
    <col min="5135" max="5382" width="9" style="176"/>
    <col min="5383" max="5383" width="15.75" style="176" customWidth="1"/>
    <col min="5384" max="5389" width="12.125" style="176" customWidth="1"/>
    <col min="5390" max="5390" width="11.875" style="176" customWidth="1"/>
    <col min="5391" max="5638" width="9" style="176"/>
    <col min="5639" max="5639" width="15.75" style="176" customWidth="1"/>
    <col min="5640" max="5645" width="12.125" style="176" customWidth="1"/>
    <col min="5646" max="5646" width="11.875" style="176" customWidth="1"/>
    <col min="5647" max="5894" width="9" style="176"/>
    <col min="5895" max="5895" width="15.75" style="176" customWidth="1"/>
    <col min="5896" max="5901" width="12.125" style="176" customWidth="1"/>
    <col min="5902" max="5902" width="11.875" style="176" customWidth="1"/>
    <col min="5903" max="6150" width="9" style="176"/>
    <col min="6151" max="6151" width="15.75" style="176" customWidth="1"/>
    <col min="6152" max="6157" width="12.125" style="176" customWidth="1"/>
    <col min="6158" max="6158" width="11.875" style="176" customWidth="1"/>
    <col min="6159" max="6406" width="9" style="176"/>
    <col min="6407" max="6407" width="15.75" style="176" customWidth="1"/>
    <col min="6408" max="6413" width="12.125" style="176" customWidth="1"/>
    <col min="6414" max="6414" width="11.875" style="176" customWidth="1"/>
    <col min="6415" max="6662" width="9" style="176"/>
    <col min="6663" max="6663" width="15.75" style="176" customWidth="1"/>
    <col min="6664" max="6669" width="12.125" style="176" customWidth="1"/>
    <col min="6670" max="6670" width="11.875" style="176" customWidth="1"/>
    <col min="6671" max="6918" width="9" style="176"/>
    <col min="6919" max="6919" width="15.75" style="176" customWidth="1"/>
    <col min="6920" max="6925" width="12.125" style="176" customWidth="1"/>
    <col min="6926" max="6926" width="11.875" style="176" customWidth="1"/>
    <col min="6927" max="7174" width="9" style="176"/>
    <col min="7175" max="7175" width="15.75" style="176" customWidth="1"/>
    <col min="7176" max="7181" width="12.125" style="176" customWidth="1"/>
    <col min="7182" max="7182" width="11.875" style="176" customWidth="1"/>
    <col min="7183" max="7430" width="9" style="176"/>
    <col min="7431" max="7431" width="15.75" style="176" customWidth="1"/>
    <col min="7432" max="7437" width="12.125" style="176" customWidth="1"/>
    <col min="7438" max="7438" width="11.875" style="176" customWidth="1"/>
    <col min="7439" max="7686" width="9" style="176"/>
    <col min="7687" max="7687" width="15.75" style="176" customWidth="1"/>
    <col min="7688" max="7693" width="12.125" style="176" customWidth="1"/>
    <col min="7694" max="7694" width="11.875" style="176" customWidth="1"/>
    <col min="7695" max="7942" width="9" style="176"/>
    <col min="7943" max="7943" width="15.75" style="176" customWidth="1"/>
    <col min="7944" max="7949" width="12.125" style="176" customWidth="1"/>
    <col min="7950" max="7950" width="11.875" style="176" customWidth="1"/>
    <col min="7951" max="8198" width="9" style="176"/>
    <col min="8199" max="8199" width="15.75" style="176" customWidth="1"/>
    <col min="8200" max="8205" width="12.125" style="176" customWidth="1"/>
    <col min="8206" max="8206" width="11.875" style="176" customWidth="1"/>
    <col min="8207" max="8454" width="9" style="176"/>
    <col min="8455" max="8455" width="15.75" style="176" customWidth="1"/>
    <col min="8456" max="8461" width="12.125" style="176" customWidth="1"/>
    <col min="8462" max="8462" width="11.875" style="176" customWidth="1"/>
    <col min="8463" max="8710" width="9" style="176"/>
    <col min="8711" max="8711" width="15.75" style="176" customWidth="1"/>
    <col min="8712" max="8717" width="12.125" style="176" customWidth="1"/>
    <col min="8718" max="8718" width="11.875" style="176" customWidth="1"/>
    <col min="8719" max="8966" width="9" style="176"/>
    <col min="8967" max="8967" width="15.75" style="176" customWidth="1"/>
    <col min="8968" max="8973" width="12.125" style="176" customWidth="1"/>
    <col min="8974" max="8974" width="11.875" style="176" customWidth="1"/>
    <col min="8975" max="9222" width="9" style="176"/>
    <col min="9223" max="9223" width="15.75" style="176" customWidth="1"/>
    <col min="9224" max="9229" width="12.125" style="176" customWidth="1"/>
    <col min="9230" max="9230" width="11.875" style="176" customWidth="1"/>
    <col min="9231" max="9478" width="9" style="176"/>
    <col min="9479" max="9479" width="15.75" style="176" customWidth="1"/>
    <col min="9480" max="9485" width="12.125" style="176" customWidth="1"/>
    <col min="9486" max="9486" width="11.875" style="176" customWidth="1"/>
    <col min="9487" max="9734" width="9" style="176"/>
    <col min="9735" max="9735" width="15.75" style="176" customWidth="1"/>
    <col min="9736" max="9741" width="12.125" style="176" customWidth="1"/>
    <col min="9742" max="9742" width="11.875" style="176" customWidth="1"/>
    <col min="9743" max="9990" width="9" style="176"/>
    <col min="9991" max="9991" width="15.75" style="176" customWidth="1"/>
    <col min="9992" max="9997" width="12.125" style="176" customWidth="1"/>
    <col min="9998" max="9998" width="11.875" style="176" customWidth="1"/>
    <col min="9999" max="10246" width="9" style="176"/>
    <col min="10247" max="10247" width="15.75" style="176" customWidth="1"/>
    <col min="10248" max="10253" width="12.125" style="176" customWidth="1"/>
    <col min="10254" max="10254" width="11.875" style="176" customWidth="1"/>
    <col min="10255" max="10502" width="9" style="176"/>
    <col min="10503" max="10503" width="15.75" style="176" customWidth="1"/>
    <col min="10504" max="10509" width="12.125" style="176" customWidth="1"/>
    <col min="10510" max="10510" width="11.875" style="176" customWidth="1"/>
    <col min="10511" max="10758" width="9" style="176"/>
    <col min="10759" max="10759" width="15.75" style="176" customWidth="1"/>
    <col min="10760" max="10765" width="12.125" style="176" customWidth="1"/>
    <col min="10766" max="10766" width="11.875" style="176" customWidth="1"/>
    <col min="10767" max="11014" width="9" style="176"/>
    <col min="11015" max="11015" width="15.75" style="176" customWidth="1"/>
    <col min="11016" max="11021" width="12.125" style="176" customWidth="1"/>
    <col min="11022" max="11022" width="11.875" style="176" customWidth="1"/>
    <col min="11023" max="11270" width="9" style="176"/>
    <col min="11271" max="11271" width="15.75" style="176" customWidth="1"/>
    <col min="11272" max="11277" width="12.125" style="176" customWidth="1"/>
    <col min="11278" max="11278" width="11.875" style="176" customWidth="1"/>
    <col min="11279" max="11526" width="9" style="176"/>
    <col min="11527" max="11527" width="15.75" style="176" customWidth="1"/>
    <col min="11528" max="11533" width="12.125" style="176" customWidth="1"/>
    <col min="11534" max="11534" width="11.875" style="176" customWidth="1"/>
    <col min="11535" max="11782" width="9" style="176"/>
    <col min="11783" max="11783" width="15.75" style="176" customWidth="1"/>
    <col min="11784" max="11789" width="12.125" style="176" customWidth="1"/>
    <col min="11790" max="11790" width="11.875" style="176" customWidth="1"/>
    <col min="11791" max="12038" width="9" style="176"/>
    <col min="12039" max="12039" width="15.75" style="176" customWidth="1"/>
    <col min="12040" max="12045" width="12.125" style="176" customWidth="1"/>
    <col min="12046" max="12046" width="11.875" style="176" customWidth="1"/>
    <col min="12047" max="12294" width="9" style="176"/>
    <col min="12295" max="12295" width="15.75" style="176" customWidth="1"/>
    <col min="12296" max="12301" width="12.125" style="176" customWidth="1"/>
    <col min="12302" max="12302" width="11.875" style="176" customWidth="1"/>
    <col min="12303" max="12550" width="9" style="176"/>
    <col min="12551" max="12551" width="15.75" style="176" customWidth="1"/>
    <col min="12552" max="12557" width="12.125" style="176" customWidth="1"/>
    <col min="12558" max="12558" width="11.875" style="176" customWidth="1"/>
    <col min="12559" max="12806" width="9" style="176"/>
    <col min="12807" max="12807" width="15.75" style="176" customWidth="1"/>
    <col min="12808" max="12813" width="12.125" style="176" customWidth="1"/>
    <col min="12814" max="12814" width="11.875" style="176" customWidth="1"/>
    <col min="12815" max="13062" width="9" style="176"/>
    <col min="13063" max="13063" width="15.75" style="176" customWidth="1"/>
    <col min="13064" max="13069" width="12.125" style="176" customWidth="1"/>
    <col min="13070" max="13070" width="11.875" style="176" customWidth="1"/>
    <col min="13071" max="13318" width="9" style="176"/>
    <col min="13319" max="13319" width="15.75" style="176" customWidth="1"/>
    <col min="13320" max="13325" width="12.125" style="176" customWidth="1"/>
    <col min="13326" max="13326" width="11.875" style="176" customWidth="1"/>
    <col min="13327" max="13574" width="9" style="176"/>
    <col min="13575" max="13575" width="15.75" style="176" customWidth="1"/>
    <col min="13576" max="13581" width="12.125" style="176" customWidth="1"/>
    <col min="13582" max="13582" width="11.875" style="176" customWidth="1"/>
    <col min="13583" max="13830" width="9" style="176"/>
    <col min="13831" max="13831" width="15.75" style="176" customWidth="1"/>
    <col min="13832" max="13837" width="12.125" style="176" customWidth="1"/>
    <col min="13838" max="13838" width="11.875" style="176" customWidth="1"/>
    <col min="13839" max="14086" width="9" style="176"/>
    <col min="14087" max="14087" width="15.75" style="176" customWidth="1"/>
    <col min="14088" max="14093" width="12.125" style="176" customWidth="1"/>
    <col min="14094" max="14094" width="11.875" style="176" customWidth="1"/>
    <col min="14095" max="14342" width="9" style="176"/>
    <col min="14343" max="14343" width="15.75" style="176" customWidth="1"/>
    <col min="14344" max="14349" width="12.125" style="176" customWidth="1"/>
    <col min="14350" max="14350" width="11.875" style="176" customWidth="1"/>
    <col min="14351" max="14598" width="9" style="176"/>
    <col min="14599" max="14599" width="15.75" style="176" customWidth="1"/>
    <col min="14600" max="14605" width="12.125" style="176" customWidth="1"/>
    <col min="14606" max="14606" width="11.875" style="176" customWidth="1"/>
    <col min="14607" max="14854" width="9" style="176"/>
    <col min="14855" max="14855" width="15.75" style="176" customWidth="1"/>
    <col min="14856" max="14861" width="12.125" style="176" customWidth="1"/>
    <col min="14862" max="14862" width="11.875" style="176" customWidth="1"/>
    <col min="14863" max="15110" width="9" style="176"/>
    <col min="15111" max="15111" width="15.75" style="176" customWidth="1"/>
    <col min="15112" max="15117" width="12.125" style="176" customWidth="1"/>
    <col min="15118" max="15118" width="11.875" style="176" customWidth="1"/>
    <col min="15119" max="15366" width="9" style="176"/>
    <col min="15367" max="15367" width="15.75" style="176" customWidth="1"/>
    <col min="15368" max="15373" width="12.125" style="176" customWidth="1"/>
    <col min="15374" max="15374" width="11.875" style="176" customWidth="1"/>
    <col min="15375" max="15622" width="9" style="176"/>
    <col min="15623" max="15623" width="15.75" style="176" customWidth="1"/>
    <col min="15624" max="15629" width="12.125" style="176" customWidth="1"/>
    <col min="15630" max="15630" width="11.875" style="176" customWidth="1"/>
    <col min="15631" max="15878" width="9" style="176"/>
    <col min="15879" max="15879" width="15.75" style="176" customWidth="1"/>
    <col min="15880" max="15885" width="12.125" style="176" customWidth="1"/>
    <col min="15886" max="15886" width="11.875" style="176" customWidth="1"/>
    <col min="15887" max="16134" width="9" style="176"/>
    <col min="16135" max="16135" width="15.75" style="176" customWidth="1"/>
    <col min="16136" max="16141" width="12.125" style="176" customWidth="1"/>
    <col min="16142" max="16142" width="11.875" style="176" customWidth="1"/>
    <col min="16143" max="16384" width="9" style="176"/>
  </cols>
  <sheetData>
    <row r="1" spans="2:14" ht="16.5" customHeight="1">
      <c r="B1" s="193" t="s">
        <v>97</v>
      </c>
      <c r="C1" s="198"/>
      <c r="D1" s="177"/>
      <c r="E1" s="177"/>
      <c r="F1" s="177"/>
      <c r="G1" s="177"/>
      <c r="H1" s="177"/>
      <c r="I1" s="177"/>
      <c r="J1" s="177"/>
      <c r="K1" s="177"/>
      <c r="L1" s="177"/>
      <c r="M1" s="177"/>
    </row>
    <row r="2" spans="2:14" ht="13.5" customHeight="1">
      <c r="B2" s="177"/>
      <c r="C2" s="177"/>
      <c r="D2" s="177"/>
      <c r="E2" s="177"/>
      <c r="F2" s="177"/>
      <c r="G2" s="177"/>
      <c r="H2" s="177"/>
      <c r="I2" s="177"/>
      <c r="J2" s="177"/>
      <c r="K2" s="177"/>
      <c r="L2" s="177"/>
      <c r="M2" s="177"/>
    </row>
    <row r="3" spans="2:14" ht="13.5" customHeight="1">
      <c r="B3" s="177"/>
      <c r="C3" s="197"/>
      <c r="D3" s="197"/>
      <c r="E3" s="197"/>
      <c r="F3" s="197"/>
      <c r="G3" s="197"/>
      <c r="H3" s="197"/>
      <c r="I3" s="197"/>
      <c r="J3" s="197"/>
      <c r="K3" s="197"/>
      <c r="L3" s="197"/>
      <c r="M3" s="197"/>
    </row>
    <row r="4" spans="2:14" ht="13.5" customHeight="1">
      <c r="B4" s="177"/>
      <c r="C4" s="197"/>
      <c r="D4" s="197"/>
      <c r="E4" s="197"/>
      <c r="F4" s="197"/>
      <c r="G4" s="197"/>
      <c r="H4" s="197"/>
      <c r="I4" s="197"/>
      <c r="J4" s="197"/>
      <c r="K4" s="197"/>
      <c r="L4" s="197"/>
      <c r="M4" s="197"/>
    </row>
    <row r="5" spans="2:14" ht="23.25" customHeight="1">
      <c r="B5" s="193" t="s">
        <v>17</v>
      </c>
      <c r="C5" s="193"/>
      <c r="D5" s="177"/>
      <c r="E5" s="177"/>
      <c r="F5" s="177"/>
      <c r="G5" s="177"/>
      <c r="H5" s="177"/>
      <c r="I5" s="177"/>
      <c r="J5" s="177"/>
      <c r="K5" s="177"/>
      <c r="L5" s="588" t="s">
        <v>98</v>
      </c>
      <c r="M5" s="588"/>
    </row>
    <row r="6" spans="2:14" ht="23.25" customHeight="1">
      <c r="B6" s="193"/>
      <c r="C6" s="193"/>
      <c r="D6" s="177"/>
      <c r="E6" s="177"/>
      <c r="F6" s="177"/>
      <c r="G6" s="177"/>
      <c r="H6" s="177"/>
      <c r="I6" s="177"/>
      <c r="J6" s="177"/>
      <c r="K6" s="177"/>
      <c r="L6" s="588"/>
      <c r="M6" s="588"/>
    </row>
    <row r="7" spans="2:14" ht="18" customHeight="1">
      <c r="B7" s="788" t="s">
        <v>99</v>
      </c>
      <c r="C7" s="789"/>
      <c r="D7" s="790"/>
      <c r="E7" s="788" t="s">
        <v>486</v>
      </c>
      <c r="F7" s="790"/>
      <c r="G7" s="788" t="s">
        <v>100</v>
      </c>
      <c r="H7" s="789"/>
      <c r="I7" s="789"/>
      <c r="J7" s="789"/>
      <c r="K7" s="789"/>
      <c r="L7" s="789"/>
      <c r="M7" s="790"/>
      <c r="N7" s="196"/>
    </row>
    <row r="8" spans="2:14" ht="18" customHeight="1">
      <c r="B8" s="791"/>
      <c r="C8" s="792"/>
      <c r="D8" s="793"/>
      <c r="E8" s="186"/>
      <c r="F8" s="195" t="s">
        <v>101</v>
      </c>
      <c r="G8" s="194"/>
      <c r="H8" s="193"/>
      <c r="I8" s="193"/>
      <c r="J8" s="193"/>
      <c r="K8" s="193"/>
      <c r="L8" s="193"/>
      <c r="M8" s="192"/>
    </row>
    <row r="9" spans="2:14" ht="18" customHeight="1">
      <c r="B9" s="794" t="s">
        <v>102</v>
      </c>
      <c r="C9" s="786"/>
      <c r="D9" s="787"/>
      <c r="E9" s="186"/>
      <c r="F9" s="185"/>
      <c r="G9" s="191"/>
      <c r="H9" s="188"/>
      <c r="I9" s="188"/>
      <c r="J9" s="188"/>
      <c r="K9" s="188"/>
      <c r="L9" s="188"/>
      <c r="M9" s="187"/>
      <c r="N9" s="176">
        <v>4</v>
      </c>
    </row>
    <row r="10" spans="2:14" ht="18" customHeight="1">
      <c r="B10" s="785"/>
      <c r="C10" s="786"/>
      <c r="D10" s="787"/>
      <c r="E10" s="186"/>
      <c r="F10" s="185"/>
      <c r="G10" s="191"/>
      <c r="H10" s="188"/>
      <c r="I10" s="188"/>
      <c r="J10" s="188"/>
      <c r="K10" s="188"/>
      <c r="L10" s="188"/>
      <c r="M10" s="187"/>
      <c r="N10" s="176">
        <v>5</v>
      </c>
    </row>
    <row r="11" spans="2:14" ht="18" customHeight="1">
      <c r="B11" s="785"/>
      <c r="C11" s="786"/>
      <c r="D11" s="787"/>
      <c r="E11" s="186"/>
      <c r="F11" s="185"/>
      <c r="G11" s="189"/>
      <c r="H11" s="188"/>
      <c r="I11" s="188"/>
      <c r="J11" s="188"/>
      <c r="K11" s="188"/>
      <c r="L11" s="188"/>
      <c r="M11" s="187"/>
      <c r="N11" s="176">
        <v>6</v>
      </c>
    </row>
    <row r="12" spans="2:14" ht="18" customHeight="1">
      <c r="B12" s="785"/>
      <c r="C12" s="786"/>
      <c r="D12" s="787"/>
      <c r="E12" s="186"/>
      <c r="F12" s="185"/>
      <c r="G12" s="189"/>
      <c r="H12" s="188"/>
      <c r="I12" s="188"/>
      <c r="J12" s="188"/>
      <c r="K12" s="188"/>
      <c r="L12" s="188"/>
      <c r="M12" s="187"/>
      <c r="N12" s="176">
        <v>7</v>
      </c>
    </row>
    <row r="13" spans="2:14" ht="18" customHeight="1">
      <c r="B13" s="785" t="s">
        <v>103</v>
      </c>
      <c r="C13" s="786"/>
      <c r="D13" s="787"/>
      <c r="E13" s="186"/>
      <c r="F13" s="190"/>
      <c r="G13" s="189"/>
      <c r="H13" s="188"/>
      <c r="I13" s="188"/>
      <c r="J13" s="188"/>
      <c r="K13" s="188"/>
      <c r="L13" s="188"/>
      <c r="M13" s="187"/>
      <c r="N13" s="176">
        <v>8</v>
      </c>
    </row>
    <row r="14" spans="2:14" ht="18" customHeight="1">
      <c r="B14" s="785"/>
      <c r="C14" s="786"/>
      <c r="D14" s="787"/>
      <c r="E14" s="186"/>
      <c r="F14" s="185"/>
      <c r="G14" s="189"/>
      <c r="H14" s="188"/>
      <c r="I14" s="188"/>
      <c r="J14" s="188"/>
      <c r="K14" s="188"/>
      <c r="L14" s="188"/>
      <c r="M14" s="187"/>
      <c r="N14" s="176">
        <v>9</v>
      </c>
    </row>
    <row r="15" spans="2:14" ht="18" customHeight="1">
      <c r="B15" s="785"/>
      <c r="C15" s="786"/>
      <c r="D15" s="787"/>
      <c r="E15" s="186"/>
      <c r="F15" s="185"/>
      <c r="G15" s="189"/>
      <c r="H15" s="188"/>
      <c r="I15" s="188"/>
      <c r="J15" s="188"/>
      <c r="K15" s="188"/>
      <c r="L15" s="188"/>
      <c r="M15" s="187"/>
      <c r="N15" s="176">
        <v>10</v>
      </c>
    </row>
    <row r="16" spans="2:14" ht="18" customHeight="1">
      <c r="B16" s="785"/>
      <c r="C16" s="786"/>
      <c r="D16" s="787"/>
      <c r="E16" s="186"/>
      <c r="F16" s="185"/>
      <c r="G16" s="189"/>
      <c r="H16" s="188"/>
      <c r="I16" s="188"/>
      <c r="J16" s="188"/>
      <c r="K16" s="188"/>
      <c r="L16" s="188"/>
      <c r="M16" s="187"/>
      <c r="N16" s="176">
        <v>11</v>
      </c>
    </row>
    <row r="17" spans="2:14" ht="18" customHeight="1">
      <c r="B17" s="785" t="s">
        <v>104</v>
      </c>
      <c r="C17" s="786"/>
      <c r="D17" s="787"/>
      <c r="E17" s="186"/>
      <c r="F17" s="185"/>
      <c r="G17" s="189"/>
      <c r="H17" s="188"/>
      <c r="I17" s="188"/>
      <c r="J17" s="188"/>
      <c r="K17" s="188"/>
      <c r="L17" s="188"/>
      <c r="M17" s="187"/>
      <c r="N17" s="176">
        <v>12</v>
      </c>
    </row>
    <row r="18" spans="2:14" ht="18" customHeight="1">
      <c r="B18" s="785"/>
      <c r="C18" s="786"/>
      <c r="D18" s="787"/>
      <c r="E18" s="186"/>
      <c r="F18" s="185"/>
      <c r="G18" s="189"/>
      <c r="H18" s="188"/>
      <c r="I18" s="188"/>
      <c r="J18" s="188"/>
      <c r="K18" s="188"/>
      <c r="L18" s="188"/>
      <c r="M18" s="187"/>
      <c r="N18" s="176">
        <v>13</v>
      </c>
    </row>
    <row r="19" spans="2:14" ht="18" customHeight="1">
      <c r="B19" s="785"/>
      <c r="C19" s="786"/>
      <c r="D19" s="787"/>
      <c r="E19" s="186"/>
      <c r="F19" s="185"/>
      <c r="G19" s="189"/>
      <c r="H19" s="188"/>
      <c r="I19" s="188"/>
      <c r="J19" s="188"/>
      <c r="K19" s="188"/>
      <c r="L19" s="188"/>
      <c r="M19" s="187"/>
      <c r="N19" s="176">
        <v>14</v>
      </c>
    </row>
    <row r="20" spans="2:14" ht="18" customHeight="1">
      <c r="B20" s="785"/>
      <c r="C20" s="786"/>
      <c r="D20" s="787"/>
      <c r="E20" s="186"/>
      <c r="F20" s="185"/>
      <c r="G20" s="189"/>
      <c r="H20" s="188"/>
      <c r="I20" s="188"/>
      <c r="J20" s="188"/>
      <c r="K20" s="188"/>
      <c r="L20" s="188"/>
      <c r="M20" s="187"/>
      <c r="N20" s="176">
        <v>15</v>
      </c>
    </row>
    <row r="21" spans="2:14" ht="18" customHeight="1">
      <c r="B21" s="785" t="s">
        <v>105</v>
      </c>
      <c r="C21" s="786"/>
      <c r="D21" s="787"/>
      <c r="E21" s="186"/>
      <c r="F21" s="185"/>
      <c r="G21" s="189"/>
      <c r="H21" s="188"/>
      <c r="I21" s="188"/>
      <c r="J21" s="188"/>
      <c r="K21" s="188"/>
      <c r="L21" s="188"/>
      <c r="M21" s="187"/>
      <c r="N21" s="176">
        <v>16</v>
      </c>
    </row>
    <row r="22" spans="2:14" ht="18" customHeight="1">
      <c r="B22" s="785"/>
      <c r="C22" s="786"/>
      <c r="D22" s="787"/>
      <c r="E22" s="186"/>
      <c r="F22" s="185"/>
      <c r="G22" s="189"/>
      <c r="H22" s="188"/>
      <c r="I22" s="188"/>
      <c r="J22" s="188"/>
      <c r="K22" s="188"/>
      <c r="L22" s="188"/>
      <c r="M22" s="187"/>
      <c r="N22" s="176">
        <v>17</v>
      </c>
    </row>
    <row r="23" spans="2:14" ht="18" customHeight="1">
      <c r="B23" s="785"/>
      <c r="C23" s="786"/>
      <c r="D23" s="787"/>
      <c r="E23" s="186"/>
      <c r="F23" s="185"/>
      <c r="G23" s="189"/>
      <c r="H23" s="188"/>
      <c r="I23" s="188"/>
      <c r="J23" s="188"/>
      <c r="K23" s="188"/>
      <c r="L23" s="188"/>
      <c r="M23" s="187"/>
      <c r="N23" s="176">
        <v>18</v>
      </c>
    </row>
    <row r="24" spans="2:14" ht="18" customHeight="1">
      <c r="B24" s="785"/>
      <c r="C24" s="786"/>
      <c r="D24" s="787"/>
      <c r="E24" s="186"/>
      <c r="F24" s="185"/>
      <c r="G24" s="189"/>
      <c r="H24" s="188"/>
      <c r="I24" s="188"/>
      <c r="J24" s="188"/>
      <c r="K24" s="188"/>
      <c r="L24" s="188"/>
      <c r="M24" s="187"/>
      <c r="N24" s="176">
        <v>19</v>
      </c>
    </row>
    <row r="25" spans="2:14" ht="18" customHeight="1">
      <c r="B25" s="785" t="s">
        <v>106</v>
      </c>
      <c r="C25" s="786"/>
      <c r="D25" s="787"/>
      <c r="E25" s="186"/>
      <c r="F25" s="185"/>
      <c r="G25" s="189"/>
      <c r="H25" s="188"/>
      <c r="I25" s="188"/>
      <c r="J25" s="188"/>
      <c r="K25" s="188"/>
      <c r="L25" s="188"/>
      <c r="M25" s="187"/>
      <c r="N25" s="176">
        <v>20</v>
      </c>
    </row>
    <row r="26" spans="2:14" ht="18" customHeight="1">
      <c r="B26" s="785"/>
      <c r="C26" s="786"/>
      <c r="D26" s="787"/>
      <c r="E26" s="186"/>
      <c r="F26" s="185"/>
      <c r="G26" s="189"/>
      <c r="H26" s="188"/>
      <c r="I26" s="188"/>
      <c r="J26" s="188"/>
      <c r="K26" s="188"/>
      <c r="L26" s="188"/>
      <c r="M26" s="187"/>
      <c r="N26" s="176">
        <v>21</v>
      </c>
    </row>
    <row r="27" spans="2:14" ht="18" customHeight="1">
      <c r="B27" s="785"/>
      <c r="C27" s="786"/>
      <c r="D27" s="787"/>
      <c r="E27" s="186"/>
      <c r="F27" s="185"/>
      <c r="G27" s="189"/>
      <c r="H27" s="188"/>
      <c r="I27" s="188"/>
      <c r="J27" s="188"/>
      <c r="K27" s="188"/>
      <c r="L27" s="188"/>
      <c r="M27" s="187"/>
      <c r="N27" s="176">
        <v>22</v>
      </c>
    </row>
    <row r="28" spans="2:14" ht="18" customHeight="1">
      <c r="B28" s="785"/>
      <c r="C28" s="786"/>
      <c r="D28" s="787"/>
      <c r="E28" s="186"/>
      <c r="F28" s="185"/>
      <c r="G28" s="189"/>
      <c r="H28" s="188"/>
      <c r="I28" s="188"/>
      <c r="J28" s="188"/>
      <c r="K28" s="188"/>
      <c r="L28" s="188"/>
      <c r="M28" s="187"/>
      <c r="N28" s="176">
        <v>23</v>
      </c>
    </row>
    <row r="29" spans="2:14" ht="18" customHeight="1">
      <c r="B29" s="785" t="s">
        <v>107</v>
      </c>
      <c r="C29" s="786"/>
      <c r="D29" s="787"/>
      <c r="E29" s="186"/>
      <c r="F29" s="185"/>
      <c r="G29" s="189"/>
      <c r="H29" s="188"/>
      <c r="I29" s="188"/>
      <c r="J29" s="188"/>
      <c r="K29" s="188"/>
      <c r="L29" s="188"/>
      <c r="M29" s="187"/>
      <c r="N29" s="176">
        <v>24</v>
      </c>
    </row>
    <row r="30" spans="2:14" ht="18" customHeight="1">
      <c r="B30" s="785"/>
      <c r="C30" s="786"/>
      <c r="D30" s="787"/>
      <c r="E30" s="186"/>
      <c r="F30" s="185"/>
      <c r="G30" s="189"/>
      <c r="H30" s="188"/>
      <c r="I30" s="188"/>
      <c r="J30" s="188"/>
      <c r="K30" s="188"/>
      <c r="L30" s="188"/>
      <c r="M30" s="187"/>
      <c r="N30" s="176">
        <v>25</v>
      </c>
    </row>
    <row r="31" spans="2:14" ht="18" customHeight="1">
      <c r="B31" s="785"/>
      <c r="C31" s="786"/>
      <c r="D31" s="787"/>
      <c r="E31" s="186"/>
      <c r="F31" s="185"/>
      <c r="G31" s="189"/>
      <c r="H31" s="188"/>
      <c r="I31" s="188"/>
      <c r="J31" s="188"/>
      <c r="K31" s="188"/>
      <c r="L31" s="188"/>
      <c r="M31" s="187"/>
      <c r="N31" s="176">
        <v>26</v>
      </c>
    </row>
    <row r="32" spans="2:14" ht="18" customHeight="1">
      <c r="B32" s="785"/>
      <c r="C32" s="786"/>
      <c r="D32" s="787"/>
      <c r="E32" s="186"/>
      <c r="F32" s="185"/>
      <c r="G32" s="189"/>
      <c r="H32" s="188"/>
      <c r="I32" s="188"/>
      <c r="J32" s="188"/>
      <c r="K32" s="188"/>
      <c r="L32" s="188"/>
      <c r="M32" s="187"/>
      <c r="N32" s="176">
        <v>27</v>
      </c>
    </row>
    <row r="33" spans="2:14" ht="18" customHeight="1">
      <c r="B33" s="785" t="s">
        <v>108</v>
      </c>
      <c r="C33" s="786"/>
      <c r="D33" s="787"/>
      <c r="E33" s="186"/>
      <c r="F33" s="185"/>
      <c r="G33" s="189"/>
      <c r="H33" s="188"/>
      <c r="I33" s="188"/>
      <c r="J33" s="188"/>
      <c r="K33" s="188"/>
      <c r="L33" s="188"/>
      <c r="M33" s="187"/>
      <c r="N33" s="176">
        <v>28</v>
      </c>
    </row>
    <row r="34" spans="2:14" ht="18" customHeight="1">
      <c r="B34" s="785"/>
      <c r="C34" s="786"/>
      <c r="D34" s="787"/>
      <c r="E34" s="186"/>
      <c r="F34" s="185"/>
      <c r="G34" s="189"/>
      <c r="H34" s="188"/>
      <c r="I34" s="188"/>
      <c r="J34" s="188"/>
      <c r="K34" s="188"/>
      <c r="L34" s="188"/>
      <c r="M34" s="187"/>
      <c r="N34" s="176">
        <v>29</v>
      </c>
    </row>
    <row r="35" spans="2:14" ht="18" customHeight="1">
      <c r="B35" s="785"/>
      <c r="C35" s="786"/>
      <c r="D35" s="787"/>
      <c r="E35" s="186"/>
      <c r="F35" s="185"/>
      <c r="G35" s="189"/>
      <c r="H35" s="188"/>
      <c r="I35" s="188"/>
      <c r="J35" s="188"/>
      <c r="K35" s="188"/>
      <c r="L35" s="188"/>
      <c r="M35" s="187"/>
      <c r="N35" s="176">
        <v>30</v>
      </c>
    </row>
    <row r="36" spans="2:14" ht="18" customHeight="1">
      <c r="B36" s="785"/>
      <c r="C36" s="786"/>
      <c r="D36" s="787"/>
      <c r="E36" s="186"/>
      <c r="F36" s="185"/>
      <c r="G36" s="189"/>
      <c r="H36" s="188"/>
      <c r="I36" s="188"/>
      <c r="J36" s="188"/>
      <c r="K36" s="188"/>
      <c r="L36" s="188"/>
      <c r="M36" s="187"/>
      <c r="N36" s="176">
        <v>31</v>
      </c>
    </row>
    <row r="37" spans="2:14" ht="18" customHeight="1">
      <c r="B37" s="785" t="s">
        <v>109</v>
      </c>
      <c r="C37" s="786"/>
      <c r="D37" s="787"/>
      <c r="E37" s="186"/>
      <c r="F37" s="185"/>
      <c r="G37" s="189"/>
      <c r="H37" s="188"/>
      <c r="I37" s="188"/>
      <c r="J37" s="188"/>
      <c r="K37" s="188"/>
      <c r="L37" s="188"/>
      <c r="M37" s="187"/>
      <c r="N37" s="176">
        <v>32</v>
      </c>
    </row>
    <row r="38" spans="2:14" ht="18" customHeight="1">
      <c r="B38" s="785"/>
      <c r="C38" s="786"/>
      <c r="D38" s="787"/>
      <c r="E38" s="186"/>
      <c r="F38" s="185"/>
      <c r="G38" s="189"/>
      <c r="H38" s="188"/>
      <c r="I38" s="188"/>
      <c r="J38" s="188"/>
      <c r="K38" s="188"/>
      <c r="L38" s="188"/>
      <c r="M38" s="187"/>
      <c r="N38" s="176">
        <v>33</v>
      </c>
    </row>
    <row r="39" spans="2:14" ht="18" customHeight="1">
      <c r="B39" s="785"/>
      <c r="C39" s="786"/>
      <c r="D39" s="787"/>
      <c r="E39" s="186"/>
      <c r="F39" s="185"/>
      <c r="G39" s="189"/>
      <c r="H39" s="188"/>
      <c r="I39" s="188"/>
      <c r="J39" s="188"/>
      <c r="K39" s="188"/>
      <c r="L39" s="188"/>
      <c r="M39" s="187"/>
      <c r="N39" s="176">
        <v>34</v>
      </c>
    </row>
    <row r="40" spans="2:14" ht="18" customHeight="1">
      <c r="B40" s="785"/>
      <c r="C40" s="786"/>
      <c r="D40" s="787"/>
      <c r="E40" s="186"/>
      <c r="F40" s="185"/>
      <c r="G40" s="189"/>
      <c r="H40" s="188"/>
      <c r="I40" s="188"/>
      <c r="J40" s="188"/>
      <c r="K40" s="188"/>
      <c r="L40" s="188"/>
      <c r="M40" s="187"/>
      <c r="N40" s="176">
        <v>35</v>
      </c>
    </row>
    <row r="41" spans="2:14" ht="18" customHeight="1">
      <c r="B41" s="785" t="s">
        <v>110</v>
      </c>
      <c r="C41" s="786"/>
      <c r="D41" s="787"/>
      <c r="E41" s="186"/>
      <c r="F41" s="185"/>
      <c r="G41" s="189"/>
      <c r="H41" s="188"/>
      <c r="I41" s="188"/>
      <c r="J41" s="188"/>
      <c r="K41" s="188"/>
      <c r="L41" s="188"/>
      <c r="M41" s="187"/>
      <c r="N41" s="176">
        <v>36</v>
      </c>
    </row>
    <row r="42" spans="2:14" ht="18" customHeight="1">
      <c r="B42" s="785"/>
      <c r="C42" s="786"/>
      <c r="D42" s="787"/>
      <c r="E42" s="186"/>
      <c r="F42" s="185"/>
      <c r="G42" s="189"/>
      <c r="H42" s="188"/>
      <c r="I42" s="188"/>
      <c r="J42" s="188"/>
      <c r="K42" s="188"/>
      <c r="L42" s="188"/>
      <c r="M42" s="187"/>
      <c r="N42" s="176">
        <v>37</v>
      </c>
    </row>
    <row r="43" spans="2:14" ht="18" customHeight="1">
      <c r="B43" s="785"/>
      <c r="C43" s="786"/>
      <c r="D43" s="787"/>
      <c r="E43" s="186"/>
      <c r="F43" s="185"/>
      <c r="G43" s="189"/>
      <c r="H43" s="188"/>
      <c r="I43" s="188"/>
      <c r="J43" s="188"/>
      <c r="K43" s="188"/>
      <c r="L43" s="188"/>
      <c r="M43" s="187"/>
      <c r="N43" s="176">
        <v>38</v>
      </c>
    </row>
    <row r="44" spans="2:14" ht="18" customHeight="1">
      <c r="B44" s="785"/>
      <c r="C44" s="786"/>
      <c r="D44" s="787"/>
      <c r="E44" s="186"/>
      <c r="F44" s="185"/>
      <c r="G44" s="189"/>
      <c r="H44" s="188"/>
      <c r="I44" s="188"/>
      <c r="J44" s="188"/>
      <c r="K44" s="188"/>
      <c r="L44" s="188"/>
      <c r="M44" s="187"/>
      <c r="N44" s="176">
        <v>39</v>
      </c>
    </row>
    <row r="45" spans="2:14" ht="18" customHeight="1">
      <c r="B45" s="785"/>
      <c r="C45" s="786"/>
      <c r="D45" s="787"/>
      <c r="E45" s="186"/>
      <c r="F45" s="185"/>
      <c r="G45" s="189"/>
      <c r="H45" s="188"/>
      <c r="I45" s="188"/>
      <c r="J45" s="188"/>
      <c r="K45" s="188"/>
      <c r="L45" s="188"/>
      <c r="M45" s="187"/>
      <c r="N45" s="176">
        <v>40</v>
      </c>
    </row>
    <row r="46" spans="2:14" ht="18" customHeight="1">
      <c r="B46" s="785"/>
      <c r="C46" s="786"/>
      <c r="D46" s="787"/>
      <c r="E46" s="186"/>
      <c r="F46" s="185"/>
      <c r="G46" s="189"/>
      <c r="H46" s="188"/>
      <c r="I46" s="188"/>
      <c r="J46" s="188"/>
      <c r="K46" s="188"/>
      <c r="L46" s="188"/>
      <c r="M46" s="187"/>
      <c r="N46" s="176">
        <v>41</v>
      </c>
    </row>
    <row r="47" spans="2:14" ht="18" customHeight="1">
      <c r="B47" s="785"/>
      <c r="C47" s="786"/>
      <c r="D47" s="787"/>
      <c r="E47" s="186"/>
      <c r="F47" s="185"/>
      <c r="G47" s="189"/>
      <c r="H47" s="188"/>
      <c r="I47" s="188"/>
      <c r="J47" s="188"/>
      <c r="K47" s="188"/>
      <c r="L47" s="188"/>
      <c r="M47" s="187"/>
      <c r="N47" s="176">
        <v>42</v>
      </c>
    </row>
    <row r="48" spans="2:14" ht="18" customHeight="1">
      <c r="B48" s="785"/>
      <c r="C48" s="786"/>
      <c r="D48" s="787"/>
      <c r="E48" s="186"/>
      <c r="F48" s="185"/>
      <c r="G48" s="189"/>
      <c r="H48" s="188"/>
      <c r="I48" s="188"/>
      <c r="J48" s="188"/>
      <c r="K48" s="188"/>
      <c r="L48" s="188"/>
      <c r="M48" s="187"/>
      <c r="N48" s="176">
        <v>43</v>
      </c>
    </row>
    <row r="49" spans="2:14" ht="18" customHeight="1">
      <c r="B49" s="785"/>
      <c r="C49" s="786"/>
      <c r="D49" s="787"/>
      <c r="E49" s="186"/>
      <c r="F49" s="185"/>
      <c r="G49" s="189"/>
      <c r="H49" s="188"/>
      <c r="I49" s="188"/>
      <c r="J49" s="188"/>
      <c r="K49" s="188"/>
      <c r="L49" s="188"/>
      <c r="M49" s="187"/>
      <c r="N49" s="176">
        <v>44</v>
      </c>
    </row>
    <row r="50" spans="2:14" ht="18" customHeight="1">
      <c r="B50" s="785"/>
      <c r="C50" s="786"/>
      <c r="D50" s="787"/>
      <c r="E50" s="186"/>
      <c r="F50" s="185"/>
      <c r="G50" s="189"/>
      <c r="H50" s="188"/>
      <c r="I50" s="188"/>
      <c r="J50" s="188"/>
      <c r="K50" s="188"/>
      <c r="L50" s="188"/>
      <c r="M50" s="187"/>
      <c r="N50" s="176">
        <v>45</v>
      </c>
    </row>
    <row r="51" spans="2:14" ht="18" customHeight="1">
      <c r="B51" s="785"/>
      <c r="C51" s="786"/>
      <c r="D51" s="787"/>
      <c r="E51" s="186"/>
      <c r="F51" s="185"/>
      <c r="G51" s="189"/>
      <c r="H51" s="188"/>
      <c r="I51" s="188"/>
      <c r="J51" s="188"/>
      <c r="K51" s="188"/>
      <c r="L51" s="188"/>
      <c r="M51" s="187"/>
      <c r="N51" s="176">
        <v>46</v>
      </c>
    </row>
    <row r="52" spans="2:14" ht="18" customHeight="1">
      <c r="B52" s="785"/>
      <c r="C52" s="786"/>
      <c r="D52" s="787"/>
      <c r="E52" s="186"/>
      <c r="F52" s="185"/>
      <c r="G52" s="189"/>
      <c r="H52" s="188"/>
      <c r="I52" s="188"/>
      <c r="J52" s="188"/>
      <c r="K52" s="188"/>
      <c r="L52" s="188"/>
      <c r="M52" s="187"/>
      <c r="N52" s="176">
        <v>47</v>
      </c>
    </row>
    <row r="53" spans="2:14" ht="18" customHeight="1">
      <c r="B53" s="785"/>
      <c r="C53" s="786"/>
      <c r="D53" s="787"/>
      <c r="E53" s="186"/>
      <c r="F53" s="185"/>
      <c r="G53" s="189"/>
      <c r="H53" s="188"/>
      <c r="I53" s="188"/>
      <c r="J53" s="188"/>
      <c r="K53" s="188"/>
      <c r="L53" s="188"/>
      <c r="M53" s="187"/>
      <c r="N53" s="176">
        <v>48</v>
      </c>
    </row>
    <row r="54" spans="2:14" ht="18" customHeight="1">
      <c r="B54" s="785"/>
      <c r="C54" s="786"/>
      <c r="D54" s="787"/>
      <c r="E54" s="186"/>
      <c r="F54" s="185"/>
      <c r="G54" s="189"/>
      <c r="H54" s="188"/>
      <c r="I54" s="188"/>
      <c r="J54" s="188"/>
      <c r="K54" s="188"/>
      <c r="L54" s="188"/>
      <c r="M54" s="187"/>
      <c r="N54" s="176">
        <v>49</v>
      </c>
    </row>
    <row r="55" spans="2:14" ht="18" customHeight="1">
      <c r="B55" s="785"/>
      <c r="C55" s="786"/>
      <c r="D55" s="787"/>
      <c r="E55" s="186"/>
      <c r="F55" s="185"/>
      <c r="G55" s="189"/>
      <c r="H55" s="188"/>
      <c r="I55" s="188"/>
      <c r="J55" s="188"/>
      <c r="K55" s="188"/>
      <c r="L55" s="188"/>
      <c r="M55" s="187"/>
      <c r="N55" s="176">
        <v>50</v>
      </c>
    </row>
    <row r="56" spans="2:14" ht="18" customHeight="1">
      <c r="B56" s="785"/>
      <c r="C56" s="786"/>
      <c r="D56" s="787"/>
      <c r="E56" s="186"/>
      <c r="F56" s="185"/>
      <c r="G56" s="189"/>
      <c r="H56" s="188"/>
      <c r="I56" s="188"/>
      <c r="J56" s="188"/>
      <c r="K56" s="188"/>
      <c r="L56" s="188"/>
      <c r="M56" s="187"/>
      <c r="N56" s="176">
        <v>51</v>
      </c>
    </row>
    <row r="57" spans="2:14" ht="18" customHeight="1">
      <c r="B57" s="785"/>
      <c r="C57" s="786"/>
      <c r="D57" s="787"/>
      <c r="E57" s="186"/>
      <c r="F57" s="185"/>
      <c r="G57" s="189"/>
      <c r="H57" s="188"/>
      <c r="I57" s="188"/>
      <c r="J57" s="188"/>
      <c r="K57" s="188"/>
      <c r="L57" s="188"/>
      <c r="M57" s="187"/>
      <c r="N57" s="176">
        <v>52</v>
      </c>
    </row>
    <row r="58" spans="2:14" ht="18" customHeight="1">
      <c r="B58" s="785"/>
      <c r="C58" s="786"/>
      <c r="D58" s="787"/>
      <c r="E58" s="186"/>
      <c r="F58" s="185"/>
      <c r="G58" s="189"/>
      <c r="H58" s="188"/>
      <c r="I58" s="188"/>
      <c r="J58" s="188"/>
      <c r="K58" s="188"/>
      <c r="L58" s="188"/>
      <c r="M58" s="187"/>
      <c r="N58" s="176">
        <v>53</v>
      </c>
    </row>
    <row r="59" spans="2:14" ht="18" customHeight="1">
      <c r="B59" s="785"/>
      <c r="C59" s="786"/>
      <c r="D59" s="787"/>
      <c r="E59" s="186"/>
      <c r="F59" s="185"/>
      <c r="G59" s="189"/>
      <c r="H59" s="188"/>
      <c r="I59" s="188"/>
      <c r="J59" s="188"/>
      <c r="K59" s="188"/>
      <c r="L59" s="188"/>
      <c r="M59" s="187"/>
      <c r="N59" s="176">
        <v>54</v>
      </c>
    </row>
    <row r="60" spans="2:14" ht="18" customHeight="1">
      <c r="B60" s="785"/>
      <c r="C60" s="786"/>
      <c r="D60" s="787"/>
      <c r="E60" s="186"/>
      <c r="F60" s="185"/>
      <c r="G60" s="189"/>
      <c r="H60" s="188"/>
      <c r="I60" s="188"/>
      <c r="J60" s="188"/>
      <c r="K60" s="188"/>
      <c r="L60" s="188"/>
      <c r="M60" s="187"/>
      <c r="N60" s="176">
        <v>55</v>
      </c>
    </row>
    <row r="61" spans="2:14" ht="18" customHeight="1">
      <c r="B61" s="785"/>
      <c r="C61" s="786"/>
      <c r="D61" s="787"/>
      <c r="E61" s="186"/>
      <c r="F61" s="185"/>
      <c r="G61" s="189"/>
      <c r="H61" s="188"/>
      <c r="I61" s="188"/>
      <c r="J61" s="188"/>
      <c r="K61" s="188"/>
      <c r="L61" s="188"/>
      <c r="M61" s="187"/>
      <c r="N61" s="176">
        <v>56</v>
      </c>
    </row>
    <row r="62" spans="2:14" ht="18" customHeight="1">
      <c r="B62" s="785"/>
      <c r="C62" s="786"/>
      <c r="D62" s="787"/>
      <c r="E62" s="186"/>
      <c r="F62" s="185"/>
      <c r="G62" s="189"/>
      <c r="H62" s="188"/>
      <c r="I62" s="188"/>
      <c r="J62" s="188"/>
      <c r="K62" s="188"/>
      <c r="L62" s="188"/>
      <c r="M62" s="187"/>
      <c r="N62" s="176">
        <v>57</v>
      </c>
    </row>
    <row r="63" spans="2:14" ht="18" customHeight="1">
      <c r="B63" s="785"/>
      <c r="C63" s="786"/>
      <c r="D63" s="787"/>
      <c r="E63" s="186"/>
      <c r="F63" s="185"/>
      <c r="G63" s="189"/>
      <c r="H63" s="188"/>
      <c r="I63" s="188"/>
      <c r="J63" s="188"/>
      <c r="K63" s="188"/>
      <c r="L63" s="188"/>
      <c r="M63" s="187"/>
      <c r="N63" s="176">
        <v>58</v>
      </c>
    </row>
    <row r="64" spans="2:14" ht="18" customHeight="1">
      <c r="B64" s="785"/>
      <c r="C64" s="786"/>
      <c r="D64" s="787"/>
      <c r="E64" s="186"/>
      <c r="F64" s="185"/>
      <c r="G64" s="189"/>
      <c r="H64" s="188"/>
      <c r="I64" s="188"/>
      <c r="J64" s="188"/>
      <c r="K64" s="188"/>
      <c r="L64" s="188"/>
      <c r="M64" s="187"/>
      <c r="N64" s="176">
        <v>59</v>
      </c>
    </row>
    <row r="65" spans="2:14" ht="18" customHeight="1">
      <c r="B65" s="785"/>
      <c r="C65" s="786"/>
      <c r="D65" s="787"/>
      <c r="E65" s="186"/>
      <c r="F65" s="185"/>
      <c r="G65" s="189"/>
      <c r="H65" s="188"/>
      <c r="I65" s="188"/>
      <c r="J65" s="188"/>
      <c r="K65" s="188"/>
      <c r="L65" s="188"/>
      <c r="M65" s="187"/>
      <c r="N65" s="176">
        <v>60</v>
      </c>
    </row>
    <row r="66" spans="2:14" ht="18" customHeight="1">
      <c r="B66" s="785"/>
      <c r="C66" s="786"/>
      <c r="D66" s="787"/>
      <c r="E66" s="186"/>
      <c r="F66" s="185"/>
      <c r="G66" s="189"/>
      <c r="H66" s="188"/>
      <c r="I66" s="188"/>
      <c r="J66" s="188"/>
      <c r="K66" s="188"/>
      <c r="L66" s="188"/>
      <c r="M66" s="187"/>
      <c r="N66" s="176">
        <v>61</v>
      </c>
    </row>
    <row r="67" spans="2:14" ht="18" customHeight="1">
      <c r="B67" s="785"/>
      <c r="C67" s="786"/>
      <c r="D67" s="787"/>
      <c r="E67" s="186"/>
      <c r="F67" s="185"/>
      <c r="G67" s="189"/>
      <c r="H67" s="188"/>
      <c r="I67" s="188"/>
      <c r="J67" s="188"/>
      <c r="K67" s="188"/>
      <c r="L67" s="188"/>
      <c r="M67" s="187"/>
      <c r="N67" s="176">
        <v>62</v>
      </c>
    </row>
    <row r="68" spans="2:14" ht="18" customHeight="1">
      <c r="B68" s="785"/>
      <c r="C68" s="786"/>
      <c r="D68" s="787"/>
      <c r="E68" s="186"/>
      <c r="F68" s="185"/>
      <c r="G68" s="189"/>
      <c r="H68" s="188"/>
      <c r="I68" s="188"/>
      <c r="J68" s="188"/>
      <c r="K68" s="188"/>
      <c r="L68" s="188"/>
      <c r="M68" s="187"/>
      <c r="N68" s="176">
        <v>63</v>
      </c>
    </row>
    <row r="69" spans="2:14" ht="18" customHeight="1">
      <c r="B69" s="785"/>
      <c r="C69" s="786"/>
      <c r="D69" s="787"/>
      <c r="E69" s="186"/>
      <c r="F69" s="185"/>
      <c r="G69" s="189"/>
      <c r="H69" s="188"/>
      <c r="I69" s="188"/>
      <c r="J69" s="188"/>
      <c r="K69" s="188"/>
      <c r="L69" s="188"/>
      <c r="M69" s="187"/>
      <c r="N69" s="176">
        <v>64</v>
      </c>
    </row>
    <row r="70" spans="2:14" ht="18" customHeight="1">
      <c r="B70" s="785"/>
      <c r="C70" s="786"/>
      <c r="D70" s="787"/>
      <c r="E70" s="186"/>
      <c r="F70" s="185"/>
      <c r="G70" s="189"/>
      <c r="H70" s="188"/>
      <c r="I70" s="188"/>
      <c r="J70" s="188"/>
      <c r="K70" s="188"/>
      <c r="L70" s="188"/>
      <c r="M70" s="187"/>
      <c r="N70" s="176">
        <v>65</v>
      </c>
    </row>
    <row r="71" spans="2:14" ht="18" customHeight="1">
      <c r="B71" s="785"/>
      <c r="C71" s="786"/>
      <c r="D71" s="787"/>
      <c r="E71" s="186"/>
      <c r="F71" s="185"/>
      <c r="G71" s="189"/>
      <c r="H71" s="188"/>
      <c r="I71" s="188"/>
      <c r="J71" s="188"/>
      <c r="K71" s="188"/>
      <c r="L71" s="188"/>
      <c r="M71" s="187"/>
      <c r="N71" s="176">
        <v>66</v>
      </c>
    </row>
    <row r="72" spans="2:14" ht="18" customHeight="1">
      <c r="B72" s="785"/>
      <c r="C72" s="786"/>
      <c r="D72" s="787"/>
      <c r="E72" s="186"/>
      <c r="F72" s="185"/>
      <c r="G72" s="189"/>
      <c r="H72" s="188"/>
      <c r="I72" s="188"/>
      <c r="J72" s="188"/>
      <c r="K72" s="188"/>
      <c r="L72" s="188"/>
      <c r="M72" s="187"/>
      <c r="N72" s="176">
        <v>67</v>
      </c>
    </row>
    <row r="73" spans="2:14" ht="18" customHeight="1">
      <c r="B73" s="785"/>
      <c r="C73" s="786"/>
      <c r="D73" s="787"/>
      <c r="E73" s="186"/>
      <c r="F73" s="185"/>
      <c r="G73" s="189"/>
      <c r="H73" s="188"/>
      <c r="I73" s="188"/>
      <c r="J73" s="188"/>
      <c r="K73" s="188"/>
      <c r="L73" s="188"/>
      <c r="M73" s="187"/>
      <c r="N73" s="176">
        <v>68</v>
      </c>
    </row>
    <row r="74" spans="2:14" ht="18" customHeight="1">
      <c r="B74" s="785"/>
      <c r="C74" s="786"/>
      <c r="D74" s="787"/>
      <c r="E74" s="186"/>
      <c r="F74" s="185"/>
      <c r="G74" s="189"/>
      <c r="H74" s="188"/>
      <c r="I74" s="188"/>
      <c r="J74" s="188"/>
      <c r="K74" s="188"/>
      <c r="L74" s="188"/>
      <c r="M74" s="187"/>
      <c r="N74" s="176">
        <v>69</v>
      </c>
    </row>
    <row r="75" spans="2:14" ht="18" customHeight="1">
      <c r="B75" s="785"/>
      <c r="C75" s="786"/>
      <c r="D75" s="787"/>
      <c r="E75" s="186"/>
      <c r="F75" s="185"/>
      <c r="G75" s="189"/>
      <c r="H75" s="188"/>
      <c r="I75" s="188"/>
      <c r="J75" s="188"/>
      <c r="K75" s="188"/>
      <c r="L75" s="188"/>
      <c r="M75" s="187"/>
      <c r="N75" s="176">
        <v>70</v>
      </c>
    </row>
    <row r="76" spans="2:14" ht="18" customHeight="1">
      <c r="B76" s="785"/>
      <c r="C76" s="786"/>
      <c r="D76" s="787"/>
      <c r="E76" s="186"/>
      <c r="F76" s="185"/>
      <c r="G76" s="189"/>
      <c r="H76" s="188"/>
      <c r="I76" s="188"/>
      <c r="J76" s="188"/>
      <c r="K76" s="188"/>
      <c r="L76" s="188"/>
      <c r="M76" s="187"/>
      <c r="N76" s="176">
        <v>71</v>
      </c>
    </row>
    <row r="77" spans="2:14" ht="18" customHeight="1">
      <c r="B77" s="785"/>
      <c r="C77" s="786"/>
      <c r="D77" s="787"/>
      <c r="E77" s="186"/>
      <c r="F77" s="185"/>
      <c r="G77" s="189"/>
      <c r="H77" s="188"/>
      <c r="I77" s="188"/>
      <c r="J77" s="188"/>
      <c r="K77" s="188"/>
      <c r="L77" s="188"/>
      <c r="M77" s="187"/>
      <c r="N77" s="176">
        <v>72</v>
      </c>
    </row>
    <row r="78" spans="2:14" ht="18" customHeight="1">
      <c r="B78" s="785"/>
      <c r="C78" s="786"/>
      <c r="D78" s="787"/>
      <c r="E78" s="186"/>
      <c r="F78" s="185"/>
      <c r="G78" s="189"/>
      <c r="H78" s="188"/>
      <c r="I78" s="188"/>
      <c r="J78" s="188"/>
      <c r="K78" s="188"/>
      <c r="L78" s="188"/>
      <c r="M78" s="187"/>
    </row>
    <row r="79" spans="2:14" ht="18" customHeight="1">
      <c r="B79" s="785"/>
      <c r="C79" s="786"/>
      <c r="D79" s="787"/>
      <c r="E79" s="186"/>
      <c r="F79" s="185"/>
      <c r="G79" s="189"/>
      <c r="H79" s="188"/>
      <c r="I79" s="188"/>
      <c r="J79" s="188"/>
      <c r="K79" s="188"/>
      <c r="L79" s="188"/>
      <c r="M79" s="187"/>
    </row>
    <row r="80" spans="2:14" ht="18" customHeight="1">
      <c r="B80" s="785"/>
      <c r="C80" s="786"/>
      <c r="D80" s="787"/>
      <c r="E80" s="186"/>
      <c r="F80" s="185"/>
      <c r="G80" s="184"/>
      <c r="H80" s="183"/>
      <c r="I80" s="183"/>
      <c r="J80" s="183"/>
      <c r="K80" s="183"/>
      <c r="L80" s="183"/>
      <c r="M80" s="182"/>
    </row>
    <row r="81" spans="2:13" ht="23.25" customHeight="1">
      <c r="B81" s="788" t="s">
        <v>111</v>
      </c>
      <c r="C81" s="789"/>
      <c r="D81" s="790"/>
      <c r="E81" s="180"/>
      <c r="F81" s="181">
        <f>SUM(F9:F80)</f>
        <v>0</v>
      </c>
      <c r="G81" s="180"/>
      <c r="H81" s="179"/>
      <c r="I81" s="179"/>
      <c r="J81" s="179"/>
      <c r="K81" s="179"/>
      <c r="L81" s="179"/>
      <c r="M81" s="178"/>
    </row>
    <row r="82" spans="2:13" ht="19.5" customHeight="1">
      <c r="B82" s="177"/>
      <c r="C82" s="177"/>
      <c r="D82" s="177"/>
      <c r="E82" s="177"/>
      <c r="F82" s="177"/>
      <c r="G82" s="177"/>
      <c r="H82" s="177"/>
      <c r="I82" s="177"/>
      <c r="J82" s="177"/>
      <c r="K82" s="177"/>
      <c r="L82" s="177"/>
      <c r="M82" s="177"/>
    </row>
    <row r="83" spans="2:13">
      <c r="B83" s="177"/>
      <c r="C83" s="177"/>
      <c r="D83" s="177"/>
      <c r="E83" s="177"/>
      <c r="F83" s="177"/>
      <c r="G83" s="177"/>
      <c r="H83" s="177"/>
      <c r="I83" s="177"/>
      <c r="J83" s="177"/>
      <c r="K83" s="177"/>
      <c r="L83" s="177"/>
      <c r="M83" s="177"/>
    </row>
  </sheetData>
  <sheetProtection formatCells="0" formatColumns="0" formatRows="0" insertColumns="0" insertRows="0" insertHyperlinks="0" deleteColumns="0" deleteRows="0" sort="0" autoFilter="0" pivotTables="0"/>
  <mergeCells count="77">
    <mergeCell ref="B77:D77"/>
    <mergeCell ref="B78:D78"/>
    <mergeCell ref="B79:D79"/>
    <mergeCell ref="B80:D80"/>
    <mergeCell ref="B81:D81"/>
    <mergeCell ref="B76:D76"/>
    <mergeCell ref="B65:D65"/>
    <mergeCell ref="B66:D66"/>
    <mergeCell ref="B67:D67"/>
    <mergeCell ref="B68:D68"/>
    <mergeCell ref="B69:D69"/>
    <mergeCell ref="B70:D70"/>
    <mergeCell ref="B71:D71"/>
    <mergeCell ref="B72:D72"/>
    <mergeCell ref="B73:D73"/>
    <mergeCell ref="B74:D74"/>
    <mergeCell ref="B75:D75"/>
    <mergeCell ref="B64:D64"/>
    <mergeCell ref="B53:D53"/>
    <mergeCell ref="B54:D54"/>
    <mergeCell ref="B55:D55"/>
    <mergeCell ref="B56:D56"/>
    <mergeCell ref="B57:D57"/>
    <mergeCell ref="B58:D58"/>
    <mergeCell ref="B59:D59"/>
    <mergeCell ref="B60:D60"/>
    <mergeCell ref="B61:D61"/>
    <mergeCell ref="B62:D62"/>
    <mergeCell ref="B63:D63"/>
    <mergeCell ref="B52:D52"/>
    <mergeCell ref="B41:D41"/>
    <mergeCell ref="B42:D42"/>
    <mergeCell ref="B43:D43"/>
    <mergeCell ref="B44:D44"/>
    <mergeCell ref="B45:D45"/>
    <mergeCell ref="B46:D46"/>
    <mergeCell ref="B47:D47"/>
    <mergeCell ref="B48:D48"/>
    <mergeCell ref="B49:D49"/>
    <mergeCell ref="B50:D50"/>
    <mergeCell ref="B51:D51"/>
    <mergeCell ref="B40:D40"/>
    <mergeCell ref="B29:D29"/>
    <mergeCell ref="B30:D30"/>
    <mergeCell ref="B31:D31"/>
    <mergeCell ref="B32:D32"/>
    <mergeCell ref="B33:D33"/>
    <mergeCell ref="B34:D34"/>
    <mergeCell ref="B35:D35"/>
    <mergeCell ref="B36:D36"/>
    <mergeCell ref="B37:D37"/>
    <mergeCell ref="B38:D38"/>
    <mergeCell ref="B39:D39"/>
    <mergeCell ref="B28:D28"/>
    <mergeCell ref="B17:D17"/>
    <mergeCell ref="B18:D18"/>
    <mergeCell ref="B19:D19"/>
    <mergeCell ref="B20:D20"/>
    <mergeCell ref="B21:D21"/>
    <mergeCell ref="B22:D22"/>
    <mergeCell ref="B23:D23"/>
    <mergeCell ref="B24:D24"/>
    <mergeCell ref="B25:D25"/>
    <mergeCell ref="B26:D26"/>
    <mergeCell ref="B27:D27"/>
    <mergeCell ref="B16:D16"/>
    <mergeCell ref="B7:D7"/>
    <mergeCell ref="E7:F7"/>
    <mergeCell ref="G7:M7"/>
    <mergeCell ref="B8:D8"/>
    <mergeCell ref="B9:D9"/>
    <mergeCell ref="B10:D10"/>
    <mergeCell ref="B11:D11"/>
    <mergeCell ref="B12:D12"/>
    <mergeCell ref="B13:D13"/>
    <mergeCell ref="B14:D14"/>
    <mergeCell ref="B15:D15"/>
  </mergeCells>
  <phoneticPr fontId="4"/>
  <pageMargins left="0.7" right="0.7" top="0.75" bottom="0.75" header="0.3" footer="0.3"/>
  <pageSetup paperSize="9" scale="33"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794D4B-5498-4AE5-8F64-42D4BD1B96EC}">
  <sheetPr>
    <tabColor theme="5" tint="0.39997558519241921"/>
    <outlinePr summaryRight="0"/>
    <pageSetUpPr fitToPage="1"/>
  </sheetPr>
  <dimension ref="A1:AQ117"/>
  <sheetViews>
    <sheetView showGridLines="0" view="pageBreakPreview" zoomScale="70" zoomScaleNormal="70" zoomScaleSheetLayoutView="70" workbookViewId="0">
      <selection activeCell="E3" sqref="E3:F6"/>
    </sheetView>
  </sheetViews>
  <sheetFormatPr defaultColWidth="9" defaultRowHeight="12"/>
  <cols>
    <col min="1" max="1" width="22.375" style="605" customWidth="1"/>
    <col min="2" max="2" width="5.375" style="605" bestFit="1" customWidth="1"/>
    <col min="3" max="10" width="27.375" style="605" customWidth="1"/>
    <col min="11" max="11" width="5.25" style="605" customWidth="1"/>
    <col min="12" max="13" width="27.375" style="605" customWidth="1"/>
    <col min="14" max="14" width="5.25" style="605" customWidth="1"/>
    <col min="15" max="15" width="13.75" style="605" customWidth="1"/>
    <col min="16" max="16" width="24.625" style="605" customWidth="1"/>
    <col min="17" max="20" width="27.375" style="605" customWidth="1"/>
    <col min="21" max="21" width="10.625" style="605" bestFit="1" customWidth="1"/>
    <col min="22" max="22" width="9.125" style="605" bestFit="1" customWidth="1"/>
    <col min="23" max="24" width="9" style="605"/>
    <col min="25" max="25" width="9" style="605" customWidth="1"/>
    <col min="26" max="33" width="9" style="605"/>
    <col min="34" max="34" width="31" style="605" customWidth="1"/>
    <col min="35" max="35" width="11.75" style="605" customWidth="1"/>
    <col min="36" max="37" width="10.125" style="605" bestFit="1" customWidth="1"/>
    <col min="38" max="16384" width="9" style="605"/>
  </cols>
  <sheetData>
    <row r="1" spans="1:37" ht="39" customHeight="1">
      <c r="A1" s="722" t="s">
        <v>485</v>
      </c>
      <c r="C1" s="606"/>
      <c r="D1" s="606"/>
      <c r="E1" s="606"/>
      <c r="F1" s="606"/>
      <c r="G1" s="606"/>
      <c r="H1" s="606"/>
      <c r="I1" s="606"/>
      <c r="J1" s="606"/>
      <c r="K1" s="606"/>
      <c r="L1" s="606"/>
      <c r="M1" s="606"/>
      <c r="N1" s="606"/>
      <c r="O1" s="606"/>
      <c r="P1" s="606"/>
      <c r="Q1" s="606"/>
      <c r="R1" s="606"/>
      <c r="S1" s="606"/>
      <c r="T1" s="606"/>
    </row>
    <row r="2" spans="1:37" ht="35.25" customHeight="1" thickBot="1">
      <c r="A2" s="606" t="str">
        <f>'管理用（このシートは削除しないでください）'!$E$5</f>
        <v>施設整備促進支援事業</v>
      </c>
      <c r="B2" s="607"/>
      <c r="Q2" s="608"/>
      <c r="R2" s="608"/>
      <c r="S2" s="608"/>
      <c r="T2" s="608"/>
      <c r="W2" s="609"/>
    </row>
    <row r="3" spans="1:37" s="41" customFormat="1" ht="36.75" customHeight="1">
      <c r="A3" s="798" t="s">
        <v>112</v>
      </c>
      <c r="B3" s="801" t="s">
        <v>113</v>
      </c>
      <c r="C3" s="795" t="s">
        <v>114</v>
      </c>
      <c r="D3" s="795" t="s">
        <v>115</v>
      </c>
      <c r="E3" s="795" t="s">
        <v>116</v>
      </c>
      <c r="F3" s="795" t="s">
        <v>117</v>
      </c>
      <c r="G3" s="795" t="s">
        <v>118</v>
      </c>
      <c r="H3" s="795" t="s">
        <v>119</v>
      </c>
      <c r="I3" s="795" t="s">
        <v>120</v>
      </c>
      <c r="J3" s="806" t="s">
        <v>121</v>
      </c>
      <c r="K3" s="807"/>
      <c r="L3" s="795" t="s">
        <v>122</v>
      </c>
      <c r="M3" s="806" t="s">
        <v>123</v>
      </c>
      <c r="N3" s="807"/>
      <c r="O3" s="795" t="s">
        <v>124</v>
      </c>
      <c r="P3" s="806" t="s">
        <v>125</v>
      </c>
      <c r="Q3" s="807"/>
      <c r="R3" s="795" t="s">
        <v>126</v>
      </c>
      <c r="S3" s="795" t="s">
        <v>127</v>
      </c>
      <c r="T3" s="795" t="s">
        <v>128</v>
      </c>
      <c r="U3" s="812" t="s">
        <v>129</v>
      </c>
      <c r="V3" s="812" t="s">
        <v>130</v>
      </c>
      <c r="W3" s="815" t="s">
        <v>131</v>
      </c>
    </row>
    <row r="4" spans="1:37" s="41" customFormat="1" ht="18.75" customHeight="1">
      <c r="A4" s="799"/>
      <c r="B4" s="802"/>
      <c r="C4" s="796"/>
      <c r="D4" s="796"/>
      <c r="E4" s="796"/>
      <c r="F4" s="796"/>
      <c r="G4" s="796"/>
      <c r="H4" s="796"/>
      <c r="I4" s="804"/>
      <c r="J4" s="808"/>
      <c r="K4" s="809"/>
      <c r="L4" s="804"/>
      <c r="M4" s="808"/>
      <c r="N4" s="809"/>
      <c r="O4" s="796"/>
      <c r="P4" s="808"/>
      <c r="Q4" s="809"/>
      <c r="R4" s="804"/>
      <c r="S4" s="804"/>
      <c r="T4" s="804"/>
      <c r="U4" s="813"/>
      <c r="V4" s="813"/>
      <c r="W4" s="816"/>
    </row>
    <row r="5" spans="1:37" s="41" customFormat="1" ht="18.75" customHeight="1">
      <c r="A5" s="799"/>
      <c r="B5" s="802"/>
      <c r="C5" s="796"/>
      <c r="D5" s="796"/>
      <c r="E5" s="796"/>
      <c r="F5" s="796"/>
      <c r="G5" s="796"/>
      <c r="H5" s="796"/>
      <c r="I5" s="804"/>
      <c r="J5" s="808"/>
      <c r="K5" s="809"/>
      <c r="L5" s="804"/>
      <c r="M5" s="808"/>
      <c r="N5" s="809"/>
      <c r="O5" s="796"/>
      <c r="P5" s="808"/>
      <c r="Q5" s="809"/>
      <c r="R5" s="804"/>
      <c r="S5" s="804"/>
      <c r="T5" s="804"/>
      <c r="U5" s="813"/>
      <c r="V5" s="813"/>
      <c r="W5" s="816"/>
    </row>
    <row r="6" spans="1:37" s="41" customFormat="1" ht="155.25" customHeight="1">
      <c r="A6" s="800"/>
      <c r="B6" s="803"/>
      <c r="C6" s="797"/>
      <c r="D6" s="797"/>
      <c r="E6" s="797"/>
      <c r="F6" s="797"/>
      <c r="G6" s="797"/>
      <c r="H6" s="797"/>
      <c r="I6" s="805"/>
      <c r="J6" s="810"/>
      <c r="K6" s="811"/>
      <c r="L6" s="805"/>
      <c r="M6" s="810"/>
      <c r="N6" s="811"/>
      <c r="O6" s="797"/>
      <c r="P6" s="810"/>
      <c r="Q6" s="811"/>
      <c r="R6" s="805"/>
      <c r="S6" s="805"/>
      <c r="T6" s="805"/>
      <c r="U6" s="814"/>
      <c r="V6" s="814"/>
      <c r="W6" s="817"/>
    </row>
    <row r="7" spans="1:37" s="41" customFormat="1" ht="27.75" customHeight="1">
      <c r="A7" s="703"/>
      <c r="B7" s="703"/>
      <c r="C7" s="704"/>
      <c r="D7" s="704"/>
      <c r="E7" s="705"/>
      <c r="F7" s="705"/>
      <c r="G7" s="705"/>
      <c r="H7" s="705"/>
      <c r="I7" s="705"/>
      <c r="J7" s="818"/>
      <c r="K7" s="819"/>
      <c r="L7" s="705"/>
      <c r="M7" s="818"/>
      <c r="N7" s="819"/>
      <c r="O7" s="705"/>
      <c r="P7" s="707" t="s">
        <v>132</v>
      </c>
      <c r="Q7" s="707" t="s">
        <v>133</v>
      </c>
      <c r="R7" s="705"/>
      <c r="S7" s="705"/>
      <c r="T7" s="706"/>
      <c r="U7" s="705"/>
      <c r="V7" s="705"/>
      <c r="W7" s="705"/>
    </row>
    <row r="8" spans="1:37" s="41" customFormat="1" ht="12.75" customHeight="1" thickBot="1">
      <c r="A8" s="63"/>
      <c r="B8" s="63"/>
      <c r="C8" s="62"/>
      <c r="D8" s="62"/>
      <c r="E8" s="61"/>
      <c r="F8" s="61"/>
      <c r="G8" s="61"/>
      <c r="H8" s="61"/>
      <c r="I8" s="61"/>
      <c r="J8" s="700"/>
      <c r="K8" s="701"/>
      <c r="L8" s="61"/>
      <c r="M8" s="700"/>
      <c r="N8" s="701"/>
      <c r="O8" s="61"/>
      <c r="P8" s="61"/>
      <c r="Q8" s="61"/>
      <c r="R8" s="61"/>
      <c r="S8" s="61"/>
      <c r="T8" s="62"/>
      <c r="U8" s="61"/>
      <c r="V8" s="61"/>
      <c r="W8" s="702"/>
    </row>
    <row r="9" spans="1:37" s="41" customFormat="1" ht="39.950000000000003" customHeight="1">
      <c r="A9" s="57" t="s">
        <v>134</v>
      </c>
      <c r="B9" s="57" t="s">
        <v>135</v>
      </c>
      <c r="C9" s="50" t="s">
        <v>136</v>
      </c>
      <c r="D9" s="55" t="s">
        <v>137</v>
      </c>
      <c r="E9" s="50" t="s">
        <v>138</v>
      </c>
      <c r="F9" s="664" cm="1">
        <f t="array" ref="F9">_xlfn.XLOOKUP(D9&amp;E9,AH:AH&amp;AI:AI,AJ:AJ)</f>
        <v>558000</v>
      </c>
      <c r="G9" s="664">
        <v>660000</v>
      </c>
      <c r="H9" s="664">
        <f t="shared" ref="H9:H10" si="0">MIN(F9:G9)</f>
        <v>558000</v>
      </c>
      <c r="I9" s="664" cm="1">
        <f t="array" ref="I9">_xlfn.XLOOKUP(D9&amp;E9,AH:AH&amp;AI:AI,AK:AK)</f>
        <v>484000</v>
      </c>
      <c r="J9" s="665">
        <f>25*24</f>
        <v>600</v>
      </c>
      <c r="K9" s="666" t="s">
        <v>139</v>
      </c>
      <c r="L9" s="666">
        <f>25*12</f>
        <v>300</v>
      </c>
      <c r="M9" s="665">
        <f t="shared" ref="M9:M10" si="1">MIN(J9:L9)</f>
        <v>300</v>
      </c>
      <c r="N9" s="666" t="s">
        <v>139</v>
      </c>
      <c r="O9" s="667">
        <v>0.33</v>
      </c>
      <c r="P9" s="667">
        <v>7326000</v>
      </c>
      <c r="Q9" s="820">
        <f>SUM(P9:P11)</f>
        <v>24503000</v>
      </c>
      <c r="R9" s="820">
        <v>25000000</v>
      </c>
      <c r="S9" s="820">
        <v>25000000</v>
      </c>
      <c r="T9" s="820">
        <f>Q9-S9</f>
        <v>-497000</v>
      </c>
      <c r="U9" s="668">
        <v>45748</v>
      </c>
      <c r="V9" s="669">
        <v>45839</v>
      </c>
      <c r="W9" s="670" t="s">
        <v>140</v>
      </c>
      <c r="AB9" s="56"/>
    </row>
    <row r="10" spans="1:37" s="41" customFormat="1" ht="39.950000000000003" customHeight="1">
      <c r="A10" s="522" t="s">
        <v>141</v>
      </c>
      <c r="B10" s="522" t="s">
        <v>142</v>
      </c>
      <c r="C10" s="671" t="s">
        <v>143</v>
      </c>
      <c r="D10" s="672" t="s">
        <v>144</v>
      </c>
      <c r="E10" s="671" t="s">
        <v>138</v>
      </c>
      <c r="F10" s="664" cm="1">
        <f t="array" ref="F10">_xlfn.XLOOKUP(D10&amp;E10,AH:AH&amp;AI:AI,AJ:AJ)</f>
        <v>38109000</v>
      </c>
      <c r="G10" s="664">
        <v>40000000</v>
      </c>
      <c r="H10" s="664">
        <f t="shared" si="0"/>
        <v>38109000</v>
      </c>
      <c r="I10" s="664" cm="1">
        <f t="array" ref="I10">_xlfn.XLOOKUP(D10&amp;E10,AH:AH&amp;AI:AI,AK:AK)</f>
        <v>29420000</v>
      </c>
      <c r="J10" s="665">
        <v>2</v>
      </c>
      <c r="K10" s="666" t="s">
        <v>145</v>
      </c>
      <c r="L10" s="666" t="s">
        <v>146</v>
      </c>
      <c r="M10" s="665">
        <f t="shared" si="1"/>
        <v>2</v>
      </c>
      <c r="N10" s="666" t="s">
        <v>145</v>
      </c>
      <c r="O10" s="673">
        <v>0.33333333333333331</v>
      </c>
      <c r="P10" s="673">
        <v>5792000</v>
      </c>
      <c r="Q10" s="821"/>
      <c r="R10" s="821"/>
      <c r="S10" s="821"/>
      <c r="T10" s="821"/>
      <c r="U10" s="674">
        <v>45870</v>
      </c>
      <c r="V10" s="674">
        <v>45870</v>
      </c>
      <c r="W10" s="675" t="s">
        <v>140</v>
      </c>
      <c r="AB10" s="56"/>
    </row>
    <row r="11" spans="1:37" s="41" customFormat="1" ht="39.950000000000003" customHeight="1" thickBot="1">
      <c r="A11" s="59" t="s">
        <v>147</v>
      </c>
      <c r="B11" s="59" t="s">
        <v>148</v>
      </c>
      <c r="C11" s="676" t="s">
        <v>149</v>
      </c>
      <c r="D11" s="677" t="s">
        <v>150</v>
      </c>
      <c r="E11" s="676" t="s">
        <v>151</v>
      </c>
      <c r="F11" s="58" cm="1">
        <f t="array" ref="F11">_xlfn.XLOOKUP(D11&amp;E11,AH:AH&amp;AI:AI,AJ:AJ)</f>
        <v>444000</v>
      </c>
      <c r="G11" s="58">
        <v>500000</v>
      </c>
      <c r="H11" s="58">
        <f>MIN(F11:G11)</f>
        <v>444000</v>
      </c>
      <c r="I11" s="58" cm="1">
        <f t="array" ref="I11">_xlfn.XLOOKUP(D11&amp;E11,AH:AH&amp;AI:AI,AK:AK)</f>
        <v>214000</v>
      </c>
      <c r="J11" s="678">
        <v>1000</v>
      </c>
      <c r="K11" s="679" t="s">
        <v>139</v>
      </c>
      <c r="L11" s="679">
        <v>150</v>
      </c>
      <c r="M11" s="678">
        <f>MIN(J11:L11)</f>
        <v>150</v>
      </c>
      <c r="N11" s="679" t="s">
        <v>139</v>
      </c>
      <c r="O11" s="680">
        <v>0.33</v>
      </c>
      <c r="P11" s="680">
        <v>11385000</v>
      </c>
      <c r="Q11" s="822"/>
      <c r="R11" s="822"/>
      <c r="S11" s="822"/>
      <c r="T11" s="822"/>
      <c r="U11" s="681">
        <v>46112</v>
      </c>
      <c r="V11" s="681">
        <v>46143</v>
      </c>
      <c r="W11" s="682" t="s">
        <v>140</v>
      </c>
      <c r="AB11" s="56"/>
    </row>
    <row r="12" spans="1:37" s="41" customFormat="1" ht="39.950000000000003" customHeight="1">
      <c r="A12" s="683"/>
      <c r="B12" s="683">
        <v>1</v>
      </c>
      <c r="C12" s="684"/>
      <c r="D12" s="685"/>
      <c r="E12" s="686"/>
      <c r="F12" s="687" cm="1">
        <f t="array" ref="F12">_xlfn.XLOOKUP(D12&amp;E12,AH:AH&amp;AI:AI,AJ:AJ)</f>
        <v>0</v>
      </c>
      <c r="G12" s="49"/>
      <c r="H12" s="688">
        <f>MIN(F12:G12)</f>
        <v>0</v>
      </c>
      <c r="I12" s="49" cm="1">
        <f t="array" ref="I12">_xlfn.XLOOKUP(D12&amp;E12,AH:AH&amp;AI:AI,AK:AK)</f>
        <v>0</v>
      </c>
      <c r="J12" s="689"/>
      <c r="K12" s="54"/>
      <c r="L12" s="53"/>
      <c r="M12" s="690">
        <f>MIN(J12:L12)</f>
        <v>0</v>
      </c>
      <c r="N12" s="54"/>
      <c r="O12" s="691"/>
      <c r="P12" s="688">
        <f>ROUNDDOWN(((G12-H12)*L12*N12)/1000,0)*1000</f>
        <v>0</v>
      </c>
      <c r="Q12" s="823"/>
      <c r="R12" s="823"/>
      <c r="S12" s="823"/>
      <c r="T12" s="823"/>
      <c r="U12" s="692"/>
      <c r="V12" s="52"/>
      <c r="W12" s="675"/>
      <c r="AB12" s="56"/>
      <c r="AI12" t="s">
        <v>152</v>
      </c>
    </row>
    <row r="13" spans="1:37" s="41" customFormat="1" ht="39.950000000000003" customHeight="1" thickBot="1">
      <c r="A13" s="51"/>
      <c r="B13" s="51">
        <v>2</v>
      </c>
      <c r="C13" s="50"/>
      <c r="D13" s="55"/>
      <c r="E13" s="684"/>
      <c r="F13" s="687" cm="1">
        <f t="array" ref="F13">_xlfn.XLOOKUP(D13&amp;E13,AH:AH&amp;AI:AI,AJ:AJ)</f>
        <v>0</v>
      </c>
      <c r="G13" s="49"/>
      <c r="H13" s="49">
        <f>MIN(F13:G13)</f>
        <v>0</v>
      </c>
      <c r="I13" s="49" cm="1">
        <f t="array" ref="I13">_xlfn.XLOOKUP(D13&amp;E13,AH:AH&amp;AI:AI,AK:AK)</f>
        <v>0</v>
      </c>
      <c r="J13" s="689"/>
      <c r="K13" s="666"/>
      <c r="L13" s="53"/>
      <c r="M13" s="690">
        <f>MIN(J13:L13)</f>
        <v>0</v>
      </c>
      <c r="N13" s="666"/>
      <c r="O13" s="673"/>
      <c r="P13" s="693">
        <f t="shared" ref="P13:P34" si="2">ROUNDDOWN(((G13-H13)*L13*N13)/1000,0)*1000</f>
        <v>0</v>
      </c>
      <c r="Q13" s="821"/>
      <c r="R13" s="821"/>
      <c r="S13" s="821"/>
      <c r="T13" s="821"/>
      <c r="U13" s="692"/>
      <c r="V13" s="52"/>
      <c r="W13" s="675"/>
      <c r="AJ13" t="s">
        <v>153</v>
      </c>
      <c r="AK13" t="s">
        <v>154</v>
      </c>
    </row>
    <row r="14" spans="1:37" s="41" customFormat="1" ht="39.950000000000003" customHeight="1" thickBot="1">
      <c r="A14" s="51"/>
      <c r="B14" s="51">
        <v>3</v>
      </c>
      <c r="C14" s="50"/>
      <c r="D14" s="55"/>
      <c r="E14" s="684"/>
      <c r="F14" s="687" cm="1">
        <f t="array" ref="F14">_xlfn.XLOOKUP(D14&amp;E14,AH:AH&amp;AI:AI,AJ:AJ)</f>
        <v>0</v>
      </c>
      <c r="G14" s="49"/>
      <c r="H14" s="49">
        <f t="shared" ref="H14:H34" si="3">MIN(F14:G14)</f>
        <v>0</v>
      </c>
      <c r="I14" s="49" cm="1">
        <f t="array" ref="I14">_xlfn.XLOOKUP(D14&amp;E14,AH:AH&amp;AI:AI,AK:AK)</f>
        <v>0</v>
      </c>
      <c r="J14" s="689"/>
      <c r="K14" s="666"/>
      <c r="L14" s="53"/>
      <c r="M14" s="690">
        <f t="shared" ref="M14:M34" si="4">MIN(J14:L14)</f>
        <v>0</v>
      </c>
      <c r="N14" s="666"/>
      <c r="O14" s="673"/>
      <c r="P14" s="687">
        <f t="shared" si="2"/>
        <v>0</v>
      </c>
      <c r="Q14" s="821"/>
      <c r="R14" s="821"/>
      <c r="S14" s="821"/>
      <c r="T14" s="821"/>
      <c r="U14" s="692"/>
      <c r="V14" s="52"/>
      <c r="W14" s="675"/>
      <c r="AH14" s="610" t="s">
        <v>155</v>
      </c>
      <c r="AI14" s="610" t="s">
        <v>138</v>
      </c>
      <c r="AJ14" s="611">
        <v>558000</v>
      </c>
      <c r="AK14" s="611">
        <v>484000</v>
      </c>
    </row>
    <row r="15" spans="1:37" s="41" customFormat="1" ht="39.950000000000003" customHeight="1">
      <c r="A15" s="51"/>
      <c r="B15" s="51">
        <v>4</v>
      </c>
      <c r="C15" s="50"/>
      <c r="D15" s="55"/>
      <c r="E15" s="684"/>
      <c r="F15" s="687" cm="1">
        <f t="array" ref="F15">_xlfn.XLOOKUP(D15&amp;E15,AH:AH&amp;AI:AI,AJ:AJ)</f>
        <v>0</v>
      </c>
      <c r="G15" s="49"/>
      <c r="H15" s="49">
        <f t="shared" si="3"/>
        <v>0</v>
      </c>
      <c r="I15" s="49" cm="1">
        <f t="array" ref="I15">_xlfn.XLOOKUP(D15&amp;E15,AH:AH&amp;AI:AI,AK:AK)</f>
        <v>0</v>
      </c>
      <c r="J15" s="689"/>
      <c r="K15" s="666"/>
      <c r="L15" s="53"/>
      <c r="M15" s="690">
        <f t="shared" si="4"/>
        <v>0</v>
      </c>
      <c r="N15" s="666"/>
      <c r="O15" s="673"/>
      <c r="P15" s="687">
        <f t="shared" si="2"/>
        <v>0</v>
      </c>
      <c r="Q15" s="821"/>
      <c r="R15" s="821"/>
      <c r="S15" s="821"/>
      <c r="T15" s="821"/>
      <c r="U15" s="692"/>
      <c r="V15" s="52"/>
      <c r="W15" s="675"/>
      <c r="AI15" t="s">
        <v>156</v>
      </c>
    </row>
    <row r="16" spans="1:37" s="41" customFormat="1" ht="39.950000000000003" customHeight="1" thickBot="1">
      <c r="A16" s="51"/>
      <c r="B16" s="51">
        <v>5</v>
      </c>
      <c r="C16" s="50"/>
      <c r="D16" s="55"/>
      <c r="E16" s="684"/>
      <c r="F16" s="687" cm="1">
        <f t="array" ref="F16">_xlfn.XLOOKUP(D16&amp;E16,AH:AH&amp;AI:AI,AJ:AJ)</f>
        <v>0</v>
      </c>
      <c r="G16" s="49"/>
      <c r="H16" s="49">
        <f t="shared" si="3"/>
        <v>0</v>
      </c>
      <c r="I16" s="49" cm="1">
        <f t="array" ref="I16">_xlfn.XLOOKUP(D16&amp;E16,AH:AH&amp;AI:AI,AK:AK)</f>
        <v>0</v>
      </c>
      <c r="J16" s="689"/>
      <c r="K16" s="666"/>
      <c r="L16" s="53"/>
      <c r="M16" s="690">
        <f t="shared" si="4"/>
        <v>0</v>
      </c>
      <c r="N16" s="666"/>
      <c r="O16" s="673"/>
      <c r="P16" s="687">
        <f t="shared" si="2"/>
        <v>0</v>
      </c>
      <c r="Q16" s="821"/>
      <c r="R16" s="821"/>
      <c r="S16" s="821"/>
      <c r="T16" s="821"/>
      <c r="U16" s="692"/>
      <c r="V16" s="52"/>
      <c r="W16" s="675"/>
      <c r="AJ16" t="s">
        <v>153</v>
      </c>
      <c r="AK16" t="s">
        <v>154</v>
      </c>
    </row>
    <row r="17" spans="1:37" s="41" customFormat="1" ht="39.950000000000003" customHeight="1" thickBot="1">
      <c r="A17" s="51"/>
      <c r="B17" s="51">
        <v>6</v>
      </c>
      <c r="C17" s="50"/>
      <c r="D17" s="55"/>
      <c r="E17" s="684"/>
      <c r="F17" s="687" cm="1">
        <f t="array" ref="F17">_xlfn.XLOOKUP(D17&amp;E17,AH:AH&amp;AI:AI,AJ:AJ)</f>
        <v>0</v>
      </c>
      <c r="G17" s="49"/>
      <c r="H17" s="49">
        <f t="shared" si="3"/>
        <v>0</v>
      </c>
      <c r="I17" s="49" cm="1">
        <f t="array" ref="I17">_xlfn.XLOOKUP(D17&amp;E17,AH:AH&amp;AI:AI,AK:AK)</f>
        <v>0</v>
      </c>
      <c r="J17" s="690"/>
      <c r="K17" s="666"/>
      <c r="L17" s="49"/>
      <c r="M17" s="690">
        <f t="shared" si="4"/>
        <v>0</v>
      </c>
      <c r="N17" s="666"/>
      <c r="O17" s="673"/>
      <c r="P17" s="687">
        <f t="shared" si="2"/>
        <v>0</v>
      </c>
      <c r="Q17" s="821"/>
      <c r="R17" s="821"/>
      <c r="S17" s="821"/>
      <c r="T17" s="821"/>
      <c r="U17" s="694"/>
      <c r="V17" s="48"/>
      <c r="W17" s="695"/>
      <c r="AH17" s="612" t="s">
        <v>150</v>
      </c>
      <c r="AI17" s="613" t="s">
        <v>157</v>
      </c>
      <c r="AJ17" s="611">
        <v>558000</v>
      </c>
      <c r="AK17" s="611">
        <v>484000</v>
      </c>
    </row>
    <row r="18" spans="1:37" s="41" customFormat="1" ht="39.950000000000003" customHeight="1" thickBot="1">
      <c r="A18" s="51"/>
      <c r="B18" s="51">
        <v>7</v>
      </c>
      <c r="C18" s="50"/>
      <c r="D18" s="55"/>
      <c r="E18" s="684"/>
      <c r="F18" s="687" cm="1">
        <f t="array" ref="F18">_xlfn.XLOOKUP(D18&amp;E18,AH:AH&amp;AI:AI,AJ:AJ)</f>
        <v>0</v>
      </c>
      <c r="G18" s="49"/>
      <c r="H18" s="49">
        <f t="shared" si="3"/>
        <v>0</v>
      </c>
      <c r="I18" s="49" cm="1">
        <f t="array" ref="I18">_xlfn.XLOOKUP(D18&amp;E18,AH:AH&amp;AI:AI,AK:AK)</f>
        <v>0</v>
      </c>
      <c r="J18" s="690"/>
      <c r="K18" s="666"/>
      <c r="L18" s="49"/>
      <c r="M18" s="690">
        <f t="shared" si="4"/>
        <v>0</v>
      </c>
      <c r="N18" s="666"/>
      <c r="O18" s="673"/>
      <c r="P18" s="687">
        <f t="shared" si="2"/>
        <v>0</v>
      </c>
      <c r="Q18" s="821"/>
      <c r="R18" s="821"/>
      <c r="S18" s="821"/>
      <c r="T18" s="821"/>
      <c r="U18" s="694"/>
      <c r="V18" s="48"/>
      <c r="W18" s="695"/>
      <c r="AH18" s="614" t="s">
        <v>150</v>
      </c>
      <c r="AI18" s="613" t="s">
        <v>158</v>
      </c>
      <c r="AJ18" s="611">
        <v>444000</v>
      </c>
      <c r="AK18" s="611">
        <v>214000</v>
      </c>
    </row>
    <row r="19" spans="1:37" s="41" customFormat="1" ht="39.950000000000003" customHeight="1" thickBot="1">
      <c r="A19" s="51"/>
      <c r="B19" s="51">
        <v>8</v>
      </c>
      <c r="C19" s="50"/>
      <c r="D19" s="55"/>
      <c r="E19" s="684"/>
      <c r="F19" s="687" cm="1">
        <f t="array" ref="F19">_xlfn.XLOOKUP(D19&amp;E19,AH:AH&amp;AI:AI,AJ:AJ)</f>
        <v>0</v>
      </c>
      <c r="G19" s="49"/>
      <c r="H19" s="49">
        <f t="shared" si="3"/>
        <v>0</v>
      </c>
      <c r="I19" s="49" cm="1">
        <f t="array" ref="I19">_xlfn.XLOOKUP(D19&amp;E19,AH:AH&amp;AI:AI,AK:AK)</f>
        <v>0</v>
      </c>
      <c r="J19" s="690"/>
      <c r="K19" s="666"/>
      <c r="L19" s="49"/>
      <c r="M19" s="690">
        <f t="shared" si="4"/>
        <v>0</v>
      </c>
      <c r="N19" s="666"/>
      <c r="O19" s="673"/>
      <c r="P19" s="687">
        <f t="shared" si="2"/>
        <v>0</v>
      </c>
      <c r="Q19" s="821"/>
      <c r="R19" s="821"/>
      <c r="S19" s="821"/>
      <c r="T19" s="821"/>
      <c r="U19" s="694"/>
      <c r="V19" s="48"/>
      <c r="W19" s="695"/>
      <c r="AH19" s="615" t="s">
        <v>150</v>
      </c>
      <c r="AI19" s="613" t="s">
        <v>159</v>
      </c>
      <c r="AJ19" s="611">
        <v>362000</v>
      </c>
      <c r="AK19" s="611">
        <v>355000</v>
      </c>
    </row>
    <row r="20" spans="1:37" s="41" customFormat="1" ht="39.950000000000003" customHeight="1" thickBot="1">
      <c r="A20" s="51"/>
      <c r="B20" s="51">
        <v>9</v>
      </c>
      <c r="C20" s="50"/>
      <c r="D20" s="55"/>
      <c r="E20" s="684"/>
      <c r="F20" s="687" cm="1">
        <f t="array" ref="F20">_xlfn.XLOOKUP(D20&amp;E20,AH:AH&amp;AI:AI,AJ:AJ)</f>
        <v>0</v>
      </c>
      <c r="G20" s="49"/>
      <c r="H20" s="49">
        <f t="shared" si="3"/>
        <v>0</v>
      </c>
      <c r="I20" s="49" cm="1">
        <f t="array" ref="I20">_xlfn.XLOOKUP(D20&amp;E20,AH:AH&amp;AI:AI,AK:AK)</f>
        <v>0</v>
      </c>
      <c r="J20" s="690"/>
      <c r="K20" s="666"/>
      <c r="L20" s="49"/>
      <c r="M20" s="690">
        <f t="shared" si="4"/>
        <v>0</v>
      </c>
      <c r="N20" s="666"/>
      <c r="O20" s="673"/>
      <c r="P20" s="687">
        <f t="shared" si="2"/>
        <v>0</v>
      </c>
      <c r="Q20" s="821"/>
      <c r="R20" s="821"/>
      <c r="S20" s="821"/>
      <c r="T20" s="821"/>
      <c r="U20" s="694"/>
      <c r="V20" s="48"/>
      <c r="W20" s="695"/>
      <c r="AH20" s="616" t="s">
        <v>160</v>
      </c>
      <c r="AI20" s="613" t="s">
        <v>157</v>
      </c>
      <c r="AJ20" s="611">
        <v>558000</v>
      </c>
      <c r="AK20" s="611">
        <v>484000</v>
      </c>
    </row>
    <row r="21" spans="1:37" s="41" customFormat="1" ht="39.950000000000003" customHeight="1" thickBot="1">
      <c r="A21" s="51"/>
      <c r="B21" s="51">
        <v>10</v>
      </c>
      <c r="C21" s="50"/>
      <c r="D21" s="55"/>
      <c r="E21" s="684"/>
      <c r="F21" s="687" cm="1">
        <f t="array" ref="F21">_xlfn.XLOOKUP(D21&amp;E21,AH:AH&amp;AI:AI,AJ:AJ)</f>
        <v>0</v>
      </c>
      <c r="G21" s="49"/>
      <c r="H21" s="49">
        <f t="shared" si="3"/>
        <v>0</v>
      </c>
      <c r="I21" s="49" cm="1">
        <f t="array" ref="I21">_xlfn.XLOOKUP(D21&amp;E21,AH:AH&amp;AI:AI,AK:AK)</f>
        <v>0</v>
      </c>
      <c r="J21" s="690"/>
      <c r="K21" s="666"/>
      <c r="L21" s="49"/>
      <c r="M21" s="690">
        <f t="shared" si="4"/>
        <v>0</v>
      </c>
      <c r="N21" s="666"/>
      <c r="O21" s="673"/>
      <c r="P21" s="687">
        <f t="shared" si="2"/>
        <v>0</v>
      </c>
      <c r="Q21" s="821"/>
      <c r="R21" s="821"/>
      <c r="S21" s="821"/>
      <c r="T21" s="821"/>
      <c r="U21" s="694"/>
      <c r="V21" s="48"/>
      <c r="W21" s="695"/>
      <c r="AH21" s="616" t="s">
        <v>161</v>
      </c>
      <c r="AI21" s="613" t="s">
        <v>157</v>
      </c>
      <c r="AJ21" s="611">
        <v>558000</v>
      </c>
      <c r="AK21" s="611">
        <v>484000</v>
      </c>
    </row>
    <row r="22" spans="1:37" s="41" customFormat="1" ht="39.950000000000003" customHeight="1" thickBot="1">
      <c r="A22" s="51"/>
      <c r="B22" s="51">
        <v>11</v>
      </c>
      <c r="C22" s="50"/>
      <c r="D22" s="55"/>
      <c r="E22" s="684"/>
      <c r="F22" s="687" cm="1">
        <f t="array" ref="F22">_xlfn.XLOOKUP(D22&amp;E22,AH:AH&amp;AI:AI,AJ:AJ)</f>
        <v>0</v>
      </c>
      <c r="G22" s="49"/>
      <c r="H22" s="49">
        <f t="shared" si="3"/>
        <v>0</v>
      </c>
      <c r="I22" s="49" cm="1">
        <f t="array" ref="I22">_xlfn.XLOOKUP(D22&amp;E22,AH:AH&amp;AI:AI,AK:AK)</f>
        <v>0</v>
      </c>
      <c r="J22" s="690"/>
      <c r="K22" s="666"/>
      <c r="L22" s="49"/>
      <c r="M22" s="690">
        <f t="shared" si="4"/>
        <v>0</v>
      </c>
      <c r="N22" s="666"/>
      <c r="O22" s="673"/>
      <c r="P22" s="687">
        <f t="shared" si="2"/>
        <v>0</v>
      </c>
      <c r="Q22" s="821"/>
      <c r="R22" s="821"/>
      <c r="S22" s="821"/>
      <c r="T22" s="821"/>
      <c r="U22" s="694"/>
      <c r="V22" s="48"/>
      <c r="W22" s="695"/>
      <c r="AH22" s="616" t="s">
        <v>162</v>
      </c>
      <c r="AI22" s="613" t="s">
        <v>157</v>
      </c>
      <c r="AJ22" s="611">
        <v>558000</v>
      </c>
      <c r="AK22" s="611">
        <v>484000</v>
      </c>
    </row>
    <row r="23" spans="1:37" s="41" customFormat="1" ht="39.950000000000003" customHeight="1" thickBot="1">
      <c r="A23" s="51"/>
      <c r="B23" s="51">
        <v>12</v>
      </c>
      <c r="C23" s="50"/>
      <c r="D23" s="55"/>
      <c r="E23" s="684"/>
      <c r="F23" s="687" cm="1">
        <f t="array" ref="F23">_xlfn.XLOOKUP(D23&amp;E23,AH:AH&amp;AI:AI,AJ:AJ)</f>
        <v>0</v>
      </c>
      <c r="G23" s="49"/>
      <c r="H23" s="49">
        <f t="shared" si="3"/>
        <v>0</v>
      </c>
      <c r="I23" s="49" cm="1">
        <f t="array" ref="I23">_xlfn.XLOOKUP(D23&amp;E23,AH:AH&amp;AI:AI,AK:AK)</f>
        <v>0</v>
      </c>
      <c r="J23" s="690"/>
      <c r="K23" s="666"/>
      <c r="L23" s="49"/>
      <c r="M23" s="690">
        <f t="shared" si="4"/>
        <v>0</v>
      </c>
      <c r="N23" s="666"/>
      <c r="O23" s="673"/>
      <c r="P23" s="687">
        <f t="shared" si="2"/>
        <v>0</v>
      </c>
      <c r="Q23" s="821"/>
      <c r="R23" s="821"/>
      <c r="S23" s="821"/>
      <c r="T23" s="821"/>
      <c r="U23" s="694"/>
      <c r="V23" s="48"/>
      <c r="W23" s="695"/>
      <c r="AH23" s="612" t="s">
        <v>163</v>
      </c>
      <c r="AI23" s="613" t="s">
        <v>157</v>
      </c>
      <c r="AJ23" s="611">
        <v>558000</v>
      </c>
      <c r="AK23" s="611">
        <v>484000</v>
      </c>
    </row>
    <row r="24" spans="1:37" s="41" customFormat="1" ht="39.950000000000003" customHeight="1" thickBot="1">
      <c r="A24" s="51"/>
      <c r="B24" s="51">
        <v>13</v>
      </c>
      <c r="C24" s="50"/>
      <c r="D24" s="55"/>
      <c r="E24" s="684"/>
      <c r="F24" s="687" cm="1">
        <f t="array" ref="F24">_xlfn.XLOOKUP(D24&amp;E24,AH:AH&amp;AI:AI,AJ:AJ)</f>
        <v>0</v>
      </c>
      <c r="G24" s="49"/>
      <c r="H24" s="49">
        <f t="shared" si="3"/>
        <v>0</v>
      </c>
      <c r="I24" s="49" cm="1">
        <f t="array" ref="I24">_xlfn.XLOOKUP(D24&amp;E24,AH:AH&amp;AI:AI,AK:AK)</f>
        <v>0</v>
      </c>
      <c r="J24" s="690"/>
      <c r="K24" s="666"/>
      <c r="L24" s="49"/>
      <c r="M24" s="690">
        <f t="shared" si="4"/>
        <v>0</v>
      </c>
      <c r="N24" s="666"/>
      <c r="O24" s="673"/>
      <c r="P24" s="687">
        <f t="shared" si="2"/>
        <v>0</v>
      </c>
      <c r="Q24" s="821"/>
      <c r="R24" s="821"/>
      <c r="S24" s="821"/>
      <c r="T24" s="821"/>
      <c r="U24" s="694"/>
      <c r="V24" s="48"/>
      <c r="W24" s="695"/>
      <c r="AH24" s="64" t="s">
        <v>163</v>
      </c>
      <c r="AI24" s="613" t="s">
        <v>158</v>
      </c>
      <c r="AJ24" s="611">
        <v>444000</v>
      </c>
      <c r="AK24" s="611">
        <v>214000</v>
      </c>
    </row>
    <row r="25" spans="1:37" s="41" customFormat="1" ht="39.950000000000003" customHeight="1" thickBot="1">
      <c r="A25" s="51"/>
      <c r="B25" s="51">
        <v>14</v>
      </c>
      <c r="C25" s="50"/>
      <c r="D25" s="55"/>
      <c r="E25" s="684"/>
      <c r="F25" s="687" cm="1">
        <f t="array" ref="F25">_xlfn.XLOOKUP(D25&amp;E25,AH:AH&amp;AI:AI,AJ:AJ)</f>
        <v>0</v>
      </c>
      <c r="G25" s="49"/>
      <c r="H25" s="49">
        <f t="shared" si="3"/>
        <v>0</v>
      </c>
      <c r="I25" s="49" cm="1">
        <f t="array" ref="I25">_xlfn.XLOOKUP(D25&amp;E25,AH:AH&amp;AI:AI,AK:AK)</f>
        <v>0</v>
      </c>
      <c r="J25" s="690"/>
      <c r="K25" s="666"/>
      <c r="L25" s="49"/>
      <c r="M25" s="690">
        <f t="shared" si="4"/>
        <v>0</v>
      </c>
      <c r="N25" s="666"/>
      <c r="O25" s="673"/>
      <c r="P25" s="687">
        <f t="shared" si="2"/>
        <v>0</v>
      </c>
      <c r="Q25" s="821"/>
      <c r="R25" s="821"/>
      <c r="S25" s="821"/>
      <c r="T25" s="821"/>
      <c r="U25" s="694"/>
      <c r="V25" s="48"/>
      <c r="W25" s="695"/>
      <c r="AH25" s="617" t="s">
        <v>163</v>
      </c>
      <c r="AI25" s="613" t="s">
        <v>159</v>
      </c>
      <c r="AJ25" s="611">
        <v>362000</v>
      </c>
      <c r="AK25" s="611">
        <v>355000</v>
      </c>
    </row>
    <row r="26" spans="1:37" s="41" customFormat="1" ht="39.950000000000003" customHeight="1" thickBot="1">
      <c r="A26" s="51"/>
      <c r="B26" s="51">
        <v>15</v>
      </c>
      <c r="C26" s="50"/>
      <c r="D26" s="55"/>
      <c r="E26" s="684"/>
      <c r="F26" s="687" cm="1">
        <f t="array" ref="F26">_xlfn.XLOOKUP(D26&amp;E26,AH:AH&amp;AI:AI,AJ:AJ)</f>
        <v>0</v>
      </c>
      <c r="G26" s="49"/>
      <c r="H26" s="49">
        <f t="shared" si="3"/>
        <v>0</v>
      </c>
      <c r="I26" s="49" cm="1">
        <f t="array" ref="I26">_xlfn.XLOOKUP(D26&amp;E26,AH:AH&amp;AI:AI,AK:AK)</f>
        <v>0</v>
      </c>
      <c r="J26" s="690"/>
      <c r="K26" s="666"/>
      <c r="L26" s="49"/>
      <c r="M26" s="690">
        <f t="shared" si="4"/>
        <v>0</v>
      </c>
      <c r="N26" s="666"/>
      <c r="O26" s="673"/>
      <c r="P26" s="687">
        <f t="shared" si="2"/>
        <v>0</v>
      </c>
      <c r="Q26" s="821"/>
      <c r="R26" s="821"/>
      <c r="S26" s="821"/>
      <c r="T26" s="821"/>
      <c r="U26" s="694"/>
      <c r="V26" s="48"/>
      <c r="W26" s="695"/>
      <c r="AH26" s="616" t="s">
        <v>164</v>
      </c>
      <c r="AI26" s="613" t="s">
        <v>157</v>
      </c>
      <c r="AJ26" s="611">
        <v>558000</v>
      </c>
      <c r="AK26" s="611">
        <v>484000</v>
      </c>
    </row>
    <row r="27" spans="1:37" s="41" customFormat="1" ht="39.950000000000003" customHeight="1" thickBot="1">
      <c r="A27" s="51"/>
      <c r="B27" s="51">
        <v>16</v>
      </c>
      <c r="C27" s="50"/>
      <c r="D27" s="55"/>
      <c r="E27" s="684"/>
      <c r="F27" s="687" cm="1">
        <f t="array" ref="F27">_xlfn.XLOOKUP(D27&amp;E27,AH:AH&amp;AI:AI,AJ:AJ)</f>
        <v>0</v>
      </c>
      <c r="G27" s="49"/>
      <c r="H27" s="49">
        <f t="shared" si="3"/>
        <v>0</v>
      </c>
      <c r="I27" s="49" cm="1">
        <f t="array" ref="I27">_xlfn.XLOOKUP(D27&amp;E27,AH:AH&amp;AI:AI,AK:AK)</f>
        <v>0</v>
      </c>
      <c r="J27" s="690"/>
      <c r="K27" s="666"/>
      <c r="L27" s="49"/>
      <c r="M27" s="690">
        <f t="shared" si="4"/>
        <v>0</v>
      </c>
      <c r="N27" s="666"/>
      <c r="O27" s="673"/>
      <c r="P27" s="687">
        <f t="shared" si="2"/>
        <v>0</v>
      </c>
      <c r="Q27" s="821"/>
      <c r="R27" s="821"/>
      <c r="S27" s="821"/>
      <c r="T27" s="821"/>
      <c r="U27" s="694"/>
      <c r="V27" s="48"/>
      <c r="W27" s="695"/>
      <c r="AH27" s="612" t="s">
        <v>165</v>
      </c>
      <c r="AI27" s="613" t="s">
        <v>166</v>
      </c>
      <c r="AJ27" s="611">
        <v>558000</v>
      </c>
      <c r="AK27" s="611">
        <v>484000</v>
      </c>
    </row>
    <row r="28" spans="1:37" s="41" customFormat="1" ht="39.950000000000003" customHeight="1" thickBot="1">
      <c r="A28" s="51"/>
      <c r="B28" s="51">
        <v>17</v>
      </c>
      <c r="C28" s="50"/>
      <c r="D28" s="55"/>
      <c r="E28" s="684"/>
      <c r="F28" s="687" cm="1">
        <f t="array" ref="F28">_xlfn.XLOOKUP(D28&amp;E28,AH:AH&amp;AI:AI,AJ:AJ)</f>
        <v>0</v>
      </c>
      <c r="G28" s="49"/>
      <c r="H28" s="49">
        <f t="shared" si="3"/>
        <v>0</v>
      </c>
      <c r="I28" s="49" cm="1">
        <f t="array" ref="I28">_xlfn.XLOOKUP(D28&amp;E28,AH:AH&amp;AI:AI,AK:AK)</f>
        <v>0</v>
      </c>
      <c r="J28" s="690"/>
      <c r="K28" s="666"/>
      <c r="L28" s="49"/>
      <c r="M28" s="690">
        <f t="shared" si="4"/>
        <v>0</v>
      </c>
      <c r="N28" s="666"/>
      <c r="O28" s="673"/>
      <c r="P28" s="687">
        <f t="shared" si="2"/>
        <v>0</v>
      </c>
      <c r="Q28" s="821"/>
      <c r="R28" s="821"/>
      <c r="S28" s="821"/>
      <c r="T28" s="821"/>
      <c r="U28" s="694"/>
      <c r="V28" s="48"/>
      <c r="W28" s="695"/>
      <c r="AH28" s="617" t="s">
        <v>165</v>
      </c>
      <c r="AI28" s="613" t="s">
        <v>158</v>
      </c>
      <c r="AJ28" s="611">
        <v>444000</v>
      </c>
      <c r="AK28" s="611">
        <v>214000</v>
      </c>
    </row>
    <row r="29" spans="1:37" s="41" customFormat="1" ht="39.950000000000003" customHeight="1" thickBot="1">
      <c r="A29" s="51"/>
      <c r="B29" s="51">
        <v>18</v>
      </c>
      <c r="C29" s="50"/>
      <c r="D29" s="55"/>
      <c r="E29" s="684"/>
      <c r="F29" s="687" cm="1">
        <f t="array" ref="F29">_xlfn.XLOOKUP(D29&amp;E29,AH:AH&amp;AI:AI,AJ:AJ)</f>
        <v>0</v>
      </c>
      <c r="G29" s="49"/>
      <c r="H29" s="49">
        <f t="shared" si="3"/>
        <v>0</v>
      </c>
      <c r="I29" s="49" cm="1">
        <f t="array" ref="I29">_xlfn.XLOOKUP(D29&amp;E29,AH:AH&amp;AI:AI,AK:AK)</f>
        <v>0</v>
      </c>
      <c r="J29" s="690"/>
      <c r="K29" s="666"/>
      <c r="L29" s="49"/>
      <c r="M29" s="690">
        <f t="shared" si="4"/>
        <v>0</v>
      </c>
      <c r="N29" s="666"/>
      <c r="O29" s="673"/>
      <c r="P29" s="687">
        <f t="shared" si="2"/>
        <v>0</v>
      </c>
      <c r="Q29" s="821"/>
      <c r="R29" s="821"/>
      <c r="S29" s="821"/>
      <c r="T29" s="821"/>
      <c r="U29" s="694"/>
      <c r="V29" s="48"/>
      <c r="W29" s="695"/>
      <c r="AH29" s="612" t="s">
        <v>167</v>
      </c>
      <c r="AI29" s="613" t="s">
        <v>166</v>
      </c>
      <c r="AJ29" s="611">
        <v>558000</v>
      </c>
      <c r="AK29" s="611">
        <v>484000</v>
      </c>
    </row>
    <row r="30" spans="1:37" s="41" customFormat="1" ht="39.950000000000003" customHeight="1" thickBot="1">
      <c r="A30" s="51"/>
      <c r="B30" s="51">
        <v>19</v>
      </c>
      <c r="C30" s="50"/>
      <c r="D30" s="55"/>
      <c r="E30" s="684"/>
      <c r="F30" s="687" cm="1">
        <f t="array" ref="F30">_xlfn.XLOOKUP(D30&amp;E30,AH:AH&amp;AI:AI,AJ:AJ)</f>
        <v>0</v>
      </c>
      <c r="G30" s="49"/>
      <c r="H30" s="49">
        <f t="shared" si="3"/>
        <v>0</v>
      </c>
      <c r="I30" s="49" cm="1">
        <f t="array" ref="I30">_xlfn.XLOOKUP(D30&amp;E30,AH:AH&amp;AI:AI,AK:AK)</f>
        <v>0</v>
      </c>
      <c r="J30" s="690"/>
      <c r="K30" s="666"/>
      <c r="L30" s="49"/>
      <c r="M30" s="690">
        <f t="shared" si="4"/>
        <v>0</v>
      </c>
      <c r="N30" s="666"/>
      <c r="O30" s="673"/>
      <c r="P30" s="687">
        <f t="shared" si="2"/>
        <v>0</v>
      </c>
      <c r="Q30" s="821"/>
      <c r="R30" s="821"/>
      <c r="S30" s="821"/>
      <c r="T30" s="821"/>
      <c r="U30" s="694"/>
      <c r="V30" s="48"/>
      <c r="W30" s="695"/>
      <c r="AH30" s="64" t="s">
        <v>167</v>
      </c>
      <c r="AI30" s="613" t="s">
        <v>158</v>
      </c>
      <c r="AJ30" s="611">
        <v>444000</v>
      </c>
      <c r="AK30" s="611">
        <v>214000</v>
      </c>
    </row>
    <row r="31" spans="1:37" s="41" customFormat="1" ht="39.950000000000003" customHeight="1" thickBot="1">
      <c r="A31" s="51"/>
      <c r="B31" s="51">
        <v>20</v>
      </c>
      <c r="C31" s="50"/>
      <c r="D31" s="55"/>
      <c r="E31" s="684"/>
      <c r="F31" s="687" cm="1">
        <f t="array" ref="F31">_xlfn.XLOOKUP(D31&amp;E31,AH:AH&amp;AI:AI,AJ:AJ)</f>
        <v>0</v>
      </c>
      <c r="G31" s="49"/>
      <c r="H31" s="49">
        <f t="shared" si="3"/>
        <v>0</v>
      </c>
      <c r="I31" s="49" cm="1">
        <f t="array" ref="I31">_xlfn.XLOOKUP(D31&amp;E31,AH:AH&amp;AI:AI,AK:AK)</f>
        <v>0</v>
      </c>
      <c r="J31" s="690"/>
      <c r="K31" s="666"/>
      <c r="L31" s="49"/>
      <c r="M31" s="690">
        <f t="shared" si="4"/>
        <v>0</v>
      </c>
      <c r="N31" s="666"/>
      <c r="O31" s="673"/>
      <c r="P31" s="687">
        <f t="shared" si="2"/>
        <v>0</v>
      </c>
      <c r="Q31" s="821"/>
      <c r="R31" s="821"/>
      <c r="S31" s="821"/>
      <c r="T31" s="821"/>
      <c r="U31" s="694"/>
      <c r="V31" s="48"/>
      <c r="W31" s="695"/>
      <c r="AH31" s="617" t="s">
        <v>167</v>
      </c>
      <c r="AI31" s="610" t="s">
        <v>168</v>
      </c>
      <c r="AJ31" s="611">
        <v>309900</v>
      </c>
      <c r="AK31" s="611">
        <v>239300</v>
      </c>
    </row>
    <row r="32" spans="1:37" s="41" customFormat="1" ht="39.950000000000003" customHeight="1" thickBot="1">
      <c r="A32" s="51"/>
      <c r="B32" s="51">
        <v>21</v>
      </c>
      <c r="C32" s="50"/>
      <c r="D32" s="55"/>
      <c r="E32" s="684"/>
      <c r="F32" s="687" cm="1">
        <f t="array" ref="F32">_xlfn.XLOOKUP(D32&amp;E32,AH:AH&amp;AI:AI,AJ:AJ)</f>
        <v>0</v>
      </c>
      <c r="G32" s="49"/>
      <c r="H32" s="49">
        <f t="shared" si="3"/>
        <v>0</v>
      </c>
      <c r="I32" s="49" cm="1">
        <f t="array" ref="I32">_xlfn.XLOOKUP(D32&amp;E32,AH:AH&amp;AI:AI,AK:AK)</f>
        <v>0</v>
      </c>
      <c r="J32" s="690"/>
      <c r="K32" s="666"/>
      <c r="L32" s="49"/>
      <c r="M32" s="690">
        <f t="shared" si="4"/>
        <v>0</v>
      </c>
      <c r="N32" s="666"/>
      <c r="O32" s="673"/>
      <c r="P32" s="687">
        <f t="shared" si="2"/>
        <v>0</v>
      </c>
      <c r="Q32" s="821"/>
      <c r="R32" s="821"/>
      <c r="S32" s="821"/>
      <c r="T32" s="821"/>
      <c r="U32" s="694"/>
      <c r="V32" s="48"/>
      <c r="W32" s="695"/>
      <c r="AH32" s="612" t="s">
        <v>169</v>
      </c>
      <c r="AI32" s="613" t="s">
        <v>166</v>
      </c>
      <c r="AJ32" s="611">
        <v>558000</v>
      </c>
      <c r="AK32" s="611">
        <v>484000</v>
      </c>
    </row>
    <row r="33" spans="1:42" s="41" customFormat="1" ht="39.950000000000003" customHeight="1" thickBot="1">
      <c r="A33" s="51"/>
      <c r="B33" s="51">
        <v>22</v>
      </c>
      <c r="C33" s="50"/>
      <c r="D33" s="55"/>
      <c r="E33" s="684"/>
      <c r="F33" s="687" cm="1">
        <f t="array" ref="F33">_xlfn.XLOOKUP(D33&amp;E33,AH:AH&amp;AI:AI,AJ:AJ)</f>
        <v>0</v>
      </c>
      <c r="G33" s="49"/>
      <c r="H33" s="49">
        <f t="shared" si="3"/>
        <v>0</v>
      </c>
      <c r="I33" s="49" cm="1">
        <f t="array" ref="I33">_xlfn.XLOOKUP(D33&amp;E33,AH:AH&amp;AI:AI,AK:AK)</f>
        <v>0</v>
      </c>
      <c r="J33" s="690"/>
      <c r="K33" s="666"/>
      <c r="L33" s="49"/>
      <c r="M33" s="690">
        <f t="shared" si="4"/>
        <v>0</v>
      </c>
      <c r="N33" s="666"/>
      <c r="O33" s="673"/>
      <c r="P33" s="687">
        <f t="shared" si="2"/>
        <v>0</v>
      </c>
      <c r="Q33" s="821"/>
      <c r="R33" s="821"/>
      <c r="S33" s="821"/>
      <c r="T33" s="821"/>
      <c r="U33" s="694"/>
      <c r="V33" s="48"/>
      <c r="W33" s="695"/>
      <c r="AH33" s="617" t="s">
        <v>169</v>
      </c>
      <c r="AI33" s="613" t="s">
        <v>158</v>
      </c>
      <c r="AJ33" s="611">
        <v>444000</v>
      </c>
      <c r="AK33" s="611">
        <v>214000</v>
      </c>
    </row>
    <row r="34" spans="1:42" s="41" customFormat="1" ht="39.950000000000003" customHeight="1" thickBot="1">
      <c r="A34" s="696"/>
      <c r="B34" s="51">
        <v>23</v>
      </c>
      <c r="C34" s="50"/>
      <c r="D34" s="55"/>
      <c r="E34" s="684"/>
      <c r="F34" s="687" cm="1">
        <f t="array" ref="F34">_xlfn.XLOOKUP(D34&amp;E34,AH:AH&amp;AI:AI,AJ:AJ)</f>
        <v>0</v>
      </c>
      <c r="G34" s="697"/>
      <c r="H34" s="49">
        <f t="shared" si="3"/>
        <v>0</v>
      </c>
      <c r="I34" s="49" cm="1">
        <f t="array" ref="I34">_xlfn.XLOOKUP(D34&amp;E34,AH:AH&amp;AI:AI,AK:AK)</f>
        <v>0</v>
      </c>
      <c r="J34" s="698"/>
      <c r="K34" s="666"/>
      <c r="L34" s="697"/>
      <c r="M34" s="690">
        <f t="shared" si="4"/>
        <v>0</v>
      </c>
      <c r="N34" s="666"/>
      <c r="O34" s="673"/>
      <c r="P34" s="687">
        <f t="shared" si="2"/>
        <v>0</v>
      </c>
      <c r="Q34" s="824"/>
      <c r="R34" s="824"/>
      <c r="S34" s="824"/>
      <c r="T34" s="824"/>
      <c r="U34" s="699"/>
      <c r="V34" s="60"/>
      <c r="W34" s="523"/>
      <c r="AH34" s="618" t="s">
        <v>170</v>
      </c>
      <c r="AI34" s="613" t="s">
        <v>166</v>
      </c>
      <c r="AJ34" s="611">
        <v>558000</v>
      </c>
      <c r="AK34" s="611">
        <v>484000</v>
      </c>
    </row>
    <row r="35" spans="1:42" s="41" customFormat="1" ht="39.950000000000003" customHeight="1" thickTop="1" thickBot="1">
      <c r="A35" s="47"/>
      <c r="B35" s="46" t="s">
        <v>88</v>
      </c>
      <c r="C35" s="42"/>
      <c r="D35" s="42"/>
      <c r="E35" s="45"/>
      <c r="F35" s="45"/>
      <c r="G35" s="45"/>
      <c r="H35" s="45"/>
      <c r="I35" s="45"/>
      <c r="J35" s="45"/>
      <c r="K35" s="45"/>
      <c r="L35" s="45"/>
      <c r="M35" s="45"/>
      <c r="N35" s="45"/>
      <c r="O35" s="45"/>
      <c r="P35" s="663"/>
      <c r="Q35" s="44" cm="1">
        <f t="array" ref="Q35">SUM(IFERROR(Q12:Q34,0))</f>
        <v>0</v>
      </c>
      <c r="R35" s="662"/>
      <c r="S35" s="662"/>
      <c r="T35" s="662"/>
      <c r="U35" s="43"/>
      <c r="V35" s="43"/>
      <c r="W35" s="619"/>
      <c r="AH35" s="620" t="s">
        <v>170</v>
      </c>
      <c r="AI35" s="613" t="s">
        <v>158</v>
      </c>
      <c r="AJ35" s="611">
        <v>444000</v>
      </c>
      <c r="AK35" s="611">
        <v>214000</v>
      </c>
    </row>
    <row r="36" spans="1:42" ht="14.25" thickBot="1">
      <c r="AB36" s="621"/>
      <c r="AH36" s="622" t="s">
        <v>170</v>
      </c>
      <c r="AI36" s="623" t="s">
        <v>171</v>
      </c>
      <c r="AJ36" s="624">
        <v>362000</v>
      </c>
      <c r="AK36" s="624">
        <v>355000</v>
      </c>
    </row>
    <row r="37" spans="1:42" ht="14.25" thickBot="1">
      <c r="AB37" s="621"/>
      <c r="AH37" s="618" t="s">
        <v>172</v>
      </c>
      <c r="AI37" s="623" t="s">
        <v>166</v>
      </c>
      <c r="AJ37" s="624">
        <v>558000</v>
      </c>
      <c r="AK37" s="624">
        <v>484000</v>
      </c>
    </row>
    <row r="38" spans="1:42" ht="14.25" thickBot="1">
      <c r="AB38" s="621"/>
      <c r="AH38" s="620" t="s">
        <v>172</v>
      </c>
      <c r="AI38" s="623" t="s">
        <v>158</v>
      </c>
      <c r="AJ38" s="624">
        <v>444000</v>
      </c>
      <c r="AK38" s="624">
        <v>214000</v>
      </c>
    </row>
    <row r="39" spans="1:42" ht="14.25" thickBot="1">
      <c r="AB39" s="621"/>
      <c r="AH39" s="622" t="s">
        <v>172</v>
      </c>
      <c r="AI39" s="623" t="s">
        <v>171</v>
      </c>
      <c r="AJ39" s="624">
        <v>362000</v>
      </c>
      <c r="AK39" s="624">
        <v>355000</v>
      </c>
    </row>
    <row r="40" spans="1:42" ht="14.25" thickBot="1">
      <c r="AB40" s="621"/>
      <c r="AH40" s="625" t="s">
        <v>173</v>
      </c>
      <c r="AI40" s="623" t="s">
        <v>138</v>
      </c>
      <c r="AJ40" s="624">
        <v>10695000</v>
      </c>
      <c r="AK40" s="624">
        <v>8257000</v>
      </c>
    </row>
    <row r="41" spans="1:42" ht="14.25" thickBot="1">
      <c r="AH41" s="618" t="s">
        <v>174</v>
      </c>
      <c r="AI41" s="623" t="s">
        <v>138</v>
      </c>
      <c r="AJ41" s="624">
        <v>31267000</v>
      </c>
      <c r="AK41" s="624">
        <v>24138000</v>
      </c>
    </row>
    <row r="42" spans="1:42" ht="14.25" thickBot="1">
      <c r="AH42" s="622" t="s">
        <v>174</v>
      </c>
      <c r="AI42" s="623" t="s">
        <v>175</v>
      </c>
      <c r="AJ42" s="624">
        <v>62543000</v>
      </c>
      <c r="AK42" s="624">
        <v>48283000</v>
      </c>
    </row>
    <row r="43" spans="1:42" ht="14.25" thickBot="1">
      <c r="AH43" s="618" t="s">
        <v>176</v>
      </c>
      <c r="AI43" s="623" t="s">
        <v>177</v>
      </c>
      <c r="AJ43" s="624">
        <v>11046000</v>
      </c>
      <c r="AK43" s="624">
        <v>8528000</v>
      </c>
    </row>
    <row r="44" spans="1:42" ht="14.25" thickBot="1">
      <c r="AH44" s="620" t="s">
        <v>176</v>
      </c>
      <c r="AI44" s="623" t="s">
        <v>178</v>
      </c>
      <c r="AJ44" s="624">
        <v>13255000</v>
      </c>
      <c r="AK44" s="624">
        <v>10233000</v>
      </c>
      <c r="AO44" s="626"/>
    </row>
    <row r="45" spans="1:42" ht="14.25" thickBot="1">
      <c r="AH45" s="622" t="s">
        <v>176</v>
      </c>
      <c r="AI45" s="623" t="s">
        <v>179</v>
      </c>
      <c r="AJ45" s="624">
        <v>5523000</v>
      </c>
      <c r="AK45" s="624">
        <v>4264000</v>
      </c>
      <c r="AO45" s="626"/>
    </row>
    <row r="46" spans="1:42" ht="14.25" thickBot="1">
      <c r="AH46" s="612" t="s">
        <v>180</v>
      </c>
      <c r="AI46" s="623" t="s">
        <v>181</v>
      </c>
      <c r="AJ46" s="624">
        <v>108900</v>
      </c>
      <c r="AK46" s="624">
        <v>84100</v>
      </c>
      <c r="AO46" s="626"/>
    </row>
    <row r="47" spans="1:42" ht="14.25" thickBot="1">
      <c r="AH47" s="64" t="s">
        <v>180</v>
      </c>
      <c r="AI47" s="623" t="s">
        <v>182</v>
      </c>
      <c r="AJ47" s="624">
        <v>119830</v>
      </c>
      <c r="AK47" s="624">
        <v>92510</v>
      </c>
    </row>
    <row r="48" spans="1:42" ht="14.25" thickBot="1">
      <c r="AH48" s="64" t="s">
        <v>180</v>
      </c>
      <c r="AI48" s="623" t="s">
        <v>183</v>
      </c>
      <c r="AJ48" s="624">
        <v>517800</v>
      </c>
      <c r="AK48" s="624">
        <v>399800</v>
      </c>
      <c r="AP48" s="626"/>
    </row>
    <row r="49" spans="34:42" ht="14.25" thickBot="1">
      <c r="AH49" s="617" t="s">
        <v>180</v>
      </c>
      <c r="AI49" s="623" t="s">
        <v>184</v>
      </c>
      <c r="AJ49" s="624">
        <v>569660</v>
      </c>
      <c r="AK49" s="624">
        <v>439780</v>
      </c>
      <c r="AP49" s="626"/>
    </row>
    <row r="50" spans="34:42" ht="14.25" thickBot="1">
      <c r="AH50" s="612" t="s">
        <v>185</v>
      </c>
      <c r="AI50" s="623" t="s">
        <v>181</v>
      </c>
      <c r="AJ50" s="624">
        <v>108900</v>
      </c>
      <c r="AK50" s="624">
        <v>84100</v>
      </c>
      <c r="AP50" s="626"/>
    </row>
    <row r="51" spans="34:42" ht="14.25" thickBot="1">
      <c r="AH51" s="64" t="s">
        <v>185</v>
      </c>
      <c r="AI51" s="623" t="s">
        <v>182</v>
      </c>
      <c r="AJ51" s="624">
        <v>119830</v>
      </c>
      <c r="AK51" s="624">
        <v>92510</v>
      </c>
      <c r="AP51" s="626"/>
    </row>
    <row r="52" spans="34:42" ht="14.25" thickBot="1">
      <c r="AH52" s="64" t="s">
        <v>185</v>
      </c>
      <c r="AI52" s="623" t="s">
        <v>183</v>
      </c>
      <c r="AJ52" s="624">
        <v>517800</v>
      </c>
      <c r="AK52" s="624">
        <v>399800</v>
      </c>
    </row>
    <row r="53" spans="34:42" ht="14.25" thickBot="1">
      <c r="AH53" s="617" t="s">
        <v>185</v>
      </c>
      <c r="AI53" s="623" t="s">
        <v>184</v>
      </c>
      <c r="AJ53" s="624">
        <v>569660</v>
      </c>
      <c r="AK53" s="624">
        <v>439780</v>
      </c>
    </row>
    <row r="54" spans="34:42" ht="14.25" thickBot="1">
      <c r="AH54" s="612" t="s">
        <v>186</v>
      </c>
      <c r="AI54" s="623" t="s">
        <v>181</v>
      </c>
      <c r="AJ54" s="624">
        <v>108900</v>
      </c>
      <c r="AK54" s="624">
        <v>84100</v>
      </c>
    </row>
    <row r="55" spans="34:42" ht="14.25" thickBot="1">
      <c r="AH55" s="64" t="s">
        <v>186</v>
      </c>
      <c r="AI55" s="623" t="s">
        <v>182</v>
      </c>
      <c r="AJ55" s="624">
        <v>119830</v>
      </c>
      <c r="AK55" s="624">
        <v>92510</v>
      </c>
    </row>
    <row r="56" spans="34:42" ht="14.25" thickBot="1">
      <c r="AH56" s="64" t="s">
        <v>186</v>
      </c>
      <c r="AI56" s="623" t="s">
        <v>183</v>
      </c>
      <c r="AJ56" s="624">
        <v>517800</v>
      </c>
      <c r="AK56" s="624">
        <v>399800</v>
      </c>
    </row>
    <row r="57" spans="34:42" ht="14.25" thickBot="1">
      <c r="AH57" s="617" t="s">
        <v>186</v>
      </c>
      <c r="AI57" s="623" t="s">
        <v>184</v>
      </c>
      <c r="AJ57" s="624">
        <v>569660</v>
      </c>
      <c r="AK57" s="624">
        <v>439780</v>
      </c>
    </row>
    <row r="58" spans="34:42" ht="14.25" thickBot="1">
      <c r="AH58" s="612" t="s">
        <v>187</v>
      </c>
      <c r="AI58" s="623" t="s">
        <v>166</v>
      </c>
      <c r="AJ58" s="624">
        <v>558000</v>
      </c>
      <c r="AK58" s="624">
        <v>484000</v>
      </c>
    </row>
    <row r="59" spans="34:42" ht="14.25" thickBot="1">
      <c r="AH59" s="617" t="s">
        <v>187</v>
      </c>
      <c r="AI59" s="623" t="s">
        <v>158</v>
      </c>
      <c r="AJ59" s="624">
        <v>444000</v>
      </c>
      <c r="AK59" s="624">
        <v>214000</v>
      </c>
    </row>
    <row r="60" spans="34:42" ht="12.75" thickBot="1">
      <c r="AH60" s="627" t="s">
        <v>188</v>
      </c>
      <c r="AI60" s="623" t="s">
        <v>189</v>
      </c>
      <c r="AJ60" s="624">
        <v>108900</v>
      </c>
      <c r="AK60" s="624">
        <v>84100</v>
      </c>
    </row>
    <row r="61" spans="34:42" ht="12.75" thickBot="1">
      <c r="AH61" s="628" t="s">
        <v>188</v>
      </c>
      <c r="AI61" s="623" t="s">
        <v>190</v>
      </c>
      <c r="AJ61" s="624">
        <v>558000</v>
      </c>
      <c r="AK61" s="624">
        <v>484000</v>
      </c>
    </row>
    <row r="62" spans="34:42" ht="12.75" thickBot="1">
      <c r="AH62" s="629" t="s">
        <v>188</v>
      </c>
      <c r="AI62" s="623" t="s">
        <v>191</v>
      </c>
      <c r="AJ62" s="624">
        <v>444000</v>
      </c>
      <c r="AK62" s="624">
        <v>214000</v>
      </c>
    </row>
    <row r="63" spans="34:42" ht="12.75" thickBot="1">
      <c r="AH63" s="630" t="s">
        <v>192</v>
      </c>
      <c r="AI63" s="623" t="s">
        <v>193</v>
      </c>
      <c r="AJ63" s="624">
        <v>86011000</v>
      </c>
      <c r="AK63" s="624">
        <v>66400000</v>
      </c>
    </row>
    <row r="64" spans="34:42" ht="12.75" thickBot="1">
      <c r="AH64" s="627" t="s">
        <v>194</v>
      </c>
      <c r="AI64" s="623" t="s">
        <v>181</v>
      </c>
      <c r="AJ64" s="624">
        <v>108900</v>
      </c>
      <c r="AK64" s="624">
        <v>84100</v>
      </c>
    </row>
    <row r="65" spans="34:37" ht="12.75" thickBot="1">
      <c r="AH65" s="628" t="s">
        <v>194</v>
      </c>
      <c r="AI65" s="623" t="s">
        <v>182</v>
      </c>
      <c r="AJ65" s="624">
        <v>119830</v>
      </c>
      <c r="AK65" s="624">
        <v>92510</v>
      </c>
    </row>
    <row r="66" spans="34:37" ht="12.75" thickBot="1">
      <c r="AH66" s="628" t="s">
        <v>194</v>
      </c>
      <c r="AI66" s="623" t="s">
        <v>195</v>
      </c>
      <c r="AJ66" s="624">
        <v>517800</v>
      </c>
      <c r="AK66" s="624">
        <v>399800</v>
      </c>
    </row>
    <row r="67" spans="34:37" ht="12.75" thickBot="1">
      <c r="AH67" s="628" t="s">
        <v>194</v>
      </c>
      <c r="AI67" s="623" t="s">
        <v>196</v>
      </c>
      <c r="AJ67" s="624">
        <v>569660</v>
      </c>
      <c r="AK67" s="624">
        <v>439780</v>
      </c>
    </row>
    <row r="68" spans="34:37" ht="12.75" thickBot="1">
      <c r="AH68" s="628" t="s">
        <v>194</v>
      </c>
      <c r="AI68" s="623" t="s">
        <v>197</v>
      </c>
      <c r="AJ68" s="624">
        <v>83100</v>
      </c>
      <c r="AK68" s="624">
        <v>64200</v>
      </c>
    </row>
    <row r="69" spans="34:37" ht="12.75" thickBot="1">
      <c r="AH69" s="628" t="s">
        <v>194</v>
      </c>
      <c r="AI69" s="623" t="s">
        <v>198</v>
      </c>
      <c r="AJ69" s="624">
        <v>91470</v>
      </c>
      <c r="AK69" s="624">
        <v>70620</v>
      </c>
    </row>
    <row r="70" spans="34:37" ht="12.75" thickBot="1">
      <c r="AH70" s="629" t="s">
        <v>194</v>
      </c>
      <c r="AI70" s="623" t="s">
        <v>199</v>
      </c>
      <c r="AJ70" s="624">
        <v>395700</v>
      </c>
      <c r="AK70" s="624">
        <v>305500</v>
      </c>
    </row>
    <row r="71" spans="34:37" ht="12.75" thickBot="1">
      <c r="AH71" s="630" t="s">
        <v>200</v>
      </c>
      <c r="AI71" s="623" t="s">
        <v>157</v>
      </c>
      <c r="AJ71" s="624">
        <v>558000</v>
      </c>
      <c r="AK71" s="624">
        <v>484000</v>
      </c>
    </row>
    <row r="72" spans="34:37" ht="12.75" thickBot="1">
      <c r="AH72" s="627" t="s">
        <v>201</v>
      </c>
      <c r="AI72" s="623" t="s">
        <v>157</v>
      </c>
      <c r="AJ72" s="624">
        <v>558000</v>
      </c>
      <c r="AK72" s="624">
        <v>484000</v>
      </c>
    </row>
    <row r="73" spans="34:37" ht="12.75" thickBot="1">
      <c r="AH73" s="628" t="s">
        <v>201</v>
      </c>
      <c r="AI73" s="623" t="s">
        <v>158</v>
      </c>
      <c r="AJ73" s="624">
        <v>444000</v>
      </c>
      <c r="AK73" s="624">
        <v>214000</v>
      </c>
    </row>
    <row r="74" spans="34:37" ht="12.75" thickBot="1">
      <c r="AH74" s="629" t="s">
        <v>201</v>
      </c>
      <c r="AI74" s="623" t="s">
        <v>159</v>
      </c>
      <c r="AJ74" s="624">
        <v>362000</v>
      </c>
      <c r="AK74" s="624">
        <v>355000</v>
      </c>
    </row>
    <row r="75" spans="34:37" ht="12.75" thickBot="1">
      <c r="AH75" s="627" t="s">
        <v>202</v>
      </c>
      <c r="AI75" s="623" t="s">
        <v>157</v>
      </c>
      <c r="AJ75" s="624">
        <v>558000</v>
      </c>
      <c r="AK75" s="624">
        <v>484000</v>
      </c>
    </row>
    <row r="76" spans="34:37" ht="12.75" thickBot="1">
      <c r="AH76" s="628" t="s">
        <v>202</v>
      </c>
      <c r="AI76" s="623" t="s">
        <v>158</v>
      </c>
      <c r="AJ76" s="624">
        <v>444000</v>
      </c>
      <c r="AK76" s="624">
        <v>214000</v>
      </c>
    </row>
    <row r="77" spans="34:37" ht="12.75" thickBot="1">
      <c r="AH77" s="629" t="s">
        <v>202</v>
      </c>
      <c r="AI77" s="623" t="s">
        <v>159</v>
      </c>
      <c r="AJ77" s="624">
        <v>362000</v>
      </c>
      <c r="AK77" s="624">
        <v>355000</v>
      </c>
    </row>
    <row r="80" spans="34:37">
      <c r="AI80" s="605" t="s">
        <v>203</v>
      </c>
    </row>
    <row r="81" spans="34:37" ht="12.75" thickBot="1">
      <c r="AJ81" s="605" t="s">
        <v>153</v>
      </c>
      <c r="AK81" s="605" t="s">
        <v>154</v>
      </c>
    </row>
    <row r="82" spans="34:37" ht="12.75" thickBot="1">
      <c r="AH82" s="631" t="s">
        <v>204</v>
      </c>
      <c r="AI82" s="623" t="s">
        <v>157</v>
      </c>
      <c r="AJ82" s="624">
        <v>558000</v>
      </c>
      <c r="AK82" s="624">
        <v>484000</v>
      </c>
    </row>
    <row r="83" spans="34:37" ht="12.75" thickBot="1">
      <c r="AH83" s="632" t="s">
        <v>204</v>
      </c>
      <c r="AI83" s="623" t="s">
        <v>158</v>
      </c>
      <c r="AJ83" s="624">
        <v>444000</v>
      </c>
      <c r="AK83" s="624">
        <v>214000</v>
      </c>
    </row>
    <row r="84" spans="34:37" ht="12.75" thickBot="1">
      <c r="AH84" s="633" t="s">
        <v>204</v>
      </c>
      <c r="AI84" s="623" t="s">
        <v>159</v>
      </c>
      <c r="AJ84" s="624">
        <v>362000</v>
      </c>
      <c r="AK84" s="624">
        <v>355000</v>
      </c>
    </row>
    <row r="85" spans="34:37" ht="12.75" thickBot="1">
      <c r="AH85" s="631" t="s">
        <v>205</v>
      </c>
      <c r="AI85" s="623" t="s">
        <v>157</v>
      </c>
      <c r="AJ85" s="624">
        <v>558000</v>
      </c>
      <c r="AK85" s="624">
        <v>484000</v>
      </c>
    </row>
    <row r="86" spans="34:37" ht="12.75" thickBot="1">
      <c r="AH86" s="632" t="s">
        <v>205</v>
      </c>
      <c r="AI86" s="623" t="s">
        <v>158</v>
      </c>
      <c r="AJ86" s="624">
        <v>444000</v>
      </c>
      <c r="AK86" s="624">
        <v>214000</v>
      </c>
    </row>
    <row r="87" spans="34:37" ht="12.75" thickBot="1">
      <c r="AH87" s="633" t="s">
        <v>205</v>
      </c>
      <c r="AI87" s="623" t="s">
        <v>159</v>
      </c>
      <c r="AJ87" s="624">
        <v>362000</v>
      </c>
      <c r="AK87" s="624">
        <v>355000</v>
      </c>
    </row>
    <row r="88" spans="34:37" ht="12.75" thickBot="1">
      <c r="AH88" s="631" t="s">
        <v>206</v>
      </c>
      <c r="AI88" s="623" t="s">
        <v>157</v>
      </c>
      <c r="AJ88" s="624">
        <v>558000</v>
      </c>
      <c r="AK88" s="624">
        <v>484000</v>
      </c>
    </row>
    <row r="89" spans="34:37" ht="12.75" thickBot="1">
      <c r="AH89" s="632" t="s">
        <v>206</v>
      </c>
      <c r="AI89" s="623" t="s">
        <v>158</v>
      </c>
      <c r="AJ89" s="624">
        <v>444000</v>
      </c>
      <c r="AK89" s="624">
        <v>214000</v>
      </c>
    </row>
    <row r="90" spans="34:37" ht="12.75" thickBot="1">
      <c r="AH90" s="633" t="s">
        <v>206</v>
      </c>
      <c r="AI90" s="623" t="s">
        <v>159</v>
      </c>
      <c r="AJ90" s="624">
        <v>362000</v>
      </c>
      <c r="AK90" s="624">
        <v>355000</v>
      </c>
    </row>
    <row r="91" spans="34:37" ht="12.75" thickBot="1">
      <c r="AH91" s="631" t="s">
        <v>207</v>
      </c>
      <c r="AI91" s="623" t="s">
        <v>157</v>
      </c>
      <c r="AJ91" s="624">
        <v>558000</v>
      </c>
      <c r="AK91" s="624">
        <v>484000</v>
      </c>
    </row>
    <row r="92" spans="34:37" ht="12.75" thickBot="1">
      <c r="AH92" s="632" t="s">
        <v>207</v>
      </c>
      <c r="AI92" s="623" t="s">
        <v>158</v>
      </c>
      <c r="AJ92" s="624">
        <v>444000</v>
      </c>
      <c r="AK92" s="624">
        <v>214000</v>
      </c>
    </row>
    <row r="93" spans="34:37" ht="12.75" thickBot="1">
      <c r="AH93" s="633" t="s">
        <v>207</v>
      </c>
      <c r="AI93" s="623" t="s">
        <v>159</v>
      </c>
      <c r="AJ93" s="624">
        <v>362000</v>
      </c>
      <c r="AK93" s="624">
        <v>355000</v>
      </c>
    </row>
    <row r="94" spans="34:37" ht="12.75" thickBot="1">
      <c r="AH94" s="631" t="s">
        <v>208</v>
      </c>
      <c r="AI94" s="623" t="s">
        <v>157</v>
      </c>
      <c r="AJ94" s="624">
        <v>558000</v>
      </c>
      <c r="AK94" s="624">
        <v>484000</v>
      </c>
    </row>
    <row r="95" spans="34:37" ht="12.75" thickBot="1">
      <c r="AH95" s="633" t="s">
        <v>208</v>
      </c>
      <c r="AI95" s="623" t="s">
        <v>158</v>
      </c>
      <c r="AJ95" s="624">
        <v>444000</v>
      </c>
      <c r="AK95" s="624">
        <v>214000</v>
      </c>
    </row>
    <row r="96" spans="34:37" ht="12.75" thickBot="1">
      <c r="AH96" s="631" t="s">
        <v>209</v>
      </c>
      <c r="AI96" s="623" t="s">
        <v>157</v>
      </c>
      <c r="AJ96" s="624">
        <v>558000</v>
      </c>
      <c r="AK96" s="624">
        <v>484000</v>
      </c>
    </row>
    <row r="97" spans="34:42" ht="12.75" thickBot="1">
      <c r="AH97" s="632" t="s">
        <v>209</v>
      </c>
      <c r="AI97" s="623" t="s">
        <v>158</v>
      </c>
      <c r="AJ97" s="624">
        <v>444000</v>
      </c>
      <c r="AK97" s="624">
        <v>214000</v>
      </c>
    </row>
    <row r="98" spans="34:42" ht="12.75" thickBot="1">
      <c r="AH98" s="633" t="s">
        <v>209</v>
      </c>
      <c r="AI98" s="623" t="s">
        <v>159</v>
      </c>
      <c r="AJ98" s="624">
        <v>362000</v>
      </c>
      <c r="AK98" s="624">
        <v>355000</v>
      </c>
    </row>
    <row r="99" spans="34:42" ht="12.75" thickBot="1">
      <c r="AH99" s="631" t="s">
        <v>210</v>
      </c>
      <c r="AI99" s="623" t="s">
        <v>157</v>
      </c>
      <c r="AJ99" s="624">
        <v>558000</v>
      </c>
      <c r="AK99" s="624">
        <v>484000</v>
      </c>
    </row>
    <row r="100" spans="34:42" ht="12.75" thickBot="1">
      <c r="AH100" s="632" t="s">
        <v>210</v>
      </c>
      <c r="AI100" s="623" t="s">
        <v>158</v>
      </c>
      <c r="AJ100" s="624">
        <v>444000</v>
      </c>
      <c r="AK100" s="624">
        <v>214000</v>
      </c>
    </row>
    <row r="101" spans="34:42" ht="12.75" thickBot="1">
      <c r="AH101" s="633" t="s">
        <v>210</v>
      </c>
      <c r="AI101" s="623" t="s">
        <v>159</v>
      </c>
      <c r="AJ101" s="624">
        <v>362000</v>
      </c>
      <c r="AK101" s="624">
        <v>355000</v>
      </c>
    </row>
    <row r="102" spans="34:42" ht="12.75" thickBot="1">
      <c r="AH102" s="623" t="s">
        <v>211</v>
      </c>
      <c r="AI102" s="623" t="s">
        <v>138</v>
      </c>
      <c r="AJ102" s="624">
        <v>843000</v>
      </c>
      <c r="AK102" s="624">
        <v>651000</v>
      </c>
    </row>
    <row r="103" spans="34:42" ht="12.75" thickBot="1">
      <c r="AH103" s="631" t="s">
        <v>212</v>
      </c>
      <c r="AI103" s="623" t="s">
        <v>157</v>
      </c>
      <c r="AJ103" s="624">
        <v>558000</v>
      </c>
      <c r="AK103" s="624">
        <v>484000</v>
      </c>
    </row>
    <row r="104" spans="34:42" ht="12.75" thickBot="1">
      <c r="AH104" s="632" t="s">
        <v>212</v>
      </c>
      <c r="AI104" s="623" t="s">
        <v>158</v>
      </c>
      <c r="AJ104" s="624">
        <v>444000</v>
      </c>
      <c r="AK104" s="624">
        <v>214000</v>
      </c>
    </row>
    <row r="105" spans="34:42" ht="12.75" thickBot="1">
      <c r="AH105" s="633" t="s">
        <v>212</v>
      </c>
      <c r="AI105" s="623" t="s">
        <v>159</v>
      </c>
      <c r="AJ105" s="624">
        <v>362000</v>
      </c>
      <c r="AK105" s="624">
        <v>355000</v>
      </c>
    </row>
    <row r="106" spans="34:42" ht="12.75" thickBot="1">
      <c r="AH106" s="631" t="s">
        <v>213</v>
      </c>
      <c r="AI106" s="623" t="s">
        <v>157</v>
      </c>
      <c r="AJ106" s="624">
        <v>558000</v>
      </c>
      <c r="AK106" s="624">
        <v>484000</v>
      </c>
    </row>
    <row r="107" spans="34:42" ht="12.75" thickBot="1">
      <c r="AH107" s="632" t="s">
        <v>213</v>
      </c>
      <c r="AI107" s="623" t="s">
        <v>158</v>
      </c>
      <c r="AJ107" s="624">
        <v>444000</v>
      </c>
      <c r="AK107" s="624">
        <v>214000</v>
      </c>
    </row>
    <row r="108" spans="34:42" ht="12.75" thickBot="1">
      <c r="AH108" s="633" t="s">
        <v>213</v>
      </c>
      <c r="AI108" s="623" t="s">
        <v>159</v>
      </c>
      <c r="AJ108" s="624">
        <v>362000</v>
      </c>
      <c r="AK108" s="624">
        <v>355000</v>
      </c>
    </row>
    <row r="109" spans="34:42" ht="14.25" thickBot="1">
      <c r="AH109" s="631" t="s">
        <v>214</v>
      </c>
      <c r="AI109" s="623" t="s">
        <v>215</v>
      </c>
      <c r="AJ109" s="624">
        <v>90653000</v>
      </c>
      <c r="AK109" s="624">
        <v>69984000</v>
      </c>
      <c r="AP109" s="634"/>
    </row>
    <row r="110" spans="34:42" ht="14.25" thickBot="1">
      <c r="AH110" s="633" t="s">
        <v>214</v>
      </c>
      <c r="AI110" s="623" t="s">
        <v>216</v>
      </c>
      <c r="AJ110" s="624">
        <v>224993000</v>
      </c>
      <c r="AK110" s="624">
        <v>173694000</v>
      </c>
      <c r="AP110" s="634"/>
    </row>
    <row r="111" spans="34:42" ht="12.75" thickBot="1">
      <c r="AH111" s="623" t="s">
        <v>144</v>
      </c>
      <c r="AI111" s="623" t="s">
        <v>138</v>
      </c>
      <c r="AJ111" s="624">
        <v>38109000</v>
      </c>
      <c r="AK111" s="624">
        <v>29420000</v>
      </c>
    </row>
    <row r="112" spans="34:42" ht="12.75" thickBot="1">
      <c r="AH112" s="631" t="s">
        <v>217</v>
      </c>
      <c r="AI112" s="623" t="s">
        <v>218</v>
      </c>
      <c r="AJ112" s="624">
        <v>38109000</v>
      </c>
      <c r="AK112" s="624">
        <v>29420000</v>
      </c>
    </row>
    <row r="113" spans="34:43" ht="14.25" thickBot="1">
      <c r="AH113" s="632" t="s">
        <v>217</v>
      </c>
      <c r="AI113" s="623" t="s">
        <v>219</v>
      </c>
      <c r="AJ113" s="624">
        <v>558000</v>
      </c>
      <c r="AK113" s="624">
        <v>484000</v>
      </c>
      <c r="AQ113" s="634"/>
    </row>
    <row r="114" spans="34:43" ht="14.25" thickBot="1">
      <c r="AH114" s="633" t="s">
        <v>217</v>
      </c>
      <c r="AI114" s="623" t="s">
        <v>220</v>
      </c>
      <c r="AJ114" s="624">
        <v>558000</v>
      </c>
      <c r="AK114" s="624">
        <v>484000</v>
      </c>
      <c r="AQ114" s="634"/>
    </row>
    <row r="115" spans="34:43" ht="14.25" thickBot="1">
      <c r="AH115" s="631" t="s">
        <v>221</v>
      </c>
      <c r="AI115" s="623" t="s">
        <v>157</v>
      </c>
      <c r="AJ115" s="624">
        <v>558000</v>
      </c>
      <c r="AK115" s="624">
        <v>484000</v>
      </c>
      <c r="AQ115" s="634"/>
    </row>
    <row r="116" spans="34:43" ht="12.75" thickBot="1">
      <c r="AH116" s="632" t="s">
        <v>221</v>
      </c>
      <c r="AI116" s="623" t="s">
        <v>158</v>
      </c>
      <c r="AJ116" s="624">
        <v>444000</v>
      </c>
      <c r="AK116" s="624">
        <v>214000</v>
      </c>
    </row>
    <row r="117" spans="34:43" ht="12.75" thickBot="1">
      <c r="AH117" s="633" t="s">
        <v>221</v>
      </c>
      <c r="AI117" s="623" t="s">
        <v>159</v>
      </c>
      <c r="AJ117" s="624">
        <v>362000</v>
      </c>
      <c r="AK117" s="624">
        <v>355000</v>
      </c>
    </row>
  </sheetData>
  <sheetProtection selectLockedCells="1"/>
  <mergeCells count="30">
    <mergeCell ref="Q9:Q11"/>
    <mergeCell ref="Q12:Q34"/>
    <mergeCell ref="O3:O6"/>
    <mergeCell ref="U3:U6"/>
    <mergeCell ref="T9:T11"/>
    <mergeCell ref="T12:T34"/>
    <mergeCell ref="R12:R34"/>
    <mergeCell ref="S12:S34"/>
    <mergeCell ref="R9:R11"/>
    <mergeCell ref="S9:S11"/>
    <mergeCell ref="V3:V6"/>
    <mergeCell ref="W3:W6"/>
    <mergeCell ref="J7:K7"/>
    <mergeCell ref="M7:N7"/>
    <mergeCell ref="S3:S6"/>
    <mergeCell ref="R3:R6"/>
    <mergeCell ref="T3:T6"/>
    <mergeCell ref="M3:N6"/>
    <mergeCell ref="P3:Q6"/>
    <mergeCell ref="G3:G6"/>
    <mergeCell ref="H3:H6"/>
    <mergeCell ref="I3:I6"/>
    <mergeCell ref="J3:K6"/>
    <mergeCell ref="L3:L6"/>
    <mergeCell ref="F3:F6"/>
    <mergeCell ref="A3:A6"/>
    <mergeCell ref="B3:B6"/>
    <mergeCell ref="C3:C6"/>
    <mergeCell ref="D3:D6"/>
    <mergeCell ref="E3:E6"/>
  </mergeCells>
  <phoneticPr fontId="4"/>
  <dataValidations count="3">
    <dataValidation type="list" allowBlank="1" showInputMessage="1" showErrorMessage="1" sqref="N9:N34 K9:K34" xr:uid="{5F8AB1C8-6941-4BA4-BFF0-3A2BE55988FD}">
      <formula1>"㎡,室"</formula1>
    </dataValidation>
    <dataValidation type="list" allowBlank="1" showInputMessage="1" showErrorMessage="1" sqref="D9:E34" xr:uid="{761AF03B-A089-4301-B243-454AFDEB1810}">
      <formula1>INDIRECT(C9)</formula1>
    </dataValidation>
    <dataValidation type="list" allowBlank="1" showInputMessage="1" showErrorMessage="1" sqref="C9:C34" xr:uid="{9B1756E7-908D-40EA-942D-3F73644BAED0}">
      <formula1>"地域医療介護総合確保基金,医療提供体制施設整備交付金,医療施設等施設整備費補助金"</formula1>
    </dataValidation>
  </dataValidations>
  <printOptions horizontalCentered="1"/>
  <pageMargins left="0.39370078740157483" right="0.39370078740157483" top="0.74803149606299213" bottom="0.74803149606299213" header="0.31496062992125984" footer="0.31496062992125984"/>
  <pageSetup paperSize="9" scale="27"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53F86580-307D-4021-959E-3BBFA013D95A}">
          <x14:formula1>
            <xm:f>'管理用（このシートは削除しないでください）'!$O$3:$O$7</xm:f>
          </x14:formula1>
          <xm:sqref>O9:O34 P9:P11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66ACB1-061C-4008-8F0A-F697EB94D137}">
  <sheetPr>
    <tabColor theme="5" tint="0.39997558519241921"/>
    <outlinePr summaryRight="0"/>
    <pageSetUpPr fitToPage="1"/>
  </sheetPr>
  <dimension ref="A1:AA52"/>
  <sheetViews>
    <sheetView showGridLines="0" view="pageBreakPreview" topLeftCell="A5" zoomScale="70" zoomScaleNormal="100" zoomScaleSheetLayoutView="70" workbookViewId="0">
      <selection activeCell="O30" sqref="O30"/>
    </sheetView>
  </sheetViews>
  <sheetFormatPr defaultColWidth="9" defaultRowHeight="13.5"/>
  <cols>
    <col min="1" max="1" width="4.375" style="65" customWidth="1"/>
    <col min="2" max="2" width="9.375" style="65" bestFit="1" customWidth="1"/>
    <col min="3" max="3" width="21.625" style="65" bestFit="1" customWidth="1"/>
    <col min="4" max="4" width="35.625" style="65" bestFit="1" customWidth="1"/>
    <col min="5" max="5" width="16.25" style="65" customWidth="1"/>
    <col min="6" max="6" width="15.375" style="65" bestFit="1" customWidth="1"/>
    <col min="7" max="7" width="16.75" style="65" customWidth="1"/>
    <col min="8" max="8" width="13.25" style="65" bestFit="1" customWidth="1"/>
    <col min="9" max="10" width="7.375" style="65" bestFit="1" customWidth="1"/>
    <col min="11" max="11" width="19.625" style="65" customWidth="1"/>
    <col min="12" max="12" width="23.875" style="65" customWidth="1"/>
    <col min="13" max="14" width="17.875" style="65" customWidth="1"/>
    <col min="15" max="15" width="23.875" style="65" bestFit="1" customWidth="1"/>
    <col min="16" max="17" width="17.875" style="65" customWidth="1"/>
    <col min="18" max="18" width="8.625" style="65" customWidth="1"/>
    <col min="19" max="20" width="17.875" style="65" customWidth="1"/>
    <col min="21" max="21" width="17.875" style="66" customWidth="1"/>
    <col min="22" max="25" width="20.875" style="66" customWidth="1"/>
    <col min="26" max="16384" width="9" style="65"/>
  </cols>
  <sheetData>
    <row r="1" spans="1:27">
      <c r="A1" s="175"/>
      <c r="U1" s="173"/>
      <c r="V1" s="173"/>
      <c r="W1" s="173"/>
      <c r="X1" s="173"/>
      <c r="Y1" s="173"/>
    </row>
    <row r="2" spans="1:27" ht="24.75" customHeight="1" thickBot="1">
      <c r="B2" s="174" t="s">
        <v>222</v>
      </c>
      <c r="U2" s="173"/>
      <c r="V2" s="173"/>
      <c r="W2" s="173"/>
      <c r="X2" s="173"/>
      <c r="Y2" s="173"/>
    </row>
    <row r="3" spans="1:27" ht="47.25" customHeight="1">
      <c r="B3" s="826" t="s">
        <v>223</v>
      </c>
      <c r="C3" s="827"/>
      <c r="D3" s="827"/>
      <c r="E3" s="827"/>
      <c r="F3" s="827"/>
      <c r="G3" s="827"/>
      <c r="H3" s="827"/>
      <c r="I3" s="827"/>
      <c r="J3" s="827"/>
      <c r="K3" s="827"/>
      <c r="L3" s="827"/>
      <c r="M3" s="827"/>
      <c r="N3" s="827"/>
      <c r="O3" s="827"/>
      <c r="P3" s="827"/>
      <c r="Q3" s="827"/>
      <c r="R3" s="827"/>
      <c r="S3" s="827"/>
      <c r="T3" s="827"/>
      <c r="U3" s="827"/>
      <c r="V3" s="827"/>
      <c r="W3" s="827"/>
      <c r="X3" s="827"/>
      <c r="Y3" s="827"/>
      <c r="Z3" s="828"/>
    </row>
    <row r="4" spans="1:27" ht="30" customHeight="1" thickBot="1">
      <c r="B4" s="829"/>
      <c r="C4" s="830"/>
      <c r="D4" s="830"/>
      <c r="E4" s="830"/>
      <c r="F4" s="830"/>
      <c r="G4" s="830"/>
      <c r="H4" s="830"/>
      <c r="I4" s="830"/>
      <c r="J4" s="830"/>
      <c r="K4" s="830"/>
      <c r="L4" s="830"/>
      <c r="M4" s="830"/>
      <c r="N4" s="830"/>
      <c r="O4" s="830"/>
      <c r="P4" s="830"/>
      <c r="Q4" s="830"/>
      <c r="R4" s="830"/>
      <c r="S4" s="830"/>
      <c r="T4" s="830"/>
      <c r="U4" s="830"/>
      <c r="V4" s="830"/>
      <c r="W4" s="830"/>
      <c r="X4" s="830"/>
      <c r="Y4" s="830"/>
      <c r="Z4" s="831"/>
    </row>
    <row r="5" spans="1:27" ht="42.75" customHeight="1">
      <c r="B5" s="832" t="s">
        <v>224</v>
      </c>
      <c r="C5" s="832"/>
      <c r="D5" s="72"/>
      <c r="E5" s="72"/>
      <c r="F5" s="72"/>
      <c r="G5" s="72"/>
      <c r="H5" s="72"/>
      <c r="I5" s="72"/>
      <c r="J5" s="72"/>
      <c r="K5" s="72"/>
      <c r="L5" s="72"/>
      <c r="M5" s="72"/>
      <c r="N5" s="72"/>
      <c r="O5" s="72"/>
      <c r="P5" s="72"/>
      <c r="Q5" s="72"/>
      <c r="R5" s="72"/>
      <c r="S5" s="72"/>
      <c r="T5" s="72"/>
      <c r="U5" s="72"/>
      <c r="V5" s="72"/>
      <c r="W5" s="72"/>
      <c r="X5" s="72"/>
      <c r="Y5" s="72"/>
      <c r="Z5" s="72"/>
    </row>
    <row r="6" spans="1:27" ht="36.75" customHeight="1">
      <c r="B6" s="833" t="s">
        <v>225</v>
      </c>
      <c r="C6" s="833"/>
      <c r="D6" s="72"/>
      <c r="E6" s="72"/>
      <c r="F6" s="72"/>
      <c r="G6" s="72"/>
      <c r="H6" s="72"/>
      <c r="I6" s="72"/>
      <c r="J6" s="72"/>
      <c r="K6" s="72"/>
      <c r="L6" s="72"/>
      <c r="M6" s="72"/>
      <c r="N6" s="72"/>
      <c r="O6" s="72"/>
      <c r="P6" s="72"/>
      <c r="Q6" s="72"/>
      <c r="R6" s="72"/>
      <c r="S6" s="72"/>
      <c r="T6" s="72"/>
      <c r="U6" s="72"/>
      <c r="V6" s="72"/>
      <c r="W6" s="72"/>
      <c r="X6" s="72"/>
      <c r="Y6" s="72"/>
      <c r="Z6" s="72"/>
    </row>
    <row r="7" spans="1:27" ht="45.75" customHeight="1">
      <c r="B7" s="834" t="s">
        <v>226</v>
      </c>
      <c r="C7" s="834"/>
      <c r="D7" s="72"/>
      <c r="E7" s="72"/>
      <c r="F7" s="72"/>
      <c r="G7" s="72"/>
      <c r="H7" s="72"/>
      <c r="I7" s="72"/>
      <c r="J7" s="72"/>
      <c r="K7" s="72"/>
      <c r="L7" s="72"/>
      <c r="M7" s="72"/>
      <c r="N7" s="72"/>
      <c r="O7" s="72"/>
      <c r="P7" s="72"/>
      <c r="Q7" s="72"/>
      <c r="R7" s="72"/>
      <c r="S7" s="72"/>
      <c r="T7" s="72"/>
      <c r="U7" s="72"/>
      <c r="V7" s="72"/>
      <c r="W7" s="72"/>
      <c r="X7" s="72"/>
      <c r="Y7" s="72"/>
      <c r="Z7" s="72"/>
    </row>
    <row r="8" spans="1:27" ht="30" customHeight="1">
      <c r="B8" s="72"/>
      <c r="C8" s="72"/>
      <c r="D8" s="72"/>
      <c r="E8" s="72"/>
      <c r="F8" s="72"/>
      <c r="G8" s="72"/>
      <c r="H8" s="72"/>
      <c r="I8" s="72"/>
      <c r="J8" s="72"/>
      <c r="U8" s="65"/>
      <c r="V8" s="65"/>
      <c r="W8" s="65"/>
      <c r="X8" s="65"/>
      <c r="Y8" s="65"/>
    </row>
    <row r="9" spans="1:27" ht="30" customHeight="1">
      <c r="B9" s="835"/>
      <c r="C9" s="836"/>
      <c r="D9" s="172" t="s">
        <v>227</v>
      </c>
      <c r="E9" s="171"/>
      <c r="F9" s="171"/>
      <c r="G9" s="171"/>
      <c r="H9" s="72"/>
      <c r="I9" s="72"/>
      <c r="J9" s="72"/>
      <c r="K9" s="837"/>
      <c r="L9" s="837"/>
      <c r="M9" s="837"/>
      <c r="N9" s="67"/>
      <c r="O9" s="67"/>
      <c r="P9" s="67"/>
      <c r="Q9" s="67"/>
      <c r="R9" s="67"/>
      <c r="S9" s="67"/>
      <c r="T9" s="67"/>
      <c r="U9" s="67"/>
      <c r="V9" s="67"/>
      <c r="W9" s="67"/>
      <c r="X9" s="67"/>
      <c r="Y9" s="67"/>
      <c r="Z9" s="72"/>
    </row>
    <row r="10" spans="1:27" ht="131.25">
      <c r="B10" s="170" t="s">
        <v>228</v>
      </c>
      <c r="C10" s="169" t="s">
        <v>229</v>
      </c>
      <c r="D10" s="168" t="s">
        <v>230</v>
      </c>
      <c r="E10" s="167" t="s">
        <v>231</v>
      </c>
      <c r="F10" s="166" t="s">
        <v>232</v>
      </c>
      <c r="G10" s="166" t="s">
        <v>233</v>
      </c>
      <c r="H10" s="165" t="s">
        <v>234</v>
      </c>
      <c r="I10" s="164" t="s">
        <v>235</v>
      </c>
      <c r="J10" s="164" t="s">
        <v>236</v>
      </c>
      <c r="K10" s="163" t="s">
        <v>237</v>
      </c>
      <c r="L10" s="162" t="s">
        <v>238</v>
      </c>
      <c r="M10" s="161" t="s">
        <v>239</v>
      </c>
      <c r="N10" s="159" t="s">
        <v>240</v>
      </c>
      <c r="O10" s="160" t="s">
        <v>241</v>
      </c>
      <c r="P10" s="159" t="s">
        <v>532</v>
      </c>
      <c r="Q10" s="159" t="s">
        <v>242</v>
      </c>
      <c r="R10" s="159" t="s">
        <v>506</v>
      </c>
      <c r="S10" s="159" t="s">
        <v>507</v>
      </c>
      <c r="T10" s="158" t="s">
        <v>243</v>
      </c>
      <c r="U10" s="157" t="s">
        <v>244</v>
      </c>
      <c r="V10" s="156" t="s">
        <v>245</v>
      </c>
      <c r="W10" s="105" t="s">
        <v>246</v>
      </c>
      <c r="X10" s="105" t="s">
        <v>66</v>
      </c>
      <c r="Y10" s="156" t="s">
        <v>247</v>
      </c>
      <c r="Z10" s="155" t="s">
        <v>248</v>
      </c>
    </row>
    <row r="11" spans="1:27" s="140" customFormat="1" ht="37.5">
      <c r="B11" s="148"/>
      <c r="C11" s="147"/>
      <c r="D11" s="154"/>
      <c r="E11" s="147" t="s">
        <v>302</v>
      </c>
      <c r="F11" s="147" t="s">
        <v>69</v>
      </c>
      <c r="G11" s="147" t="s">
        <v>508</v>
      </c>
      <c r="H11" s="153"/>
      <c r="I11" s="148"/>
      <c r="J11" s="148"/>
      <c r="K11" s="148"/>
      <c r="L11" s="148" t="s">
        <v>284</v>
      </c>
      <c r="M11" s="148" t="s">
        <v>72</v>
      </c>
      <c r="N11" s="148" t="s">
        <v>509</v>
      </c>
      <c r="O11" s="148" t="s">
        <v>74</v>
      </c>
      <c r="P11" s="148" t="s">
        <v>510</v>
      </c>
      <c r="Q11" s="148" t="s">
        <v>511</v>
      </c>
      <c r="R11" s="148"/>
      <c r="S11" s="148" t="s">
        <v>512</v>
      </c>
      <c r="T11" s="148" t="s">
        <v>513</v>
      </c>
      <c r="U11" s="152" t="s">
        <v>514</v>
      </c>
      <c r="V11" s="151" t="s">
        <v>515</v>
      </c>
      <c r="W11" s="148" t="s">
        <v>249</v>
      </c>
      <c r="X11" s="148" t="s">
        <v>285</v>
      </c>
      <c r="Y11" s="148" t="s">
        <v>516</v>
      </c>
      <c r="Z11" s="150"/>
      <c r="AA11" s="149"/>
    </row>
    <row r="12" spans="1:27" s="140" customFormat="1" ht="18.75">
      <c r="B12" s="148"/>
      <c r="C12" s="147"/>
      <c r="D12" s="146" t="s">
        <v>250</v>
      </c>
      <c r="E12" s="145" t="s">
        <v>83</v>
      </c>
      <c r="F12" s="145" t="s">
        <v>83</v>
      </c>
      <c r="G12" s="145" t="s">
        <v>83</v>
      </c>
      <c r="H12" s="145" t="s">
        <v>250</v>
      </c>
      <c r="I12" s="142" t="s">
        <v>251</v>
      </c>
      <c r="J12" s="142" t="s">
        <v>251</v>
      </c>
      <c r="K12" s="142" t="s">
        <v>252</v>
      </c>
      <c r="L12" s="142" t="s">
        <v>250</v>
      </c>
      <c r="M12" s="142" t="s">
        <v>83</v>
      </c>
      <c r="N12" s="142" t="s">
        <v>83</v>
      </c>
      <c r="O12" s="142" t="s">
        <v>83</v>
      </c>
      <c r="P12" s="142" t="s">
        <v>83</v>
      </c>
      <c r="Q12" s="142" t="s">
        <v>83</v>
      </c>
      <c r="R12" s="142"/>
      <c r="S12" s="142" t="s">
        <v>83</v>
      </c>
      <c r="T12" s="142" t="s">
        <v>83</v>
      </c>
      <c r="U12" s="142" t="s">
        <v>83</v>
      </c>
      <c r="V12" s="142" t="s">
        <v>83</v>
      </c>
      <c r="W12" s="144" t="s">
        <v>83</v>
      </c>
      <c r="X12" s="143" t="s">
        <v>83</v>
      </c>
      <c r="Y12" s="142" t="s">
        <v>83</v>
      </c>
      <c r="Z12" s="141"/>
    </row>
    <row r="13" spans="1:27" ht="45.75" customHeight="1">
      <c r="B13" s="139" t="s">
        <v>253</v>
      </c>
      <c r="C13" s="138" t="s">
        <v>85</v>
      </c>
      <c r="D13" s="108" t="s">
        <v>254</v>
      </c>
      <c r="E13" s="137">
        <v>10000000</v>
      </c>
      <c r="F13" s="105">
        <v>0</v>
      </c>
      <c r="G13" s="136">
        <f>E13-F13</f>
        <v>10000000</v>
      </c>
      <c r="H13" s="105" t="s">
        <v>255</v>
      </c>
      <c r="I13" s="105">
        <v>1118</v>
      </c>
      <c r="J13" s="105">
        <v>1031</v>
      </c>
      <c r="K13" s="92">
        <f t="shared" ref="K13:K34" si="0">(J13-I13)/I13</f>
        <v>-7.7817531305903395E-2</v>
      </c>
      <c r="L13" s="135">
        <v>7</v>
      </c>
      <c r="M13" s="88">
        <v>1160000</v>
      </c>
      <c r="N13" s="88">
        <f t="shared" ref="N13:N34" si="1">L13*M13</f>
        <v>8120000</v>
      </c>
      <c r="O13" s="133">
        <v>150000000</v>
      </c>
      <c r="P13" s="88">
        <f t="shared" ref="P13:P34" si="2">O13*L13/100</f>
        <v>10500000</v>
      </c>
      <c r="Q13" s="88">
        <f>MIN(G13,N13,P13)</f>
        <v>8120000</v>
      </c>
      <c r="R13" s="738">
        <v>0.5</v>
      </c>
      <c r="S13" s="88">
        <f>Q13*R13</f>
        <v>4060000</v>
      </c>
      <c r="T13" s="134">
        <v>4060000</v>
      </c>
      <c r="U13" s="88">
        <f>MIN(S13,T13)</f>
        <v>4060000</v>
      </c>
      <c r="V13" s="88">
        <f>ROUNDDOWN(U13,-3)</f>
        <v>4060000</v>
      </c>
      <c r="W13" s="133">
        <v>5000000</v>
      </c>
      <c r="X13" s="133">
        <v>5000000</v>
      </c>
      <c r="Y13" s="132">
        <f>V13-X13</f>
        <v>-940000</v>
      </c>
      <c r="Z13" s="131"/>
    </row>
    <row r="14" spans="1:27" ht="44.25" customHeight="1" thickBot="1">
      <c r="B14" s="130" t="s">
        <v>256</v>
      </c>
      <c r="C14" s="129" t="s">
        <v>257</v>
      </c>
      <c r="D14" s="128" t="s">
        <v>254</v>
      </c>
      <c r="E14" s="127">
        <v>10000000</v>
      </c>
      <c r="F14" s="123">
        <v>0</v>
      </c>
      <c r="G14" s="126">
        <f>E14-F14</f>
        <v>10000000</v>
      </c>
      <c r="H14" s="123" t="s">
        <v>255</v>
      </c>
      <c r="I14" s="125">
        <v>202</v>
      </c>
      <c r="J14" s="125">
        <v>130</v>
      </c>
      <c r="K14" s="124">
        <f t="shared" si="0"/>
        <v>-0.35643564356435642</v>
      </c>
      <c r="L14" s="123">
        <v>15</v>
      </c>
      <c r="M14" s="121">
        <v>1160000</v>
      </c>
      <c r="N14" s="121">
        <f t="shared" si="1"/>
        <v>17400000</v>
      </c>
      <c r="O14" s="120">
        <v>31400000</v>
      </c>
      <c r="P14" s="121">
        <f t="shared" si="2"/>
        <v>4710000</v>
      </c>
      <c r="Q14" s="121">
        <f>MIN(G14,N14,P14)</f>
        <v>4710000</v>
      </c>
      <c r="R14" s="739">
        <v>0.5</v>
      </c>
      <c r="S14" s="736">
        <f>Q14*R14</f>
        <v>2355000</v>
      </c>
      <c r="T14" s="122">
        <v>2355000</v>
      </c>
      <c r="U14" s="121">
        <f>MIN(S14,T14)</f>
        <v>2355000</v>
      </c>
      <c r="V14" s="121">
        <f>ROUNDDOWN(U14,-3)</f>
        <v>2355000</v>
      </c>
      <c r="W14" s="120">
        <v>2355000</v>
      </c>
      <c r="X14" s="120">
        <v>2355000</v>
      </c>
      <c r="Y14" s="119">
        <f>V14-X14</f>
        <v>0</v>
      </c>
      <c r="Z14" s="118"/>
    </row>
    <row r="15" spans="1:27" ht="18.75">
      <c r="B15" s="84">
        <v>1</v>
      </c>
      <c r="C15" s="117"/>
      <c r="D15" s="116"/>
      <c r="E15" s="115"/>
      <c r="F15" s="115"/>
      <c r="G15" s="115"/>
      <c r="H15" s="114"/>
      <c r="I15" s="104"/>
      <c r="J15" s="104"/>
      <c r="K15" s="113" t="e">
        <f>(J15-I15)/I15</f>
        <v>#DIV/0!</v>
      </c>
      <c r="L15" s="112"/>
      <c r="M15" s="111">
        <v>1160000</v>
      </c>
      <c r="N15" s="111">
        <f t="shared" si="1"/>
        <v>0</v>
      </c>
      <c r="O15" s="104"/>
      <c r="P15" s="111">
        <f t="shared" si="2"/>
        <v>0</v>
      </c>
      <c r="Q15" s="111">
        <f t="shared" ref="Q15:Q34" si="3">MIN(N15,P15)</f>
        <v>0</v>
      </c>
      <c r="R15" s="740">
        <v>0.5</v>
      </c>
      <c r="S15" s="737">
        <f>Q15*R15</f>
        <v>0</v>
      </c>
      <c r="T15" s="103"/>
      <c r="U15" s="111">
        <f>MIN(S15,T15)</f>
        <v>0</v>
      </c>
      <c r="V15" s="111">
        <f t="shared" ref="V15:V34" si="4">ROUNDDOWN(U15,-3)</f>
        <v>0</v>
      </c>
      <c r="W15" s="102">
        <v>0</v>
      </c>
      <c r="X15" s="102">
        <v>0</v>
      </c>
      <c r="Y15" s="101">
        <f>V15-X15</f>
        <v>0</v>
      </c>
      <c r="Z15" s="100" t="s">
        <v>258</v>
      </c>
    </row>
    <row r="16" spans="1:27" ht="18.75">
      <c r="B16" s="110">
        <v>2</v>
      </c>
      <c r="C16" s="109"/>
      <c r="D16" s="108"/>
      <c r="E16" s="107"/>
      <c r="F16" s="107"/>
      <c r="G16" s="107"/>
      <c r="H16" s="105"/>
      <c r="I16" s="106"/>
      <c r="J16" s="104"/>
      <c r="K16" s="92" t="e">
        <f t="shared" si="0"/>
        <v>#DIV/0!</v>
      </c>
      <c r="L16" s="105"/>
      <c r="M16" s="88">
        <v>1160000</v>
      </c>
      <c r="N16" s="88">
        <f t="shared" si="1"/>
        <v>0</v>
      </c>
      <c r="O16" s="104"/>
      <c r="P16" s="88">
        <f t="shared" si="2"/>
        <v>0</v>
      </c>
      <c r="Q16" s="88">
        <f t="shared" si="3"/>
        <v>0</v>
      </c>
      <c r="R16" s="740">
        <v>0.5</v>
      </c>
      <c r="S16" s="737">
        <f>Q16*R16</f>
        <v>0</v>
      </c>
      <c r="T16" s="103"/>
      <c r="U16" s="88">
        <f>MIN(S16,T16)</f>
        <v>0</v>
      </c>
      <c r="V16" s="88">
        <f>ROUNDDOWN(U16,-3)</f>
        <v>0</v>
      </c>
      <c r="W16" s="102">
        <v>0</v>
      </c>
      <c r="X16" s="102">
        <v>0</v>
      </c>
      <c r="Y16" s="101">
        <f>V16-X16</f>
        <v>0</v>
      </c>
      <c r="Z16" s="100" t="s">
        <v>258</v>
      </c>
    </row>
    <row r="17" spans="2:26" ht="18.75">
      <c r="B17" s="110">
        <v>3</v>
      </c>
      <c r="C17" s="109"/>
      <c r="D17" s="108"/>
      <c r="E17" s="107"/>
      <c r="F17" s="107"/>
      <c r="G17" s="107"/>
      <c r="H17" s="105"/>
      <c r="I17" s="106"/>
      <c r="J17" s="104"/>
      <c r="K17" s="92" t="e">
        <f t="shared" si="0"/>
        <v>#DIV/0!</v>
      </c>
      <c r="L17" s="105"/>
      <c r="M17" s="88">
        <v>1160000</v>
      </c>
      <c r="N17" s="88">
        <f t="shared" si="1"/>
        <v>0</v>
      </c>
      <c r="O17" s="104"/>
      <c r="P17" s="88">
        <f t="shared" si="2"/>
        <v>0</v>
      </c>
      <c r="Q17" s="88">
        <f t="shared" si="3"/>
        <v>0</v>
      </c>
      <c r="R17" s="740">
        <v>0.5</v>
      </c>
      <c r="S17" s="737">
        <f t="shared" ref="S17:S34" si="5">Q17*R17</f>
        <v>0</v>
      </c>
      <c r="T17" s="103"/>
      <c r="U17" s="88">
        <f t="shared" ref="U17:U34" si="6">MIN(S17,T17)</f>
        <v>0</v>
      </c>
      <c r="V17" s="88">
        <f t="shared" si="4"/>
        <v>0</v>
      </c>
      <c r="W17" s="102">
        <v>0</v>
      </c>
      <c r="X17" s="102">
        <v>0</v>
      </c>
      <c r="Y17" s="101">
        <f t="shared" ref="Y17:Y33" si="7">V17-X17</f>
        <v>0</v>
      </c>
      <c r="Z17" s="100" t="s">
        <v>258</v>
      </c>
    </row>
    <row r="18" spans="2:26" ht="18.75">
      <c r="B18" s="110">
        <v>4</v>
      </c>
      <c r="C18" s="109"/>
      <c r="D18" s="108"/>
      <c r="E18" s="107"/>
      <c r="F18" s="107"/>
      <c r="G18" s="107"/>
      <c r="H18" s="105"/>
      <c r="I18" s="106"/>
      <c r="J18" s="104"/>
      <c r="K18" s="92" t="e">
        <f t="shared" si="0"/>
        <v>#DIV/0!</v>
      </c>
      <c r="L18" s="105"/>
      <c r="M18" s="88">
        <v>1160000</v>
      </c>
      <c r="N18" s="88">
        <f t="shared" si="1"/>
        <v>0</v>
      </c>
      <c r="O18" s="104"/>
      <c r="P18" s="88">
        <f t="shared" si="2"/>
        <v>0</v>
      </c>
      <c r="Q18" s="88">
        <f t="shared" si="3"/>
        <v>0</v>
      </c>
      <c r="R18" s="740">
        <v>0.5</v>
      </c>
      <c r="S18" s="737">
        <f t="shared" si="5"/>
        <v>0</v>
      </c>
      <c r="T18" s="103"/>
      <c r="U18" s="88">
        <f t="shared" si="6"/>
        <v>0</v>
      </c>
      <c r="V18" s="88">
        <f t="shared" si="4"/>
        <v>0</v>
      </c>
      <c r="W18" s="102">
        <v>0</v>
      </c>
      <c r="X18" s="102">
        <v>0</v>
      </c>
      <c r="Y18" s="101">
        <f t="shared" si="7"/>
        <v>0</v>
      </c>
      <c r="Z18" s="100" t="s">
        <v>258</v>
      </c>
    </row>
    <row r="19" spans="2:26" ht="18.75">
      <c r="B19" s="110">
        <v>5</v>
      </c>
      <c r="C19" s="109"/>
      <c r="D19" s="108"/>
      <c r="E19" s="107"/>
      <c r="F19" s="107"/>
      <c r="G19" s="107"/>
      <c r="H19" s="105"/>
      <c r="I19" s="106"/>
      <c r="J19" s="104"/>
      <c r="K19" s="92" t="e">
        <f t="shared" si="0"/>
        <v>#DIV/0!</v>
      </c>
      <c r="L19" s="105"/>
      <c r="M19" s="88">
        <v>1160000</v>
      </c>
      <c r="N19" s="88">
        <f t="shared" si="1"/>
        <v>0</v>
      </c>
      <c r="O19" s="104"/>
      <c r="P19" s="88">
        <f t="shared" si="2"/>
        <v>0</v>
      </c>
      <c r="Q19" s="88">
        <f t="shared" si="3"/>
        <v>0</v>
      </c>
      <c r="R19" s="740">
        <v>0.5</v>
      </c>
      <c r="S19" s="737">
        <f t="shared" si="5"/>
        <v>0</v>
      </c>
      <c r="T19" s="103"/>
      <c r="U19" s="88">
        <f t="shared" si="6"/>
        <v>0</v>
      </c>
      <c r="V19" s="88">
        <f t="shared" si="4"/>
        <v>0</v>
      </c>
      <c r="W19" s="102">
        <v>0</v>
      </c>
      <c r="X19" s="102">
        <v>0</v>
      </c>
      <c r="Y19" s="101">
        <f t="shared" si="7"/>
        <v>0</v>
      </c>
      <c r="Z19" s="100" t="s">
        <v>258</v>
      </c>
    </row>
    <row r="20" spans="2:26" ht="18.75">
      <c r="B20" s="110">
        <v>6</v>
      </c>
      <c r="C20" s="109"/>
      <c r="D20" s="108"/>
      <c r="E20" s="107"/>
      <c r="F20" s="107"/>
      <c r="G20" s="107"/>
      <c r="H20" s="105"/>
      <c r="I20" s="106"/>
      <c r="J20" s="104"/>
      <c r="K20" s="92" t="e">
        <f t="shared" si="0"/>
        <v>#DIV/0!</v>
      </c>
      <c r="L20" s="105"/>
      <c r="M20" s="88">
        <v>1160000</v>
      </c>
      <c r="N20" s="88">
        <f t="shared" si="1"/>
        <v>0</v>
      </c>
      <c r="O20" s="104"/>
      <c r="P20" s="88">
        <f t="shared" si="2"/>
        <v>0</v>
      </c>
      <c r="Q20" s="88">
        <f t="shared" si="3"/>
        <v>0</v>
      </c>
      <c r="R20" s="740">
        <v>0.5</v>
      </c>
      <c r="S20" s="737">
        <f t="shared" si="5"/>
        <v>0</v>
      </c>
      <c r="T20" s="103"/>
      <c r="U20" s="88">
        <f t="shared" si="6"/>
        <v>0</v>
      </c>
      <c r="V20" s="88">
        <f t="shared" si="4"/>
        <v>0</v>
      </c>
      <c r="W20" s="102">
        <v>0</v>
      </c>
      <c r="X20" s="102">
        <v>0</v>
      </c>
      <c r="Y20" s="101">
        <f t="shared" si="7"/>
        <v>0</v>
      </c>
      <c r="Z20" s="100" t="s">
        <v>258</v>
      </c>
    </row>
    <row r="21" spans="2:26" ht="18.75">
      <c r="B21" s="110">
        <v>7</v>
      </c>
      <c r="C21" s="109"/>
      <c r="D21" s="108"/>
      <c r="E21" s="107"/>
      <c r="F21" s="107"/>
      <c r="G21" s="107"/>
      <c r="H21" s="105"/>
      <c r="I21" s="106"/>
      <c r="J21" s="104"/>
      <c r="K21" s="92" t="e">
        <f t="shared" si="0"/>
        <v>#DIV/0!</v>
      </c>
      <c r="L21" s="105"/>
      <c r="M21" s="88">
        <v>1160000</v>
      </c>
      <c r="N21" s="88">
        <f t="shared" si="1"/>
        <v>0</v>
      </c>
      <c r="O21" s="104"/>
      <c r="P21" s="88">
        <f t="shared" si="2"/>
        <v>0</v>
      </c>
      <c r="Q21" s="88">
        <f t="shared" si="3"/>
        <v>0</v>
      </c>
      <c r="R21" s="740">
        <v>0.5</v>
      </c>
      <c r="S21" s="737">
        <f t="shared" si="5"/>
        <v>0</v>
      </c>
      <c r="T21" s="103"/>
      <c r="U21" s="88">
        <f t="shared" si="6"/>
        <v>0</v>
      </c>
      <c r="V21" s="88">
        <f t="shared" si="4"/>
        <v>0</v>
      </c>
      <c r="W21" s="102">
        <v>0</v>
      </c>
      <c r="X21" s="102">
        <v>0</v>
      </c>
      <c r="Y21" s="101">
        <f t="shared" si="7"/>
        <v>0</v>
      </c>
      <c r="Z21" s="100" t="s">
        <v>258</v>
      </c>
    </row>
    <row r="22" spans="2:26" ht="18.75">
      <c r="B22" s="110">
        <v>8</v>
      </c>
      <c r="C22" s="109"/>
      <c r="D22" s="108"/>
      <c r="E22" s="107"/>
      <c r="F22" s="107"/>
      <c r="G22" s="107"/>
      <c r="H22" s="105"/>
      <c r="I22" s="106"/>
      <c r="J22" s="104"/>
      <c r="K22" s="92" t="e">
        <f t="shared" si="0"/>
        <v>#DIV/0!</v>
      </c>
      <c r="L22" s="105"/>
      <c r="M22" s="88">
        <v>1160000</v>
      </c>
      <c r="N22" s="88">
        <f t="shared" si="1"/>
        <v>0</v>
      </c>
      <c r="O22" s="104"/>
      <c r="P22" s="88">
        <f t="shared" si="2"/>
        <v>0</v>
      </c>
      <c r="Q22" s="88">
        <f t="shared" si="3"/>
        <v>0</v>
      </c>
      <c r="R22" s="740">
        <v>0.5</v>
      </c>
      <c r="S22" s="737">
        <f t="shared" si="5"/>
        <v>0</v>
      </c>
      <c r="T22" s="103"/>
      <c r="U22" s="88">
        <f t="shared" si="6"/>
        <v>0</v>
      </c>
      <c r="V22" s="88">
        <f t="shared" si="4"/>
        <v>0</v>
      </c>
      <c r="W22" s="102">
        <v>0</v>
      </c>
      <c r="X22" s="102">
        <v>0</v>
      </c>
      <c r="Y22" s="101">
        <f t="shared" si="7"/>
        <v>0</v>
      </c>
      <c r="Z22" s="100" t="s">
        <v>258</v>
      </c>
    </row>
    <row r="23" spans="2:26" ht="18.75">
      <c r="B23" s="110">
        <v>9</v>
      </c>
      <c r="C23" s="109"/>
      <c r="D23" s="108"/>
      <c r="E23" s="107"/>
      <c r="F23" s="107"/>
      <c r="G23" s="107"/>
      <c r="H23" s="105"/>
      <c r="I23" s="106"/>
      <c r="J23" s="104"/>
      <c r="K23" s="92" t="e">
        <f t="shared" si="0"/>
        <v>#DIV/0!</v>
      </c>
      <c r="L23" s="105"/>
      <c r="M23" s="88">
        <v>1160000</v>
      </c>
      <c r="N23" s="88">
        <f t="shared" si="1"/>
        <v>0</v>
      </c>
      <c r="O23" s="104"/>
      <c r="P23" s="88">
        <f t="shared" si="2"/>
        <v>0</v>
      </c>
      <c r="Q23" s="88">
        <f t="shared" si="3"/>
        <v>0</v>
      </c>
      <c r="R23" s="740">
        <v>0.5</v>
      </c>
      <c r="S23" s="737">
        <f t="shared" si="5"/>
        <v>0</v>
      </c>
      <c r="T23" s="103"/>
      <c r="U23" s="88">
        <f t="shared" si="6"/>
        <v>0</v>
      </c>
      <c r="V23" s="88">
        <f t="shared" si="4"/>
        <v>0</v>
      </c>
      <c r="W23" s="102">
        <v>0</v>
      </c>
      <c r="X23" s="102">
        <v>0</v>
      </c>
      <c r="Y23" s="101">
        <f t="shared" si="7"/>
        <v>0</v>
      </c>
      <c r="Z23" s="100" t="s">
        <v>258</v>
      </c>
    </row>
    <row r="24" spans="2:26" ht="18.75">
      <c r="B24" s="110">
        <v>10</v>
      </c>
      <c r="C24" s="109"/>
      <c r="D24" s="108"/>
      <c r="E24" s="107"/>
      <c r="F24" s="107"/>
      <c r="G24" s="107"/>
      <c r="H24" s="105"/>
      <c r="I24" s="106"/>
      <c r="J24" s="104"/>
      <c r="K24" s="92" t="e">
        <f t="shared" si="0"/>
        <v>#DIV/0!</v>
      </c>
      <c r="L24" s="105"/>
      <c r="M24" s="88">
        <v>1160000</v>
      </c>
      <c r="N24" s="88">
        <f t="shared" si="1"/>
        <v>0</v>
      </c>
      <c r="O24" s="104"/>
      <c r="P24" s="88">
        <f t="shared" si="2"/>
        <v>0</v>
      </c>
      <c r="Q24" s="88">
        <f t="shared" si="3"/>
        <v>0</v>
      </c>
      <c r="R24" s="740">
        <v>0.5</v>
      </c>
      <c r="S24" s="737">
        <f t="shared" si="5"/>
        <v>0</v>
      </c>
      <c r="T24" s="103"/>
      <c r="U24" s="88">
        <f t="shared" si="6"/>
        <v>0</v>
      </c>
      <c r="V24" s="88">
        <f t="shared" si="4"/>
        <v>0</v>
      </c>
      <c r="W24" s="102">
        <v>0</v>
      </c>
      <c r="X24" s="102">
        <v>0</v>
      </c>
      <c r="Y24" s="101">
        <f t="shared" si="7"/>
        <v>0</v>
      </c>
      <c r="Z24" s="100" t="s">
        <v>258</v>
      </c>
    </row>
    <row r="25" spans="2:26" ht="18.75">
      <c r="B25" s="110">
        <v>11</v>
      </c>
      <c r="C25" s="109"/>
      <c r="D25" s="108"/>
      <c r="E25" s="107"/>
      <c r="F25" s="107"/>
      <c r="G25" s="107"/>
      <c r="H25" s="105"/>
      <c r="I25" s="106"/>
      <c r="J25" s="104"/>
      <c r="K25" s="92" t="e">
        <f t="shared" si="0"/>
        <v>#DIV/0!</v>
      </c>
      <c r="L25" s="105"/>
      <c r="M25" s="88">
        <v>1160000</v>
      </c>
      <c r="N25" s="88">
        <f t="shared" si="1"/>
        <v>0</v>
      </c>
      <c r="O25" s="104"/>
      <c r="P25" s="88">
        <f t="shared" si="2"/>
        <v>0</v>
      </c>
      <c r="Q25" s="88">
        <f t="shared" si="3"/>
        <v>0</v>
      </c>
      <c r="R25" s="740">
        <v>0.5</v>
      </c>
      <c r="S25" s="737">
        <f t="shared" si="5"/>
        <v>0</v>
      </c>
      <c r="T25" s="103"/>
      <c r="U25" s="88">
        <f t="shared" si="6"/>
        <v>0</v>
      </c>
      <c r="V25" s="88">
        <f t="shared" si="4"/>
        <v>0</v>
      </c>
      <c r="W25" s="102">
        <v>0</v>
      </c>
      <c r="X25" s="102">
        <v>0</v>
      </c>
      <c r="Y25" s="101">
        <f t="shared" si="7"/>
        <v>0</v>
      </c>
      <c r="Z25" s="100" t="s">
        <v>258</v>
      </c>
    </row>
    <row r="26" spans="2:26" ht="18.75">
      <c r="B26" s="110">
        <v>12</v>
      </c>
      <c r="C26" s="109"/>
      <c r="D26" s="108"/>
      <c r="E26" s="107"/>
      <c r="F26" s="107"/>
      <c r="G26" s="107"/>
      <c r="H26" s="105"/>
      <c r="I26" s="106"/>
      <c r="J26" s="104"/>
      <c r="K26" s="92" t="e">
        <f t="shared" si="0"/>
        <v>#DIV/0!</v>
      </c>
      <c r="L26" s="105"/>
      <c r="M26" s="88">
        <v>1160000</v>
      </c>
      <c r="N26" s="88">
        <f t="shared" si="1"/>
        <v>0</v>
      </c>
      <c r="O26" s="104"/>
      <c r="P26" s="88">
        <f t="shared" si="2"/>
        <v>0</v>
      </c>
      <c r="Q26" s="88">
        <f t="shared" si="3"/>
        <v>0</v>
      </c>
      <c r="R26" s="740">
        <v>0.5</v>
      </c>
      <c r="S26" s="737">
        <f t="shared" si="5"/>
        <v>0</v>
      </c>
      <c r="T26" s="103"/>
      <c r="U26" s="88">
        <f t="shared" si="6"/>
        <v>0</v>
      </c>
      <c r="V26" s="88">
        <f t="shared" si="4"/>
        <v>0</v>
      </c>
      <c r="W26" s="102">
        <v>0</v>
      </c>
      <c r="X26" s="102">
        <v>0</v>
      </c>
      <c r="Y26" s="101">
        <f t="shared" si="7"/>
        <v>0</v>
      </c>
      <c r="Z26" s="100" t="s">
        <v>258</v>
      </c>
    </row>
    <row r="27" spans="2:26" ht="18.75">
      <c r="B27" s="110">
        <v>13</v>
      </c>
      <c r="C27" s="109"/>
      <c r="D27" s="108"/>
      <c r="E27" s="107"/>
      <c r="F27" s="107"/>
      <c r="G27" s="107"/>
      <c r="H27" s="105"/>
      <c r="I27" s="106"/>
      <c r="J27" s="104"/>
      <c r="K27" s="92" t="e">
        <f t="shared" si="0"/>
        <v>#DIV/0!</v>
      </c>
      <c r="L27" s="105"/>
      <c r="M27" s="88">
        <v>1160000</v>
      </c>
      <c r="N27" s="88">
        <f t="shared" si="1"/>
        <v>0</v>
      </c>
      <c r="O27" s="104"/>
      <c r="P27" s="88">
        <f t="shared" si="2"/>
        <v>0</v>
      </c>
      <c r="Q27" s="88">
        <f t="shared" si="3"/>
        <v>0</v>
      </c>
      <c r="R27" s="740">
        <v>0.5</v>
      </c>
      <c r="S27" s="737">
        <f t="shared" si="5"/>
        <v>0</v>
      </c>
      <c r="T27" s="103"/>
      <c r="U27" s="88">
        <f t="shared" si="6"/>
        <v>0</v>
      </c>
      <c r="V27" s="88">
        <f t="shared" si="4"/>
        <v>0</v>
      </c>
      <c r="W27" s="102">
        <v>0</v>
      </c>
      <c r="X27" s="102">
        <v>0</v>
      </c>
      <c r="Y27" s="101">
        <f t="shared" si="7"/>
        <v>0</v>
      </c>
      <c r="Z27" s="100" t="s">
        <v>258</v>
      </c>
    </row>
    <row r="28" spans="2:26" ht="18.75">
      <c r="B28" s="110">
        <v>14</v>
      </c>
      <c r="C28" s="109"/>
      <c r="D28" s="108"/>
      <c r="E28" s="107"/>
      <c r="F28" s="107"/>
      <c r="G28" s="107"/>
      <c r="H28" s="105"/>
      <c r="I28" s="106"/>
      <c r="J28" s="104"/>
      <c r="K28" s="92" t="e">
        <f t="shared" si="0"/>
        <v>#DIV/0!</v>
      </c>
      <c r="L28" s="105"/>
      <c r="M28" s="88">
        <v>1160000</v>
      </c>
      <c r="N28" s="88">
        <f t="shared" si="1"/>
        <v>0</v>
      </c>
      <c r="O28" s="104"/>
      <c r="P28" s="88">
        <f t="shared" si="2"/>
        <v>0</v>
      </c>
      <c r="Q28" s="88">
        <f t="shared" si="3"/>
        <v>0</v>
      </c>
      <c r="R28" s="740">
        <v>0.5</v>
      </c>
      <c r="S28" s="737">
        <f t="shared" si="5"/>
        <v>0</v>
      </c>
      <c r="T28" s="103"/>
      <c r="U28" s="88">
        <f t="shared" si="6"/>
        <v>0</v>
      </c>
      <c r="V28" s="88">
        <f t="shared" si="4"/>
        <v>0</v>
      </c>
      <c r="W28" s="102">
        <v>0</v>
      </c>
      <c r="X28" s="102">
        <v>0</v>
      </c>
      <c r="Y28" s="101">
        <f t="shared" si="7"/>
        <v>0</v>
      </c>
      <c r="Z28" s="100" t="s">
        <v>258</v>
      </c>
    </row>
    <row r="29" spans="2:26" ht="18.75">
      <c r="B29" s="110">
        <v>15</v>
      </c>
      <c r="C29" s="109"/>
      <c r="D29" s="108"/>
      <c r="E29" s="107"/>
      <c r="F29" s="107"/>
      <c r="G29" s="107"/>
      <c r="H29" s="105"/>
      <c r="I29" s="106"/>
      <c r="J29" s="104"/>
      <c r="K29" s="92" t="e">
        <f t="shared" si="0"/>
        <v>#DIV/0!</v>
      </c>
      <c r="L29" s="105"/>
      <c r="M29" s="88">
        <v>1160000</v>
      </c>
      <c r="N29" s="88">
        <f t="shared" si="1"/>
        <v>0</v>
      </c>
      <c r="O29" s="104"/>
      <c r="P29" s="88">
        <f t="shared" si="2"/>
        <v>0</v>
      </c>
      <c r="Q29" s="88">
        <f t="shared" si="3"/>
        <v>0</v>
      </c>
      <c r="R29" s="740">
        <v>0.5</v>
      </c>
      <c r="S29" s="737">
        <f t="shared" si="5"/>
        <v>0</v>
      </c>
      <c r="T29" s="103"/>
      <c r="U29" s="88">
        <f t="shared" si="6"/>
        <v>0</v>
      </c>
      <c r="V29" s="88">
        <f t="shared" si="4"/>
        <v>0</v>
      </c>
      <c r="W29" s="102">
        <v>0</v>
      </c>
      <c r="X29" s="102">
        <v>0</v>
      </c>
      <c r="Y29" s="101">
        <f t="shared" si="7"/>
        <v>0</v>
      </c>
      <c r="Z29" s="100" t="s">
        <v>258</v>
      </c>
    </row>
    <row r="30" spans="2:26" ht="18.75">
      <c r="B30" s="110">
        <v>16</v>
      </c>
      <c r="C30" s="109"/>
      <c r="D30" s="108"/>
      <c r="E30" s="107"/>
      <c r="F30" s="107"/>
      <c r="G30" s="107"/>
      <c r="H30" s="105"/>
      <c r="I30" s="106"/>
      <c r="J30" s="104"/>
      <c r="K30" s="92" t="e">
        <f t="shared" si="0"/>
        <v>#DIV/0!</v>
      </c>
      <c r="L30" s="105"/>
      <c r="M30" s="88">
        <v>1160000</v>
      </c>
      <c r="N30" s="88">
        <f t="shared" si="1"/>
        <v>0</v>
      </c>
      <c r="O30" s="104"/>
      <c r="P30" s="88">
        <f t="shared" si="2"/>
        <v>0</v>
      </c>
      <c r="Q30" s="88">
        <f t="shared" si="3"/>
        <v>0</v>
      </c>
      <c r="R30" s="740">
        <v>0.5</v>
      </c>
      <c r="S30" s="737">
        <f t="shared" si="5"/>
        <v>0</v>
      </c>
      <c r="T30" s="103"/>
      <c r="U30" s="88">
        <f t="shared" si="6"/>
        <v>0</v>
      </c>
      <c r="V30" s="88">
        <f t="shared" si="4"/>
        <v>0</v>
      </c>
      <c r="W30" s="102">
        <v>0</v>
      </c>
      <c r="X30" s="102">
        <v>0</v>
      </c>
      <c r="Y30" s="101">
        <f t="shared" si="7"/>
        <v>0</v>
      </c>
      <c r="Z30" s="100" t="s">
        <v>258</v>
      </c>
    </row>
    <row r="31" spans="2:26" ht="18.75">
      <c r="B31" s="110">
        <v>17</v>
      </c>
      <c r="C31" s="109"/>
      <c r="D31" s="108"/>
      <c r="E31" s="107"/>
      <c r="F31" s="107"/>
      <c r="G31" s="107"/>
      <c r="H31" s="105"/>
      <c r="I31" s="106"/>
      <c r="J31" s="104"/>
      <c r="K31" s="92" t="e">
        <f t="shared" si="0"/>
        <v>#DIV/0!</v>
      </c>
      <c r="L31" s="105"/>
      <c r="M31" s="88">
        <v>1160000</v>
      </c>
      <c r="N31" s="88">
        <f t="shared" si="1"/>
        <v>0</v>
      </c>
      <c r="O31" s="104"/>
      <c r="P31" s="88">
        <f t="shared" si="2"/>
        <v>0</v>
      </c>
      <c r="Q31" s="88">
        <f t="shared" si="3"/>
        <v>0</v>
      </c>
      <c r="R31" s="740">
        <v>0.5</v>
      </c>
      <c r="S31" s="737">
        <f t="shared" si="5"/>
        <v>0</v>
      </c>
      <c r="T31" s="103"/>
      <c r="U31" s="88">
        <f t="shared" si="6"/>
        <v>0</v>
      </c>
      <c r="V31" s="88">
        <f t="shared" si="4"/>
        <v>0</v>
      </c>
      <c r="W31" s="102">
        <v>0</v>
      </c>
      <c r="X31" s="102">
        <v>0</v>
      </c>
      <c r="Y31" s="101">
        <f t="shared" si="7"/>
        <v>0</v>
      </c>
      <c r="Z31" s="100" t="s">
        <v>258</v>
      </c>
    </row>
    <row r="32" spans="2:26" ht="18.75">
      <c r="B32" s="110">
        <v>18</v>
      </c>
      <c r="C32" s="109"/>
      <c r="D32" s="108"/>
      <c r="E32" s="107"/>
      <c r="F32" s="107"/>
      <c r="G32" s="107"/>
      <c r="H32" s="105"/>
      <c r="I32" s="106"/>
      <c r="J32" s="104"/>
      <c r="K32" s="92" t="e">
        <f t="shared" si="0"/>
        <v>#DIV/0!</v>
      </c>
      <c r="L32" s="105"/>
      <c r="M32" s="88">
        <v>1160000</v>
      </c>
      <c r="N32" s="88">
        <f t="shared" si="1"/>
        <v>0</v>
      </c>
      <c r="O32" s="104"/>
      <c r="P32" s="88">
        <f t="shared" si="2"/>
        <v>0</v>
      </c>
      <c r="Q32" s="88">
        <f t="shared" si="3"/>
        <v>0</v>
      </c>
      <c r="R32" s="740">
        <v>0.5</v>
      </c>
      <c r="S32" s="737">
        <f t="shared" si="5"/>
        <v>0</v>
      </c>
      <c r="T32" s="103"/>
      <c r="U32" s="88">
        <f t="shared" si="6"/>
        <v>0</v>
      </c>
      <c r="V32" s="88">
        <f t="shared" si="4"/>
        <v>0</v>
      </c>
      <c r="W32" s="102">
        <v>0</v>
      </c>
      <c r="X32" s="102">
        <v>0</v>
      </c>
      <c r="Y32" s="101">
        <f t="shared" si="7"/>
        <v>0</v>
      </c>
      <c r="Z32" s="100" t="s">
        <v>258</v>
      </c>
    </row>
    <row r="33" spans="2:26" ht="18.75">
      <c r="B33" s="110">
        <v>19</v>
      </c>
      <c r="C33" s="109"/>
      <c r="D33" s="108"/>
      <c r="E33" s="107"/>
      <c r="F33" s="107"/>
      <c r="G33" s="107"/>
      <c r="H33" s="105"/>
      <c r="I33" s="106"/>
      <c r="J33" s="104"/>
      <c r="K33" s="92" t="e">
        <f t="shared" si="0"/>
        <v>#DIV/0!</v>
      </c>
      <c r="L33" s="105"/>
      <c r="M33" s="88">
        <v>1160000</v>
      </c>
      <c r="N33" s="88">
        <f t="shared" si="1"/>
        <v>0</v>
      </c>
      <c r="O33" s="104"/>
      <c r="P33" s="88">
        <f t="shared" si="2"/>
        <v>0</v>
      </c>
      <c r="Q33" s="88">
        <f t="shared" si="3"/>
        <v>0</v>
      </c>
      <c r="R33" s="740">
        <v>0.5</v>
      </c>
      <c r="S33" s="737">
        <f t="shared" si="5"/>
        <v>0</v>
      </c>
      <c r="T33" s="103"/>
      <c r="U33" s="88">
        <f t="shared" si="6"/>
        <v>0</v>
      </c>
      <c r="V33" s="88">
        <f t="shared" si="4"/>
        <v>0</v>
      </c>
      <c r="W33" s="102">
        <v>0</v>
      </c>
      <c r="X33" s="102">
        <v>0</v>
      </c>
      <c r="Y33" s="101">
        <f t="shared" si="7"/>
        <v>0</v>
      </c>
      <c r="Z33" s="100" t="s">
        <v>258</v>
      </c>
    </row>
    <row r="34" spans="2:26" ht="19.5" thickBot="1">
      <c r="B34" s="99">
        <v>20</v>
      </c>
      <c r="C34" s="98"/>
      <c r="D34" s="97"/>
      <c r="E34" s="96"/>
      <c r="F34" s="96"/>
      <c r="G34" s="96"/>
      <c r="H34" s="95"/>
      <c r="I34" s="94"/>
      <c r="J34" s="93"/>
      <c r="K34" s="92" t="e">
        <f t="shared" si="0"/>
        <v>#DIV/0!</v>
      </c>
      <c r="L34" s="91"/>
      <c r="M34" s="88">
        <v>1160000</v>
      </c>
      <c r="N34" s="88">
        <f t="shared" si="1"/>
        <v>0</v>
      </c>
      <c r="O34" s="90"/>
      <c r="P34" s="88">
        <f t="shared" si="2"/>
        <v>0</v>
      </c>
      <c r="Q34" s="88">
        <f t="shared" si="3"/>
        <v>0</v>
      </c>
      <c r="R34" s="740">
        <v>0.5</v>
      </c>
      <c r="S34" s="737">
        <f t="shared" si="5"/>
        <v>0</v>
      </c>
      <c r="T34" s="89"/>
      <c r="U34" s="88">
        <f t="shared" si="6"/>
        <v>0</v>
      </c>
      <c r="V34" s="88">
        <f t="shared" si="4"/>
        <v>0</v>
      </c>
      <c r="W34" s="87">
        <v>0</v>
      </c>
      <c r="X34" s="87">
        <v>0</v>
      </c>
      <c r="Y34" s="86">
        <f>V34-X34</f>
        <v>0</v>
      </c>
      <c r="Z34" s="85" t="s">
        <v>258</v>
      </c>
    </row>
    <row r="35" spans="2:26" ht="19.5" thickTop="1">
      <c r="B35" s="84" t="s">
        <v>259</v>
      </c>
      <c r="C35" s="83"/>
      <c r="D35" s="83"/>
      <c r="E35" s="82"/>
      <c r="F35" s="81"/>
      <c r="G35" s="81"/>
      <c r="H35" s="81"/>
      <c r="I35" s="81"/>
      <c r="J35" s="81"/>
      <c r="K35" s="80"/>
      <c r="L35" s="80"/>
      <c r="M35" s="80"/>
      <c r="N35" s="80"/>
      <c r="O35" s="80"/>
      <c r="P35" s="80"/>
      <c r="Q35" s="80"/>
      <c r="R35" s="80"/>
      <c r="S35" s="80"/>
      <c r="T35" s="80"/>
      <c r="U35" s="80"/>
      <c r="V35" s="80"/>
      <c r="W35" s="79"/>
      <c r="X35" s="79"/>
      <c r="Y35" s="79"/>
      <c r="Z35" s="79"/>
    </row>
    <row r="36" spans="2:26" ht="14.25" thickBot="1">
      <c r="U36" s="65"/>
      <c r="V36" s="65"/>
      <c r="W36" s="65"/>
      <c r="X36" s="65"/>
      <c r="Y36" s="65"/>
    </row>
    <row r="37" spans="2:26" ht="20.25" thickTop="1" thickBot="1">
      <c r="D37" s="78" t="s">
        <v>260</v>
      </c>
      <c r="E37" s="75" t="s">
        <v>261</v>
      </c>
      <c r="F37" s="74"/>
      <c r="G37" s="74"/>
      <c r="K37" s="77" t="s">
        <v>262</v>
      </c>
      <c r="L37" s="708"/>
      <c r="U37" s="65"/>
      <c r="V37" s="65"/>
      <c r="W37" s="65"/>
      <c r="X37" s="65"/>
      <c r="Y37" s="65"/>
    </row>
    <row r="38" spans="2:26" ht="18.75" customHeight="1" thickTop="1" thickBot="1">
      <c r="D38" s="76" t="s">
        <v>254</v>
      </c>
      <c r="E38" s="75" t="s">
        <v>263</v>
      </c>
      <c r="F38" s="74"/>
      <c r="G38" s="74"/>
      <c r="K38" s="73">
        <v>5</v>
      </c>
      <c r="L38" s="67"/>
      <c r="M38" s="67"/>
      <c r="N38" s="67"/>
      <c r="O38" s="67"/>
      <c r="P38" s="67"/>
      <c r="Q38" s="67"/>
      <c r="R38" s="67"/>
      <c r="S38" s="67"/>
      <c r="T38" s="67"/>
      <c r="U38" s="67"/>
      <c r="V38" s="67"/>
      <c r="W38" s="67"/>
      <c r="X38" s="67"/>
      <c r="Y38" s="67"/>
      <c r="Z38" s="67"/>
    </row>
    <row r="39" spans="2:26" ht="18.75" customHeight="1" thickTop="1">
      <c r="H39" s="72"/>
      <c r="K39" s="69">
        <v>6</v>
      </c>
      <c r="L39" s="67"/>
      <c r="M39" s="67"/>
      <c r="N39" s="67"/>
      <c r="O39" s="67"/>
      <c r="P39" s="67"/>
      <c r="Q39" s="67"/>
      <c r="R39" s="67"/>
      <c r="S39" s="67"/>
      <c r="T39" s="67"/>
      <c r="U39" s="67"/>
      <c r="V39" s="67"/>
      <c r="W39" s="67"/>
      <c r="X39" s="67"/>
      <c r="Y39" s="67"/>
      <c r="Z39" s="67"/>
    </row>
    <row r="40" spans="2:26" ht="18.75" customHeight="1">
      <c r="H40" s="72"/>
      <c r="K40" s="71">
        <v>7</v>
      </c>
      <c r="L40" s="67"/>
      <c r="M40" s="67"/>
      <c r="N40" s="67"/>
      <c r="O40" s="67"/>
      <c r="P40" s="67"/>
      <c r="Q40" s="67"/>
      <c r="R40" s="67"/>
      <c r="S40" s="67"/>
      <c r="T40" s="67"/>
      <c r="U40" s="67"/>
      <c r="V40" s="67"/>
      <c r="W40" s="67"/>
      <c r="X40" s="67"/>
      <c r="Y40" s="67"/>
      <c r="Z40" s="67"/>
    </row>
    <row r="41" spans="2:26" ht="18.75" customHeight="1">
      <c r="K41" s="69">
        <v>8</v>
      </c>
      <c r="L41" s="67"/>
      <c r="M41" s="67"/>
      <c r="N41" s="67"/>
      <c r="O41" s="67"/>
      <c r="P41" s="67"/>
      <c r="Q41" s="67"/>
      <c r="R41" s="67"/>
      <c r="S41" s="67"/>
      <c r="T41" s="67"/>
      <c r="U41" s="67"/>
      <c r="V41" s="67"/>
      <c r="W41" s="67"/>
      <c r="X41" s="67"/>
      <c r="Y41" s="67"/>
      <c r="Z41" s="67"/>
    </row>
    <row r="42" spans="2:26" ht="18.75" customHeight="1">
      <c r="D42" s="825" t="s">
        <v>264</v>
      </c>
      <c r="E42" s="825"/>
      <c r="K42" s="69">
        <v>9</v>
      </c>
      <c r="L42" s="67"/>
      <c r="M42" s="67"/>
      <c r="N42" s="67"/>
      <c r="O42" s="67"/>
      <c r="P42" s="67"/>
      <c r="Q42" s="67"/>
      <c r="R42" s="67"/>
      <c r="S42" s="67"/>
      <c r="T42" s="67"/>
      <c r="U42" s="67"/>
      <c r="V42" s="67"/>
      <c r="W42" s="67"/>
      <c r="X42" s="67"/>
      <c r="Y42" s="67"/>
      <c r="Z42" s="67"/>
    </row>
    <row r="43" spans="2:26" ht="18.75" customHeight="1">
      <c r="D43" s="825"/>
      <c r="E43" s="825"/>
      <c r="K43" s="71">
        <v>10</v>
      </c>
      <c r="L43" s="67"/>
      <c r="M43" s="67"/>
      <c r="N43" s="67"/>
      <c r="O43" s="67"/>
      <c r="P43" s="67"/>
      <c r="Q43" s="67"/>
      <c r="R43" s="67"/>
      <c r="S43" s="67"/>
      <c r="T43" s="67"/>
      <c r="U43" s="67"/>
      <c r="V43" s="67"/>
      <c r="W43" s="67"/>
      <c r="X43" s="67"/>
      <c r="Y43" s="67"/>
      <c r="Z43" s="67"/>
    </row>
    <row r="44" spans="2:26" ht="18.75" customHeight="1">
      <c r="D44" s="825"/>
      <c r="E44" s="825"/>
      <c r="K44" s="71">
        <v>11</v>
      </c>
      <c r="L44" s="67"/>
      <c r="M44" s="67"/>
      <c r="N44" s="67"/>
      <c r="O44" s="67"/>
      <c r="P44" s="67"/>
      <c r="Q44" s="67"/>
      <c r="R44" s="67"/>
      <c r="S44" s="67"/>
      <c r="T44" s="67"/>
      <c r="U44" s="67"/>
      <c r="V44" s="67"/>
      <c r="W44" s="67"/>
      <c r="X44" s="67"/>
      <c r="Y44" s="67"/>
      <c r="Z44" s="67"/>
    </row>
    <row r="45" spans="2:26" ht="18.75" customHeight="1">
      <c r="K45" s="69">
        <v>12</v>
      </c>
      <c r="L45" s="67"/>
      <c r="M45" s="67"/>
      <c r="N45" s="67"/>
      <c r="O45" s="67"/>
      <c r="P45" s="67"/>
      <c r="Q45" s="67"/>
      <c r="R45" s="67"/>
      <c r="S45" s="67"/>
      <c r="T45" s="67"/>
      <c r="U45" s="67"/>
      <c r="V45" s="67"/>
      <c r="W45" s="67"/>
      <c r="X45" s="67"/>
      <c r="Y45" s="67"/>
      <c r="Z45" s="67"/>
    </row>
    <row r="46" spans="2:26" ht="18.75" customHeight="1">
      <c r="K46" s="69">
        <v>13</v>
      </c>
      <c r="L46" s="67"/>
      <c r="M46" s="67"/>
      <c r="N46" s="67"/>
      <c r="O46" s="67"/>
      <c r="P46" s="67"/>
      <c r="Q46" s="67"/>
      <c r="R46" s="67"/>
      <c r="S46" s="67"/>
      <c r="T46" s="67"/>
      <c r="U46" s="67"/>
      <c r="V46" s="67"/>
      <c r="W46" s="67"/>
      <c r="X46" s="67"/>
      <c r="Y46" s="67"/>
      <c r="Z46" s="67"/>
    </row>
    <row r="47" spans="2:26" ht="18.75" customHeight="1">
      <c r="K47" s="70">
        <v>14</v>
      </c>
      <c r="L47" s="67"/>
      <c r="M47" s="67"/>
      <c r="N47" s="67"/>
      <c r="O47" s="67"/>
      <c r="P47" s="67"/>
      <c r="Q47" s="67"/>
      <c r="R47" s="67"/>
      <c r="S47" s="67"/>
      <c r="T47" s="67"/>
      <c r="U47" s="67"/>
      <c r="V47" s="67"/>
      <c r="W47" s="67"/>
      <c r="X47" s="67"/>
      <c r="Y47" s="67"/>
      <c r="Z47" s="67"/>
    </row>
    <row r="48" spans="2:26" ht="18.75" customHeight="1">
      <c r="K48" s="69">
        <v>15</v>
      </c>
      <c r="L48" s="67"/>
      <c r="M48" s="67"/>
      <c r="N48" s="67"/>
      <c r="O48" s="67"/>
      <c r="P48" s="67"/>
      <c r="Q48" s="67"/>
      <c r="R48" s="67"/>
      <c r="S48" s="67"/>
      <c r="T48" s="67"/>
      <c r="U48" s="67"/>
      <c r="V48" s="67"/>
      <c r="W48" s="67"/>
      <c r="X48" s="67"/>
      <c r="Y48" s="67"/>
      <c r="Z48" s="67"/>
    </row>
    <row r="49" spans="11:26" ht="18.75" customHeight="1">
      <c r="K49" s="68"/>
      <c r="L49" s="67"/>
      <c r="M49" s="67"/>
      <c r="N49" s="67"/>
      <c r="O49" s="67"/>
      <c r="P49" s="67"/>
      <c r="Q49" s="67"/>
      <c r="R49" s="67"/>
      <c r="S49" s="67"/>
      <c r="T49" s="67"/>
      <c r="U49" s="67"/>
      <c r="V49" s="67"/>
      <c r="W49" s="67"/>
      <c r="X49" s="67"/>
      <c r="Y49" s="67"/>
      <c r="Z49" s="67"/>
    </row>
    <row r="50" spans="11:26" ht="18.75" customHeight="1">
      <c r="K50" s="67"/>
      <c r="L50" s="67"/>
      <c r="M50" s="67"/>
      <c r="N50" s="67"/>
      <c r="O50" s="67"/>
      <c r="P50" s="67"/>
      <c r="Q50" s="67"/>
      <c r="R50" s="67"/>
      <c r="S50" s="67"/>
      <c r="T50" s="67"/>
      <c r="U50" s="67"/>
      <c r="V50" s="67"/>
      <c r="W50" s="67"/>
      <c r="X50" s="67"/>
      <c r="Y50" s="67"/>
      <c r="Z50" s="67"/>
    </row>
    <row r="51" spans="11:26" ht="18.75" customHeight="1">
      <c r="K51" s="67"/>
      <c r="L51" s="67"/>
      <c r="M51" s="67"/>
      <c r="N51" s="67"/>
      <c r="O51" s="67"/>
      <c r="P51" s="67"/>
      <c r="Q51" s="67"/>
      <c r="R51" s="67"/>
      <c r="S51" s="67"/>
      <c r="T51" s="67"/>
      <c r="U51" s="67"/>
      <c r="V51" s="67"/>
      <c r="W51" s="67"/>
      <c r="X51" s="67"/>
      <c r="Y51" s="67"/>
      <c r="Z51" s="67"/>
    </row>
    <row r="52" spans="11:26" ht="18.75" customHeight="1">
      <c r="K52" s="67"/>
      <c r="L52" s="67"/>
      <c r="M52" s="67"/>
      <c r="N52" s="67"/>
      <c r="O52" s="67"/>
      <c r="P52" s="67"/>
      <c r="Q52" s="67"/>
      <c r="R52" s="67"/>
      <c r="S52" s="67"/>
      <c r="T52" s="67"/>
      <c r="U52" s="67"/>
      <c r="V52" s="67"/>
      <c r="W52" s="67"/>
      <c r="X52" s="67"/>
      <c r="Y52" s="67"/>
      <c r="Z52" s="67"/>
    </row>
  </sheetData>
  <sheetProtection selectLockedCells="1"/>
  <dataConsolidate/>
  <mergeCells count="7">
    <mergeCell ref="D42:E44"/>
    <mergeCell ref="B3:Z4"/>
    <mergeCell ref="B5:C5"/>
    <mergeCell ref="B6:C6"/>
    <mergeCell ref="B7:C7"/>
    <mergeCell ref="B9:C9"/>
    <mergeCell ref="K9:M9"/>
  </mergeCells>
  <phoneticPr fontId="4"/>
  <dataValidations count="4">
    <dataValidation type="list" allowBlank="1" showInputMessage="1" showErrorMessage="1" sqref="L13:L34" xr:uid="{6606E2F9-EB7C-4F08-A99B-57757285C4CA}">
      <formula1>$K$38:$K$48</formula1>
    </dataValidation>
    <dataValidation imeMode="off" allowBlank="1" showInputMessage="1" showErrorMessage="1" sqref="D37:G37 T14" xr:uid="{B920C7F2-6619-48E8-B1D7-35ED1E3CFBFC}"/>
    <dataValidation type="list" allowBlank="1" showInputMessage="1" showErrorMessage="1" sqref="D13:D34" xr:uid="{BFF71AE8-AEB2-42DA-968E-10E3C446698D}">
      <formula1>$D$37:$D$38</formula1>
    </dataValidation>
    <dataValidation type="list" allowBlank="1" showInputMessage="1" showErrorMessage="1" sqref="H13:H34" xr:uid="{9C20B2C0-E3F9-479A-AAAD-495A04614866}">
      <formula1>$E$37:$E$38</formula1>
    </dataValidation>
  </dataValidations>
  <printOptions horizontalCentered="1"/>
  <pageMargins left="0.39370078740157483" right="0.39370078740157483" top="0.74803149606299213" bottom="0.74803149606299213" header="0.31496062992125984" footer="0.31496062992125984"/>
  <pageSetup paperSize="9" scale="31" fitToHeight="0" orientation="landscape" r:id="rId1"/>
  <headerFooter>
    <oddFooter>&amp;C&amp;P／&amp;N</oddFooter>
  </headerFooter>
  <rowBreaks count="1" manualBreakCount="1">
    <brk id="52" min="1" max="14"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6C5C68-8845-4A0C-B513-2A3205F8C40C}">
  <sheetPr>
    <tabColor theme="5" tint="0.39997558519241921"/>
    <pageSetUpPr fitToPage="1"/>
  </sheetPr>
  <dimension ref="B1:Q81"/>
  <sheetViews>
    <sheetView showGridLines="0" view="pageBreakPreview" zoomScale="90" zoomScaleNormal="90" zoomScaleSheetLayoutView="90" zoomScalePageLayoutView="70" workbookViewId="0">
      <selection activeCell="E3" sqref="E3:F6"/>
    </sheetView>
  </sheetViews>
  <sheetFormatPr defaultRowHeight="13.5" outlineLevelCol="1"/>
  <cols>
    <col min="1" max="1" width="3.625" style="176" customWidth="1"/>
    <col min="2" max="10" width="22.375" style="176" customWidth="1"/>
    <col min="11" max="13" width="20.75" style="176" customWidth="1"/>
    <col min="14" max="14" width="5.625" style="176" customWidth="1" outlineLevel="1"/>
    <col min="15" max="16" width="9" style="176" customWidth="1" outlineLevel="1"/>
    <col min="18" max="262" width="9" style="176"/>
    <col min="263" max="263" width="15.75" style="176" customWidth="1"/>
    <col min="264" max="269" width="12.125" style="176" customWidth="1"/>
    <col min="270" max="270" width="11.875" style="176" customWidth="1"/>
    <col min="271" max="518" width="9" style="176"/>
    <col min="519" max="519" width="15.75" style="176" customWidth="1"/>
    <col min="520" max="525" width="12.125" style="176" customWidth="1"/>
    <col min="526" max="526" width="11.875" style="176" customWidth="1"/>
    <col min="527" max="774" width="9" style="176"/>
    <col min="775" max="775" width="15.75" style="176" customWidth="1"/>
    <col min="776" max="781" width="12.125" style="176" customWidth="1"/>
    <col min="782" max="782" width="11.875" style="176" customWidth="1"/>
    <col min="783" max="1030" width="9" style="176"/>
    <col min="1031" max="1031" width="15.75" style="176" customWidth="1"/>
    <col min="1032" max="1037" width="12.125" style="176" customWidth="1"/>
    <col min="1038" max="1038" width="11.875" style="176" customWidth="1"/>
    <col min="1039" max="1286" width="9" style="176"/>
    <col min="1287" max="1287" width="15.75" style="176" customWidth="1"/>
    <col min="1288" max="1293" width="12.125" style="176" customWidth="1"/>
    <col min="1294" max="1294" width="11.875" style="176" customWidth="1"/>
    <col min="1295" max="1542" width="9" style="176"/>
    <col min="1543" max="1543" width="15.75" style="176" customWidth="1"/>
    <col min="1544" max="1549" width="12.125" style="176" customWidth="1"/>
    <col min="1550" max="1550" width="11.875" style="176" customWidth="1"/>
    <col min="1551" max="1798" width="9" style="176"/>
    <col min="1799" max="1799" width="15.75" style="176" customWidth="1"/>
    <col min="1800" max="1805" width="12.125" style="176" customWidth="1"/>
    <col min="1806" max="1806" width="11.875" style="176" customWidth="1"/>
    <col min="1807" max="2054" width="9" style="176"/>
    <col min="2055" max="2055" width="15.75" style="176" customWidth="1"/>
    <col min="2056" max="2061" width="12.125" style="176" customWidth="1"/>
    <col min="2062" max="2062" width="11.875" style="176" customWidth="1"/>
    <col min="2063" max="2310" width="9" style="176"/>
    <col min="2311" max="2311" width="15.75" style="176" customWidth="1"/>
    <col min="2312" max="2317" width="12.125" style="176" customWidth="1"/>
    <col min="2318" max="2318" width="11.875" style="176" customWidth="1"/>
    <col min="2319" max="2566" width="9" style="176"/>
    <col min="2567" max="2567" width="15.75" style="176" customWidth="1"/>
    <col min="2568" max="2573" width="12.125" style="176" customWidth="1"/>
    <col min="2574" max="2574" width="11.875" style="176" customWidth="1"/>
    <col min="2575" max="2822" width="9" style="176"/>
    <col min="2823" max="2823" width="15.75" style="176" customWidth="1"/>
    <col min="2824" max="2829" width="12.125" style="176" customWidth="1"/>
    <col min="2830" max="2830" width="11.875" style="176" customWidth="1"/>
    <col min="2831" max="3078" width="9" style="176"/>
    <col min="3079" max="3079" width="15.75" style="176" customWidth="1"/>
    <col min="3080" max="3085" width="12.125" style="176" customWidth="1"/>
    <col min="3086" max="3086" width="11.875" style="176" customWidth="1"/>
    <col min="3087" max="3334" width="9" style="176"/>
    <col min="3335" max="3335" width="15.75" style="176" customWidth="1"/>
    <col min="3336" max="3341" width="12.125" style="176" customWidth="1"/>
    <col min="3342" max="3342" width="11.875" style="176" customWidth="1"/>
    <col min="3343" max="3590" width="9" style="176"/>
    <col min="3591" max="3591" width="15.75" style="176" customWidth="1"/>
    <col min="3592" max="3597" width="12.125" style="176" customWidth="1"/>
    <col min="3598" max="3598" width="11.875" style="176" customWidth="1"/>
    <col min="3599" max="3846" width="9" style="176"/>
    <col min="3847" max="3847" width="15.75" style="176" customWidth="1"/>
    <col min="3848" max="3853" width="12.125" style="176" customWidth="1"/>
    <col min="3854" max="3854" width="11.875" style="176" customWidth="1"/>
    <col min="3855" max="4102" width="9" style="176"/>
    <col min="4103" max="4103" width="15.75" style="176" customWidth="1"/>
    <col min="4104" max="4109" width="12.125" style="176" customWidth="1"/>
    <col min="4110" max="4110" width="11.875" style="176" customWidth="1"/>
    <col min="4111" max="4358" width="9" style="176"/>
    <col min="4359" max="4359" width="15.75" style="176" customWidth="1"/>
    <col min="4360" max="4365" width="12.125" style="176" customWidth="1"/>
    <col min="4366" max="4366" width="11.875" style="176" customWidth="1"/>
    <col min="4367" max="4614" width="9" style="176"/>
    <col min="4615" max="4615" width="15.75" style="176" customWidth="1"/>
    <col min="4616" max="4621" width="12.125" style="176" customWidth="1"/>
    <col min="4622" max="4622" width="11.875" style="176" customWidth="1"/>
    <col min="4623" max="4870" width="9" style="176"/>
    <col min="4871" max="4871" width="15.75" style="176" customWidth="1"/>
    <col min="4872" max="4877" width="12.125" style="176" customWidth="1"/>
    <col min="4878" max="4878" width="11.875" style="176" customWidth="1"/>
    <col min="4879" max="5126" width="9" style="176"/>
    <col min="5127" max="5127" width="15.75" style="176" customWidth="1"/>
    <col min="5128" max="5133" width="12.125" style="176" customWidth="1"/>
    <col min="5134" max="5134" width="11.875" style="176" customWidth="1"/>
    <col min="5135" max="5382" width="9" style="176"/>
    <col min="5383" max="5383" width="15.75" style="176" customWidth="1"/>
    <col min="5384" max="5389" width="12.125" style="176" customWidth="1"/>
    <col min="5390" max="5390" width="11.875" style="176" customWidth="1"/>
    <col min="5391" max="5638" width="9" style="176"/>
    <col min="5639" max="5639" width="15.75" style="176" customWidth="1"/>
    <col min="5640" max="5645" width="12.125" style="176" customWidth="1"/>
    <col min="5646" max="5646" width="11.875" style="176" customWidth="1"/>
    <col min="5647" max="5894" width="9" style="176"/>
    <col min="5895" max="5895" width="15.75" style="176" customWidth="1"/>
    <col min="5896" max="5901" width="12.125" style="176" customWidth="1"/>
    <col min="5902" max="5902" width="11.875" style="176" customWidth="1"/>
    <col min="5903" max="6150" width="9" style="176"/>
    <col min="6151" max="6151" width="15.75" style="176" customWidth="1"/>
    <col min="6152" max="6157" width="12.125" style="176" customWidth="1"/>
    <col min="6158" max="6158" width="11.875" style="176" customWidth="1"/>
    <col min="6159" max="6406" width="9" style="176"/>
    <col min="6407" max="6407" width="15.75" style="176" customWidth="1"/>
    <col min="6408" max="6413" width="12.125" style="176" customWidth="1"/>
    <col min="6414" max="6414" width="11.875" style="176" customWidth="1"/>
    <col min="6415" max="6662" width="9" style="176"/>
    <col min="6663" max="6663" width="15.75" style="176" customWidth="1"/>
    <col min="6664" max="6669" width="12.125" style="176" customWidth="1"/>
    <col min="6670" max="6670" width="11.875" style="176" customWidth="1"/>
    <col min="6671" max="6918" width="9" style="176"/>
    <col min="6919" max="6919" width="15.75" style="176" customWidth="1"/>
    <col min="6920" max="6925" width="12.125" style="176" customWidth="1"/>
    <col min="6926" max="6926" width="11.875" style="176" customWidth="1"/>
    <col min="6927" max="7174" width="9" style="176"/>
    <col min="7175" max="7175" width="15.75" style="176" customWidth="1"/>
    <col min="7176" max="7181" width="12.125" style="176" customWidth="1"/>
    <col min="7182" max="7182" width="11.875" style="176" customWidth="1"/>
    <col min="7183" max="7430" width="9" style="176"/>
    <col min="7431" max="7431" width="15.75" style="176" customWidth="1"/>
    <col min="7432" max="7437" width="12.125" style="176" customWidth="1"/>
    <col min="7438" max="7438" width="11.875" style="176" customWidth="1"/>
    <col min="7439" max="7686" width="9" style="176"/>
    <col min="7687" max="7687" width="15.75" style="176" customWidth="1"/>
    <col min="7688" max="7693" width="12.125" style="176" customWidth="1"/>
    <col min="7694" max="7694" width="11.875" style="176" customWidth="1"/>
    <col min="7695" max="7942" width="9" style="176"/>
    <col min="7943" max="7943" width="15.75" style="176" customWidth="1"/>
    <col min="7944" max="7949" width="12.125" style="176" customWidth="1"/>
    <col min="7950" max="7950" width="11.875" style="176" customWidth="1"/>
    <col min="7951" max="8198" width="9" style="176"/>
    <col min="8199" max="8199" width="15.75" style="176" customWidth="1"/>
    <col min="8200" max="8205" width="12.125" style="176" customWidth="1"/>
    <col min="8206" max="8206" width="11.875" style="176" customWidth="1"/>
    <col min="8207" max="8454" width="9" style="176"/>
    <col min="8455" max="8455" width="15.75" style="176" customWidth="1"/>
    <col min="8456" max="8461" width="12.125" style="176" customWidth="1"/>
    <col min="8462" max="8462" width="11.875" style="176" customWidth="1"/>
    <col min="8463" max="8710" width="9" style="176"/>
    <col min="8711" max="8711" width="15.75" style="176" customWidth="1"/>
    <col min="8712" max="8717" width="12.125" style="176" customWidth="1"/>
    <col min="8718" max="8718" width="11.875" style="176" customWidth="1"/>
    <col min="8719" max="8966" width="9" style="176"/>
    <col min="8967" max="8967" width="15.75" style="176" customWidth="1"/>
    <col min="8968" max="8973" width="12.125" style="176" customWidth="1"/>
    <col min="8974" max="8974" width="11.875" style="176" customWidth="1"/>
    <col min="8975" max="9222" width="9" style="176"/>
    <col min="9223" max="9223" width="15.75" style="176" customWidth="1"/>
    <col min="9224" max="9229" width="12.125" style="176" customWidth="1"/>
    <col min="9230" max="9230" width="11.875" style="176" customWidth="1"/>
    <col min="9231" max="9478" width="9" style="176"/>
    <col min="9479" max="9479" width="15.75" style="176" customWidth="1"/>
    <col min="9480" max="9485" width="12.125" style="176" customWidth="1"/>
    <col min="9486" max="9486" width="11.875" style="176" customWidth="1"/>
    <col min="9487" max="9734" width="9" style="176"/>
    <col min="9735" max="9735" width="15.75" style="176" customWidth="1"/>
    <col min="9736" max="9741" width="12.125" style="176" customWidth="1"/>
    <col min="9742" max="9742" width="11.875" style="176" customWidth="1"/>
    <col min="9743" max="9990" width="9" style="176"/>
    <col min="9991" max="9991" width="15.75" style="176" customWidth="1"/>
    <col min="9992" max="9997" width="12.125" style="176" customWidth="1"/>
    <col min="9998" max="9998" width="11.875" style="176" customWidth="1"/>
    <col min="9999" max="10246" width="9" style="176"/>
    <col min="10247" max="10247" width="15.75" style="176" customWidth="1"/>
    <col min="10248" max="10253" width="12.125" style="176" customWidth="1"/>
    <col min="10254" max="10254" width="11.875" style="176" customWidth="1"/>
    <col min="10255" max="10502" width="9" style="176"/>
    <col min="10503" max="10503" width="15.75" style="176" customWidth="1"/>
    <col min="10504" max="10509" width="12.125" style="176" customWidth="1"/>
    <col min="10510" max="10510" width="11.875" style="176" customWidth="1"/>
    <col min="10511" max="10758" width="9" style="176"/>
    <col min="10759" max="10759" width="15.75" style="176" customWidth="1"/>
    <col min="10760" max="10765" width="12.125" style="176" customWidth="1"/>
    <col min="10766" max="10766" width="11.875" style="176" customWidth="1"/>
    <col min="10767" max="11014" width="9" style="176"/>
    <col min="11015" max="11015" width="15.75" style="176" customWidth="1"/>
    <col min="11016" max="11021" width="12.125" style="176" customWidth="1"/>
    <col min="11022" max="11022" width="11.875" style="176" customWidth="1"/>
    <col min="11023" max="11270" width="9" style="176"/>
    <col min="11271" max="11271" width="15.75" style="176" customWidth="1"/>
    <col min="11272" max="11277" width="12.125" style="176" customWidth="1"/>
    <col min="11278" max="11278" width="11.875" style="176" customWidth="1"/>
    <col min="11279" max="11526" width="9" style="176"/>
    <col min="11527" max="11527" width="15.75" style="176" customWidth="1"/>
    <col min="11528" max="11533" width="12.125" style="176" customWidth="1"/>
    <col min="11534" max="11534" width="11.875" style="176" customWidth="1"/>
    <col min="11535" max="11782" width="9" style="176"/>
    <col min="11783" max="11783" width="15.75" style="176" customWidth="1"/>
    <col min="11784" max="11789" width="12.125" style="176" customWidth="1"/>
    <col min="11790" max="11790" width="11.875" style="176" customWidth="1"/>
    <col min="11791" max="12038" width="9" style="176"/>
    <col min="12039" max="12039" width="15.75" style="176" customWidth="1"/>
    <col min="12040" max="12045" width="12.125" style="176" customWidth="1"/>
    <col min="12046" max="12046" width="11.875" style="176" customWidth="1"/>
    <col min="12047" max="12294" width="9" style="176"/>
    <col min="12295" max="12295" width="15.75" style="176" customWidth="1"/>
    <col min="12296" max="12301" width="12.125" style="176" customWidth="1"/>
    <col min="12302" max="12302" width="11.875" style="176" customWidth="1"/>
    <col min="12303" max="12550" width="9" style="176"/>
    <col min="12551" max="12551" width="15.75" style="176" customWidth="1"/>
    <col min="12552" max="12557" width="12.125" style="176" customWidth="1"/>
    <col min="12558" max="12558" width="11.875" style="176" customWidth="1"/>
    <col min="12559" max="12806" width="9" style="176"/>
    <col min="12807" max="12807" width="15.75" style="176" customWidth="1"/>
    <col min="12808" max="12813" width="12.125" style="176" customWidth="1"/>
    <col min="12814" max="12814" width="11.875" style="176" customWidth="1"/>
    <col min="12815" max="13062" width="9" style="176"/>
    <col min="13063" max="13063" width="15.75" style="176" customWidth="1"/>
    <col min="13064" max="13069" width="12.125" style="176" customWidth="1"/>
    <col min="13070" max="13070" width="11.875" style="176" customWidth="1"/>
    <col min="13071" max="13318" width="9" style="176"/>
    <col min="13319" max="13319" width="15.75" style="176" customWidth="1"/>
    <col min="13320" max="13325" width="12.125" style="176" customWidth="1"/>
    <col min="13326" max="13326" width="11.875" style="176" customWidth="1"/>
    <col min="13327" max="13574" width="9" style="176"/>
    <col min="13575" max="13575" width="15.75" style="176" customWidth="1"/>
    <col min="13576" max="13581" width="12.125" style="176" customWidth="1"/>
    <col min="13582" max="13582" width="11.875" style="176" customWidth="1"/>
    <col min="13583" max="13830" width="9" style="176"/>
    <col min="13831" max="13831" width="15.75" style="176" customWidth="1"/>
    <col min="13832" max="13837" width="12.125" style="176" customWidth="1"/>
    <col min="13838" max="13838" width="11.875" style="176" customWidth="1"/>
    <col min="13839" max="14086" width="9" style="176"/>
    <col min="14087" max="14087" width="15.75" style="176" customWidth="1"/>
    <col min="14088" max="14093" width="12.125" style="176" customWidth="1"/>
    <col min="14094" max="14094" width="11.875" style="176" customWidth="1"/>
    <col min="14095" max="14342" width="9" style="176"/>
    <col min="14343" max="14343" width="15.75" style="176" customWidth="1"/>
    <col min="14344" max="14349" width="12.125" style="176" customWidth="1"/>
    <col min="14350" max="14350" width="11.875" style="176" customWidth="1"/>
    <col min="14351" max="14598" width="9" style="176"/>
    <col min="14599" max="14599" width="15.75" style="176" customWidth="1"/>
    <col min="14600" max="14605" width="12.125" style="176" customWidth="1"/>
    <col min="14606" max="14606" width="11.875" style="176" customWidth="1"/>
    <col min="14607" max="14854" width="9" style="176"/>
    <col min="14855" max="14855" width="15.75" style="176" customWidth="1"/>
    <col min="14856" max="14861" width="12.125" style="176" customWidth="1"/>
    <col min="14862" max="14862" width="11.875" style="176" customWidth="1"/>
    <col min="14863" max="15110" width="9" style="176"/>
    <col min="15111" max="15111" width="15.75" style="176" customWidth="1"/>
    <col min="15112" max="15117" width="12.125" style="176" customWidth="1"/>
    <col min="15118" max="15118" width="11.875" style="176" customWidth="1"/>
    <col min="15119" max="15366" width="9" style="176"/>
    <col min="15367" max="15367" width="15.75" style="176" customWidth="1"/>
    <col min="15368" max="15373" width="12.125" style="176" customWidth="1"/>
    <col min="15374" max="15374" width="11.875" style="176" customWidth="1"/>
    <col min="15375" max="15622" width="9" style="176"/>
    <col min="15623" max="15623" width="15.75" style="176" customWidth="1"/>
    <col min="15624" max="15629" width="12.125" style="176" customWidth="1"/>
    <col min="15630" max="15630" width="11.875" style="176" customWidth="1"/>
    <col min="15631" max="15878" width="9" style="176"/>
    <col min="15879" max="15879" width="15.75" style="176" customWidth="1"/>
    <col min="15880" max="15885" width="12.125" style="176" customWidth="1"/>
    <col min="15886" max="15886" width="11.875" style="176" customWidth="1"/>
    <col min="15887" max="16134" width="9" style="176"/>
    <col min="16135" max="16135" width="15.75" style="176" customWidth="1"/>
    <col min="16136" max="16141" width="12.125" style="176" customWidth="1"/>
    <col min="16142" max="16142" width="11.875" style="176" customWidth="1"/>
    <col min="16143" max="16384" width="9" style="176"/>
  </cols>
  <sheetData>
    <row r="1" spans="2:14" ht="16.5" customHeight="1">
      <c r="B1" s="193" t="s">
        <v>265</v>
      </c>
      <c r="C1" s="198"/>
      <c r="D1" s="177"/>
      <c r="E1" s="177"/>
      <c r="F1" s="177"/>
      <c r="G1" s="177"/>
      <c r="H1" s="177"/>
      <c r="I1" s="177"/>
      <c r="J1" s="177"/>
      <c r="K1" s="177"/>
      <c r="L1" s="177"/>
      <c r="M1" s="177"/>
    </row>
    <row r="2" spans="2:14" ht="13.5" customHeight="1">
      <c r="B2" s="177"/>
      <c r="C2" s="177"/>
      <c r="D2" s="177"/>
      <c r="E2" s="177"/>
      <c r="F2" s="177"/>
      <c r="G2" s="177"/>
      <c r="H2" s="177"/>
      <c r="I2" s="177"/>
      <c r="J2" s="177"/>
      <c r="K2" s="177"/>
      <c r="L2" s="177"/>
      <c r="M2" s="177"/>
    </row>
    <row r="3" spans="2:14" ht="13.5" customHeight="1">
      <c r="B3" s="177"/>
      <c r="C3" s="197"/>
      <c r="D3" s="197"/>
      <c r="E3" s="197"/>
      <c r="F3" s="197"/>
      <c r="G3" s="197"/>
      <c r="H3" s="197"/>
      <c r="I3" s="197"/>
      <c r="J3" s="197"/>
      <c r="K3" s="197"/>
      <c r="L3" s="197"/>
      <c r="M3" s="197"/>
    </row>
    <row r="4" spans="2:14" ht="23.25" customHeight="1">
      <c r="B4" s="193" t="s">
        <v>266</v>
      </c>
      <c r="C4" s="193"/>
      <c r="D4" s="177"/>
      <c r="E4" s="177"/>
      <c r="F4" s="177"/>
      <c r="G4" s="177"/>
      <c r="H4" s="177"/>
      <c r="I4" s="177"/>
      <c r="J4" s="177"/>
      <c r="K4" s="177"/>
      <c r="L4" s="838" t="s">
        <v>98</v>
      </c>
      <c r="M4" s="838"/>
    </row>
    <row r="5" spans="2:14" ht="18" customHeight="1">
      <c r="B5" s="788" t="s">
        <v>99</v>
      </c>
      <c r="C5" s="789"/>
      <c r="D5" s="790"/>
      <c r="E5" s="788" t="s">
        <v>486</v>
      </c>
      <c r="F5" s="790"/>
      <c r="G5" s="788" t="s">
        <v>100</v>
      </c>
      <c r="H5" s="789"/>
      <c r="I5" s="789"/>
      <c r="J5" s="789"/>
      <c r="K5" s="789"/>
      <c r="L5" s="789"/>
      <c r="M5" s="790"/>
      <c r="N5" s="196"/>
    </row>
    <row r="6" spans="2:14" ht="18" customHeight="1">
      <c r="B6" s="791"/>
      <c r="C6" s="792"/>
      <c r="D6" s="793"/>
      <c r="E6" s="186"/>
      <c r="F6" s="195" t="s">
        <v>101</v>
      </c>
      <c r="G6" s="194"/>
      <c r="H6" s="193"/>
      <c r="I6" s="193"/>
      <c r="J6" s="193"/>
      <c r="K6" s="193"/>
      <c r="L6" s="193"/>
      <c r="M6" s="192"/>
    </row>
    <row r="7" spans="2:14" ht="18" customHeight="1">
      <c r="B7" s="794" t="s">
        <v>267</v>
      </c>
      <c r="C7" s="786"/>
      <c r="D7" s="787"/>
      <c r="E7" s="186"/>
      <c r="F7" s="185"/>
      <c r="G7" s="191"/>
      <c r="H7" s="188"/>
      <c r="I7" s="188"/>
      <c r="J7" s="188"/>
      <c r="K7" s="188"/>
      <c r="L7" s="188"/>
      <c r="M7" s="187"/>
      <c r="N7" s="176">
        <v>4</v>
      </c>
    </row>
    <row r="8" spans="2:14" ht="18" customHeight="1">
      <c r="B8" s="785"/>
      <c r="C8" s="786"/>
      <c r="D8" s="787"/>
      <c r="E8" s="186"/>
      <c r="F8" s="185"/>
      <c r="G8" s="191"/>
      <c r="H8" s="188"/>
      <c r="I8" s="188"/>
      <c r="J8" s="188"/>
      <c r="K8" s="188"/>
      <c r="L8" s="188"/>
      <c r="M8" s="187"/>
      <c r="N8" s="176">
        <v>5</v>
      </c>
    </row>
    <row r="9" spans="2:14" ht="18" customHeight="1">
      <c r="B9" s="785"/>
      <c r="C9" s="786"/>
      <c r="D9" s="787"/>
      <c r="E9" s="186"/>
      <c r="F9" s="185"/>
      <c r="G9" s="189"/>
      <c r="H9" s="188"/>
      <c r="I9" s="188"/>
      <c r="J9" s="188"/>
      <c r="K9" s="188"/>
      <c r="L9" s="188"/>
      <c r="M9" s="187"/>
      <c r="N9" s="176">
        <v>6</v>
      </c>
    </row>
    <row r="10" spans="2:14" ht="18" customHeight="1">
      <c r="B10" s="785"/>
      <c r="C10" s="786"/>
      <c r="D10" s="787"/>
      <c r="E10" s="186"/>
      <c r="F10" s="185"/>
      <c r="G10" s="189"/>
      <c r="H10" s="188"/>
      <c r="I10" s="188"/>
      <c r="J10" s="188"/>
      <c r="K10" s="188"/>
      <c r="L10" s="188"/>
      <c r="M10" s="187"/>
      <c r="N10" s="176">
        <v>7</v>
      </c>
    </row>
    <row r="11" spans="2:14" ht="18" customHeight="1">
      <c r="B11" s="785" t="s">
        <v>268</v>
      </c>
      <c r="C11" s="786"/>
      <c r="D11" s="787"/>
      <c r="E11" s="186"/>
      <c r="F11" s="190"/>
      <c r="G11" s="189"/>
      <c r="H11" s="188"/>
      <c r="I11" s="188"/>
      <c r="J11" s="188"/>
      <c r="K11" s="188"/>
      <c r="L11" s="188"/>
      <c r="M11" s="187"/>
      <c r="N11" s="176">
        <v>8</v>
      </c>
    </row>
    <row r="12" spans="2:14" ht="18" customHeight="1">
      <c r="B12" s="785"/>
      <c r="C12" s="786"/>
      <c r="D12" s="787"/>
      <c r="E12" s="186"/>
      <c r="F12" s="185"/>
      <c r="G12" s="189"/>
      <c r="H12" s="188"/>
      <c r="I12" s="188"/>
      <c r="J12" s="188"/>
      <c r="K12" s="188"/>
      <c r="L12" s="188"/>
      <c r="M12" s="187"/>
      <c r="N12" s="176">
        <v>9</v>
      </c>
    </row>
    <row r="13" spans="2:14" ht="18" customHeight="1">
      <c r="B13" s="785"/>
      <c r="C13" s="786"/>
      <c r="D13" s="787"/>
      <c r="E13" s="186"/>
      <c r="F13" s="185"/>
      <c r="G13" s="189"/>
      <c r="H13" s="188"/>
      <c r="I13" s="188"/>
      <c r="J13" s="188"/>
      <c r="K13" s="188"/>
      <c r="L13" s="188"/>
      <c r="M13" s="187"/>
      <c r="N13" s="176">
        <v>10</v>
      </c>
    </row>
    <row r="14" spans="2:14" ht="18" customHeight="1">
      <c r="B14" s="785"/>
      <c r="C14" s="786"/>
      <c r="D14" s="787"/>
      <c r="E14" s="186"/>
      <c r="F14" s="185"/>
      <c r="G14" s="189"/>
      <c r="H14" s="188"/>
      <c r="I14" s="188"/>
      <c r="J14" s="188"/>
      <c r="K14" s="188"/>
      <c r="L14" s="188"/>
      <c r="M14" s="187"/>
      <c r="N14" s="176">
        <v>11</v>
      </c>
    </row>
    <row r="15" spans="2:14" ht="18" customHeight="1">
      <c r="B15" s="785" t="s">
        <v>269</v>
      </c>
      <c r="C15" s="786"/>
      <c r="D15" s="787"/>
      <c r="E15" s="186"/>
      <c r="F15" s="185"/>
      <c r="G15" s="189"/>
      <c r="H15" s="188"/>
      <c r="I15" s="188"/>
      <c r="J15" s="188"/>
      <c r="K15" s="188"/>
      <c r="L15" s="188"/>
      <c r="M15" s="187"/>
      <c r="N15" s="176">
        <v>12</v>
      </c>
    </row>
    <row r="16" spans="2:14" ht="18" customHeight="1">
      <c r="B16" s="785"/>
      <c r="C16" s="786"/>
      <c r="D16" s="787"/>
      <c r="E16" s="186"/>
      <c r="F16" s="185"/>
      <c r="G16" s="189"/>
      <c r="H16" s="188"/>
      <c r="I16" s="188"/>
      <c r="J16" s="188"/>
      <c r="K16" s="188"/>
      <c r="L16" s="188"/>
      <c r="M16" s="187"/>
      <c r="N16" s="176">
        <v>13</v>
      </c>
    </row>
    <row r="17" spans="2:14" ht="18" customHeight="1">
      <c r="B17" s="785"/>
      <c r="C17" s="786"/>
      <c r="D17" s="787"/>
      <c r="E17" s="186"/>
      <c r="F17" s="185"/>
      <c r="G17" s="189"/>
      <c r="H17" s="188"/>
      <c r="I17" s="188"/>
      <c r="J17" s="188"/>
      <c r="K17" s="188"/>
      <c r="L17" s="188"/>
      <c r="M17" s="187"/>
      <c r="N17" s="176">
        <v>14</v>
      </c>
    </row>
    <row r="18" spans="2:14" ht="18" customHeight="1">
      <c r="B18" s="785" t="s">
        <v>270</v>
      </c>
      <c r="C18" s="786"/>
      <c r="D18" s="787"/>
      <c r="E18" s="186"/>
      <c r="F18" s="185"/>
      <c r="G18" s="189"/>
      <c r="H18" s="188"/>
      <c r="I18" s="188"/>
      <c r="J18" s="188"/>
      <c r="K18" s="188"/>
      <c r="L18" s="188"/>
      <c r="M18" s="187"/>
      <c r="N18" s="176">
        <v>15</v>
      </c>
    </row>
    <row r="19" spans="2:14" ht="18" customHeight="1">
      <c r="B19" s="785"/>
      <c r="C19" s="786"/>
      <c r="D19" s="787"/>
      <c r="E19" s="186"/>
      <c r="F19" s="185"/>
      <c r="G19" s="189"/>
      <c r="H19" s="188"/>
      <c r="I19" s="188"/>
      <c r="J19" s="188"/>
      <c r="K19" s="188"/>
      <c r="L19" s="188"/>
      <c r="M19" s="187"/>
      <c r="N19" s="176">
        <v>16</v>
      </c>
    </row>
    <row r="20" spans="2:14" ht="18" customHeight="1">
      <c r="B20" s="785"/>
      <c r="C20" s="786"/>
      <c r="D20" s="787"/>
      <c r="E20" s="186"/>
      <c r="F20" s="185"/>
      <c r="G20" s="189"/>
      <c r="H20" s="188"/>
      <c r="I20" s="188"/>
      <c r="J20" s="188"/>
      <c r="K20" s="188"/>
      <c r="L20" s="188"/>
      <c r="M20" s="187"/>
      <c r="N20" s="176">
        <v>17</v>
      </c>
    </row>
    <row r="21" spans="2:14" ht="18" customHeight="1">
      <c r="B21" s="785"/>
      <c r="C21" s="786"/>
      <c r="D21" s="787"/>
      <c r="E21" s="186"/>
      <c r="F21" s="185"/>
      <c r="G21" s="189"/>
      <c r="H21" s="188"/>
      <c r="I21" s="188"/>
      <c r="J21" s="188"/>
      <c r="K21" s="188"/>
      <c r="L21" s="188"/>
      <c r="M21" s="187"/>
      <c r="N21" s="176">
        <v>18</v>
      </c>
    </row>
    <row r="22" spans="2:14" ht="18" customHeight="1">
      <c r="B22" s="785"/>
      <c r="C22" s="786"/>
      <c r="D22" s="787"/>
      <c r="E22" s="186"/>
      <c r="F22" s="185"/>
      <c r="G22" s="189"/>
      <c r="H22" s="188"/>
      <c r="I22" s="188"/>
      <c r="J22" s="188"/>
      <c r="K22" s="188"/>
      <c r="L22" s="188"/>
      <c r="M22" s="187"/>
      <c r="N22" s="176">
        <v>19</v>
      </c>
    </row>
    <row r="23" spans="2:14" ht="18" customHeight="1">
      <c r="B23" s="785"/>
      <c r="C23" s="786"/>
      <c r="D23" s="787"/>
      <c r="E23" s="186"/>
      <c r="F23" s="185"/>
      <c r="G23" s="189"/>
      <c r="H23" s="188"/>
      <c r="I23" s="188"/>
      <c r="J23" s="188"/>
      <c r="K23" s="188"/>
      <c r="L23" s="188"/>
      <c r="M23" s="187"/>
      <c r="N23" s="176">
        <v>20</v>
      </c>
    </row>
    <row r="24" spans="2:14" ht="18" customHeight="1">
      <c r="B24" s="785"/>
      <c r="C24" s="786"/>
      <c r="D24" s="787"/>
      <c r="E24" s="186"/>
      <c r="F24" s="185"/>
      <c r="G24" s="189"/>
      <c r="H24" s="188"/>
      <c r="I24" s="188"/>
      <c r="J24" s="188"/>
      <c r="K24" s="188"/>
      <c r="L24" s="188"/>
      <c r="M24" s="187"/>
      <c r="N24" s="176">
        <v>21</v>
      </c>
    </row>
    <row r="25" spans="2:14" ht="18" customHeight="1">
      <c r="B25" s="785"/>
      <c r="C25" s="786"/>
      <c r="D25" s="787"/>
      <c r="E25" s="186"/>
      <c r="F25" s="185"/>
      <c r="G25" s="189"/>
      <c r="H25" s="188"/>
      <c r="I25" s="188"/>
      <c r="J25" s="188"/>
      <c r="K25" s="188"/>
      <c r="L25" s="188"/>
      <c r="M25" s="187"/>
      <c r="N25" s="176">
        <v>22</v>
      </c>
    </row>
    <row r="26" spans="2:14" ht="18" customHeight="1">
      <c r="B26" s="785"/>
      <c r="C26" s="786"/>
      <c r="D26" s="787"/>
      <c r="E26" s="186"/>
      <c r="F26" s="185"/>
      <c r="G26" s="189"/>
      <c r="H26" s="188"/>
      <c r="I26" s="188"/>
      <c r="J26" s="188"/>
      <c r="K26" s="188"/>
      <c r="L26" s="188"/>
      <c r="M26" s="187"/>
      <c r="N26" s="176">
        <v>23</v>
      </c>
    </row>
    <row r="27" spans="2:14" ht="18" customHeight="1">
      <c r="B27" s="785"/>
      <c r="C27" s="786"/>
      <c r="D27" s="787"/>
      <c r="E27" s="186"/>
      <c r="F27" s="185"/>
      <c r="G27" s="189"/>
      <c r="H27" s="188"/>
      <c r="I27" s="188"/>
      <c r="J27" s="188"/>
      <c r="K27" s="188"/>
      <c r="L27" s="188"/>
      <c r="M27" s="187"/>
      <c r="N27" s="176">
        <v>24</v>
      </c>
    </row>
    <row r="28" spans="2:14" ht="18" customHeight="1">
      <c r="B28" s="785"/>
      <c r="C28" s="786"/>
      <c r="D28" s="787"/>
      <c r="E28" s="186"/>
      <c r="F28" s="185"/>
      <c r="G28" s="189"/>
      <c r="H28" s="188"/>
      <c r="I28" s="188"/>
      <c r="J28" s="188"/>
      <c r="K28" s="188"/>
      <c r="L28" s="188"/>
      <c r="M28" s="187"/>
      <c r="N28" s="176">
        <v>25</v>
      </c>
    </row>
    <row r="29" spans="2:14" ht="18" customHeight="1">
      <c r="B29" s="785"/>
      <c r="C29" s="786"/>
      <c r="D29" s="787"/>
      <c r="E29" s="186"/>
      <c r="F29" s="185"/>
      <c r="G29" s="189"/>
      <c r="H29" s="188"/>
      <c r="I29" s="188"/>
      <c r="J29" s="188"/>
      <c r="K29" s="188"/>
      <c r="L29" s="188"/>
      <c r="M29" s="187"/>
      <c r="N29" s="176">
        <v>26</v>
      </c>
    </row>
    <row r="30" spans="2:14" ht="18" customHeight="1">
      <c r="B30" s="785"/>
      <c r="C30" s="786"/>
      <c r="D30" s="787"/>
      <c r="E30" s="186"/>
      <c r="F30" s="185"/>
      <c r="G30" s="189"/>
      <c r="H30" s="188"/>
      <c r="I30" s="188"/>
      <c r="J30" s="188"/>
      <c r="K30" s="188"/>
      <c r="L30" s="188"/>
      <c r="M30" s="187"/>
      <c r="N30" s="176">
        <v>27</v>
      </c>
    </row>
    <row r="31" spans="2:14" ht="18" customHeight="1">
      <c r="B31" s="785"/>
      <c r="C31" s="786"/>
      <c r="D31" s="787"/>
      <c r="E31" s="186"/>
      <c r="F31" s="185"/>
      <c r="G31" s="189"/>
      <c r="H31" s="188"/>
      <c r="I31" s="188"/>
      <c r="J31" s="188"/>
      <c r="K31" s="188"/>
      <c r="L31" s="188"/>
      <c r="M31" s="187"/>
      <c r="N31" s="176">
        <v>28</v>
      </c>
    </row>
    <row r="32" spans="2:14" ht="18" customHeight="1">
      <c r="B32" s="785"/>
      <c r="C32" s="786"/>
      <c r="D32" s="787"/>
      <c r="E32" s="186"/>
      <c r="F32" s="185"/>
      <c r="G32" s="189"/>
      <c r="H32" s="188"/>
      <c r="I32" s="188"/>
      <c r="J32" s="188"/>
      <c r="K32" s="188"/>
      <c r="L32" s="188"/>
      <c r="M32" s="187"/>
      <c r="N32" s="176">
        <v>29</v>
      </c>
    </row>
    <row r="33" spans="2:14" ht="18" customHeight="1">
      <c r="B33" s="785"/>
      <c r="C33" s="786"/>
      <c r="D33" s="787"/>
      <c r="E33" s="186"/>
      <c r="F33" s="185"/>
      <c r="G33" s="189"/>
      <c r="H33" s="188"/>
      <c r="I33" s="188"/>
      <c r="J33" s="188"/>
      <c r="K33" s="188"/>
      <c r="L33" s="188"/>
      <c r="M33" s="187"/>
      <c r="N33" s="176">
        <v>30</v>
      </c>
    </row>
    <row r="34" spans="2:14" ht="18" customHeight="1">
      <c r="B34" s="785"/>
      <c r="C34" s="786"/>
      <c r="D34" s="787"/>
      <c r="E34" s="186"/>
      <c r="F34" s="185"/>
      <c r="G34" s="189"/>
      <c r="H34" s="188"/>
      <c r="I34" s="188"/>
      <c r="J34" s="188"/>
      <c r="K34" s="188"/>
      <c r="L34" s="188"/>
      <c r="M34" s="187"/>
      <c r="N34" s="176">
        <v>31</v>
      </c>
    </row>
    <row r="35" spans="2:14" ht="18" customHeight="1">
      <c r="B35" s="785"/>
      <c r="C35" s="786"/>
      <c r="D35" s="787"/>
      <c r="E35" s="186"/>
      <c r="F35" s="185"/>
      <c r="G35" s="189"/>
      <c r="H35" s="188"/>
      <c r="I35" s="188"/>
      <c r="J35" s="188"/>
      <c r="K35" s="188"/>
      <c r="L35" s="188"/>
      <c r="M35" s="187"/>
      <c r="N35" s="176">
        <v>32</v>
      </c>
    </row>
    <row r="36" spans="2:14" ht="18" customHeight="1">
      <c r="B36" s="785"/>
      <c r="C36" s="786"/>
      <c r="D36" s="787"/>
      <c r="E36" s="186"/>
      <c r="F36" s="185"/>
      <c r="G36" s="189"/>
      <c r="H36" s="188"/>
      <c r="I36" s="188"/>
      <c r="J36" s="188"/>
      <c r="K36" s="188"/>
      <c r="L36" s="188"/>
      <c r="M36" s="187"/>
      <c r="N36" s="176">
        <v>33</v>
      </c>
    </row>
    <row r="37" spans="2:14" ht="18" customHeight="1">
      <c r="B37" s="785"/>
      <c r="C37" s="786"/>
      <c r="D37" s="787"/>
      <c r="E37" s="186"/>
      <c r="F37" s="185"/>
      <c r="G37" s="189"/>
      <c r="H37" s="188"/>
      <c r="I37" s="188"/>
      <c r="J37" s="188"/>
      <c r="K37" s="188"/>
      <c r="L37" s="188"/>
      <c r="M37" s="187"/>
      <c r="N37" s="176">
        <v>34</v>
      </c>
    </row>
    <row r="38" spans="2:14" ht="18" customHeight="1">
      <c r="B38" s="785"/>
      <c r="C38" s="786"/>
      <c r="D38" s="787"/>
      <c r="E38" s="186"/>
      <c r="F38" s="185"/>
      <c r="G38" s="189"/>
      <c r="H38" s="188"/>
      <c r="I38" s="188"/>
      <c r="J38" s="188"/>
      <c r="K38" s="188"/>
      <c r="L38" s="188"/>
      <c r="M38" s="187"/>
      <c r="N38" s="176">
        <v>35</v>
      </c>
    </row>
    <row r="39" spans="2:14" ht="18" customHeight="1">
      <c r="B39" s="785"/>
      <c r="C39" s="786"/>
      <c r="D39" s="787"/>
      <c r="E39" s="186"/>
      <c r="F39" s="185"/>
      <c r="G39" s="189"/>
      <c r="H39" s="188"/>
      <c r="I39" s="188"/>
      <c r="J39" s="188"/>
      <c r="K39" s="188"/>
      <c r="L39" s="188"/>
      <c r="M39" s="187"/>
      <c r="N39" s="176">
        <v>36</v>
      </c>
    </row>
    <row r="40" spans="2:14" ht="18" customHeight="1">
      <c r="B40" s="785"/>
      <c r="C40" s="786"/>
      <c r="D40" s="787"/>
      <c r="E40" s="186"/>
      <c r="F40" s="185"/>
      <c r="G40" s="189"/>
      <c r="H40" s="188"/>
      <c r="I40" s="188"/>
      <c r="J40" s="188"/>
      <c r="K40" s="188"/>
      <c r="L40" s="188"/>
      <c r="M40" s="187"/>
      <c r="N40" s="176">
        <v>37</v>
      </c>
    </row>
    <row r="41" spans="2:14" ht="18" customHeight="1">
      <c r="B41" s="785"/>
      <c r="C41" s="786"/>
      <c r="D41" s="787"/>
      <c r="E41" s="186"/>
      <c r="F41" s="185"/>
      <c r="G41" s="189"/>
      <c r="H41" s="188"/>
      <c r="I41" s="188"/>
      <c r="J41" s="188"/>
      <c r="K41" s="188"/>
      <c r="L41" s="188"/>
      <c r="M41" s="187"/>
      <c r="N41" s="176">
        <v>38</v>
      </c>
    </row>
    <row r="42" spans="2:14" ht="18" customHeight="1">
      <c r="B42" s="785"/>
      <c r="C42" s="786"/>
      <c r="D42" s="787"/>
      <c r="E42" s="186"/>
      <c r="F42" s="185"/>
      <c r="G42" s="189"/>
      <c r="H42" s="188"/>
      <c r="I42" s="188"/>
      <c r="J42" s="188"/>
      <c r="K42" s="188"/>
      <c r="L42" s="188"/>
      <c r="M42" s="187"/>
      <c r="N42" s="176">
        <v>39</v>
      </c>
    </row>
    <row r="43" spans="2:14" ht="18" customHeight="1">
      <c r="B43" s="785"/>
      <c r="C43" s="786"/>
      <c r="D43" s="787"/>
      <c r="E43" s="186"/>
      <c r="F43" s="185"/>
      <c r="G43" s="189"/>
      <c r="H43" s="188"/>
      <c r="I43" s="188"/>
      <c r="J43" s="188"/>
      <c r="K43" s="188"/>
      <c r="L43" s="188"/>
      <c r="M43" s="187"/>
      <c r="N43" s="176">
        <v>40</v>
      </c>
    </row>
    <row r="44" spans="2:14" ht="18" customHeight="1">
      <c r="B44" s="785"/>
      <c r="C44" s="786"/>
      <c r="D44" s="787"/>
      <c r="E44" s="186"/>
      <c r="F44" s="185"/>
      <c r="G44" s="189"/>
      <c r="H44" s="188"/>
      <c r="I44" s="188"/>
      <c r="J44" s="188"/>
      <c r="K44" s="188"/>
      <c r="L44" s="188"/>
      <c r="M44" s="187"/>
      <c r="N44" s="176">
        <v>41</v>
      </c>
    </row>
    <row r="45" spans="2:14" ht="18" customHeight="1">
      <c r="B45" s="785"/>
      <c r="C45" s="786"/>
      <c r="D45" s="787"/>
      <c r="E45" s="186"/>
      <c r="F45" s="185"/>
      <c r="G45" s="189"/>
      <c r="H45" s="188"/>
      <c r="I45" s="188"/>
      <c r="J45" s="188"/>
      <c r="K45" s="188"/>
      <c r="L45" s="188"/>
      <c r="M45" s="187"/>
      <c r="N45" s="176">
        <v>42</v>
      </c>
    </row>
    <row r="46" spans="2:14" ht="18" customHeight="1">
      <c r="B46" s="785"/>
      <c r="C46" s="786"/>
      <c r="D46" s="787"/>
      <c r="E46" s="186"/>
      <c r="F46" s="185"/>
      <c r="G46" s="189"/>
      <c r="H46" s="188"/>
      <c r="I46" s="188"/>
      <c r="J46" s="188"/>
      <c r="K46" s="188"/>
      <c r="L46" s="188"/>
      <c r="M46" s="187"/>
      <c r="N46" s="176">
        <v>43</v>
      </c>
    </row>
    <row r="47" spans="2:14" ht="18" customHeight="1">
      <c r="B47" s="785"/>
      <c r="C47" s="786"/>
      <c r="D47" s="787"/>
      <c r="E47" s="186"/>
      <c r="F47" s="185"/>
      <c r="G47" s="189"/>
      <c r="H47" s="188"/>
      <c r="I47" s="188"/>
      <c r="J47" s="188"/>
      <c r="K47" s="188"/>
      <c r="L47" s="188"/>
      <c r="M47" s="187"/>
      <c r="N47" s="176">
        <v>44</v>
      </c>
    </row>
    <row r="48" spans="2:14" ht="18" customHeight="1">
      <c r="B48" s="785"/>
      <c r="C48" s="786"/>
      <c r="D48" s="787"/>
      <c r="E48" s="186"/>
      <c r="F48" s="185"/>
      <c r="G48" s="189"/>
      <c r="H48" s="188"/>
      <c r="I48" s="188"/>
      <c r="J48" s="188"/>
      <c r="K48" s="188"/>
      <c r="L48" s="188"/>
      <c r="M48" s="187"/>
      <c r="N48" s="176">
        <v>45</v>
      </c>
    </row>
    <row r="49" spans="2:14" ht="18" customHeight="1">
      <c r="B49" s="785"/>
      <c r="C49" s="786"/>
      <c r="D49" s="787"/>
      <c r="E49" s="186"/>
      <c r="F49" s="185"/>
      <c r="G49" s="189"/>
      <c r="H49" s="188"/>
      <c r="I49" s="188"/>
      <c r="J49" s="188"/>
      <c r="K49" s="188"/>
      <c r="L49" s="188"/>
      <c r="M49" s="187"/>
      <c r="N49" s="176">
        <v>46</v>
      </c>
    </row>
    <row r="50" spans="2:14" ht="18" customHeight="1">
      <c r="B50" s="785"/>
      <c r="C50" s="786"/>
      <c r="D50" s="787"/>
      <c r="E50" s="186"/>
      <c r="F50" s="185"/>
      <c r="G50" s="189"/>
      <c r="H50" s="188"/>
      <c r="I50" s="188"/>
      <c r="J50" s="188"/>
      <c r="K50" s="188"/>
      <c r="L50" s="188"/>
      <c r="M50" s="187"/>
      <c r="N50" s="176">
        <v>47</v>
      </c>
    </row>
    <row r="51" spans="2:14" ht="18" customHeight="1">
      <c r="B51" s="785"/>
      <c r="C51" s="786"/>
      <c r="D51" s="787"/>
      <c r="E51" s="186"/>
      <c r="F51" s="185"/>
      <c r="G51" s="189"/>
      <c r="H51" s="188"/>
      <c r="I51" s="188"/>
      <c r="J51" s="188"/>
      <c r="K51" s="188"/>
      <c r="L51" s="188"/>
      <c r="M51" s="187"/>
      <c r="N51" s="176">
        <v>48</v>
      </c>
    </row>
    <row r="52" spans="2:14" ht="18" customHeight="1">
      <c r="B52" s="785"/>
      <c r="C52" s="786"/>
      <c r="D52" s="787"/>
      <c r="E52" s="186"/>
      <c r="F52" s="185"/>
      <c r="G52" s="189"/>
      <c r="H52" s="188"/>
      <c r="I52" s="188"/>
      <c r="J52" s="188"/>
      <c r="K52" s="188"/>
      <c r="L52" s="188"/>
      <c r="M52" s="187"/>
      <c r="N52" s="176">
        <v>49</v>
      </c>
    </row>
    <row r="53" spans="2:14" ht="18" customHeight="1">
      <c r="B53" s="785"/>
      <c r="C53" s="786"/>
      <c r="D53" s="787"/>
      <c r="E53" s="186"/>
      <c r="F53" s="185"/>
      <c r="G53" s="189"/>
      <c r="H53" s="188"/>
      <c r="I53" s="188"/>
      <c r="J53" s="188"/>
      <c r="K53" s="188"/>
      <c r="L53" s="188"/>
      <c r="M53" s="187"/>
      <c r="N53" s="176">
        <v>50</v>
      </c>
    </row>
    <row r="54" spans="2:14" ht="18" customHeight="1">
      <c r="B54" s="785"/>
      <c r="C54" s="786"/>
      <c r="D54" s="787"/>
      <c r="E54" s="186"/>
      <c r="F54" s="185"/>
      <c r="G54" s="189"/>
      <c r="H54" s="188"/>
      <c r="I54" s="188"/>
      <c r="J54" s="188"/>
      <c r="K54" s="188"/>
      <c r="L54" s="188"/>
      <c r="M54" s="187"/>
      <c r="N54" s="176">
        <v>51</v>
      </c>
    </row>
    <row r="55" spans="2:14" ht="18" customHeight="1">
      <c r="B55" s="785"/>
      <c r="C55" s="786"/>
      <c r="D55" s="787"/>
      <c r="E55" s="186"/>
      <c r="F55" s="185"/>
      <c r="G55" s="189"/>
      <c r="H55" s="188"/>
      <c r="I55" s="188"/>
      <c r="J55" s="188"/>
      <c r="K55" s="188"/>
      <c r="L55" s="188"/>
      <c r="M55" s="187"/>
      <c r="N55" s="176">
        <v>52</v>
      </c>
    </row>
    <row r="56" spans="2:14" ht="18" customHeight="1">
      <c r="B56" s="785"/>
      <c r="C56" s="786"/>
      <c r="D56" s="787"/>
      <c r="E56" s="186"/>
      <c r="F56" s="185"/>
      <c r="G56" s="189"/>
      <c r="H56" s="188"/>
      <c r="I56" s="188"/>
      <c r="J56" s="188"/>
      <c r="K56" s="188"/>
      <c r="L56" s="188"/>
      <c r="M56" s="187"/>
      <c r="N56" s="176">
        <v>53</v>
      </c>
    </row>
    <row r="57" spans="2:14" ht="18" customHeight="1">
      <c r="B57" s="785"/>
      <c r="C57" s="786"/>
      <c r="D57" s="787"/>
      <c r="E57" s="186"/>
      <c r="F57" s="185"/>
      <c r="G57" s="189"/>
      <c r="H57" s="188"/>
      <c r="I57" s="188"/>
      <c r="J57" s="188"/>
      <c r="K57" s="188"/>
      <c r="L57" s="188"/>
      <c r="M57" s="187"/>
      <c r="N57" s="176">
        <v>54</v>
      </c>
    </row>
    <row r="58" spans="2:14" ht="18" customHeight="1">
      <c r="B58" s="785"/>
      <c r="C58" s="786"/>
      <c r="D58" s="787"/>
      <c r="E58" s="186"/>
      <c r="F58" s="185"/>
      <c r="G58" s="189"/>
      <c r="H58" s="188"/>
      <c r="I58" s="188"/>
      <c r="J58" s="188"/>
      <c r="K58" s="188"/>
      <c r="L58" s="188"/>
      <c r="M58" s="187"/>
      <c r="N58" s="176">
        <v>55</v>
      </c>
    </row>
    <row r="59" spans="2:14" ht="18" customHeight="1">
      <c r="B59" s="785"/>
      <c r="C59" s="786"/>
      <c r="D59" s="787"/>
      <c r="E59" s="186"/>
      <c r="F59" s="185"/>
      <c r="G59" s="189"/>
      <c r="H59" s="188"/>
      <c r="I59" s="188"/>
      <c r="J59" s="188"/>
      <c r="K59" s="188"/>
      <c r="L59" s="188"/>
      <c r="M59" s="187"/>
      <c r="N59" s="176">
        <v>56</v>
      </c>
    </row>
    <row r="60" spans="2:14" ht="18" customHeight="1">
      <c r="B60" s="785"/>
      <c r="C60" s="786"/>
      <c r="D60" s="787"/>
      <c r="E60" s="186"/>
      <c r="F60" s="185"/>
      <c r="G60" s="189"/>
      <c r="H60" s="188"/>
      <c r="I60" s="188"/>
      <c r="J60" s="188"/>
      <c r="K60" s="188"/>
      <c r="L60" s="188"/>
      <c r="M60" s="187"/>
      <c r="N60" s="176">
        <v>57</v>
      </c>
    </row>
    <row r="61" spans="2:14" ht="18" customHeight="1">
      <c r="B61" s="785"/>
      <c r="C61" s="786"/>
      <c r="D61" s="787"/>
      <c r="E61" s="186"/>
      <c r="F61" s="185"/>
      <c r="G61" s="189"/>
      <c r="H61" s="188"/>
      <c r="I61" s="188"/>
      <c r="J61" s="188"/>
      <c r="K61" s="188"/>
      <c r="L61" s="188"/>
      <c r="M61" s="187"/>
      <c r="N61" s="176">
        <v>58</v>
      </c>
    </row>
    <row r="62" spans="2:14" ht="18" customHeight="1">
      <c r="B62" s="785"/>
      <c r="C62" s="786"/>
      <c r="D62" s="787"/>
      <c r="E62" s="186"/>
      <c r="F62" s="185"/>
      <c r="G62" s="189"/>
      <c r="H62" s="188"/>
      <c r="I62" s="188"/>
      <c r="J62" s="188"/>
      <c r="K62" s="188"/>
      <c r="L62" s="188"/>
      <c r="M62" s="187"/>
      <c r="N62" s="176">
        <v>59</v>
      </c>
    </row>
    <row r="63" spans="2:14" ht="18" customHeight="1">
      <c r="B63" s="785"/>
      <c r="C63" s="786"/>
      <c r="D63" s="787"/>
      <c r="E63" s="186"/>
      <c r="F63" s="185"/>
      <c r="G63" s="189"/>
      <c r="H63" s="188"/>
      <c r="I63" s="188"/>
      <c r="J63" s="188"/>
      <c r="K63" s="188"/>
      <c r="L63" s="188"/>
      <c r="M63" s="187"/>
      <c r="N63" s="176">
        <v>60</v>
      </c>
    </row>
    <row r="64" spans="2:14" ht="18" customHeight="1">
      <c r="B64" s="785"/>
      <c r="C64" s="786"/>
      <c r="D64" s="787"/>
      <c r="E64" s="186"/>
      <c r="F64" s="185"/>
      <c r="G64" s="189"/>
      <c r="H64" s="188"/>
      <c r="I64" s="188"/>
      <c r="J64" s="188"/>
      <c r="K64" s="188"/>
      <c r="L64" s="188"/>
      <c r="M64" s="187"/>
      <c r="N64" s="176">
        <v>61</v>
      </c>
    </row>
    <row r="65" spans="2:14" ht="18" customHeight="1">
      <c r="B65" s="785"/>
      <c r="C65" s="786"/>
      <c r="D65" s="787"/>
      <c r="E65" s="186"/>
      <c r="F65" s="185"/>
      <c r="G65" s="189"/>
      <c r="H65" s="188"/>
      <c r="I65" s="188"/>
      <c r="J65" s="188"/>
      <c r="K65" s="188"/>
      <c r="L65" s="188"/>
      <c r="M65" s="187"/>
      <c r="N65" s="176">
        <v>62</v>
      </c>
    </row>
    <row r="66" spans="2:14" ht="18" customHeight="1">
      <c r="B66" s="785"/>
      <c r="C66" s="786"/>
      <c r="D66" s="787"/>
      <c r="E66" s="186"/>
      <c r="F66" s="185"/>
      <c r="G66" s="189"/>
      <c r="H66" s="188"/>
      <c r="I66" s="188"/>
      <c r="J66" s="188"/>
      <c r="K66" s="188"/>
      <c r="L66" s="188"/>
      <c r="M66" s="187"/>
      <c r="N66" s="176">
        <v>63</v>
      </c>
    </row>
    <row r="67" spans="2:14" ht="18" customHeight="1">
      <c r="B67" s="785"/>
      <c r="C67" s="786"/>
      <c r="D67" s="787"/>
      <c r="E67" s="186"/>
      <c r="F67" s="185"/>
      <c r="G67" s="189"/>
      <c r="H67" s="188"/>
      <c r="I67" s="188"/>
      <c r="J67" s="188"/>
      <c r="K67" s="188"/>
      <c r="L67" s="188"/>
      <c r="M67" s="187"/>
      <c r="N67" s="176">
        <v>64</v>
      </c>
    </row>
    <row r="68" spans="2:14" ht="18" customHeight="1">
      <c r="B68" s="785"/>
      <c r="C68" s="786"/>
      <c r="D68" s="787"/>
      <c r="E68" s="186"/>
      <c r="F68" s="185"/>
      <c r="G68" s="189"/>
      <c r="H68" s="188"/>
      <c r="I68" s="188"/>
      <c r="J68" s="188"/>
      <c r="K68" s="188"/>
      <c r="L68" s="188"/>
      <c r="M68" s="187"/>
      <c r="N68" s="176">
        <v>65</v>
      </c>
    </row>
    <row r="69" spans="2:14" ht="18" customHeight="1">
      <c r="B69" s="785"/>
      <c r="C69" s="786"/>
      <c r="D69" s="787"/>
      <c r="E69" s="186"/>
      <c r="F69" s="185"/>
      <c r="G69" s="189"/>
      <c r="H69" s="188"/>
      <c r="I69" s="188"/>
      <c r="J69" s="188"/>
      <c r="K69" s="188"/>
      <c r="L69" s="188"/>
      <c r="M69" s="187"/>
      <c r="N69" s="176">
        <v>66</v>
      </c>
    </row>
    <row r="70" spans="2:14" ht="18" customHeight="1">
      <c r="B70" s="785"/>
      <c r="C70" s="786"/>
      <c r="D70" s="787"/>
      <c r="E70" s="186"/>
      <c r="F70" s="185"/>
      <c r="G70" s="189"/>
      <c r="H70" s="188"/>
      <c r="I70" s="188"/>
      <c r="J70" s="188"/>
      <c r="K70" s="188"/>
      <c r="L70" s="188"/>
      <c r="M70" s="187"/>
      <c r="N70" s="176">
        <v>67</v>
      </c>
    </row>
    <row r="71" spans="2:14" ht="18" customHeight="1">
      <c r="B71" s="785"/>
      <c r="C71" s="786"/>
      <c r="D71" s="787"/>
      <c r="E71" s="186"/>
      <c r="F71" s="185"/>
      <c r="G71" s="189"/>
      <c r="H71" s="188"/>
      <c r="I71" s="188"/>
      <c r="J71" s="188"/>
      <c r="K71" s="188"/>
      <c r="L71" s="188"/>
      <c r="M71" s="187"/>
      <c r="N71" s="176">
        <v>68</v>
      </c>
    </row>
    <row r="72" spans="2:14" ht="18" customHeight="1">
      <c r="B72" s="785"/>
      <c r="C72" s="786"/>
      <c r="D72" s="787"/>
      <c r="E72" s="186"/>
      <c r="F72" s="185"/>
      <c r="G72" s="189"/>
      <c r="H72" s="188"/>
      <c r="I72" s="188"/>
      <c r="J72" s="188"/>
      <c r="K72" s="188"/>
      <c r="L72" s="188"/>
      <c r="M72" s="187"/>
      <c r="N72" s="176">
        <v>69</v>
      </c>
    </row>
    <row r="73" spans="2:14" ht="18" customHeight="1">
      <c r="B73" s="785"/>
      <c r="C73" s="786"/>
      <c r="D73" s="787"/>
      <c r="E73" s="186"/>
      <c r="F73" s="185"/>
      <c r="G73" s="189"/>
      <c r="H73" s="188"/>
      <c r="I73" s="188"/>
      <c r="J73" s="188"/>
      <c r="K73" s="188"/>
      <c r="L73" s="188"/>
      <c r="M73" s="187"/>
      <c r="N73" s="176">
        <v>70</v>
      </c>
    </row>
    <row r="74" spans="2:14" ht="18" customHeight="1">
      <c r="B74" s="785"/>
      <c r="C74" s="786"/>
      <c r="D74" s="787"/>
      <c r="E74" s="186"/>
      <c r="F74" s="185"/>
      <c r="G74" s="189"/>
      <c r="H74" s="188"/>
      <c r="I74" s="188"/>
      <c r="J74" s="188"/>
      <c r="K74" s="188"/>
      <c r="L74" s="188"/>
      <c r="M74" s="187"/>
      <c r="N74" s="176">
        <v>71</v>
      </c>
    </row>
    <row r="75" spans="2:14" ht="18" customHeight="1">
      <c r="B75" s="785"/>
      <c r="C75" s="786"/>
      <c r="D75" s="787"/>
      <c r="E75" s="186"/>
      <c r="F75" s="185"/>
      <c r="G75" s="189"/>
      <c r="H75" s="188"/>
      <c r="I75" s="188"/>
      <c r="J75" s="188"/>
      <c r="K75" s="188"/>
      <c r="L75" s="188"/>
      <c r="M75" s="187"/>
      <c r="N75" s="176">
        <v>72</v>
      </c>
    </row>
    <row r="76" spans="2:14" ht="18" customHeight="1">
      <c r="B76" s="785"/>
      <c r="C76" s="786"/>
      <c r="D76" s="787"/>
      <c r="E76" s="186"/>
      <c r="F76" s="185"/>
      <c r="G76" s="189"/>
      <c r="H76" s="188"/>
      <c r="I76" s="188"/>
      <c r="J76" s="188"/>
      <c r="K76" s="188"/>
      <c r="L76" s="188"/>
      <c r="M76" s="187"/>
    </row>
    <row r="77" spans="2:14" ht="18" customHeight="1">
      <c r="B77" s="785"/>
      <c r="C77" s="786"/>
      <c r="D77" s="787"/>
      <c r="E77" s="186"/>
      <c r="F77" s="185"/>
      <c r="G77" s="189"/>
      <c r="H77" s="188"/>
      <c r="I77" s="188"/>
      <c r="J77" s="188"/>
      <c r="K77" s="188"/>
      <c r="L77" s="188"/>
      <c r="M77" s="187"/>
    </row>
    <row r="78" spans="2:14" ht="18" customHeight="1">
      <c r="B78" s="785"/>
      <c r="C78" s="786"/>
      <c r="D78" s="787"/>
      <c r="E78" s="186"/>
      <c r="F78" s="185"/>
      <c r="G78" s="184"/>
      <c r="H78" s="183"/>
      <c r="I78" s="183"/>
      <c r="J78" s="183"/>
      <c r="K78" s="183"/>
      <c r="L78" s="183"/>
      <c r="M78" s="182"/>
    </row>
    <row r="79" spans="2:14" ht="23.25" customHeight="1">
      <c r="B79" s="788" t="s">
        <v>111</v>
      </c>
      <c r="C79" s="789"/>
      <c r="D79" s="790"/>
      <c r="E79" s="180"/>
      <c r="F79" s="181">
        <f>SUM(F7:F78)</f>
        <v>0</v>
      </c>
      <c r="G79" s="180"/>
      <c r="H79" s="179"/>
      <c r="I79" s="179"/>
      <c r="J79" s="179"/>
      <c r="K79" s="179"/>
      <c r="L79" s="179"/>
      <c r="M79" s="178"/>
    </row>
    <row r="80" spans="2:14" ht="19.5" customHeight="1">
      <c r="B80" s="177"/>
      <c r="C80" s="177"/>
      <c r="D80" s="177"/>
      <c r="E80" s="177"/>
      <c r="F80" s="177"/>
      <c r="G80" s="177"/>
      <c r="H80" s="177"/>
      <c r="I80" s="177"/>
      <c r="J80" s="177"/>
      <c r="K80" s="177"/>
      <c r="L80" s="177"/>
      <c r="M80" s="177"/>
    </row>
    <row r="81" spans="2:13">
      <c r="B81" s="177"/>
      <c r="C81" s="177"/>
      <c r="D81" s="177"/>
      <c r="E81" s="177"/>
      <c r="F81" s="177"/>
      <c r="G81" s="177"/>
      <c r="H81" s="177"/>
      <c r="I81" s="177"/>
      <c r="J81" s="177"/>
      <c r="K81" s="177"/>
      <c r="L81" s="177"/>
      <c r="M81" s="177"/>
    </row>
  </sheetData>
  <sheetProtection formatCells="0" formatColumns="0" formatRows="0" insertColumns="0" insertRows="0" insertHyperlinks="0" deleteColumns="0" deleteRows="0" sort="0" autoFilter="0" pivotTables="0"/>
  <mergeCells count="78">
    <mergeCell ref="L4:M4"/>
    <mergeCell ref="B5:D5"/>
    <mergeCell ref="E5:F5"/>
    <mergeCell ref="G5:M5"/>
    <mergeCell ref="B6:D6"/>
    <mergeCell ref="B7:D7"/>
    <mergeCell ref="B8:D8"/>
    <mergeCell ref="B9:D9"/>
    <mergeCell ref="B10:D10"/>
    <mergeCell ref="B11:D11"/>
    <mergeCell ref="B12:D12"/>
    <mergeCell ref="B13:D13"/>
    <mergeCell ref="B14:D14"/>
    <mergeCell ref="B15:D15"/>
    <mergeCell ref="B16:D16"/>
    <mergeCell ref="B17:D17"/>
    <mergeCell ref="B18:D18"/>
    <mergeCell ref="B19:D19"/>
    <mergeCell ref="B20:D20"/>
    <mergeCell ref="B21:D21"/>
    <mergeCell ref="B22:D22"/>
    <mergeCell ref="B23:D23"/>
    <mergeCell ref="B24:D24"/>
    <mergeCell ref="B25:D25"/>
    <mergeCell ref="B26:D26"/>
    <mergeCell ref="B27:D27"/>
    <mergeCell ref="B28:D28"/>
    <mergeCell ref="B29:D29"/>
    <mergeCell ref="B30:D30"/>
    <mergeCell ref="B31:D31"/>
    <mergeCell ref="B32:D32"/>
    <mergeCell ref="B33:D33"/>
    <mergeCell ref="B34:D34"/>
    <mergeCell ref="B35:D35"/>
    <mergeCell ref="B36:D36"/>
    <mergeCell ref="B37:D37"/>
    <mergeCell ref="B38:D38"/>
    <mergeCell ref="B39:D39"/>
    <mergeCell ref="B40:D40"/>
    <mergeCell ref="B41:D41"/>
    <mergeCell ref="B42:D42"/>
    <mergeCell ref="B43:D43"/>
    <mergeCell ref="B44:D44"/>
    <mergeCell ref="B45:D45"/>
    <mergeCell ref="B46:D46"/>
    <mergeCell ref="B47:D47"/>
    <mergeCell ref="B48:D48"/>
    <mergeCell ref="B49:D49"/>
    <mergeCell ref="B50:D50"/>
    <mergeCell ref="B51:D51"/>
    <mergeCell ref="B52:D52"/>
    <mergeCell ref="B53:D53"/>
    <mergeCell ref="B54:D54"/>
    <mergeCell ref="B55:D55"/>
    <mergeCell ref="B56:D56"/>
    <mergeCell ref="B57:D57"/>
    <mergeCell ref="B58:D58"/>
    <mergeCell ref="B59:D59"/>
    <mergeCell ref="B60:D60"/>
    <mergeCell ref="B61:D61"/>
    <mergeCell ref="B62:D62"/>
    <mergeCell ref="B63:D63"/>
    <mergeCell ref="B64:D64"/>
    <mergeCell ref="B65:D65"/>
    <mergeCell ref="B66:D66"/>
    <mergeCell ref="B67:D67"/>
    <mergeCell ref="B68:D68"/>
    <mergeCell ref="B69:D69"/>
    <mergeCell ref="B70:D70"/>
    <mergeCell ref="B71:D71"/>
    <mergeCell ref="B77:D77"/>
    <mergeCell ref="B78:D78"/>
    <mergeCell ref="B79:D79"/>
    <mergeCell ref="B72:D72"/>
    <mergeCell ref="B73:D73"/>
    <mergeCell ref="B74:D74"/>
    <mergeCell ref="B75:D75"/>
    <mergeCell ref="B76:D76"/>
  </mergeCells>
  <phoneticPr fontId="4"/>
  <pageMargins left="0.7" right="0.7" top="0.75" bottom="0.75" header="0.3" footer="0.3"/>
  <pageSetup paperSize="9" scale="33"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CF23EE-F9A9-4091-9029-B31B56947AA8}">
  <sheetPr>
    <tabColor theme="5" tint="0.39997558519241921"/>
    <outlinePr summaryRight="0"/>
    <pageSetUpPr fitToPage="1"/>
  </sheetPr>
  <dimension ref="A1:AB50"/>
  <sheetViews>
    <sheetView showGridLines="0" view="pageBreakPreview" topLeftCell="A2" zoomScale="70" zoomScaleNormal="75" zoomScaleSheetLayoutView="70" workbookViewId="0">
      <selection activeCell="Q11" sqref="Q11"/>
    </sheetView>
  </sheetViews>
  <sheetFormatPr defaultRowHeight="13.5"/>
  <cols>
    <col min="1" max="1" width="4.375" customWidth="1"/>
    <col min="2" max="2" width="9.375" bestFit="1" customWidth="1"/>
    <col min="3" max="3" width="21.625" bestFit="1" customWidth="1"/>
    <col min="4" max="4" width="39.25" bestFit="1" customWidth="1"/>
    <col min="5" max="5" width="22.125" bestFit="1" customWidth="1"/>
    <col min="6" max="6" width="22.25" customWidth="1"/>
    <col min="7" max="7" width="21.75" bestFit="1" customWidth="1"/>
    <col min="8" max="8" width="13.375" bestFit="1" customWidth="1"/>
    <col min="9" max="9" width="13.25" customWidth="1"/>
    <col min="10" max="10" width="12.25" customWidth="1"/>
    <col min="11" max="11" width="14.375" customWidth="1"/>
    <col min="12" max="12" width="19.625" customWidth="1"/>
    <col min="13" max="13" width="23.875" customWidth="1"/>
    <col min="14" max="18" width="17.875" customWidth="1"/>
    <col min="19" max="19" width="8.625" customWidth="1"/>
    <col min="20" max="21" width="17.875" customWidth="1"/>
    <col min="22" max="22" width="20.375" customWidth="1"/>
    <col min="23" max="26" width="19.25" style="199" customWidth="1"/>
    <col min="27" max="27" width="17.875" style="199" customWidth="1"/>
  </cols>
  <sheetData>
    <row r="1" spans="1:28" ht="14.25">
      <c r="A1" s="286"/>
      <c r="W1"/>
      <c r="X1"/>
      <c r="Y1"/>
      <c r="Z1"/>
      <c r="AA1"/>
    </row>
    <row r="2" spans="1:28" ht="32.25" customHeight="1" thickBot="1">
      <c r="B2" s="285" t="s">
        <v>271</v>
      </c>
      <c r="W2"/>
      <c r="X2"/>
      <c r="Y2"/>
      <c r="Z2"/>
      <c r="AA2"/>
    </row>
    <row r="3" spans="1:28" ht="47.25" customHeight="1">
      <c r="B3" s="840" t="s">
        <v>272</v>
      </c>
      <c r="C3" s="841"/>
      <c r="D3" s="841"/>
      <c r="E3" s="841"/>
      <c r="F3" s="841"/>
      <c r="G3" s="841"/>
      <c r="H3" s="841"/>
      <c r="I3" s="841"/>
      <c r="J3" s="841"/>
      <c r="K3" s="841"/>
      <c r="L3" s="841"/>
      <c r="M3" s="841"/>
      <c r="N3" s="841"/>
      <c r="O3" s="841"/>
      <c r="P3" s="841"/>
      <c r="Q3" s="841"/>
      <c r="R3" s="841"/>
      <c r="S3" s="841"/>
      <c r="T3" s="841"/>
      <c r="U3" s="841"/>
      <c r="V3" s="841"/>
      <c r="W3" s="841"/>
      <c r="X3" s="841"/>
      <c r="Y3" s="841"/>
      <c r="Z3" s="841"/>
      <c r="AA3" s="841"/>
      <c r="AB3" s="842"/>
    </row>
    <row r="4" spans="1:28" ht="30" customHeight="1" thickBot="1">
      <c r="B4" s="843"/>
      <c r="C4" s="844"/>
      <c r="D4" s="844"/>
      <c r="E4" s="844"/>
      <c r="F4" s="844"/>
      <c r="G4" s="844"/>
      <c r="H4" s="844"/>
      <c r="I4" s="844"/>
      <c r="J4" s="844"/>
      <c r="K4" s="844"/>
      <c r="L4" s="844"/>
      <c r="M4" s="844"/>
      <c r="N4" s="844"/>
      <c r="O4" s="844"/>
      <c r="P4" s="844"/>
      <c r="Q4" s="844"/>
      <c r="R4" s="844"/>
      <c r="S4" s="844"/>
      <c r="T4" s="844"/>
      <c r="U4" s="844"/>
      <c r="V4" s="844"/>
      <c r="W4" s="844"/>
      <c r="X4" s="844"/>
      <c r="Y4" s="844"/>
      <c r="Z4" s="844"/>
      <c r="AA4" s="844"/>
      <c r="AB4" s="845"/>
    </row>
    <row r="5" spans="1:28" ht="45" customHeight="1">
      <c r="B5" s="846" t="s">
        <v>224</v>
      </c>
      <c r="C5" s="846"/>
      <c r="D5" s="284"/>
      <c r="E5" s="283"/>
      <c r="F5" s="283"/>
      <c r="G5" s="283"/>
      <c r="H5" s="283"/>
      <c r="I5" s="283"/>
      <c r="J5" s="283"/>
      <c r="K5" s="283"/>
      <c r="L5" s="283"/>
      <c r="M5" s="283"/>
      <c r="N5" s="283"/>
      <c r="O5" s="283"/>
      <c r="P5" s="283"/>
      <c r="Q5" s="283"/>
      <c r="R5" s="283"/>
      <c r="S5" s="283"/>
      <c r="T5" s="283"/>
      <c r="U5" s="283"/>
      <c r="V5" s="283"/>
      <c r="W5" s="283"/>
      <c r="X5" s="283"/>
      <c r="Y5" s="283"/>
      <c r="Z5" s="283"/>
      <c r="AA5" s="283"/>
      <c r="AB5" s="283"/>
    </row>
    <row r="6" spans="1:28" ht="36.75" customHeight="1">
      <c r="B6" s="847" t="s">
        <v>225</v>
      </c>
      <c r="C6" s="847"/>
      <c r="D6" s="284"/>
      <c r="E6" s="283"/>
      <c r="F6" s="283"/>
      <c r="G6" s="283"/>
      <c r="H6" s="283"/>
      <c r="I6" s="283"/>
      <c r="J6" s="283"/>
      <c r="K6" s="283"/>
      <c r="L6" s="283"/>
      <c r="M6" s="283"/>
      <c r="N6" s="283"/>
      <c r="O6" s="283"/>
      <c r="P6" s="283"/>
      <c r="Q6" s="283"/>
      <c r="R6" s="283"/>
      <c r="S6" s="283"/>
      <c r="T6" s="283"/>
      <c r="U6" s="283"/>
      <c r="V6" s="283"/>
      <c r="W6" s="283"/>
      <c r="X6" s="283"/>
      <c r="Y6" s="283"/>
      <c r="Z6" s="283"/>
      <c r="AA6" s="283"/>
      <c r="AB6" s="283"/>
    </row>
    <row r="7" spans="1:28" ht="45" customHeight="1">
      <c r="B7" s="834" t="s">
        <v>273</v>
      </c>
      <c r="C7" s="834"/>
      <c r="D7" s="284"/>
      <c r="E7" s="283"/>
      <c r="F7" s="283"/>
      <c r="G7" s="283"/>
      <c r="H7" s="283"/>
      <c r="I7" s="283"/>
      <c r="J7" s="283"/>
      <c r="K7" s="283"/>
      <c r="L7" s="283"/>
      <c r="M7" s="283"/>
      <c r="N7" s="283"/>
      <c r="O7" s="283"/>
      <c r="P7" s="283"/>
      <c r="Q7" s="283"/>
      <c r="R7" s="283"/>
      <c r="S7" s="283"/>
      <c r="T7" s="283"/>
      <c r="U7" s="283"/>
      <c r="V7" s="283"/>
      <c r="W7" s="283"/>
      <c r="X7" s="283"/>
      <c r="Y7" s="283"/>
      <c r="Z7" s="283"/>
      <c r="AA7" s="283"/>
      <c r="AB7" s="283"/>
    </row>
    <row r="8" spans="1:28" ht="30" customHeight="1">
      <c r="B8" s="204"/>
      <c r="C8" s="204"/>
      <c r="D8" s="204"/>
      <c r="E8" s="204"/>
      <c r="F8" s="204"/>
      <c r="G8" s="204"/>
      <c r="H8" s="204"/>
      <c r="I8" s="204"/>
      <c r="J8" s="204"/>
      <c r="K8" s="204"/>
      <c r="W8"/>
      <c r="X8"/>
      <c r="Y8"/>
      <c r="Z8"/>
      <c r="AA8"/>
    </row>
    <row r="9" spans="1:28" ht="30" customHeight="1">
      <c r="B9" s="848"/>
      <c r="C9" s="849"/>
      <c r="D9" s="282" t="s">
        <v>227</v>
      </c>
      <c r="E9" s="204"/>
      <c r="F9" s="204"/>
      <c r="G9" s="204"/>
      <c r="H9" s="204"/>
      <c r="I9" s="204"/>
      <c r="J9" s="281"/>
      <c r="K9" s="281"/>
      <c r="L9" s="850"/>
      <c r="M9" s="850"/>
      <c r="N9" s="850"/>
      <c r="O9" s="279"/>
      <c r="P9" s="279"/>
      <c r="Q9" s="279"/>
      <c r="R9" s="279"/>
      <c r="S9" s="279"/>
      <c r="T9" s="279"/>
      <c r="U9" s="279"/>
      <c r="V9" s="279"/>
      <c r="W9" s="280"/>
      <c r="X9" s="279"/>
      <c r="Y9" s="279"/>
      <c r="Z9" s="279"/>
      <c r="AA9" s="279"/>
      <c r="AB9" s="204"/>
    </row>
    <row r="10" spans="1:28" ht="168.75">
      <c r="B10" s="170" t="s">
        <v>228</v>
      </c>
      <c r="C10" s="278" t="s">
        <v>229</v>
      </c>
      <c r="D10" s="277" t="s">
        <v>230</v>
      </c>
      <c r="E10" s="270" t="s">
        <v>274</v>
      </c>
      <c r="F10" s="276" t="s">
        <v>231</v>
      </c>
      <c r="G10" s="276" t="s">
        <v>275</v>
      </c>
      <c r="H10" s="276" t="s">
        <v>276</v>
      </c>
      <c r="I10" s="276" t="s">
        <v>277</v>
      </c>
      <c r="J10" s="275" t="s">
        <v>278</v>
      </c>
      <c r="K10" s="274" t="s">
        <v>279</v>
      </c>
      <c r="L10" s="162" t="s">
        <v>280</v>
      </c>
      <c r="M10" s="273" t="s">
        <v>281</v>
      </c>
      <c r="N10" s="272" t="s">
        <v>239</v>
      </c>
      <c r="O10" s="269" t="s">
        <v>240</v>
      </c>
      <c r="P10" s="271" t="s">
        <v>282</v>
      </c>
      <c r="Q10" s="269" t="s">
        <v>532</v>
      </c>
      <c r="R10" s="269" t="s">
        <v>242</v>
      </c>
      <c r="S10" s="269" t="s">
        <v>506</v>
      </c>
      <c r="T10" s="269" t="s">
        <v>507</v>
      </c>
      <c r="U10" s="270" t="s">
        <v>243</v>
      </c>
      <c r="V10" s="269" t="s">
        <v>244</v>
      </c>
      <c r="W10" s="268" t="s">
        <v>283</v>
      </c>
      <c r="X10" s="267" t="s">
        <v>246</v>
      </c>
      <c r="Y10" s="267" t="s">
        <v>66</v>
      </c>
      <c r="Z10" s="266" t="s">
        <v>247</v>
      </c>
      <c r="AA10" s="148" t="s">
        <v>248</v>
      </c>
    </row>
    <row r="11" spans="1:28" ht="37.5">
      <c r="B11" s="261"/>
      <c r="C11" s="260"/>
      <c r="D11" s="260"/>
      <c r="E11" s="265"/>
      <c r="F11" s="265" t="s">
        <v>302</v>
      </c>
      <c r="G11" s="265" t="s">
        <v>69</v>
      </c>
      <c r="H11" s="265" t="s">
        <v>517</v>
      </c>
      <c r="I11" s="263"/>
      <c r="J11" s="263"/>
      <c r="K11" s="263"/>
      <c r="L11" s="263" t="s">
        <v>284</v>
      </c>
      <c r="M11" s="265" t="s">
        <v>72</v>
      </c>
      <c r="N11" s="263" t="s">
        <v>518</v>
      </c>
      <c r="O11" s="263" t="s">
        <v>519</v>
      </c>
      <c r="P11" s="263" t="s">
        <v>520</v>
      </c>
      <c r="Q11" s="263" t="s">
        <v>521</v>
      </c>
      <c r="R11" s="263" t="s">
        <v>522</v>
      </c>
      <c r="S11" s="263"/>
      <c r="T11" s="263" t="s">
        <v>523</v>
      </c>
      <c r="U11" s="263" t="s">
        <v>524</v>
      </c>
      <c r="V11" s="264" t="s">
        <v>525</v>
      </c>
      <c r="W11" s="263" t="s">
        <v>526</v>
      </c>
      <c r="X11" s="263" t="s">
        <v>285</v>
      </c>
      <c r="Y11" s="263" t="s">
        <v>527</v>
      </c>
      <c r="Z11" s="263" t="s">
        <v>528</v>
      </c>
      <c r="AA11" s="262"/>
    </row>
    <row r="12" spans="1:28" ht="18.75">
      <c r="B12" s="261"/>
      <c r="C12" s="260"/>
      <c r="D12" s="259" t="s">
        <v>250</v>
      </c>
      <c r="E12" s="259" t="s">
        <v>250</v>
      </c>
      <c r="F12" s="259" t="s">
        <v>83</v>
      </c>
      <c r="G12" s="259" t="s">
        <v>83</v>
      </c>
      <c r="H12" s="259" t="s">
        <v>83</v>
      </c>
      <c r="I12" s="258" t="s">
        <v>286</v>
      </c>
      <c r="J12" s="258" t="s">
        <v>286</v>
      </c>
      <c r="K12" s="258" t="s">
        <v>252</v>
      </c>
      <c r="L12" s="258" t="s">
        <v>250</v>
      </c>
      <c r="M12" s="259" t="s">
        <v>287</v>
      </c>
      <c r="N12" s="258" t="s">
        <v>83</v>
      </c>
      <c r="O12" s="258" t="s">
        <v>83</v>
      </c>
      <c r="P12" s="258" t="s">
        <v>83</v>
      </c>
      <c r="Q12" s="258" t="s">
        <v>83</v>
      </c>
      <c r="R12" s="258" t="s">
        <v>83</v>
      </c>
      <c r="S12" s="258"/>
      <c r="T12" s="258" t="s">
        <v>83</v>
      </c>
      <c r="U12" s="258" t="s">
        <v>83</v>
      </c>
      <c r="V12" s="258" t="s">
        <v>83</v>
      </c>
      <c r="W12" s="258" t="s">
        <v>83</v>
      </c>
      <c r="X12" s="257" t="s">
        <v>83</v>
      </c>
      <c r="Y12" s="257" t="s">
        <v>83</v>
      </c>
      <c r="Z12" s="257" t="s">
        <v>83</v>
      </c>
      <c r="AA12" s="256"/>
    </row>
    <row r="13" spans="1:28" ht="36" customHeight="1">
      <c r="B13" s="139" t="s">
        <v>253</v>
      </c>
      <c r="C13" s="138" t="s">
        <v>85</v>
      </c>
      <c r="D13" s="108" t="s">
        <v>254</v>
      </c>
      <c r="E13" s="228" t="s">
        <v>288</v>
      </c>
      <c r="F13" s="137">
        <v>10000000</v>
      </c>
      <c r="G13" s="137">
        <v>0</v>
      </c>
      <c r="H13" s="137">
        <f>F13-G13</f>
        <v>10000000</v>
      </c>
      <c r="I13" s="105">
        <v>736</v>
      </c>
      <c r="J13" s="105">
        <v>713</v>
      </c>
      <c r="K13" s="92">
        <f t="shared" ref="K13:K34" si="0">(J13-I13)/I13</f>
        <v>-3.125E-2</v>
      </c>
      <c r="L13" s="135">
        <v>3</v>
      </c>
      <c r="M13" s="105">
        <v>30</v>
      </c>
      <c r="N13" s="88">
        <v>105200</v>
      </c>
      <c r="O13" s="88">
        <f t="shared" ref="O13:O34" si="1">L13*M13*N13</f>
        <v>9468000</v>
      </c>
      <c r="P13" s="133">
        <v>280000000</v>
      </c>
      <c r="Q13" s="223">
        <f t="shared" ref="Q13:Q34" si="2">P13*L13/100</f>
        <v>8400000</v>
      </c>
      <c r="R13" s="88">
        <f>MIN(H13,O13,Q13)</f>
        <v>8400000</v>
      </c>
      <c r="S13" s="738">
        <v>0.5</v>
      </c>
      <c r="T13" s="88">
        <f>R13*S13</f>
        <v>4200000</v>
      </c>
      <c r="U13" s="134">
        <v>4200000</v>
      </c>
      <c r="V13" s="88">
        <f>MIN(T13,U13)</f>
        <v>4200000</v>
      </c>
      <c r="W13" s="88">
        <f>ROUNDDOWN(V13,-3)</f>
        <v>4200000</v>
      </c>
      <c r="X13" s="133">
        <v>5000000</v>
      </c>
      <c r="Y13" s="133">
        <v>5000000</v>
      </c>
      <c r="Z13" s="132">
        <f>W13-Y13</f>
        <v>-800000</v>
      </c>
      <c r="AA13" s="255"/>
    </row>
    <row r="14" spans="1:28" ht="37.5" customHeight="1" thickBot="1">
      <c r="B14" s="130" t="s">
        <v>256</v>
      </c>
      <c r="C14" s="129" t="s">
        <v>289</v>
      </c>
      <c r="D14" s="128" t="s">
        <v>254</v>
      </c>
      <c r="E14" s="254" t="s">
        <v>290</v>
      </c>
      <c r="F14" s="253">
        <v>100000000</v>
      </c>
      <c r="G14" s="253">
        <v>0</v>
      </c>
      <c r="H14" s="253">
        <f>F14-G14</f>
        <v>100000000</v>
      </c>
      <c r="I14" s="125">
        <v>521</v>
      </c>
      <c r="J14" s="125">
        <v>428</v>
      </c>
      <c r="K14" s="252">
        <f t="shared" si="0"/>
        <v>-0.1785028790786948</v>
      </c>
      <c r="L14" s="123">
        <v>10</v>
      </c>
      <c r="M14" s="123">
        <v>18</v>
      </c>
      <c r="N14" s="251">
        <v>105200</v>
      </c>
      <c r="O14" s="121">
        <f t="shared" si="1"/>
        <v>18936000</v>
      </c>
      <c r="P14" s="120">
        <v>240000000</v>
      </c>
      <c r="Q14" s="121">
        <f t="shared" si="2"/>
        <v>24000000</v>
      </c>
      <c r="R14" s="250">
        <f>MIN(H14,O14,Q14)</f>
        <v>18936000</v>
      </c>
      <c r="S14" s="742">
        <v>0.5</v>
      </c>
      <c r="T14" s="121">
        <f>R14*S14</f>
        <v>9468000</v>
      </c>
      <c r="U14" s="122">
        <v>9468000</v>
      </c>
      <c r="V14" s="121">
        <f t="shared" ref="V14:V34" si="3">MIN(T14,U14)</f>
        <v>9468000</v>
      </c>
      <c r="W14" s="121">
        <f>ROUNDDOWN(V14,-3)</f>
        <v>9468000</v>
      </c>
      <c r="X14" s="120">
        <v>9468000</v>
      </c>
      <c r="Y14" s="120">
        <v>9468000</v>
      </c>
      <c r="Z14" s="119">
        <f>W14-Y14</f>
        <v>0</v>
      </c>
      <c r="AA14" s="249"/>
    </row>
    <row r="15" spans="1:28" ht="18.75">
      <c r="B15" s="248">
        <v>1</v>
      </c>
      <c r="C15" s="247"/>
      <c r="D15" s="246"/>
      <c r="E15" s="245"/>
      <c r="F15" s="244"/>
      <c r="G15" s="244"/>
      <c r="H15" s="244"/>
      <c r="I15" s="104"/>
      <c r="J15" s="104"/>
      <c r="K15" s="243" t="e">
        <f t="shared" si="0"/>
        <v>#DIV/0!</v>
      </c>
      <c r="L15" s="112"/>
      <c r="M15" s="114"/>
      <c r="N15" s="235">
        <v>105200</v>
      </c>
      <c r="O15" s="111">
        <f t="shared" si="1"/>
        <v>0</v>
      </c>
      <c r="P15" s="234"/>
      <c r="Q15" s="242">
        <f t="shared" si="2"/>
        <v>0</v>
      </c>
      <c r="R15" s="241">
        <f t="shared" ref="R15:R34" si="4">MIN(O15,Q15)</f>
        <v>0</v>
      </c>
      <c r="S15" s="741">
        <v>0.5</v>
      </c>
      <c r="T15" s="111">
        <f t="shared" ref="T15:T34" si="5">R15*S15</f>
        <v>0</v>
      </c>
      <c r="U15" s="103"/>
      <c r="V15" s="111">
        <f t="shared" si="3"/>
        <v>0</v>
      </c>
      <c r="W15" s="111">
        <f t="shared" ref="W15:W34" si="6">ROUNDDOWN(V15/2,-3)</f>
        <v>0</v>
      </c>
      <c r="X15" s="102">
        <v>0</v>
      </c>
      <c r="Y15" s="102">
        <v>0</v>
      </c>
      <c r="Z15" s="101">
        <f>W15-Y15</f>
        <v>0</v>
      </c>
      <c r="AA15" s="232" t="s">
        <v>258</v>
      </c>
    </row>
    <row r="16" spans="1:28" ht="18.75">
      <c r="B16" s="240">
        <v>2</v>
      </c>
      <c r="C16" s="239"/>
      <c r="D16" s="238"/>
      <c r="E16" s="228"/>
      <c r="F16" s="237"/>
      <c r="G16" s="237"/>
      <c r="H16" s="237"/>
      <c r="I16" s="106"/>
      <c r="J16" s="104"/>
      <c r="K16" s="236" t="e">
        <f t="shared" si="0"/>
        <v>#DIV/0!</v>
      </c>
      <c r="L16" s="105"/>
      <c r="M16" s="105"/>
      <c r="N16" s="235">
        <v>105200</v>
      </c>
      <c r="O16" s="88">
        <f t="shared" si="1"/>
        <v>0</v>
      </c>
      <c r="P16" s="234"/>
      <c r="Q16" s="223">
        <f t="shared" si="2"/>
        <v>0</v>
      </c>
      <c r="R16" s="233">
        <f t="shared" si="4"/>
        <v>0</v>
      </c>
      <c r="S16" s="738">
        <v>0.5</v>
      </c>
      <c r="T16" s="88">
        <f t="shared" si="5"/>
        <v>0</v>
      </c>
      <c r="U16" s="103"/>
      <c r="V16" s="88">
        <f t="shared" si="3"/>
        <v>0</v>
      </c>
      <c r="W16" s="88">
        <f t="shared" si="6"/>
        <v>0</v>
      </c>
      <c r="X16" s="102">
        <v>0</v>
      </c>
      <c r="Y16" s="102">
        <v>0</v>
      </c>
      <c r="Z16" s="101">
        <f>W16-Y16</f>
        <v>0</v>
      </c>
      <c r="AA16" s="232" t="s">
        <v>258</v>
      </c>
    </row>
    <row r="17" spans="2:27" ht="18.75">
      <c r="B17" s="240">
        <v>3</v>
      </c>
      <c r="C17" s="239"/>
      <c r="D17" s="238"/>
      <c r="E17" s="228"/>
      <c r="F17" s="237"/>
      <c r="G17" s="237"/>
      <c r="H17" s="237"/>
      <c r="I17" s="106"/>
      <c r="J17" s="104"/>
      <c r="K17" s="236" t="e">
        <f t="shared" si="0"/>
        <v>#DIV/0!</v>
      </c>
      <c r="L17" s="105"/>
      <c r="M17" s="105"/>
      <c r="N17" s="235">
        <v>105200</v>
      </c>
      <c r="O17" s="88">
        <f t="shared" si="1"/>
        <v>0</v>
      </c>
      <c r="P17" s="234"/>
      <c r="Q17" s="223">
        <f t="shared" si="2"/>
        <v>0</v>
      </c>
      <c r="R17" s="233">
        <f t="shared" si="4"/>
        <v>0</v>
      </c>
      <c r="S17" s="738">
        <v>0.5</v>
      </c>
      <c r="T17" s="88">
        <f t="shared" si="5"/>
        <v>0</v>
      </c>
      <c r="U17" s="103"/>
      <c r="V17" s="88">
        <f t="shared" si="3"/>
        <v>0</v>
      </c>
      <c r="W17" s="88">
        <f t="shared" si="6"/>
        <v>0</v>
      </c>
      <c r="X17" s="102">
        <v>0</v>
      </c>
      <c r="Y17" s="102">
        <v>0</v>
      </c>
      <c r="Z17" s="101">
        <f t="shared" ref="Z17:Z33" si="7">W17-Y17</f>
        <v>0</v>
      </c>
      <c r="AA17" s="232" t="s">
        <v>258</v>
      </c>
    </row>
    <row r="18" spans="2:27" ht="18.75">
      <c r="B18" s="240">
        <v>4</v>
      </c>
      <c r="C18" s="239"/>
      <c r="D18" s="238"/>
      <c r="E18" s="228"/>
      <c r="F18" s="237"/>
      <c r="G18" s="237"/>
      <c r="H18" s="237"/>
      <c r="I18" s="106"/>
      <c r="J18" s="104"/>
      <c r="K18" s="236" t="e">
        <f t="shared" si="0"/>
        <v>#DIV/0!</v>
      </c>
      <c r="L18" s="105"/>
      <c r="M18" s="105"/>
      <c r="N18" s="235">
        <v>105200</v>
      </c>
      <c r="O18" s="88">
        <f t="shared" si="1"/>
        <v>0</v>
      </c>
      <c r="P18" s="234"/>
      <c r="Q18" s="223">
        <f t="shared" si="2"/>
        <v>0</v>
      </c>
      <c r="R18" s="233">
        <f t="shared" si="4"/>
        <v>0</v>
      </c>
      <c r="S18" s="738">
        <v>0.5</v>
      </c>
      <c r="T18" s="88">
        <f t="shared" si="5"/>
        <v>0</v>
      </c>
      <c r="U18" s="103"/>
      <c r="V18" s="88">
        <f t="shared" si="3"/>
        <v>0</v>
      </c>
      <c r="W18" s="88">
        <f t="shared" si="6"/>
        <v>0</v>
      </c>
      <c r="X18" s="102">
        <v>0</v>
      </c>
      <c r="Y18" s="102">
        <v>0</v>
      </c>
      <c r="Z18" s="101">
        <f t="shared" si="7"/>
        <v>0</v>
      </c>
      <c r="AA18" s="232" t="s">
        <v>258</v>
      </c>
    </row>
    <row r="19" spans="2:27" ht="18.75">
      <c r="B19" s="240">
        <v>5</v>
      </c>
      <c r="C19" s="239"/>
      <c r="D19" s="238"/>
      <c r="E19" s="228"/>
      <c r="F19" s="237"/>
      <c r="G19" s="237"/>
      <c r="H19" s="237"/>
      <c r="I19" s="106"/>
      <c r="J19" s="104"/>
      <c r="K19" s="236" t="e">
        <f t="shared" si="0"/>
        <v>#DIV/0!</v>
      </c>
      <c r="L19" s="105"/>
      <c r="M19" s="105"/>
      <c r="N19" s="235">
        <v>105200</v>
      </c>
      <c r="O19" s="88">
        <f t="shared" si="1"/>
        <v>0</v>
      </c>
      <c r="P19" s="234"/>
      <c r="Q19" s="223">
        <f t="shared" si="2"/>
        <v>0</v>
      </c>
      <c r="R19" s="233">
        <f t="shared" si="4"/>
        <v>0</v>
      </c>
      <c r="S19" s="738">
        <v>0.5</v>
      </c>
      <c r="T19" s="88">
        <f t="shared" si="5"/>
        <v>0</v>
      </c>
      <c r="U19" s="103"/>
      <c r="V19" s="88">
        <f t="shared" si="3"/>
        <v>0</v>
      </c>
      <c r="W19" s="88">
        <f t="shared" si="6"/>
        <v>0</v>
      </c>
      <c r="X19" s="102">
        <v>0</v>
      </c>
      <c r="Y19" s="102">
        <v>0</v>
      </c>
      <c r="Z19" s="101">
        <f t="shared" si="7"/>
        <v>0</v>
      </c>
      <c r="AA19" s="232" t="s">
        <v>258</v>
      </c>
    </row>
    <row r="20" spans="2:27" ht="18.75">
      <c r="B20" s="240">
        <v>6</v>
      </c>
      <c r="C20" s="239"/>
      <c r="D20" s="238"/>
      <c r="E20" s="228"/>
      <c r="F20" s="237"/>
      <c r="G20" s="237"/>
      <c r="H20" s="237"/>
      <c r="I20" s="106"/>
      <c r="J20" s="104"/>
      <c r="K20" s="236" t="e">
        <f t="shared" si="0"/>
        <v>#DIV/0!</v>
      </c>
      <c r="L20" s="105"/>
      <c r="M20" s="105"/>
      <c r="N20" s="235">
        <v>105200</v>
      </c>
      <c r="O20" s="88">
        <f t="shared" si="1"/>
        <v>0</v>
      </c>
      <c r="P20" s="234"/>
      <c r="Q20" s="223">
        <f t="shared" si="2"/>
        <v>0</v>
      </c>
      <c r="R20" s="233">
        <f t="shared" si="4"/>
        <v>0</v>
      </c>
      <c r="S20" s="738">
        <v>0.5</v>
      </c>
      <c r="T20" s="88">
        <f t="shared" si="5"/>
        <v>0</v>
      </c>
      <c r="U20" s="103"/>
      <c r="V20" s="88">
        <f t="shared" si="3"/>
        <v>0</v>
      </c>
      <c r="W20" s="88">
        <f t="shared" si="6"/>
        <v>0</v>
      </c>
      <c r="X20" s="102">
        <v>0</v>
      </c>
      <c r="Y20" s="102">
        <v>0</v>
      </c>
      <c r="Z20" s="101">
        <f t="shared" si="7"/>
        <v>0</v>
      </c>
      <c r="AA20" s="232" t="s">
        <v>258</v>
      </c>
    </row>
    <row r="21" spans="2:27" ht="18.75">
      <c r="B21" s="240">
        <v>7</v>
      </c>
      <c r="C21" s="239"/>
      <c r="D21" s="238"/>
      <c r="E21" s="228"/>
      <c r="F21" s="237"/>
      <c r="G21" s="237"/>
      <c r="H21" s="237"/>
      <c r="I21" s="106"/>
      <c r="J21" s="104"/>
      <c r="K21" s="236" t="e">
        <f t="shared" si="0"/>
        <v>#DIV/0!</v>
      </c>
      <c r="L21" s="105"/>
      <c r="M21" s="105"/>
      <c r="N21" s="235">
        <v>105200</v>
      </c>
      <c r="O21" s="88">
        <f t="shared" si="1"/>
        <v>0</v>
      </c>
      <c r="P21" s="234"/>
      <c r="Q21" s="223">
        <f t="shared" si="2"/>
        <v>0</v>
      </c>
      <c r="R21" s="233">
        <f t="shared" si="4"/>
        <v>0</v>
      </c>
      <c r="S21" s="738">
        <v>0.5</v>
      </c>
      <c r="T21" s="88">
        <f t="shared" si="5"/>
        <v>0</v>
      </c>
      <c r="U21" s="103"/>
      <c r="V21" s="88">
        <f t="shared" si="3"/>
        <v>0</v>
      </c>
      <c r="W21" s="88">
        <f t="shared" si="6"/>
        <v>0</v>
      </c>
      <c r="X21" s="102">
        <v>0</v>
      </c>
      <c r="Y21" s="102">
        <v>0</v>
      </c>
      <c r="Z21" s="101">
        <f t="shared" si="7"/>
        <v>0</v>
      </c>
      <c r="AA21" s="232" t="s">
        <v>258</v>
      </c>
    </row>
    <row r="22" spans="2:27" ht="18.75">
      <c r="B22" s="240">
        <v>8</v>
      </c>
      <c r="C22" s="239"/>
      <c r="D22" s="238"/>
      <c r="E22" s="228"/>
      <c r="F22" s="237"/>
      <c r="G22" s="237"/>
      <c r="H22" s="237"/>
      <c r="I22" s="106"/>
      <c r="J22" s="104"/>
      <c r="K22" s="236" t="e">
        <f t="shared" si="0"/>
        <v>#DIV/0!</v>
      </c>
      <c r="L22" s="105"/>
      <c r="M22" s="105"/>
      <c r="N22" s="235">
        <v>105200</v>
      </c>
      <c r="O22" s="88">
        <f t="shared" si="1"/>
        <v>0</v>
      </c>
      <c r="P22" s="234"/>
      <c r="Q22" s="223">
        <f t="shared" si="2"/>
        <v>0</v>
      </c>
      <c r="R22" s="233">
        <f t="shared" si="4"/>
        <v>0</v>
      </c>
      <c r="S22" s="738">
        <v>0.5</v>
      </c>
      <c r="T22" s="88">
        <f t="shared" si="5"/>
        <v>0</v>
      </c>
      <c r="U22" s="103"/>
      <c r="V22" s="88">
        <f t="shared" si="3"/>
        <v>0</v>
      </c>
      <c r="W22" s="88">
        <f t="shared" si="6"/>
        <v>0</v>
      </c>
      <c r="X22" s="102">
        <v>0</v>
      </c>
      <c r="Y22" s="102">
        <v>0</v>
      </c>
      <c r="Z22" s="101">
        <f t="shared" si="7"/>
        <v>0</v>
      </c>
      <c r="AA22" s="232" t="s">
        <v>258</v>
      </c>
    </row>
    <row r="23" spans="2:27" ht="18.75">
      <c r="B23" s="240">
        <v>9</v>
      </c>
      <c r="C23" s="239"/>
      <c r="D23" s="238"/>
      <c r="E23" s="228"/>
      <c r="F23" s="237"/>
      <c r="G23" s="237"/>
      <c r="H23" s="237"/>
      <c r="I23" s="106"/>
      <c r="J23" s="104"/>
      <c r="K23" s="236" t="e">
        <f t="shared" si="0"/>
        <v>#DIV/0!</v>
      </c>
      <c r="L23" s="105"/>
      <c r="M23" s="105"/>
      <c r="N23" s="235">
        <v>105200</v>
      </c>
      <c r="O23" s="88">
        <f t="shared" si="1"/>
        <v>0</v>
      </c>
      <c r="P23" s="234"/>
      <c r="Q23" s="223">
        <f t="shared" si="2"/>
        <v>0</v>
      </c>
      <c r="R23" s="233">
        <f t="shared" si="4"/>
        <v>0</v>
      </c>
      <c r="S23" s="738">
        <v>0.5</v>
      </c>
      <c r="T23" s="88">
        <f t="shared" si="5"/>
        <v>0</v>
      </c>
      <c r="U23" s="103"/>
      <c r="V23" s="88">
        <f t="shared" si="3"/>
        <v>0</v>
      </c>
      <c r="W23" s="88">
        <f t="shared" si="6"/>
        <v>0</v>
      </c>
      <c r="X23" s="102">
        <v>0</v>
      </c>
      <c r="Y23" s="102">
        <v>0</v>
      </c>
      <c r="Z23" s="101">
        <f t="shared" si="7"/>
        <v>0</v>
      </c>
      <c r="AA23" s="232" t="s">
        <v>258</v>
      </c>
    </row>
    <row r="24" spans="2:27" ht="18.75">
      <c r="B24" s="240">
        <v>10</v>
      </c>
      <c r="C24" s="239"/>
      <c r="D24" s="238"/>
      <c r="E24" s="228"/>
      <c r="F24" s="237"/>
      <c r="G24" s="237"/>
      <c r="H24" s="237"/>
      <c r="I24" s="106"/>
      <c r="J24" s="104"/>
      <c r="K24" s="236" t="e">
        <f t="shared" si="0"/>
        <v>#DIV/0!</v>
      </c>
      <c r="L24" s="105"/>
      <c r="M24" s="105"/>
      <c r="N24" s="235">
        <v>105200</v>
      </c>
      <c r="O24" s="88">
        <f t="shared" si="1"/>
        <v>0</v>
      </c>
      <c r="P24" s="234"/>
      <c r="Q24" s="223">
        <f t="shared" si="2"/>
        <v>0</v>
      </c>
      <c r="R24" s="233">
        <f t="shared" si="4"/>
        <v>0</v>
      </c>
      <c r="S24" s="738">
        <v>0.5</v>
      </c>
      <c r="T24" s="88">
        <f t="shared" si="5"/>
        <v>0</v>
      </c>
      <c r="U24" s="103"/>
      <c r="V24" s="88">
        <f t="shared" si="3"/>
        <v>0</v>
      </c>
      <c r="W24" s="88">
        <f t="shared" si="6"/>
        <v>0</v>
      </c>
      <c r="X24" s="102">
        <v>0</v>
      </c>
      <c r="Y24" s="102">
        <v>0</v>
      </c>
      <c r="Z24" s="101">
        <f t="shared" si="7"/>
        <v>0</v>
      </c>
      <c r="AA24" s="232" t="s">
        <v>258</v>
      </c>
    </row>
    <row r="25" spans="2:27" ht="18.75">
      <c r="B25" s="240">
        <v>11</v>
      </c>
      <c r="C25" s="239"/>
      <c r="D25" s="238"/>
      <c r="E25" s="228"/>
      <c r="F25" s="237"/>
      <c r="G25" s="237"/>
      <c r="H25" s="237"/>
      <c r="I25" s="106"/>
      <c r="J25" s="104"/>
      <c r="K25" s="236" t="e">
        <f t="shared" si="0"/>
        <v>#DIV/0!</v>
      </c>
      <c r="L25" s="105"/>
      <c r="M25" s="105"/>
      <c r="N25" s="235">
        <v>105200</v>
      </c>
      <c r="O25" s="88">
        <f t="shared" si="1"/>
        <v>0</v>
      </c>
      <c r="P25" s="234"/>
      <c r="Q25" s="223">
        <f t="shared" si="2"/>
        <v>0</v>
      </c>
      <c r="R25" s="233">
        <f t="shared" si="4"/>
        <v>0</v>
      </c>
      <c r="S25" s="738">
        <v>0.5</v>
      </c>
      <c r="T25" s="88">
        <f t="shared" si="5"/>
        <v>0</v>
      </c>
      <c r="U25" s="103"/>
      <c r="V25" s="88">
        <f t="shared" si="3"/>
        <v>0</v>
      </c>
      <c r="W25" s="88">
        <f t="shared" si="6"/>
        <v>0</v>
      </c>
      <c r="X25" s="102">
        <v>0</v>
      </c>
      <c r="Y25" s="102">
        <v>0</v>
      </c>
      <c r="Z25" s="101">
        <f t="shared" si="7"/>
        <v>0</v>
      </c>
      <c r="AA25" s="232" t="s">
        <v>258</v>
      </c>
    </row>
    <row r="26" spans="2:27" ht="18.75">
      <c r="B26" s="240">
        <v>12</v>
      </c>
      <c r="C26" s="239"/>
      <c r="D26" s="238"/>
      <c r="E26" s="228"/>
      <c r="F26" s="237"/>
      <c r="G26" s="237"/>
      <c r="H26" s="237"/>
      <c r="I26" s="106"/>
      <c r="J26" s="104"/>
      <c r="K26" s="236" t="e">
        <f t="shared" si="0"/>
        <v>#DIV/0!</v>
      </c>
      <c r="L26" s="105"/>
      <c r="M26" s="105"/>
      <c r="N26" s="235">
        <v>105200</v>
      </c>
      <c r="O26" s="88">
        <f t="shared" si="1"/>
        <v>0</v>
      </c>
      <c r="P26" s="234"/>
      <c r="Q26" s="223">
        <f t="shared" si="2"/>
        <v>0</v>
      </c>
      <c r="R26" s="233">
        <f t="shared" si="4"/>
        <v>0</v>
      </c>
      <c r="S26" s="738">
        <v>0.5</v>
      </c>
      <c r="T26" s="88">
        <f t="shared" si="5"/>
        <v>0</v>
      </c>
      <c r="U26" s="103"/>
      <c r="V26" s="88">
        <f t="shared" si="3"/>
        <v>0</v>
      </c>
      <c r="W26" s="88">
        <f t="shared" si="6"/>
        <v>0</v>
      </c>
      <c r="X26" s="102">
        <v>0</v>
      </c>
      <c r="Y26" s="102">
        <v>0</v>
      </c>
      <c r="Z26" s="101">
        <f t="shared" si="7"/>
        <v>0</v>
      </c>
      <c r="AA26" s="232" t="s">
        <v>258</v>
      </c>
    </row>
    <row r="27" spans="2:27" ht="18.75">
      <c r="B27" s="240">
        <v>13</v>
      </c>
      <c r="C27" s="239"/>
      <c r="D27" s="238"/>
      <c r="E27" s="228"/>
      <c r="F27" s="237"/>
      <c r="G27" s="237"/>
      <c r="H27" s="237"/>
      <c r="I27" s="106"/>
      <c r="J27" s="104"/>
      <c r="K27" s="236" t="e">
        <f t="shared" si="0"/>
        <v>#DIV/0!</v>
      </c>
      <c r="L27" s="105"/>
      <c r="M27" s="105"/>
      <c r="N27" s="235">
        <v>105200</v>
      </c>
      <c r="O27" s="88">
        <f t="shared" si="1"/>
        <v>0</v>
      </c>
      <c r="P27" s="234"/>
      <c r="Q27" s="223">
        <f t="shared" si="2"/>
        <v>0</v>
      </c>
      <c r="R27" s="233">
        <f t="shared" si="4"/>
        <v>0</v>
      </c>
      <c r="S27" s="738">
        <v>0.5</v>
      </c>
      <c r="T27" s="88">
        <f t="shared" si="5"/>
        <v>0</v>
      </c>
      <c r="U27" s="103"/>
      <c r="V27" s="88">
        <f t="shared" si="3"/>
        <v>0</v>
      </c>
      <c r="W27" s="88">
        <f t="shared" si="6"/>
        <v>0</v>
      </c>
      <c r="X27" s="102">
        <v>0</v>
      </c>
      <c r="Y27" s="102">
        <v>0</v>
      </c>
      <c r="Z27" s="101">
        <f t="shared" si="7"/>
        <v>0</v>
      </c>
      <c r="AA27" s="232" t="s">
        <v>258</v>
      </c>
    </row>
    <row r="28" spans="2:27" ht="18.75">
      <c r="B28" s="240">
        <v>14</v>
      </c>
      <c r="C28" s="239"/>
      <c r="D28" s="238"/>
      <c r="E28" s="228"/>
      <c r="F28" s="237"/>
      <c r="G28" s="237"/>
      <c r="H28" s="237"/>
      <c r="I28" s="106"/>
      <c r="J28" s="104"/>
      <c r="K28" s="236" t="e">
        <f t="shared" si="0"/>
        <v>#DIV/0!</v>
      </c>
      <c r="L28" s="105"/>
      <c r="M28" s="105"/>
      <c r="N28" s="235">
        <v>105200</v>
      </c>
      <c r="O28" s="88">
        <f t="shared" si="1"/>
        <v>0</v>
      </c>
      <c r="P28" s="234"/>
      <c r="Q28" s="223">
        <f t="shared" si="2"/>
        <v>0</v>
      </c>
      <c r="R28" s="233">
        <f t="shared" si="4"/>
        <v>0</v>
      </c>
      <c r="S28" s="738">
        <v>0.5</v>
      </c>
      <c r="T28" s="88">
        <f t="shared" si="5"/>
        <v>0</v>
      </c>
      <c r="U28" s="103"/>
      <c r="V28" s="88">
        <f t="shared" si="3"/>
        <v>0</v>
      </c>
      <c r="W28" s="88">
        <f t="shared" si="6"/>
        <v>0</v>
      </c>
      <c r="X28" s="102">
        <v>0</v>
      </c>
      <c r="Y28" s="102">
        <v>0</v>
      </c>
      <c r="Z28" s="101">
        <f t="shared" si="7"/>
        <v>0</v>
      </c>
      <c r="AA28" s="232" t="s">
        <v>258</v>
      </c>
    </row>
    <row r="29" spans="2:27" ht="18.75">
      <c r="B29" s="240">
        <v>15</v>
      </c>
      <c r="C29" s="239"/>
      <c r="D29" s="238"/>
      <c r="E29" s="228"/>
      <c r="F29" s="237"/>
      <c r="G29" s="237"/>
      <c r="H29" s="237"/>
      <c r="I29" s="106"/>
      <c r="J29" s="104"/>
      <c r="K29" s="236" t="e">
        <f t="shared" si="0"/>
        <v>#DIV/0!</v>
      </c>
      <c r="L29" s="105"/>
      <c r="M29" s="105"/>
      <c r="N29" s="235">
        <v>105200</v>
      </c>
      <c r="O29" s="88">
        <f t="shared" si="1"/>
        <v>0</v>
      </c>
      <c r="P29" s="234"/>
      <c r="Q29" s="223">
        <f t="shared" si="2"/>
        <v>0</v>
      </c>
      <c r="R29" s="233">
        <f t="shared" si="4"/>
        <v>0</v>
      </c>
      <c r="S29" s="738">
        <v>0.5</v>
      </c>
      <c r="T29" s="88">
        <f t="shared" si="5"/>
        <v>0</v>
      </c>
      <c r="U29" s="103"/>
      <c r="V29" s="88">
        <f t="shared" si="3"/>
        <v>0</v>
      </c>
      <c r="W29" s="88">
        <f t="shared" si="6"/>
        <v>0</v>
      </c>
      <c r="X29" s="102">
        <v>0</v>
      </c>
      <c r="Y29" s="102">
        <v>0</v>
      </c>
      <c r="Z29" s="101">
        <f t="shared" si="7"/>
        <v>0</v>
      </c>
      <c r="AA29" s="232" t="s">
        <v>258</v>
      </c>
    </row>
    <row r="30" spans="2:27" ht="18.75">
      <c r="B30" s="240">
        <v>16</v>
      </c>
      <c r="C30" s="239"/>
      <c r="D30" s="238"/>
      <c r="E30" s="228"/>
      <c r="F30" s="237"/>
      <c r="G30" s="237"/>
      <c r="H30" s="237"/>
      <c r="I30" s="106"/>
      <c r="J30" s="104"/>
      <c r="K30" s="236" t="e">
        <f t="shared" si="0"/>
        <v>#DIV/0!</v>
      </c>
      <c r="L30" s="105"/>
      <c r="M30" s="105"/>
      <c r="N30" s="235">
        <v>105200</v>
      </c>
      <c r="O30" s="88">
        <f t="shared" si="1"/>
        <v>0</v>
      </c>
      <c r="P30" s="234"/>
      <c r="Q30" s="223">
        <f t="shared" si="2"/>
        <v>0</v>
      </c>
      <c r="R30" s="233">
        <f t="shared" si="4"/>
        <v>0</v>
      </c>
      <c r="S30" s="738">
        <v>0.5</v>
      </c>
      <c r="T30" s="88">
        <f t="shared" si="5"/>
        <v>0</v>
      </c>
      <c r="U30" s="103"/>
      <c r="V30" s="88">
        <f t="shared" si="3"/>
        <v>0</v>
      </c>
      <c r="W30" s="88">
        <f t="shared" si="6"/>
        <v>0</v>
      </c>
      <c r="X30" s="102">
        <v>0</v>
      </c>
      <c r="Y30" s="102">
        <v>0</v>
      </c>
      <c r="Z30" s="101">
        <f t="shared" si="7"/>
        <v>0</v>
      </c>
      <c r="AA30" s="232" t="s">
        <v>258</v>
      </c>
    </row>
    <row r="31" spans="2:27" ht="18.75">
      <c r="B31" s="240">
        <v>17</v>
      </c>
      <c r="C31" s="239"/>
      <c r="D31" s="238"/>
      <c r="E31" s="228"/>
      <c r="F31" s="237"/>
      <c r="G31" s="237"/>
      <c r="H31" s="237"/>
      <c r="I31" s="106"/>
      <c r="J31" s="104"/>
      <c r="K31" s="236" t="e">
        <f t="shared" si="0"/>
        <v>#DIV/0!</v>
      </c>
      <c r="L31" s="105"/>
      <c r="M31" s="105"/>
      <c r="N31" s="235">
        <v>105200</v>
      </c>
      <c r="O31" s="88">
        <f t="shared" si="1"/>
        <v>0</v>
      </c>
      <c r="P31" s="234"/>
      <c r="Q31" s="223">
        <f t="shared" si="2"/>
        <v>0</v>
      </c>
      <c r="R31" s="233">
        <f t="shared" si="4"/>
        <v>0</v>
      </c>
      <c r="S31" s="738">
        <v>0.5</v>
      </c>
      <c r="T31" s="88">
        <f t="shared" si="5"/>
        <v>0</v>
      </c>
      <c r="U31" s="103"/>
      <c r="V31" s="88">
        <f t="shared" si="3"/>
        <v>0</v>
      </c>
      <c r="W31" s="88">
        <f t="shared" si="6"/>
        <v>0</v>
      </c>
      <c r="X31" s="102">
        <v>0</v>
      </c>
      <c r="Y31" s="102">
        <v>0</v>
      </c>
      <c r="Z31" s="101">
        <f t="shared" si="7"/>
        <v>0</v>
      </c>
      <c r="AA31" s="232" t="s">
        <v>258</v>
      </c>
    </row>
    <row r="32" spans="2:27" ht="18.75">
      <c r="B32" s="240">
        <v>18</v>
      </c>
      <c r="C32" s="239"/>
      <c r="D32" s="238"/>
      <c r="E32" s="228"/>
      <c r="F32" s="237"/>
      <c r="G32" s="237"/>
      <c r="H32" s="237"/>
      <c r="I32" s="106"/>
      <c r="J32" s="104"/>
      <c r="K32" s="236" t="e">
        <f t="shared" si="0"/>
        <v>#DIV/0!</v>
      </c>
      <c r="L32" s="105"/>
      <c r="M32" s="105"/>
      <c r="N32" s="235">
        <v>105200</v>
      </c>
      <c r="O32" s="88">
        <f t="shared" si="1"/>
        <v>0</v>
      </c>
      <c r="P32" s="234"/>
      <c r="Q32" s="223">
        <f t="shared" si="2"/>
        <v>0</v>
      </c>
      <c r="R32" s="233">
        <f t="shared" si="4"/>
        <v>0</v>
      </c>
      <c r="S32" s="738">
        <v>0.5</v>
      </c>
      <c r="T32" s="88">
        <f t="shared" si="5"/>
        <v>0</v>
      </c>
      <c r="U32" s="103"/>
      <c r="V32" s="88">
        <f t="shared" si="3"/>
        <v>0</v>
      </c>
      <c r="W32" s="88">
        <f t="shared" si="6"/>
        <v>0</v>
      </c>
      <c r="X32" s="102">
        <v>0</v>
      </c>
      <c r="Y32" s="102">
        <v>0</v>
      </c>
      <c r="Z32" s="101">
        <f t="shared" si="7"/>
        <v>0</v>
      </c>
      <c r="AA32" s="232" t="s">
        <v>258</v>
      </c>
    </row>
    <row r="33" spans="2:28" ht="18.75">
      <c r="B33" s="240">
        <v>19</v>
      </c>
      <c r="C33" s="239"/>
      <c r="D33" s="238"/>
      <c r="E33" s="228"/>
      <c r="F33" s="237"/>
      <c r="G33" s="237"/>
      <c r="H33" s="237"/>
      <c r="I33" s="106"/>
      <c r="J33" s="104"/>
      <c r="K33" s="236" t="e">
        <f t="shared" si="0"/>
        <v>#DIV/0!</v>
      </c>
      <c r="L33" s="105"/>
      <c r="M33" s="105"/>
      <c r="N33" s="235">
        <v>105200</v>
      </c>
      <c r="O33" s="88">
        <f t="shared" si="1"/>
        <v>0</v>
      </c>
      <c r="P33" s="234"/>
      <c r="Q33" s="223">
        <f t="shared" si="2"/>
        <v>0</v>
      </c>
      <c r="R33" s="233">
        <f t="shared" si="4"/>
        <v>0</v>
      </c>
      <c r="S33" s="738">
        <v>0.5</v>
      </c>
      <c r="T33" s="88">
        <f t="shared" si="5"/>
        <v>0</v>
      </c>
      <c r="U33" s="103"/>
      <c r="V33" s="88">
        <f t="shared" si="3"/>
        <v>0</v>
      </c>
      <c r="W33" s="88">
        <f t="shared" si="6"/>
        <v>0</v>
      </c>
      <c r="X33" s="102">
        <v>0</v>
      </c>
      <c r="Y33" s="102">
        <v>0</v>
      </c>
      <c r="Z33" s="101">
        <f t="shared" si="7"/>
        <v>0</v>
      </c>
      <c r="AA33" s="232" t="s">
        <v>258</v>
      </c>
    </row>
    <row r="34" spans="2:28" ht="19.5" thickBot="1">
      <c r="B34" s="231">
        <v>20</v>
      </c>
      <c r="C34" s="230"/>
      <c r="D34" s="229"/>
      <c r="E34" s="228"/>
      <c r="F34" s="227"/>
      <c r="G34" s="227"/>
      <c r="H34" s="227"/>
      <c r="I34" s="227"/>
      <c r="J34" s="90"/>
      <c r="K34" s="226" t="e">
        <f t="shared" si="0"/>
        <v>#DIV/0!</v>
      </c>
      <c r="L34" s="91"/>
      <c r="M34" s="105"/>
      <c r="N34" s="225">
        <v>105200</v>
      </c>
      <c r="O34" s="88">
        <f t="shared" si="1"/>
        <v>0</v>
      </c>
      <c r="P34" s="224"/>
      <c r="Q34" s="223">
        <f t="shared" si="2"/>
        <v>0</v>
      </c>
      <c r="R34" s="222">
        <f t="shared" si="4"/>
        <v>0</v>
      </c>
      <c r="S34" s="738">
        <v>0.5</v>
      </c>
      <c r="T34" s="88">
        <f t="shared" si="5"/>
        <v>0</v>
      </c>
      <c r="U34" s="89"/>
      <c r="V34" s="88">
        <f t="shared" si="3"/>
        <v>0</v>
      </c>
      <c r="W34" s="88">
        <f t="shared" si="6"/>
        <v>0</v>
      </c>
      <c r="X34" s="87">
        <v>0</v>
      </c>
      <c r="Y34" s="87">
        <v>0</v>
      </c>
      <c r="Z34" s="221">
        <f>W34-Y34</f>
        <v>0</v>
      </c>
      <c r="AA34" s="220" t="s">
        <v>258</v>
      </c>
    </row>
    <row r="35" spans="2:28" ht="19.5" thickTop="1">
      <c r="B35" s="219" t="s">
        <v>259</v>
      </c>
      <c r="C35" s="218"/>
      <c r="D35" s="217"/>
      <c r="E35" s="215"/>
      <c r="F35" s="214"/>
      <c r="G35" s="215"/>
      <c r="H35" s="215"/>
      <c r="I35" s="215"/>
      <c r="J35" s="215"/>
      <c r="K35" s="215"/>
      <c r="L35" s="215"/>
      <c r="M35" s="215"/>
      <c r="N35" s="215"/>
      <c r="O35" s="215"/>
      <c r="P35" s="215"/>
      <c r="Q35" s="215"/>
      <c r="R35" s="216"/>
      <c r="S35" s="216"/>
      <c r="T35" s="216"/>
      <c r="U35" s="215"/>
      <c r="V35" s="215"/>
      <c r="W35" s="215"/>
      <c r="X35" s="214"/>
      <c r="Y35" s="214"/>
      <c r="Z35" s="213"/>
      <c r="AA35" s="212"/>
    </row>
    <row r="36" spans="2:28" ht="14.25" thickBot="1">
      <c r="W36"/>
      <c r="X36"/>
      <c r="Y36"/>
      <c r="Z36"/>
      <c r="AA36"/>
    </row>
    <row r="37" spans="2:28" ht="20.25" thickTop="1" thickBot="1">
      <c r="D37" s="211" t="s">
        <v>260</v>
      </c>
      <c r="E37" s="208" t="s">
        <v>288</v>
      </c>
      <c r="F37" s="204"/>
      <c r="G37" s="204"/>
      <c r="H37" s="204"/>
      <c r="I37" s="204"/>
      <c r="L37" s="210" t="s">
        <v>291</v>
      </c>
      <c r="W37"/>
      <c r="X37"/>
      <c r="Y37"/>
      <c r="Z37"/>
      <c r="AA37"/>
    </row>
    <row r="38" spans="2:28" ht="18.75" customHeight="1" thickTop="1" thickBot="1">
      <c r="D38" s="209" t="s">
        <v>254</v>
      </c>
      <c r="E38" s="208" t="s">
        <v>290</v>
      </c>
      <c r="F38" s="204"/>
      <c r="G38" s="204"/>
      <c r="H38" s="204"/>
      <c r="I38" s="204"/>
      <c r="L38" s="207">
        <v>2</v>
      </c>
      <c r="M38" s="709"/>
      <c r="N38" s="200"/>
      <c r="O38" s="200"/>
      <c r="P38" s="200"/>
      <c r="Q38" s="200"/>
      <c r="R38" s="200"/>
      <c r="S38" s="200"/>
      <c r="T38" s="200"/>
      <c r="U38" s="200"/>
      <c r="V38" s="200"/>
      <c r="W38" s="200"/>
      <c r="X38" s="200"/>
      <c r="Y38" s="200"/>
      <c r="Z38" s="200"/>
      <c r="AA38" s="200"/>
      <c r="AB38" s="200"/>
    </row>
    <row r="39" spans="2:28" ht="18.75" customHeight="1" thickTop="1">
      <c r="E39" s="206"/>
      <c r="F39" s="204"/>
      <c r="G39" s="204"/>
      <c r="H39" s="204"/>
      <c r="I39" s="204"/>
      <c r="L39" s="205">
        <v>3</v>
      </c>
      <c r="M39" s="200"/>
      <c r="N39" s="200"/>
      <c r="O39" s="200"/>
      <c r="P39" s="200"/>
      <c r="Q39" s="200"/>
      <c r="R39" s="200"/>
      <c r="S39" s="200"/>
      <c r="T39" s="200"/>
      <c r="U39" s="200"/>
      <c r="V39" s="200"/>
      <c r="W39" s="200"/>
      <c r="X39" s="200"/>
      <c r="Y39" s="200"/>
      <c r="Z39" s="200"/>
      <c r="AA39" s="200"/>
      <c r="AB39" s="200"/>
    </row>
    <row r="40" spans="2:28" ht="18.75" customHeight="1">
      <c r="E40" s="204"/>
      <c r="F40" s="204"/>
      <c r="G40" s="204"/>
      <c r="H40" s="204"/>
      <c r="I40" s="204"/>
      <c r="L40" s="203">
        <v>4</v>
      </c>
      <c r="M40" s="200"/>
      <c r="N40" s="200"/>
      <c r="O40" s="200"/>
      <c r="P40" s="200"/>
      <c r="Q40" s="200"/>
      <c r="R40" s="200"/>
      <c r="S40" s="200"/>
      <c r="T40" s="200"/>
      <c r="U40" s="200"/>
      <c r="V40" s="200"/>
      <c r="W40" s="200"/>
      <c r="X40" s="200"/>
      <c r="Y40" s="200"/>
      <c r="Z40" s="200"/>
      <c r="AA40" s="200"/>
      <c r="AB40" s="200"/>
    </row>
    <row r="41" spans="2:28" ht="18.75" customHeight="1">
      <c r="D41" s="839" t="s">
        <v>292</v>
      </c>
      <c r="E41" s="839"/>
      <c r="L41" s="203">
        <v>5</v>
      </c>
      <c r="M41" s="200"/>
      <c r="N41" s="200"/>
      <c r="O41" s="200"/>
      <c r="P41" s="200"/>
      <c r="Q41" s="200"/>
      <c r="R41" s="200"/>
      <c r="S41" s="200"/>
      <c r="T41" s="200"/>
      <c r="U41" s="200"/>
      <c r="V41" s="200"/>
      <c r="W41" s="200"/>
      <c r="X41" s="200"/>
      <c r="Y41" s="200"/>
      <c r="Z41" s="200"/>
      <c r="AA41" s="200"/>
      <c r="AB41" s="200"/>
    </row>
    <row r="42" spans="2:28" ht="18.75" customHeight="1">
      <c r="D42" s="839"/>
      <c r="E42" s="839"/>
      <c r="L42" s="203">
        <v>6</v>
      </c>
      <c r="M42" s="200"/>
      <c r="N42" s="200"/>
      <c r="O42" s="200"/>
      <c r="P42" s="200"/>
      <c r="Q42" s="200"/>
      <c r="R42" s="200"/>
      <c r="S42" s="200"/>
      <c r="T42" s="200"/>
      <c r="U42" s="200"/>
      <c r="V42" s="200"/>
      <c r="W42" s="200"/>
      <c r="X42" s="200"/>
      <c r="Y42" s="200"/>
      <c r="Z42" s="200"/>
      <c r="AA42" s="200"/>
      <c r="AB42" s="200"/>
    </row>
    <row r="43" spans="2:28" ht="18.75" customHeight="1">
      <c r="L43" s="203">
        <v>7</v>
      </c>
      <c r="M43" s="200"/>
      <c r="N43" s="200"/>
      <c r="O43" s="200"/>
      <c r="P43" s="200"/>
      <c r="Q43" s="200"/>
      <c r="R43" s="200"/>
      <c r="S43" s="200"/>
      <c r="T43" s="200"/>
      <c r="U43" s="200"/>
      <c r="V43" s="200"/>
      <c r="W43" s="200"/>
      <c r="X43" s="200"/>
      <c r="Y43" s="200"/>
      <c r="Z43" s="200"/>
      <c r="AA43" s="200"/>
      <c r="AB43" s="200"/>
    </row>
    <row r="44" spans="2:28" ht="18.75" customHeight="1">
      <c r="L44" s="203">
        <v>8</v>
      </c>
      <c r="M44" s="200"/>
      <c r="N44" s="200"/>
      <c r="O44" s="200"/>
      <c r="P44" s="200"/>
      <c r="Q44" s="200"/>
      <c r="R44" s="200"/>
      <c r="S44" s="200"/>
      <c r="T44" s="200"/>
      <c r="U44" s="200"/>
      <c r="V44" s="200"/>
      <c r="W44" s="200"/>
      <c r="X44" s="200"/>
      <c r="Y44" s="200"/>
      <c r="Z44" s="200"/>
      <c r="AA44" s="200"/>
      <c r="AB44" s="200"/>
    </row>
    <row r="45" spans="2:28" ht="18.75" customHeight="1">
      <c r="L45" s="203">
        <v>9</v>
      </c>
      <c r="M45" s="200"/>
      <c r="N45" s="200"/>
      <c r="O45" s="200"/>
      <c r="P45" s="200"/>
      <c r="Q45" s="200"/>
      <c r="R45" s="200"/>
      <c r="S45" s="200"/>
      <c r="T45" s="200"/>
      <c r="U45" s="200"/>
      <c r="V45" s="200"/>
      <c r="W45" s="200"/>
      <c r="X45" s="200"/>
      <c r="Y45" s="200"/>
      <c r="Z45" s="200"/>
      <c r="AA45" s="200"/>
      <c r="AB45" s="200"/>
    </row>
    <row r="46" spans="2:28" ht="18.75" customHeight="1">
      <c r="L46" s="202">
        <v>10</v>
      </c>
      <c r="M46" s="200"/>
      <c r="N46" s="200"/>
      <c r="O46" s="200"/>
      <c r="P46" s="200"/>
      <c r="Q46" s="200"/>
      <c r="R46" s="200"/>
      <c r="S46" s="200"/>
      <c r="T46" s="200"/>
      <c r="U46" s="200"/>
      <c r="V46" s="200"/>
      <c r="W46" s="200"/>
      <c r="X46" s="200"/>
      <c r="Y46" s="200"/>
      <c r="Z46" s="200"/>
      <c r="AA46" s="200"/>
      <c r="AB46" s="200"/>
    </row>
    <row r="47" spans="2:28" ht="18.75" customHeight="1">
      <c r="L47" s="201"/>
      <c r="M47" s="200"/>
      <c r="N47" s="200"/>
      <c r="O47" s="200"/>
      <c r="P47" s="200"/>
      <c r="Q47" s="200"/>
      <c r="R47" s="200"/>
      <c r="S47" s="200"/>
      <c r="T47" s="200"/>
      <c r="U47" s="200"/>
      <c r="V47" s="200"/>
      <c r="W47" s="200"/>
      <c r="X47" s="200"/>
      <c r="Y47" s="200"/>
      <c r="Z47" s="200"/>
      <c r="AA47" s="200"/>
      <c r="AB47" s="200"/>
    </row>
    <row r="48" spans="2:28" ht="18.75" customHeight="1">
      <c r="L48" s="200"/>
      <c r="M48" s="200"/>
      <c r="N48" s="200"/>
      <c r="O48" s="200"/>
      <c r="P48" s="200"/>
      <c r="Q48" s="200"/>
      <c r="R48" s="200"/>
      <c r="S48" s="200"/>
      <c r="T48" s="200"/>
      <c r="U48" s="200"/>
      <c r="V48" s="200"/>
      <c r="W48" s="200"/>
      <c r="X48" s="200"/>
      <c r="Y48" s="200"/>
      <c r="Z48" s="200"/>
      <c r="AA48" s="200"/>
      <c r="AB48" s="200"/>
    </row>
    <row r="49" spans="12:28" ht="18.75" customHeight="1">
      <c r="L49" s="200"/>
      <c r="M49" s="200"/>
      <c r="N49" s="200"/>
      <c r="O49" s="200"/>
      <c r="P49" s="200"/>
      <c r="Q49" s="200"/>
      <c r="R49" s="200"/>
      <c r="S49" s="200"/>
      <c r="T49" s="200"/>
      <c r="U49" s="200"/>
      <c r="V49" s="200"/>
      <c r="W49" s="200"/>
      <c r="X49" s="200"/>
      <c r="Y49" s="200"/>
      <c r="Z49" s="200"/>
      <c r="AA49" s="200"/>
      <c r="AB49" s="200"/>
    </row>
    <row r="50" spans="12:28" ht="18.75" customHeight="1">
      <c r="L50" s="200"/>
      <c r="M50" s="200"/>
      <c r="N50" s="200"/>
      <c r="O50" s="200"/>
      <c r="P50" s="200"/>
      <c r="Q50" s="200"/>
      <c r="R50" s="200"/>
      <c r="S50" s="200"/>
      <c r="T50" s="200"/>
      <c r="U50" s="200"/>
      <c r="V50" s="200"/>
      <c r="W50" s="200"/>
      <c r="X50" s="200"/>
      <c r="Y50" s="200"/>
      <c r="Z50" s="200"/>
      <c r="AA50" s="200"/>
      <c r="AB50" s="200"/>
    </row>
  </sheetData>
  <sheetProtection selectLockedCells="1"/>
  <mergeCells count="7">
    <mergeCell ref="D41:E42"/>
    <mergeCell ref="B3:AB4"/>
    <mergeCell ref="B5:C5"/>
    <mergeCell ref="B6:C6"/>
    <mergeCell ref="B7:C7"/>
    <mergeCell ref="B9:C9"/>
    <mergeCell ref="L9:N9"/>
  </mergeCells>
  <phoneticPr fontId="4"/>
  <dataValidations count="4">
    <dataValidation type="list" allowBlank="1" showInputMessage="1" showErrorMessage="1" sqref="D13:D34" xr:uid="{F6DDCB9C-70F3-444D-A210-F6CCCA3104E3}">
      <formula1>$D$37:$D$38</formula1>
    </dataValidation>
    <dataValidation imeMode="off" allowBlank="1" showInputMessage="1" showErrorMessage="1" sqref="U14 D37 R14:R34" xr:uid="{F9BA793E-A46D-469F-ACE0-3E225D53C556}"/>
    <dataValidation type="list" allowBlank="1" showInputMessage="1" showErrorMessage="1" sqref="E13:E34" xr:uid="{0C3AC1AB-3662-4A33-BF57-6CA0CBD41EE6}">
      <formula1>$E$37:$E$38</formula1>
    </dataValidation>
    <dataValidation type="list" allowBlank="1" showInputMessage="1" showErrorMessage="1" sqref="L13:L34" xr:uid="{D3558DA7-AFD9-4B05-9F8A-F38DA46400B3}">
      <formula1>$L$38:$L$46</formula1>
    </dataValidation>
  </dataValidations>
  <printOptions horizontalCentered="1"/>
  <pageMargins left="0.39370078740157483" right="0.39370078740157483" top="0.74803149606299213" bottom="0.74803149606299213" header="0.31496062992125984" footer="0.31496062992125984"/>
  <pageSetup paperSize="9" scale="26" fitToHeight="0" orientation="landscape" r:id="rId1"/>
  <headerFooter>
    <oddFooter>&amp;C&amp;P／&amp;N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349721-8E29-4954-A287-14876523D6F8}">
  <sheetPr>
    <tabColor theme="5" tint="0.39997558519241921"/>
    <pageSetUpPr fitToPage="1"/>
  </sheetPr>
  <dimension ref="B1:Q36"/>
  <sheetViews>
    <sheetView showGridLines="0" view="pageBreakPreview" zoomScale="90" zoomScaleNormal="90" zoomScaleSheetLayoutView="90" zoomScalePageLayoutView="70" workbookViewId="0">
      <selection activeCell="E3" sqref="E3:F6"/>
    </sheetView>
  </sheetViews>
  <sheetFormatPr defaultRowHeight="13.5" outlineLevelCol="1"/>
  <cols>
    <col min="1" max="1" width="3.625" style="176" customWidth="1"/>
    <col min="2" max="10" width="22.375" style="176" customWidth="1"/>
    <col min="11" max="13" width="20.75" style="176" customWidth="1"/>
    <col min="14" max="14" width="5.625" style="176" customWidth="1" outlineLevel="1"/>
    <col min="15" max="16" width="9" style="176" customWidth="1" outlineLevel="1"/>
    <col min="18" max="262" width="9" style="176"/>
    <col min="263" max="263" width="15.75" style="176" customWidth="1"/>
    <col min="264" max="269" width="12.125" style="176" customWidth="1"/>
    <col min="270" max="270" width="11.875" style="176" customWidth="1"/>
    <col min="271" max="518" width="9" style="176"/>
    <col min="519" max="519" width="15.75" style="176" customWidth="1"/>
    <col min="520" max="525" width="12.125" style="176" customWidth="1"/>
    <col min="526" max="526" width="11.875" style="176" customWidth="1"/>
    <col min="527" max="774" width="9" style="176"/>
    <col min="775" max="775" width="15.75" style="176" customWidth="1"/>
    <col min="776" max="781" width="12.125" style="176" customWidth="1"/>
    <col min="782" max="782" width="11.875" style="176" customWidth="1"/>
    <col min="783" max="1030" width="9" style="176"/>
    <col min="1031" max="1031" width="15.75" style="176" customWidth="1"/>
    <col min="1032" max="1037" width="12.125" style="176" customWidth="1"/>
    <col min="1038" max="1038" width="11.875" style="176" customWidth="1"/>
    <col min="1039" max="1286" width="9" style="176"/>
    <col min="1287" max="1287" width="15.75" style="176" customWidth="1"/>
    <col min="1288" max="1293" width="12.125" style="176" customWidth="1"/>
    <col min="1294" max="1294" width="11.875" style="176" customWidth="1"/>
    <col min="1295" max="1542" width="9" style="176"/>
    <col min="1543" max="1543" width="15.75" style="176" customWidth="1"/>
    <col min="1544" max="1549" width="12.125" style="176" customWidth="1"/>
    <col min="1550" max="1550" width="11.875" style="176" customWidth="1"/>
    <col min="1551" max="1798" width="9" style="176"/>
    <col min="1799" max="1799" width="15.75" style="176" customWidth="1"/>
    <col min="1800" max="1805" width="12.125" style="176" customWidth="1"/>
    <col min="1806" max="1806" width="11.875" style="176" customWidth="1"/>
    <col min="1807" max="2054" width="9" style="176"/>
    <col min="2055" max="2055" width="15.75" style="176" customWidth="1"/>
    <col min="2056" max="2061" width="12.125" style="176" customWidth="1"/>
    <col min="2062" max="2062" width="11.875" style="176" customWidth="1"/>
    <col min="2063" max="2310" width="9" style="176"/>
    <col min="2311" max="2311" width="15.75" style="176" customWidth="1"/>
    <col min="2312" max="2317" width="12.125" style="176" customWidth="1"/>
    <col min="2318" max="2318" width="11.875" style="176" customWidth="1"/>
    <col min="2319" max="2566" width="9" style="176"/>
    <col min="2567" max="2567" width="15.75" style="176" customWidth="1"/>
    <col min="2568" max="2573" width="12.125" style="176" customWidth="1"/>
    <col min="2574" max="2574" width="11.875" style="176" customWidth="1"/>
    <col min="2575" max="2822" width="9" style="176"/>
    <col min="2823" max="2823" width="15.75" style="176" customWidth="1"/>
    <col min="2824" max="2829" width="12.125" style="176" customWidth="1"/>
    <col min="2830" max="2830" width="11.875" style="176" customWidth="1"/>
    <col min="2831" max="3078" width="9" style="176"/>
    <col min="3079" max="3079" width="15.75" style="176" customWidth="1"/>
    <col min="3080" max="3085" width="12.125" style="176" customWidth="1"/>
    <col min="3086" max="3086" width="11.875" style="176" customWidth="1"/>
    <col min="3087" max="3334" width="9" style="176"/>
    <col min="3335" max="3335" width="15.75" style="176" customWidth="1"/>
    <col min="3336" max="3341" width="12.125" style="176" customWidth="1"/>
    <col min="3342" max="3342" width="11.875" style="176" customWidth="1"/>
    <col min="3343" max="3590" width="9" style="176"/>
    <col min="3591" max="3591" width="15.75" style="176" customWidth="1"/>
    <col min="3592" max="3597" width="12.125" style="176" customWidth="1"/>
    <col min="3598" max="3598" width="11.875" style="176" customWidth="1"/>
    <col min="3599" max="3846" width="9" style="176"/>
    <col min="3847" max="3847" width="15.75" style="176" customWidth="1"/>
    <col min="3848" max="3853" width="12.125" style="176" customWidth="1"/>
    <col min="3854" max="3854" width="11.875" style="176" customWidth="1"/>
    <col min="3855" max="4102" width="9" style="176"/>
    <col min="4103" max="4103" width="15.75" style="176" customWidth="1"/>
    <col min="4104" max="4109" width="12.125" style="176" customWidth="1"/>
    <col min="4110" max="4110" width="11.875" style="176" customWidth="1"/>
    <col min="4111" max="4358" width="9" style="176"/>
    <col min="4359" max="4359" width="15.75" style="176" customWidth="1"/>
    <col min="4360" max="4365" width="12.125" style="176" customWidth="1"/>
    <col min="4366" max="4366" width="11.875" style="176" customWidth="1"/>
    <col min="4367" max="4614" width="9" style="176"/>
    <col min="4615" max="4615" width="15.75" style="176" customWidth="1"/>
    <col min="4616" max="4621" width="12.125" style="176" customWidth="1"/>
    <col min="4622" max="4622" width="11.875" style="176" customWidth="1"/>
    <col min="4623" max="4870" width="9" style="176"/>
    <col min="4871" max="4871" width="15.75" style="176" customWidth="1"/>
    <col min="4872" max="4877" width="12.125" style="176" customWidth="1"/>
    <col min="4878" max="4878" width="11.875" style="176" customWidth="1"/>
    <col min="4879" max="5126" width="9" style="176"/>
    <col min="5127" max="5127" width="15.75" style="176" customWidth="1"/>
    <col min="5128" max="5133" width="12.125" style="176" customWidth="1"/>
    <col min="5134" max="5134" width="11.875" style="176" customWidth="1"/>
    <col min="5135" max="5382" width="9" style="176"/>
    <col min="5383" max="5383" width="15.75" style="176" customWidth="1"/>
    <col min="5384" max="5389" width="12.125" style="176" customWidth="1"/>
    <col min="5390" max="5390" width="11.875" style="176" customWidth="1"/>
    <col min="5391" max="5638" width="9" style="176"/>
    <col min="5639" max="5639" width="15.75" style="176" customWidth="1"/>
    <col min="5640" max="5645" width="12.125" style="176" customWidth="1"/>
    <col min="5646" max="5646" width="11.875" style="176" customWidth="1"/>
    <col min="5647" max="5894" width="9" style="176"/>
    <col min="5895" max="5895" width="15.75" style="176" customWidth="1"/>
    <col min="5896" max="5901" width="12.125" style="176" customWidth="1"/>
    <col min="5902" max="5902" width="11.875" style="176" customWidth="1"/>
    <col min="5903" max="6150" width="9" style="176"/>
    <col min="6151" max="6151" width="15.75" style="176" customWidth="1"/>
    <col min="6152" max="6157" width="12.125" style="176" customWidth="1"/>
    <col min="6158" max="6158" width="11.875" style="176" customWidth="1"/>
    <col min="6159" max="6406" width="9" style="176"/>
    <col min="6407" max="6407" width="15.75" style="176" customWidth="1"/>
    <col min="6408" max="6413" width="12.125" style="176" customWidth="1"/>
    <col min="6414" max="6414" width="11.875" style="176" customWidth="1"/>
    <col min="6415" max="6662" width="9" style="176"/>
    <col min="6663" max="6663" width="15.75" style="176" customWidth="1"/>
    <col min="6664" max="6669" width="12.125" style="176" customWidth="1"/>
    <col min="6670" max="6670" width="11.875" style="176" customWidth="1"/>
    <col min="6671" max="6918" width="9" style="176"/>
    <col min="6919" max="6919" width="15.75" style="176" customWidth="1"/>
    <col min="6920" max="6925" width="12.125" style="176" customWidth="1"/>
    <col min="6926" max="6926" width="11.875" style="176" customWidth="1"/>
    <col min="6927" max="7174" width="9" style="176"/>
    <col min="7175" max="7175" width="15.75" style="176" customWidth="1"/>
    <col min="7176" max="7181" width="12.125" style="176" customWidth="1"/>
    <col min="7182" max="7182" width="11.875" style="176" customWidth="1"/>
    <col min="7183" max="7430" width="9" style="176"/>
    <col min="7431" max="7431" width="15.75" style="176" customWidth="1"/>
    <col min="7432" max="7437" width="12.125" style="176" customWidth="1"/>
    <col min="7438" max="7438" width="11.875" style="176" customWidth="1"/>
    <col min="7439" max="7686" width="9" style="176"/>
    <col min="7687" max="7687" width="15.75" style="176" customWidth="1"/>
    <col min="7688" max="7693" width="12.125" style="176" customWidth="1"/>
    <col min="7694" max="7694" width="11.875" style="176" customWidth="1"/>
    <col min="7695" max="7942" width="9" style="176"/>
    <col min="7943" max="7943" width="15.75" style="176" customWidth="1"/>
    <col min="7944" max="7949" width="12.125" style="176" customWidth="1"/>
    <col min="7950" max="7950" width="11.875" style="176" customWidth="1"/>
    <col min="7951" max="8198" width="9" style="176"/>
    <col min="8199" max="8199" width="15.75" style="176" customWidth="1"/>
    <col min="8200" max="8205" width="12.125" style="176" customWidth="1"/>
    <col min="8206" max="8206" width="11.875" style="176" customWidth="1"/>
    <col min="8207" max="8454" width="9" style="176"/>
    <col min="8455" max="8455" width="15.75" style="176" customWidth="1"/>
    <col min="8456" max="8461" width="12.125" style="176" customWidth="1"/>
    <col min="8462" max="8462" width="11.875" style="176" customWidth="1"/>
    <col min="8463" max="8710" width="9" style="176"/>
    <col min="8711" max="8711" width="15.75" style="176" customWidth="1"/>
    <col min="8712" max="8717" width="12.125" style="176" customWidth="1"/>
    <col min="8718" max="8718" width="11.875" style="176" customWidth="1"/>
    <col min="8719" max="8966" width="9" style="176"/>
    <col min="8967" max="8967" width="15.75" style="176" customWidth="1"/>
    <col min="8968" max="8973" width="12.125" style="176" customWidth="1"/>
    <col min="8974" max="8974" width="11.875" style="176" customWidth="1"/>
    <col min="8975" max="9222" width="9" style="176"/>
    <col min="9223" max="9223" width="15.75" style="176" customWidth="1"/>
    <col min="9224" max="9229" width="12.125" style="176" customWidth="1"/>
    <col min="9230" max="9230" width="11.875" style="176" customWidth="1"/>
    <col min="9231" max="9478" width="9" style="176"/>
    <col min="9479" max="9479" width="15.75" style="176" customWidth="1"/>
    <col min="9480" max="9485" width="12.125" style="176" customWidth="1"/>
    <col min="9486" max="9486" width="11.875" style="176" customWidth="1"/>
    <col min="9487" max="9734" width="9" style="176"/>
    <col min="9735" max="9735" width="15.75" style="176" customWidth="1"/>
    <col min="9736" max="9741" width="12.125" style="176" customWidth="1"/>
    <col min="9742" max="9742" width="11.875" style="176" customWidth="1"/>
    <col min="9743" max="9990" width="9" style="176"/>
    <col min="9991" max="9991" width="15.75" style="176" customWidth="1"/>
    <col min="9992" max="9997" width="12.125" style="176" customWidth="1"/>
    <col min="9998" max="9998" width="11.875" style="176" customWidth="1"/>
    <col min="9999" max="10246" width="9" style="176"/>
    <col min="10247" max="10247" width="15.75" style="176" customWidth="1"/>
    <col min="10248" max="10253" width="12.125" style="176" customWidth="1"/>
    <col min="10254" max="10254" width="11.875" style="176" customWidth="1"/>
    <col min="10255" max="10502" width="9" style="176"/>
    <col min="10503" max="10503" width="15.75" style="176" customWidth="1"/>
    <col min="10504" max="10509" width="12.125" style="176" customWidth="1"/>
    <col min="10510" max="10510" width="11.875" style="176" customWidth="1"/>
    <col min="10511" max="10758" width="9" style="176"/>
    <col min="10759" max="10759" width="15.75" style="176" customWidth="1"/>
    <col min="10760" max="10765" width="12.125" style="176" customWidth="1"/>
    <col min="10766" max="10766" width="11.875" style="176" customWidth="1"/>
    <col min="10767" max="11014" width="9" style="176"/>
    <col min="11015" max="11015" width="15.75" style="176" customWidth="1"/>
    <col min="11016" max="11021" width="12.125" style="176" customWidth="1"/>
    <col min="11022" max="11022" width="11.875" style="176" customWidth="1"/>
    <col min="11023" max="11270" width="9" style="176"/>
    <col min="11271" max="11271" width="15.75" style="176" customWidth="1"/>
    <col min="11272" max="11277" width="12.125" style="176" customWidth="1"/>
    <col min="11278" max="11278" width="11.875" style="176" customWidth="1"/>
    <col min="11279" max="11526" width="9" style="176"/>
    <col min="11527" max="11527" width="15.75" style="176" customWidth="1"/>
    <col min="11528" max="11533" width="12.125" style="176" customWidth="1"/>
    <col min="11534" max="11534" width="11.875" style="176" customWidth="1"/>
    <col min="11535" max="11782" width="9" style="176"/>
    <col min="11783" max="11783" width="15.75" style="176" customWidth="1"/>
    <col min="11784" max="11789" width="12.125" style="176" customWidth="1"/>
    <col min="11790" max="11790" width="11.875" style="176" customWidth="1"/>
    <col min="11791" max="12038" width="9" style="176"/>
    <col min="12039" max="12039" width="15.75" style="176" customWidth="1"/>
    <col min="12040" max="12045" width="12.125" style="176" customWidth="1"/>
    <col min="12046" max="12046" width="11.875" style="176" customWidth="1"/>
    <col min="12047" max="12294" width="9" style="176"/>
    <col min="12295" max="12295" width="15.75" style="176" customWidth="1"/>
    <col min="12296" max="12301" width="12.125" style="176" customWidth="1"/>
    <col min="12302" max="12302" width="11.875" style="176" customWidth="1"/>
    <col min="12303" max="12550" width="9" style="176"/>
    <col min="12551" max="12551" width="15.75" style="176" customWidth="1"/>
    <col min="12552" max="12557" width="12.125" style="176" customWidth="1"/>
    <col min="12558" max="12558" width="11.875" style="176" customWidth="1"/>
    <col min="12559" max="12806" width="9" style="176"/>
    <col min="12807" max="12807" width="15.75" style="176" customWidth="1"/>
    <col min="12808" max="12813" width="12.125" style="176" customWidth="1"/>
    <col min="12814" max="12814" width="11.875" style="176" customWidth="1"/>
    <col min="12815" max="13062" width="9" style="176"/>
    <col min="13063" max="13063" width="15.75" style="176" customWidth="1"/>
    <col min="13064" max="13069" width="12.125" style="176" customWidth="1"/>
    <col min="13070" max="13070" width="11.875" style="176" customWidth="1"/>
    <col min="13071" max="13318" width="9" style="176"/>
    <col min="13319" max="13319" width="15.75" style="176" customWidth="1"/>
    <col min="13320" max="13325" width="12.125" style="176" customWidth="1"/>
    <col min="13326" max="13326" width="11.875" style="176" customWidth="1"/>
    <col min="13327" max="13574" width="9" style="176"/>
    <col min="13575" max="13575" width="15.75" style="176" customWidth="1"/>
    <col min="13576" max="13581" width="12.125" style="176" customWidth="1"/>
    <col min="13582" max="13582" width="11.875" style="176" customWidth="1"/>
    <col min="13583" max="13830" width="9" style="176"/>
    <col min="13831" max="13831" width="15.75" style="176" customWidth="1"/>
    <col min="13832" max="13837" width="12.125" style="176" customWidth="1"/>
    <col min="13838" max="13838" width="11.875" style="176" customWidth="1"/>
    <col min="13839" max="14086" width="9" style="176"/>
    <col min="14087" max="14087" width="15.75" style="176" customWidth="1"/>
    <col min="14088" max="14093" width="12.125" style="176" customWidth="1"/>
    <col min="14094" max="14094" width="11.875" style="176" customWidth="1"/>
    <col min="14095" max="14342" width="9" style="176"/>
    <col min="14343" max="14343" width="15.75" style="176" customWidth="1"/>
    <col min="14344" max="14349" width="12.125" style="176" customWidth="1"/>
    <col min="14350" max="14350" width="11.875" style="176" customWidth="1"/>
    <col min="14351" max="14598" width="9" style="176"/>
    <col min="14599" max="14599" width="15.75" style="176" customWidth="1"/>
    <col min="14600" max="14605" width="12.125" style="176" customWidth="1"/>
    <col min="14606" max="14606" width="11.875" style="176" customWidth="1"/>
    <col min="14607" max="14854" width="9" style="176"/>
    <col min="14855" max="14855" width="15.75" style="176" customWidth="1"/>
    <col min="14856" max="14861" width="12.125" style="176" customWidth="1"/>
    <col min="14862" max="14862" width="11.875" style="176" customWidth="1"/>
    <col min="14863" max="15110" width="9" style="176"/>
    <col min="15111" max="15111" width="15.75" style="176" customWidth="1"/>
    <col min="15112" max="15117" width="12.125" style="176" customWidth="1"/>
    <col min="15118" max="15118" width="11.875" style="176" customWidth="1"/>
    <col min="15119" max="15366" width="9" style="176"/>
    <col min="15367" max="15367" width="15.75" style="176" customWidth="1"/>
    <col min="15368" max="15373" width="12.125" style="176" customWidth="1"/>
    <col min="15374" max="15374" width="11.875" style="176" customWidth="1"/>
    <col min="15375" max="15622" width="9" style="176"/>
    <col min="15623" max="15623" width="15.75" style="176" customWidth="1"/>
    <col min="15624" max="15629" width="12.125" style="176" customWidth="1"/>
    <col min="15630" max="15630" width="11.875" style="176" customWidth="1"/>
    <col min="15631" max="15878" width="9" style="176"/>
    <col min="15879" max="15879" width="15.75" style="176" customWidth="1"/>
    <col min="15880" max="15885" width="12.125" style="176" customWidth="1"/>
    <col min="15886" max="15886" width="11.875" style="176" customWidth="1"/>
    <col min="15887" max="16134" width="9" style="176"/>
    <col min="16135" max="16135" width="15.75" style="176" customWidth="1"/>
    <col min="16136" max="16141" width="12.125" style="176" customWidth="1"/>
    <col min="16142" max="16142" width="11.875" style="176" customWidth="1"/>
    <col min="16143" max="16384" width="9" style="176"/>
  </cols>
  <sheetData>
    <row r="1" spans="2:14" ht="16.5" customHeight="1">
      <c r="B1" s="193" t="s">
        <v>293</v>
      </c>
      <c r="C1" s="198"/>
      <c r="D1" s="177"/>
      <c r="E1" s="177"/>
      <c r="F1" s="177"/>
      <c r="G1" s="177"/>
      <c r="H1" s="177"/>
      <c r="I1" s="177"/>
      <c r="J1" s="177"/>
      <c r="K1" s="177"/>
      <c r="L1" s="177"/>
      <c r="M1" s="177"/>
    </row>
    <row r="2" spans="2:14" ht="13.5" customHeight="1">
      <c r="B2" s="177"/>
      <c r="C2" s="177"/>
      <c r="D2" s="177"/>
      <c r="E2" s="177"/>
      <c r="F2" s="177"/>
      <c r="G2" s="177"/>
      <c r="H2" s="177"/>
      <c r="I2" s="177"/>
      <c r="J2" s="177"/>
      <c r="K2" s="177"/>
      <c r="L2" s="177"/>
      <c r="M2" s="177"/>
    </row>
    <row r="3" spans="2:14" ht="13.5" customHeight="1">
      <c r="B3" s="177"/>
      <c r="C3" s="197"/>
      <c r="D3" s="197"/>
      <c r="E3" s="197"/>
      <c r="F3" s="197"/>
      <c r="G3" s="197"/>
      <c r="H3" s="197"/>
      <c r="I3" s="197"/>
      <c r="J3" s="197"/>
      <c r="K3" s="197"/>
      <c r="L3" s="197"/>
      <c r="M3" s="197"/>
    </row>
    <row r="4" spans="2:14" ht="23.25" customHeight="1">
      <c r="B4" s="193" t="s">
        <v>294</v>
      </c>
      <c r="C4" s="193"/>
      <c r="D4" s="177"/>
      <c r="E4" s="177"/>
      <c r="F4" s="177"/>
      <c r="G4" s="177"/>
      <c r="H4" s="177"/>
      <c r="I4" s="177"/>
      <c r="J4" s="177"/>
      <c r="K4" s="177"/>
      <c r="L4" s="838" t="s">
        <v>98</v>
      </c>
      <c r="M4" s="838"/>
    </row>
    <row r="5" spans="2:14" ht="18" customHeight="1">
      <c r="B5" s="788" t="s">
        <v>99</v>
      </c>
      <c r="C5" s="789"/>
      <c r="D5" s="790"/>
      <c r="E5" s="788" t="s">
        <v>486</v>
      </c>
      <c r="F5" s="790"/>
      <c r="G5" s="788" t="s">
        <v>100</v>
      </c>
      <c r="H5" s="789"/>
      <c r="I5" s="789"/>
      <c r="J5" s="789"/>
      <c r="K5" s="789"/>
      <c r="L5" s="789"/>
      <c r="M5" s="790"/>
      <c r="N5" s="196"/>
    </row>
    <row r="6" spans="2:14" ht="18" customHeight="1">
      <c r="B6" s="791"/>
      <c r="C6" s="792"/>
      <c r="D6" s="793"/>
      <c r="E6" s="186"/>
      <c r="F6" s="195" t="s">
        <v>101</v>
      </c>
      <c r="G6" s="194"/>
      <c r="H6" s="193"/>
      <c r="I6" s="193"/>
      <c r="J6" s="193"/>
      <c r="K6" s="193"/>
      <c r="L6" s="193"/>
      <c r="M6" s="192"/>
    </row>
    <row r="7" spans="2:14" ht="18" customHeight="1">
      <c r="B7" s="794" t="s">
        <v>267</v>
      </c>
      <c r="C7" s="786"/>
      <c r="D7" s="787"/>
      <c r="E7" s="186"/>
      <c r="F7" s="185"/>
      <c r="G7" s="191"/>
      <c r="H7" s="188"/>
      <c r="I7" s="188"/>
      <c r="J7" s="188"/>
      <c r="K7" s="188"/>
      <c r="L7" s="188"/>
      <c r="M7" s="187"/>
      <c r="N7" s="176">
        <v>4</v>
      </c>
    </row>
    <row r="8" spans="2:14" ht="18" customHeight="1">
      <c r="B8" s="785"/>
      <c r="C8" s="786"/>
      <c r="D8" s="787"/>
      <c r="E8" s="186"/>
      <c r="F8" s="185"/>
      <c r="G8" s="191"/>
      <c r="H8" s="188"/>
      <c r="I8" s="188"/>
      <c r="J8" s="188"/>
      <c r="K8" s="188"/>
      <c r="L8" s="188"/>
      <c r="M8" s="187"/>
      <c r="N8" s="176">
        <v>5</v>
      </c>
    </row>
    <row r="9" spans="2:14" ht="18" customHeight="1">
      <c r="B9" s="785"/>
      <c r="C9" s="786"/>
      <c r="D9" s="787"/>
      <c r="E9" s="186"/>
      <c r="F9" s="185"/>
      <c r="G9" s="189"/>
      <c r="H9" s="188"/>
      <c r="I9" s="188"/>
      <c r="J9" s="188"/>
      <c r="K9" s="188"/>
      <c r="L9" s="188"/>
      <c r="M9" s="187"/>
      <c r="N9" s="176">
        <v>6</v>
      </c>
    </row>
    <row r="10" spans="2:14" ht="18" customHeight="1">
      <c r="B10" s="785"/>
      <c r="C10" s="786"/>
      <c r="D10" s="787"/>
      <c r="E10" s="186"/>
      <c r="F10" s="185"/>
      <c r="G10" s="189"/>
      <c r="H10" s="188"/>
      <c r="I10" s="188"/>
      <c r="J10" s="188"/>
      <c r="K10" s="188"/>
      <c r="L10" s="188"/>
      <c r="M10" s="187"/>
      <c r="N10" s="176">
        <v>7</v>
      </c>
    </row>
    <row r="11" spans="2:14" ht="18" customHeight="1">
      <c r="B11" s="785" t="s">
        <v>268</v>
      </c>
      <c r="C11" s="786"/>
      <c r="D11" s="787"/>
      <c r="E11" s="186"/>
      <c r="F11" s="190"/>
      <c r="G11" s="189"/>
      <c r="H11" s="188"/>
      <c r="I11" s="188"/>
      <c r="J11" s="188"/>
      <c r="K11" s="188"/>
      <c r="L11" s="188"/>
      <c r="M11" s="187"/>
      <c r="N11" s="176">
        <v>8</v>
      </c>
    </row>
    <row r="12" spans="2:14" ht="18" customHeight="1">
      <c r="B12" s="785"/>
      <c r="C12" s="786"/>
      <c r="D12" s="787"/>
      <c r="E12" s="186"/>
      <c r="F12" s="185"/>
      <c r="G12" s="189"/>
      <c r="H12" s="188"/>
      <c r="I12" s="188"/>
      <c r="J12" s="188"/>
      <c r="K12" s="188"/>
      <c r="L12" s="188"/>
      <c r="M12" s="187"/>
      <c r="N12" s="176">
        <v>9</v>
      </c>
    </row>
    <row r="13" spans="2:14" ht="18" customHeight="1">
      <c r="B13" s="785"/>
      <c r="C13" s="786"/>
      <c r="D13" s="787"/>
      <c r="E13" s="186"/>
      <c r="F13" s="185"/>
      <c r="G13" s="189"/>
      <c r="H13" s="188"/>
      <c r="I13" s="188"/>
      <c r="J13" s="188"/>
      <c r="K13" s="188"/>
      <c r="L13" s="188"/>
      <c r="M13" s="187"/>
      <c r="N13" s="176">
        <v>10</v>
      </c>
    </row>
    <row r="14" spans="2:14" ht="18" customHeight="1">
      <c r="B14" s="785"/>
      <c r="C14" s="786"/>
      <c r="D14" s="787"/>
      <c r="E14" s="186"/>
      <c r="F14" s="185"/>
      <c r="G14" s="189"/>
      <c r="H14" s="188"/>
      <c r="I14" s="188"/>
      <c r="J14" s="188"/>
      <c r="K14" s="188"/>
      <c r="L14" s="188"/>
      <c r="M14" s="187"/>
      <c r="N14" s="176">
        <v>11</v>
      </c>
    </row>
    <row r="15" spans="2:14" ht="18" customHeight="1">
      <c r="B15" s="785" t="s">
        <v>269</v>
      </c>
      <c r="C15" s="786"/>
      <c r="D15" s="787"/>
      <c r="E15" s="186"/>
      <c r="F15" s="185"/>
      <c r="G15" s="189"/>
      <c r="H15" s="188"/>
      <c r="I15" s="188"/>
      <c r="J15" s="188"/>
      <c r="K15" s="188"/>
      <c r="L15" s="188"/>
      <c r="M15" s="187"/>
      <c r="N15" s="176">
        <v>12</v>
      </c>
    </row>
    <row r="16" spans="2:14" ht="18" customHeight="1">
      <c r="B16" s="785"/>
      <c r="C16" s="786"/>
      <c r="D16" s="787"/>
      <c r="E16" s="186"/>
      <c r="F16" s="185"/>
      <c r="G16" s="189"/>
      <c r="H16" s="188"/>
      <c r="I16" s="188"/>
      <c r="J16" s="188"/>
      <c r="K16" s="188"/>
      <c r="L16" s="188"/>
      <c r="M16" s="187"/>
      <c r="N16" s="176">
        <v>13</v>
      </c>
    </row>
    <row r="17" spans="2:14" ht="18" customHeight="1">
      <c r="B17" s="785"/>
      <c r="C17" s="786"/>
      <c r="D17" s="787"/>
      <c r="E17" s="186"/>
      <c r="F17" s="185"/>
      <c r="G17" s="189"/>
      <c r="H17" s="188"/>
      <c r="I17" s="188"/>
      <c r="J17" s="188"/>
      <c r="K17" s="188"/>
      <c r="L17" s="188"/>
      <c r="M17" s="187"/>
      <c r="N17" s="176">
        <v>14</v>
      </c>
    </row>
    <row r="18" spans="2:14" ht="18" customHeight="1">
      <c r="B18" s="785" t="s">
        <v>270</v>
      </c>
      <c r="C18" s="786"/>
      <c r="D18" s="787"/>
      <c r="E18" s="186"/>
      <c r="F18" s="185"/>
      <c r="G18" s="189"/>
      <c r="H18" s="188"/>
      <c r="I18" s="188"/>
      <c r="J18" s="188"/>
      <c r="K18" s="188"/>
      <c r="L18" s="188"/>
      <c r="M18" s="187"/>
      <c r="N18" s="176">
        <v>15</v>
      </c>
    </row>
    <row r="19" spans="2:14" ht="18" customHeight="1">
      <c r="B19" s="785"/>
      <c r="C19" s="786"/>
      <c r="D19" s="787"/>
      <c r="E19" s="186"/>
      <c r="F19" s="185"/>
      <c r="G19" s="189"/>
      <c r="H19" s="188"/>
      <c r="I19" s="188"/>
      <c r="J19" s="188"/>
      <c r="K19" s="188"/>
      <c r="L19" s="188"/>
      <c r="M19" s="187"/>
      <c r="N19" s="176">
        <v>61</v>
      </c>
    </row>
    <row r="20" spans="2:14" ht="18" customHeight="1">
      <c r="B20" s="785"/>
      <c r="C20" s="786"/>
      <c r="D20" s="787"/>
      <c r="E20" s="186"/>
      <c r="F20" s="185"/>
      <c r="G20" s="189"/>
      <c r="H20" s="188"/>
      <c r="I20" s="188"/>
      <c r="J20" s="188"/>
      <c r="K20" s="188"/>
      <c r="L20" s="188"/>
      <c r="M20" s="187"/>
      <c r="N20" s="176">
        <v>62</v>
      </c>
    </row>
    <row r="21" spans="2:14" ht="18" customHeight="1">
      <c r="B21" s="785"/>
      <c r="C21" s="786"/>
      <c r="D21" s="787"/>
      <c r="E21" s="186"/>
      <c r="F21" s="185"/>
      <c r="G21" s="189"/>
      <c r="H21" s="188"/>
      <c r="I21" s="188"/>
      <c r="J21" s="188"/>
      <c r="K21" s="188"/>
      <c r="L21" s="188"/>
      <c r="M21" s="187"/>
      <c r="N21" s="176">
        <v>63</v>
      </c>
    </row>
    <row r="22" spans="2:14" ht="18" customHeight="1">
      <c r="B22" s="785"/>
      <c r="C22" s="786"/>
      <c r="D22" s="787"/>
      <c r="E22" s="186"/>
      <c r="F22" s="185"/>
      <c r="G22" s="189"/>
      <c r="H22" s="188"/>
      <c r="I22" s="188"/>
      <c r="J22" s="188"/>
      <c r="K22" s="188"/>
      <c r="L22" s="188"/>
      <c r="M22" s="187"/>
      <c r="N22" s="176">
        <v>64</v>
      </c>
    </row>
    <row r="23" spans="2:14" ht="18" customHeight="1">
      <c r="B23" s="785"/>
      <c r="C23" s="786"/>
      <c r="D23" s="787"/>
      <c r="E23" s="186"/>
      <c r="F23" s="185"/>
      <c r="G23" s="189"/>
      <c r="H23" s="188"/>
      <c r="I23" s="188"/>
      <c r="J23" s="188"/>
      <c r="K23" s="188"/>
      <c r="L23" s="188"/>
      <c r="M23" s="187"/>
      <c r="N23" s="176">
        <v>65</v>
      </c>
    </row>
    <row r="24" spans="2:14" ht="18" customHeight="1">
      <c r="B24" s="785"/>
      <c r="C24" s="786"/>
      <c r="D24" s="787"/>
      <c r="E24" s="186"/>
      <c r="F24" s="185"/>
      <c r="G24" s="189"/>
      <c r="H24" s="188"/>
      <c r="I24" s="188"/>
      <c r="J24" s="188"/>
      <c r="K24" s="188"/>
      <c r="L24" s="188"/>
      <c r="M24" s="187"/>
      <c r="N24" s="176">
        <v>66</v>
      </c>
    </row>
    <row r="25" spans="2:14" ht="18" customHeight="1">
      <c r="B25" s="785"/>
      <c r="C25" s="786"/>
      <c r="D25" s="787"/>
      <c r="E25" s="186"/>
      <c r="F25" s="185"/>
      <c r="G25" s="189"/>
      <c r="H25" s="188"/>
      <c r="I25" s="188"/>
      <c r="J25" s="188"/>
      <c r="K25" s="188"/>
      <c r="L25" s="188"/>
      <c r="M25" s="187"/>
      <c r="N25" s="176">
        <v>67</v>
      </c>
    </row>
    <row r="26" spans="2:14" ht="18" customHeight="1">
      <c r="B26" s="785"/>
      <c r="C26" s="786"/>
      <c r="D26" s="787"/>
      <c r="E26" s="186"/>
      <c r="F26" s="185"/>
      <c r="G26" s="189"/>
      <c r="H26" s="188"/>
      <c r="I26" s="188"/>
      <c r="J26" s="188"/>
      <c r="K26" s="188"/>
      <c r="L26" s="188"/>
      <c r="M26" s="187"/>
      <c r="N26" s="176">
        <v>68</v>
      </c>
    </row>
    <row r="27" spans="2:14" ht="18" customHeight="1">
      <c r="B27" s="785"/>
      <c r="C27" s="786"/>
      <c r="D27" s="787"/>
      <c r="E27" s="186"/>
      <c r="F27" s="185"/>
      <c r="G27" s="189"/>
      <c r="H27" s="188"/>
      <c r="I27" s="188"/>
      <c r="J27" s="188"/>
      <c r="K27" s="188"/>
      <c r="L27" s="188"/>
      <c r="M27" s="187"/>
      <c r="N27" s="176">
        <v>69</v>
      </c>
    </row>
    <row r="28" spans="2:14" ht="18" customHeight="1">
      <c r="B28" s="785"/>
      <c r="C28" s="786"/>
      <c r="D28" s="787"/>
      <c r="E28" s="186"/>
      <c r="F28" s="185"/>
      <c r="G28" s="189"/>
      <c r="H28" s="188"/>
      <c r="I28" s="188"/>
      <c r="J28" s="188"/>
      <c r="K28" s="188"/>
      <c r="L28" s="188"/>
      <c r="M28" s="187"/>
      <c r="N28" s="176">
        <v>70</v>
      </c>
    </row>
    <row r="29" spans="2:14" ht="18" customHeight="1">
      <c r="B29" s="785"/>
      <c r="C29" s="786"/>
      <c r="D29" s="787"/>
      <c r="E29" s="186"/>
      <c r="F29" s="185"/>
      <c r="G29" s="189"/>
      <c r="H29" s="188"/>
      <c r="I29" s="188"/>
      <c r="J29" s="188"/>
      <c r="K29" s="188"/>
      <c r="L29" s="188"/>
      <c r="M29" s="187"/>
      <c r="N29" s="176">
        <v>71</v>
      </c>
    </row>
    <row r="30" spans="2:14" ht="18" customHeight="1">
      <c r="B30" s="785"/>
      <c r="C30" s="786"/>
      <c r="D30" s="787"/>
      <c r="E30" s="186"/>
      <c r="F30" s="185"/>
      <c r="G30" s="189"/>
      <c r="H30" s="188"/>
      <c r="I30" s="188"/>
      <c r="J30" s="188"/>
      <c r="K30" s="188"/>
      <c r="L30" s="188"/>
      <c r="M30" s="187"/>
      <c r="N30" s="176">
        <v>72</v>
      </c>
    </row>
    <row r="31" spans="2:14" ht="18" customHeight="1">
      <c r="B31" s="785"/>
      <c r="C31" s="786"/>
      <c r="D31" s="787"/>
      <c r="E31" s="186"/>
      <c r="F31" s="185"/>
      <c r="G31" s="189"/>
      <c r="H31" s="188"/>
      <c r="I31" s="188"/>
      <c r="J31" s="188"/>
      <c r="K31" s="188"/>
      <c r="L31" s="188"/>
      <c r="M31" s="187"/>
    </row>
    <row r="32" spans="2:14" ht="18" customHeight="1">
      <c r="B32" s="785"/>
      <c r="C32" s="786"/>
      <c r="D32" s="787"/>
      <c r="E32" s="186"/>
      <c r="F32" s="185"/>
      <c r="G32" s="189"/>
      <c r="H32" s="188"/>
      <c r="I32" s="188"/>
      <c r="J32" s="188"/>
      <c r="K32" s="188"/>
      <c r="L32" s="188"/>
      <c r="M32" s="187"/>
    </row>
    <row r="33" spans="2:13" ht="18" customHeight="1">
      <c r="B33" s="785"/>
      <c r="C33" s="786"/>
      <c r="D33" s="787"/>
      <c r="E33" s="186"/>
      <c r="F33" s="185"/>
      <c r="G33" s="184"/>
      <c r="H33" s="183"/>
      <c r="I33" s="183"/>
      <c r="J33" s="183"/>
      <c r="K33" s="183"/>
      <c r="L33" s="183"/>
      <c r="M33" s="182"/>
    </row>
    <row r="34" spans="2:13" ht="23.25" customHeight="1">
      <c r="B34" s="788" t="s">
        <v>111</v>
      </c>
      <c r="C34" s="789"/>
      <c r="D34" s="790"/>
      <c r="E34" s="180"/>
      <c r="F34" s="181">
        <f>SUM(F7:F33)</f>
        <v>0</v>
      </c>
      <c r="G34" s="180"/>
      <c r="H34" s="179"/>
      <c r="I34" s="179"/>
      <c r="J34" s="179"/>
      <c r="K34" s="179"/>
      <c r="L34" s="179"/>
      <c r="M34" s="178"/>
    </row>
    <row r="35" spans="2:13" ht="19.5" customHeight="1">
      <c r="B35" s="177"/>
      <c r="C35" s="177"/>
      <c r="D35" s="177"/>
      <c r="E35" s="177"/>
      <c r="F35" s="177"/>
      <c r="G35" s="177"/>
      <c r="H35" s="177"/>
      <c r="I35" s="177"/>
      <c r="J35" s="177"/>
      <c r="K35" s="177"/>
      <c r="L35" s="177"/>
      <c r="M35" s="177"/>
    </row>
    <row r="36" spans="2:13">
      <c r="B36" s="177"/>
      <c r="C36" s="177"/>
      <c r="D36" s="177"/>
      <c r="E36" s="177"/>
      <c r="F36" s="177"/>
      <c r="G36" s="177"/>
      <c r="H36" s="177"/>
      <c r="I36" s="177"/>
      <c r="J36" s="177"/>
      <c r="K36" s="177"/>
      <c r="L36" s="177"/>
      <c r="M36" s="177"/>
    </row>
  </sheetData>
  <sheetProtection formatCells="0" formatColumns="0" formatRows="0" insertColumns="0" insertRows="0" insertHyperlinks="0" deleteColumns="0" deleteRows="0" sort="0" autoFilter="0" pivotTables="0"/>
  <mergeCells count="33">
    <mergeCell ref="L4:M4"/>
    <mergeCell ref="B5:D5"/>
    <mergeCell ref="E5:F5"/>
    <mergeCell ref="G5:M5"/>
    <mergeCell ref="B6:D6"/>
    <mergeCell ref="B7:D7"/>
    <mergeCell ref="B8:D8"/>
    <mergeCell ref="B9:D9"/>
    <mergeCell ref="B10:D10"/>
    <mergeCell ref="B11:D11"/>
    <mergeCell ref="B12:D12"/>
    <mergeCell ref="B13:D13"/>
    <mergeCell ref="B19:D19"/>
    <mergeCell ref="B20:D20"/>
    <mergeCell ref="B21:D21"/>
    <mergeCell ref="B22:D22"/>
    <mergeCell ref="B14:D14"/>
    <mergeCell ref="B15:D15"/>
    <mergeCell ref="B16:D16"/>
    <mergeCell ref="B17:D17"/>
    <mergeCell ref="B18:D18"/>
    <mergeCell ref="B23:D23"/>
    <mergeCell ref="B24:D24"/>
    <mergeCell ref="B25:D25"/>
    <mergeCell ref="B26:D26"/>
    <mergeCell ref="B27:D27"/>
    <mergeCell ref="B33:D33"/>
    <mergeCell ref="B34:D34"/>
    <mergeCell ref="B28:D28"/>
    <mergeCell ref="B29:D29"/>
    <mergeCell ref="B30:D30"/>
    <mergeCell ref="B31:D31"/>
    <mergeCell ref="B32:D32"/>
  </mergeCells>
  <phoneticPr fontId="4"/>
  <pageMargins left="0.7" right="0.7" top="0.75" bottom="0.75" header="0.3" footer="0.3"/>
  <pageSetup paperSize="9" scale="33" orientation="portrait"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5" ma:contentTypeDescription="新しいドキュメントを作成します。" ma:contentTypeScope="" ma:versionID="bbb55af48787b1274c4178d4b412e66d">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4869acc94b12946d7e834c5e13ad972b"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85e6e18b-26c1-4122-9e79-e6c53ac26d53" xsi:nil="true"/>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E0CBF5D-FE71-4D98-B3A9-4C1816D85C9D}"/>
</file>

<file path=customXml/itemProps2.xml><?xml version="1.0" encoding="utf-8"?>
<ds:datastoreItem xmlns:ds="http://schemas.openxmlformats.org/officeDocument/2006/customXml" ds:itemID="{BEDD7DD4-5900-4ADF-AD8E-75D9583D70A6}"/>
</file>

<file path=customXml/itemProps3.xml><?xml version="1.0" encoding="utf-8"?>
<ds:datastoreItem xmlns:ds="http://schemas.openxmlformats.org/officeDocument/2006/customXml" ds:itemID="{7E84D72A-916A-4337-BCA5-7B38294601BB}"/>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19</vt:i4>
      </vt:variant>
      <vt:variant>
        <vt:lpstr>名前付き一覧</vt:lpstr>
      </vt:variant>
      <vt:variant>
        <vt:i4>70</vt:i4>
      </vt:variant>
    </vt:vector>
  </HeadingPairs>
  <TitlesOfParts>
    <vt:vector size="89" baseType="lpstr">
      <vt:lpstr>第３号様式_事業実績報告書</vt:lpstr>
      <vt:lpstr>第３号様式_別紙1 経費所要額精算書</vt:lpstr>
      <vt:lpstr>第３号様式_別表１　事業計画書_医療分野における業務効率化・職</vt:lpstr>
      <vt:lpstr>内訳　医療分野における業務効率化・職場環境改善支援事業</vt:lpstr>
      <vt:lpstr>第３号様式_別表２　実績報告書（施設整備促進支援）</vt:lpstr>
      <vt:lpstr>第３号様式_別表３　実績報告書（分娩取扱施設支援事業）</vt:lpstr>
      <vt:lpstr>内訳（分娩取扱施設支援事業）</vt:lpstr>
      <vt:lpstr>第３号様式_別表４　事業計画書_小児医療施設支援事業</vt:lpstr>
      <vt:lpstr>内訳（小児医療施設支援事業）</vt:lpstr>
      <vt:lpstr>第３号様式_別表５　実績報告書（地域連携周産期）分娩</vt:lpstr>
      <vt:lpstr>第３号様式_別表５　内訳（地域連携周産期（分娩） </vt:lpstr>
      <vt:lpstr>第３号様式_別表３　実績報告書（分娩取扱施設支援事業） (2)</vt:lpstr>
      <vt:lpstr>第３号様式_別表６　実績報告（地域連携周産期）施設</vt:lpstr>
      <vt:lpstr>第３号様式_別表７　実績報告（地域連携周産期）設備</vt:lpstr>
      <vt:lpstr>第１号様式_別表８　事業計画書（施設整備促進支援執行事業）</vt:lpstr>
      <vt:lpstr>内訳（施設整備促進支援執行事業）</vt:lpstr>
      <vt:lpstr>第３号様式_別表９　事業計画書（産科・小児科医療機関等支援執）</vt:lpstr>
      <vt:lpstr>内訳　事業計画書（産科・小児科医療機関等支援執行事業） </vt:lpstr>
      <vt:lpstr>管理用（このシートは削除しないでください）</vt:lpstr>
      <vt:lpstr>_１_へき地診療所施設整備事業</vt:lpstr>
      <vt:lpstr>_１_休日夜間急患センター施設整備事業</vt:lpstr>
      <vt:lpstr>_10_周産期医療施設施設整備事業</vt:lpstr>
      <vt:lpstr>_10_分娩取扱施設施設整備事業</vt:lpstr>
      <vt:lpstr>_11_解剖・死亡時画像診断等施設整備事業</vt:lpstr>
      <vt:lpstr>_11_地域療育支援施設施設整備事業</vt:lpstr>
      <vt:lpstr>_12_共同利用施設施設整備事業</vt:lpstr>
      <vt:lpstr>_13_１__医療施設近代化施設整備事業_精神病棟改修等整備事業</vt:lpstr>
      <vt:lpstr>_13_２__医療施設近代化施設整備事業_結核病棟改修等整備事業</vt:lpstr>
      <vt:lpstr>_13_３__医療施設近代化施設整備事業_診療所</vt:lpstr>
      <vt:lpstr>_13_４__医療施設近代化施設整備事業_療養病床療養環境改善事業</vt:lpstr>
      <vt:lpstr>_13_５__医療施設近代化施設整備事業_介護老人保健施設等整備事業</vt:lpstr>
      <vt:lpstr>_14_院内感染対策施設整備事業</vt:lpstr>
      <vt:lpstr>_14_基幹災害拠点病院施設整備事業</vt:lpstr>
      <vt:lpstr>_15_地域災害拠点病院施設整備事業</vt:lpstr>
      <vt:lpstr>_16_災害拠点精神科病院施設整備事業</vt:lpstr>
      <vt:lpstr>_16_新興感染症対応力強化事業_協定締結医療機関施設整備事業</vt:lpstr>
      <vt:lpstr>_17_重点医師偏在対策支援区域における診療所の承継・開業支援事業</vt:lpstr>
      <vt:lpstr>_２_過疎地域等特定診療所施設整備事業</vt:lpstr>
      <vt:lpstr>_２_病院群輪番制病院及び共同利用型病院施設整備事業</vt:lpstr>
      <vt:lpstr>_20_治験施設施設整備事業</vt:lpstr>
      <vt:lpstr>_21_特定地域病院施設整備事業</vt:lpstr>
      <vt:lpstr>_22_医療施設土砂災害防止施設整備事業</vt:lpstr>
      <vt:lpstr>_23_医療施設耐震整備事業</vt:lpstr>
      <vt:lpstr>_26_医療機器管理室施設整備事業</vt:lpstr>
      <vt:lpstr>_28_看護師の特定行為に係る指定研修機関等施設整備事業</vt:lpstr>
      <vt:lpstr>_29_地域拠点病院・地域拠点歯科診療所施設整備事業</vt:lpstr>
      <vt:lpstr>_３_へき地保健指導所施設整備事業</vt:lpstr>
      <vt:lpstr>_４_研修医のための研修施設整備事業</vt:lpstr>
      <vt:lpstr>_５_救命救急センター施設整備事業</vt:lpstr>
      <vt:lpstr>_５_臨床研修病院施設整備事業</vt:lpstr>
      <vt:lpstr>_６_へき地医療拠点病院施設整備事業</vt:lpstr>
      <vt:lpstr>_６_小児救急医療拠点病院施設整備事業</vt:lpstr>
      <vt:lpstr>_７_医師臨床研修病院研修医環境整備事業</vt:lpstr>
      <vt:lpstr>_７_小児初期救急センター施設整備事業</vt:lpstr>
      <vt:lpstr>_８_小児集中治療室施設整備事業</vt:lpstr>
      <vt:lpstr>_８_離島等患者宿泊施設施設整備事業</vt:lpstr>
      <vt:lpstr>_９_産科医療機関施設整備事業</vt:lpstr>
      <vt:lpstr>_９_小児医療施設施設整備事業</vt:lpstr>
      <vt:lpstr>'第１号様式_別表８　事業計画書（施設整備促進支援執行事業）'!Print_Area</vt:lpstr>
      <vt:lpstr>第３号様式_事業実績報告書!Print_Area</vt:lpstr>
      <vt:lpstr>'第３号様式_別紙1 経費所要額精算書'!Print_Area</vt:lpstr>
      <vt:lpstr>'第３号様式_別表１　事業計画書_医療分野における業務効率化・職'!Print_Area</vt:lpstr>
      <vt:lpstr>'第３号様式_別表２　実績報告書（施設整備促進支援）'!Print_Area</vt:lpstr>
      <vt:lpstr>'第３号様式_別表３　実績報告書（分娩取扱施設支援事業）'!Print_Area</vt:lpstr>
      <vt:lpstr>'第３号様式_別表３　実績報告書（分娩取扱施設支援事業） (2)'!Print_Area</vt:lpstr>
      <vt:lpstr>'第３号様式_別表４　事業計画書_小児医療施設支援事業'!Print_Area</vt:lpstr>
      <vt:lpstr>'第３号様式_別表５　実績報告書（地域連携周産期）分娩'!Print_Area</vt:lpstr>
      <vt:lpstr>'第３号様式_別表５　内訳（地域連携周産期（分娩） '!Print_Area</vt:lpstr>
      <vt:lpstr>'第３号様式_別表６　実績報告（地域連携周産期）施設'!Print_Area</vt:lpstr>
      <vt:lpstr>'第３号様式_別表７　実績報告（地域連携周産期）設備'!Print_Area</vt:lpstr>
      <vt:lpstr>'第３号様式_別表９　事業計画書（産科・小児科医療機関等支援執）'!Print_Area</vt:lpstr>
      <vt:lpstr>'内訳　医療分野における業務効率化・職場環境改善支援事業'!Print_Area</vt:lpstr>
      <vt:lpstr>'内訳　事業計画書（産科・小児科医療機関等支援執行事業） '!Print_Area</vt:lpstr>
      <vt:lpstr>'内訳（施設整備促進支援執行事業）'!Print_Area</vt:lpstr>
      <vt:lpstr>'内訳（小児医療施設支援事業）'!Print_Area</vt:lpstr>
      <vt:lpstr>'内訳（分娩取扱施設支援事業）'!Print_Area</vt:lpstr>
      <vt:lpstr>'第１号様式_別表８　事業計画書（施設整備促進支援執行事業）'!Print_Titles</vt:lpstr>
      <vt:lpstr>'第３号様式_別表１　事業計画書_医療分野における業務効率化・職'!Print_Titles</vt:lpstr>
      <vt:lpstr>'第３号様式_別表３　実績報告書（分娩取扱施設支援事業）'!Print_Titles</vt:lpstr>
      <vt:lpstr>'第３号様式_別表３　実績報告書（分娩取扱施設支援事業） (2)'!Print_Titles</vt:lpstr>
      <vt:lpstr>'第３号様式_別表４　事業計画書_小児医療施設支援事業'!Print_Titles</vt:lpstr>
      <vt:lpstr>'第３号様式_別表５　実績報告書（地域連携周産期）分娩'!Print_Titles</vt:lpstr>
      <vt:lpstr>'第３号様式_別表６　実績報告（地域連携周産期）施設'!Print_Titles</vt:lpstr>
      <vt:lpstr>'第３号様式_別表７　実績報告（地域連携周産期）設備'!Print_Titles</vt:lpstr>
      <vt:lpstr>'第３号様式_別表９　事業計画書（産科・小児科医療機関等支援執）'!Print_Titles</vt:lpstr>
      <vt:lpstr>医療施設等施設整備費補助金</vt:lpstr>
      <vt:lpstr>医療提供体制施設整備交付金</vt:lpstr>
      <vt:lpstr>事業区分Ⅰの１標準事業例５</vt:lpstr>
      <vt:lpstr>地域医療介護総合確保基金</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0x0101000351667D72F15440B137FECB9C7CB151</vt:lpwstr>
  </property>
</Properties>
</file>