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xml" PartName="/xl/drawings/drawing1.xml"/>
  <Override ContentType="application/vnd.openxmlformats-officedocument.spreadsheetml.sheetMetadata+xml" PartName="/xl/metadata.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0.25.53.203\disk1\☆作業用フォルダ\03_決算第一係\10   交付要綱・実施要綱（移行済：240123）\令和７年度補正\医療・介護支援パッケージ\04_発出\"/>
    </mc:Choice>
  </mc:AlternateContent>
  <xr:revisionPtr revIDLastSave="0" documentId="13_ncr:1_{A780380B-D56A-4178-993B-B9FBBD2713A2}" xr6:coauthVersionLast="47" xr6:coauthVersionMax="47" xr10:uidLastSave="{00000000-0000-0000-0000-000000000000}"/>
  <bookViews>
    <workbookView xWindow="-28920" yWindow="-105" windowWidth="29040" windowHeight="15720" xr2:uid="{8515621C-AC00-4883-A7E5-C70555421043}"/>
  </bookViews>
  <sheets>
    <sheet name="第１号様式_交付申請書（都道府県→国）" sheetId="1" r:id="rId1"/>
    <sheet name="第１号様式_別紙1 経費所要額調" sheetId="2" r:id="rId2"/>
    <sheet name="第１号様式_別表１　事業計画書_医療分野における業務効率化・職" sheetId="18" r:id="rId3"/>
    <sheet name="内訳　医療分野における業務効率化・職場環境改善支援事業" sheetId="19" r:id="rId4"/>
    <sheet name="第１号様式_別表2　事業計画書（施設整備促進支援）" sheetId="20" r:id="rId5"/>
    <sheet name="第１号様式_別表３　事業計画書_分娩取扱施設支援事業" sheetId="6" r:id="rId6"/>
    <sheet name="内訳（分娩取扱施設支援事業）" sheetId="7" r:id="rId7"/>
    <sheet name="第１号様式_別表４　事業計画書_小児医療施設支援事業" sheetId="8" r:id="rId8"/>
    <sheet name="内訳（小児医療施設支援事業）" sheetId="9" r:id="rId9"/>
    <sheet name="第１号様式_別表５　事業計画書_地域連携周産期支援事業（分娩取" sheetId="10" r:id="rId10"/>
    <sheet name="第１号様式_別表６　事業計画書_地域連携～（産科施設）施設" sheetId="12" r:id="rId11"/>
    <sheet name="Sheet2" sheetId="23" r:id="rId12"/>
    <sheet name="内訳（地域連携周産期（分娩）" sheetId="11" r:id="rId13"/>
    <sheet name="第１号様式_別表７　事業計画書_地域連携～（産科施設）設備" sheetId="13" r:id="rId14"/>
    <sheet name="第１号様式_別表８　事業計画書（施設整備促進支援執行事業）" sheetId="14" r:id="rId15"/>
    <sheet name="内訳（施設整備促進支援執行事業）" sheetId="15" r:id="rId16"/>
    <sheet name="第１号様式_別表９　事業計画書（産科・小児科医療機関等支援） " sheetId="16" r:id="rId17"/>
    <sheet name="内訳　（産科・小児科医療機関等支援執行事業）" sheetId="17" r:id="rId18"/>
    <sheet name="管理用（このシートは削除しないでください）" sheetId="21" r:id="rId19"/>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8" hidden="1">'管理用（このシートは削除しないでください）'!$L$43:$L$68</definedName>
    <definedName name="_Key1" localSheetId="17" hidden="1">#REF!</definedName>
    <definedName name="_Key1" localSheetId="3" hidden="1">#REF!</definedName>
    <definedName name="_Key1" localSheetId="15" hidden="1">#REF!</definedName>
    <definedName name="_Key1" localSheetId="8" hidden="1">#REF!</definedName>
    <definedName name="_Key1" localSheetId="12" hidden="1">#REF!</definedName>
    <definedName name="_Key1" localSheetId="6" hidden="1">#REF!</definedName>
    <definedName name="_Key1" hidden="1">#REF!</definedName>
    <definedName name="_Key2" localSheetId="17" hidden="1">#REF!</definedName>
    <definedName name="_Key2" localSheetId="3" hidden="1">#REF!</definedName>
    <definedName name="_Key2" localSheetId="15" hidden="1">#REF!</definedName>
    <definedName name="_Key2" localSheetId="8" hidden="1">#REF!</definedName>
    <definedName name="_Key2" localSheetId="12" hidden="1">#REF!</definedName>
    <definedName name="_Key2" localSheetId="6" hidden="1">#REF!</definedName>
    <definedName name="_Key2" hidden="1">#REF!</definedName>
    <definedName name="_Order1" hidden="1">255</definedName>
    <definedName name="_Order2" hidden="1">255</definedName>
    <definedName name="_Sort" localSheetId="17" hidden="1">#REF!</definedName>
    <definedName name="_Sort" localSheetId="3" hidden="1">#REF!</definedName>
    <definedName name="_Sort" localSheetId="15" hidden="1">#REF!</definedName>
    <definedName name="_Sort" localSheetId="8" hidden="1">#REF!</definedName>
    <definedName name="_Sort" localSheetId="12" hidden="1">#REF!</definedName>
    <definedName name="_Sort" localSheetId="6" hidden="1">#REF!</definedName>
    <definedName name="_Sort" hidden="1">#REF!</definedName>
    <definedName name="aaa" hidden="1">#REF!</definedName>
    <definedName name="aaaaaaaaaaaaaaaaaa" localSheetId="17" hidden="1">#REF!</definedName>
    <definedName name="aaaaaaaaaaaaaaaaaa" localSheetId="3" hidden="1">#REF!</definedName>
    <definedName name="aaaaaaaaaaaaaaaaaa" localSheetId="15" hidden="1">#REF!</definedName>
    <definedName name="aaaaaaaaaaaaaaaaaa" localSheetId="8" hidden="1">#REF!</definedName>
    <definedName name="aaaaaaaaaaaaaaaaaa" localSheetId="12" hidden="1">#REF!</definedName>
    <definedName name="aaaaaaaaaaaaaaaaaa" localSheetId="6" hidden="1">#REF!</definedName>
    <definedName name="aaaaaaaaaaaaaaaaaa" hidden="1">#REF!</definedName>
    <definedName name="E" hidden="1">#REF!</definedName>
    <definedName name="ff" hidden="1">#REF!</definedName>
    <definedName name="ｌ" localSheetId="17" hidden="1">#REF!</definedName>
    <definedName name="ｌ" localSheetId="3" hidden="1">#REF!</definedName>
    <definedName name="ｌ" localSheetId="15" hidden="1">#REF!</definedName>
    <definedName name="ｌ" localSheetId="8" hidden="1">#REF!</definedName>
    <definedName name="ｌ" localSheetId="12" hidden="1">#REF!</definedName>
    <definedName name="ｌ" localSheetId="6" hidden="1">#REF!</definedName>
    <definedName name="ｌ" hidden="1">#REF!</definedName>
    <definedName name="_xlnm.Print_Area" localSheetId="0">'第１号様式_交付申請書（都道府県→国）'!$A$1:$I$42</definedName>
    <definedName name="_xlnm.Print_Area" localSheetId="1">'第１号様式_別紙1 経費所要額調'!$A$1:$G$18</definedName>
    <definedName name="_xlnm.Print_Area" localSheetId="2">'第１号様式_別表１　事業計画書_医療分野における業務効率化・職'!$A$1:$R$47</definedName>
    <definedName name="_xlnm.Print_Area" localSheetId="4">'第１号様式_別表2　事業計画書（施設整備促進支援）'!$A$1:$T$34</definedName>
    <definedName name="_xlnm.Print_Area" localSheetId="5">'第１号様式_別表３　事業計画書_分娩取扱施設支援事業'!$A$1:$Y$52</definedName>
    <definedName name="_xlnm.Print_Area" localSheetId="7">'第１号様式_別表４　事業計画書_小児医療施設支援事業'!$A$1:$AB$46</definedName>
    <definedName name="_xlnm.Print_Area" localSheetId="9">'第１号様式_別表５　事業計画書_地域連携周産期支援事業（分娩取'!$A$1:$P$52</definedName>
    <definedName name="_xlnm.Print_Area" localSheetId="10">'第１号様式_別表６　事業計画書_地域連携～（産科施設）施設'!$A$1:$T$26</definedName>
    <definedName name="_xlnm.Print_Area" localSheetId="13">'第１号様式_別表７　事業計画書_地域連携～（産科施設）設備'!$A$1:$W$26</definedName>
    <definedName name="_xlnm.Print_Area" localSheetId="14">'第１号様式_別表８　事業計画書（施設整備促進支援執行事業）'!$A$1:$N$14</definedName>
    <definedName name="_xlnm.Print_Area" localSheetId="16">'第１号様式_別表９　事業計画書（産科・小児科医療機関等支援） '!$A$1:$N$14</definedName>
    <definedName name="_xlnm.Print_Area" localSheetId="17">'内訳　（産科・小児科医療機関等支援執行事業）'!$A$1:$M$81</definedName>
    <definedName name="_xlnm.Print_Area" localSheetId="3">'内訳　医療分野における業務効率化・職場環境改善支援事業'!$A$1:$M$83</definedName>
    <definedName name="_xlnm.Print_Area" localSheetId="15">'内訳（施設整備促進支援執行事業）'!$A$1:$M$81</definedName>
    <definedName name="_xlnm.Print_Area" localSheetId="8">'内訳（小児医療施設支援事業）'!$A$1:$M$81</definedName>
    <definedName name="_xlnm.Print_Area" localSheetId="12">'内訳（地域連携周産期（分娩）'!$A$1:$M$81</definedName>
    <definedName name="_xlnm.Print_Area" localSheetId="6">'内訳（分娩取扱施設支援事業）'!$A$1:$M$81</definedName>
    <definedName name="_xlnm.Print_Area">#REF!</definedName>
    <definedName name="_xlnm.Print_Titles" localSheetId="2">'第１号様式_別表１　事業計画書_医療分野における業務効率化・職'!$1:$2</definedName>
    <definedName name="_xlnm.Print_Titles" localSheetId="5">'第１号様式_別表３　事業計画書_分娩取扱施設支援事業'!$1:$3</definedName>
    <definedName name="_xlnm.Print_Titles" localSheetId="7">'第１号様式_別表４　事業計画書_小児医療施設支援事業'!$1:$3</definedName>
    <definedName name="_xlnm.Print_Titles" localSheetId="9">'第１号様式_別表５　事業計画書_地域連携周産期支援事業（分娩取'!$1:$3</definedName>
    <definedName name="_xlnm.Print_Titles" localSheetId="10">'第１号様式_別表６　事業計画書_地域連携～（産科施設）施設'!$1:$3</definedName>
    <definedName name="_xlnm.Print_Titles" localSheetId="13">'第１号様式_別表７　事業計画書_地域連携～（産科施設）設備'!$1:$3</definedName>
    <definedName name="_xlnm.Print_Titles" localSheetId="14">'第１号様式_別表８　事業計画書（施設整備促進支援執行事業）'!$1:$3</definedName>
    <definedName name="_xlnm.Print_Titles" localSheetId="16">'第１号様式_別表９　事業計画書（産科・小児科医療機関等支援） '!$1:$3</definedName>
    <definedName name="ｗ" hidden="1">#REF!</definedName>
    <definedName name="あ" localSheetId="17" hidden="1">#REF!</definedName>
    <definedName name="あ" localSheetId="3" hidden="1">#REF!</definedName>
    <definedName name="あ" localSheetId="15" hidden="1">#REF!</definedName>
    <definedName name="あ" localSheetId="8" hidden="1">#REF!</definedName>
    <definedName name="あ" localSheetId="12" hidden="1">#REF!</definedName>
    <definedName name="あ" localSheetId="6" hidden="1">#REF!</definedName>
    <definedName name="あ" hidden="1">#REF!</definedName>
    <definedName name="ああ" hidden="1">#REF!</definedName>
    <definedName name="い" hidden="1">#REF!</definedName>
    <definedName name="き" localSheetId="17" hidden="1">#REF!</definedName>
    <definedName name="き" localSheetId="3" hidden="1">#REF!</definedName>
    <definedName name="き" localSheetId="15" hidden="1">#REF!</definedName>
    <definedName name="き" localSheetId="8" hidden="1">#REF!</definedName>
    <definedName name="き" localSheetId="12" hidden="1">#REF!</definedName>
    <definedName name="き" localSheetId="6"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事業分類">#REF!</definedName>
    <definedName name="組織" hidden="1">#REF!</definedName>
    <definedName name="地域医療介護総合確保基金">'管理用（このシートは削除しないでください）'!$G$3</definedName>
    <definedName name="特定" hidden="1">#REF!</definedName>
    <definedName name="病床確保料" localSheetId="2">#REF!</definedName>
    <definedName name="病床確保料" localSheetId="9">#REF!</definedName>
    <definedName name="病床確保料" localSheetId="10">#REF!</definedName>
    <definedName name="病床確保料" localSheetId="13">#REF!</definedName>
    <definedName name="病床確保料">#REF!</definedName>
    <definedName name="別紙１７" localSheetId="17" hidden="1">#REF!</definedName>
    <definedName name="別紙１７" localSheetId="3" hidden="1">#REF!</definedName>
    <definedName name="別紙１７" localSheetId="15" hidden="1">#REF!</definedName>
    <definedName name="別紙１７" localSheetId="8" hidden="1">#REF!</definedName>
    <definedName name="別紙１７" localSheetId="12" hidden="1">#REF!</definedName>
    <definedName name="別紙１７" localSheetId="6" hidden="1">#REF!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6" l="1"/>
  <c r="N13" i="6"/>
  <c r="K14" i="6"/>
  <c r="N13" i="18"/>
  <c r="N12" i="18"/>
  <c r="P12" i="13"/>
  <c r="P13" i="13"/>
  <c r="S16" i="13"/>
  <c r="S17" i="13"/>
  <c r="S15" i="13"/>
  <c r="S13" i="13"/>
  <c r="S12" i="13"/>
  <c r="S14" i="13"/>
  <c r="R16" i="13"/>
  <c r="R17" i="13"/>
  <c r="R15" i="13"/>
  <c r="R14" i="13"/>
  <c r="R13" i="13"/>
  <c r="R12" i="13"/>
  <c r="P16" i="12"/>
  <c r="P17" i="12"/>
  <c r="P15" i="12"/>
  <c r="P14" i="12"/>
  <c r="O16" i="12"/>
  <c r="O17" i="12"/>
  <c r="O15" i="12"/>
  <c r="O14" i="12"/>
  <c r="O12" i="12"/>
  <c r="P12" i="12" s="1"/>
  <c r="P13" i="12"/>
  <c r="O13" i="12"/>
  <c r="R18" i="13" l="1"/>
  <c r="O18" i="12"/>
  <c r="T14" i="8" l="1"/>
  <c r="T13" i="8"/>
  <c r="U13" i="6"/>
  <c r="U14" i="6"/>
  <c r="S14" i="6"/>
  <c r="S13" i="6"/>
  <c r="M12" i="18"/>
  <c r="M13" i="18"/>
  <c r="Q13" i="8"/>
  <c r="H8" i="20" l="1"/>
  <c r="P8" i="20" s="1"/>
  <c r="O5" i="21"/>
  <c r="O4" i="21"/>
  <c r="O3" i="21"/>
  <c r="M33" i="20"/>
  <c r="I33" i="20"/>
  <c r="I33" i="20" a="1"/>
  <c r="H33" i="20"/>
  <c r="P33" i="20" s="1"/>
  <c r="F33" i="20"/>
  <c r="F33" i="20" a="1"/>
  <c r="P32" i="20"/>
  <c r="M32" i="20"/>
  <c r="I32" i="20"/>
  <c r="I32" i="20" a="1"/>
  <c r="H32" i="20"/>
  <c r="F32" i="20"/>
  <c r="F32" i="20" a="1"/>
  <c r="M31" i="20"/>
  <c r="I31" i="20"/>
  <c r="I31" i="20" a="1"/>
  <c r="H31" i="20"/>
  <c r="P31" i="20" s="1"/>
  <c r="F31" i="20"/>
  <c r="F31" i="20" a="1"/>
  <c r="P30" i="20"/>
  <c r="M30" i="20"/>
  <c r="I30" i="20"/>
  <c r="I30" i="20" a="1"/>
  <c r="H30" i="20"/>
  <c r="F30" i="20"/>
  <c r="F30" i="20" a="1"/>
  <c r="P29" i="20"/>
  <c r="M29" i="20"/>
  <c r="I29" i="20"/>
  <c r="I29" i="20" a="1"/>
  <c r="H29" i="20"/>
  <c r="F29" i="20"/>
  <c r="F29" i="20" a="1"/>
  <c r="M28" i="20"/>
  <c r="I28" i="20"/>
  <c r="I28" i="20" a="1"/>
  <c r="H28" i="20"/>
  <c r="P28" i="20" s="1"/>
  <c r="F28" i="20"/>
  <c r="F28" i="20" a="1"/>
  <c r="P27" i="20"/>
  <c r="M27" i="20"/>
  <c r="I27" i="20"/>
  <c r="I27" i="20" a="1"/>
  <c r="H27" i="20"/>
  <c r="F27" i="20"/>
  <c r="F27" i="20" a="1"/>
  <c r="M26" i="20"/>
  <c r="I26" i="20"/>
  <c r="I26" i="20" a="1"/>
  <c r="H26" i="20"/>
  <c r="P26" i="20" s="1"/>
  <c r="F26" i="20"/>
  <c r="F26" i="20" a="1"/>
  <c r="M25" i="20"/>
  <c r="I25" i="20"/>
  <c r="I25" i="20" a="1"/>
  <c r="H25" i="20"/>
  <c r="P25" i="20" s="1"/>
  <c r="F25" i="20"/>
  <c r="F25" i="20" a="1"/>
  <c r="P24" i="20"/>
  <c r="M24" i="20"/>
  <c r="I24" i="20"/>
  <c r="I24" i="20" a="1"/>
  <c r="H24" i="20"/>
  <c r="F24" i="20"/>
  <c r="F24" i="20" a="1"/>
  <c r="M23" i="20"/>
  <c r="I23" i="20"/>
  <c r="I23" i="20" a="1"/>
  <c r="H23" i="20"/>
  <c r="P23" i="20" s="1"/>
  <c r="F23" i="20"/>
  <c r="F23" i="20" a="1"/>
  <c r="P22" i="20"/>
  <c r="M22" i="20"/>
  <c r="I22" i="20"/>
  <c r="I22" i="20" a="1"/>
  <c r="H22" i="20"/>
  <c r="F22" i="20"/>
  <c r="F22" i="20" a="1"/>
  <c r="P21" i="20"/>
  <c r="M21" i="20"/>
  <c r="I21" i="20"/>
  <c r="I21" i="20" a="1"/>
  <c r="H21" i="20"/>
  <c r="F21" i="20"/>
  <c r="F21" i="20" a="1"/>
  <c r="M20" i="20"/>
  <c r="I20" i="20"/>
  <c r="I20" i="20" a="1"/>
  <c r="H20" i="20"/>
  <c r="P20" i="20" s="1"/>
  <c r="F20" i="20"/>
  <c r="F20" i="20" a="1"/>
  <c r="P19" i="20"/>
  <c r="M19" i="20"/>
  <c r="I19" i="20"/>
  <c r="I19" i="20" a="1"/>
  <c r="H19" i="20"/>
  <c r="F19" i="20"/>
  <c r="F19" i="20" a="1"/>
  <c r="M18" i="20"/>
  <c r="I18" i="20"/>
  <c r="I18" i="20" a="1"/>
  <c r="H18" i="20"/>
  <c r="P18" i="20" s="1"/>
  <c r="F18" i="20"/>
  <c r="F18" i="20" a="1"/>
  <c r="M17" i="20"/>
  <c r="I17" i="20"/>
  <c r="I17" i="20" a="1"/>
  <c r="H17" i="20"/>
  <c r="P17" i="20" s="1"/>
  <c r="F17" i="20"/>
  <c r="F17" i="20" a="1"/>
  <c r="P16" i="20"/>
  <c r="M16" i="20"/>
  <c r="I16" i="20"/>
  <c r="I16" i="20" a="1"/>
  <c r="H16" i="20"/>
  <c r="F16" i="20"/>
  <c r="F16" i="20" a="1"/>
  <c r="M15" i="20"/>
  <c r="I15" i="20"/>
  <c r="I15" i="20" a="1"/>
  <c r="H15" i="20"/>
  <c r="P15" i="20" s="1"/>
  <c r="F15" i="20"/>
  <c r="F15" i="20" a="1"/>
  <c r="P14" i="20"/>
  <c r="M14" i="20"/>
  <c r="I14" i="20"/>
  <c r="I14" i="20" a="1"/>
  <c r="H14" i="20"/>
  <c r="F14" i="20"/>
  <c r="F14" i="20" a="1"/>
  <c r="P13" i="20"/>
  <c r="M13" i="20"/>
  <c r="I13" i="20"/>
  <c r="I13" i="20" a="1"/>
  <c r="H13" i="20"/>
  <c r="F13" i="20"/>
  <c r="F13" i="20" a="1"/>
  <c r="M12" i="20"/>
  <c r="I12" i="20"/>
  <c r="I12" i="20" a="1"/>
  <c r="H12" i="20"/>
  <c r="P12" i="20" s="1"/>
  <c r="F12" i="20"/>
  <c r="F12" i="20" a="1"/>
  <c r="P11" i="20"/>
  <c r="M11" i="20"/>
  <c r="I11" i="20"/>
  <c r="I11" i="20" a="1"/>
  <c r="H11" i="20"/>
  <c r="F11" i="20"/>
  <c r="F11" i="20" a="1"/>
  <c r="M10" i="20"/>
  <c r="I10" i="20"/>
  <c r="I10" i="20" a="1"/>
  <c r="H10" i="20"/>
  <c r="P10" i="20" s="1"/>
  <c r="F10" i="20"/>
  <c r="F10" i="20" a="1"/>
  <c r="M9" i="20"/>
  <c r="I9" i="20"/>
  <c r="I9" i="20" a="1"/>
  <c r="H9" i="20"/>
  <c r="P9" i="20" s="1"/>
  <c r="F9" i="20"/>
  <c r="F9" i="20" a="1"/>
  <c r="M8" i="20"/>
  <c r="L8" i="20"/>
  <c r="J8" i="20"/>
  <c r="I8" i="20"/>
  <c r="I8" i="20" a="1"/>
  <c r="F8" i="20"/>
  <c r="F8" i="20" a="1"/>
  <c r="A2" i="20"/>
  <c r="P34" i="20" l="1" a="1"/>
  <c r="P34" i="20" s="1"/>
  <c r="F81" i="19" l="1"/>
  <c r="N32" i="18"/>
  <c r="H13" i="18"/>
  <c r="E13" i="18"/>
  <c r="J13" i="18" s="1"/>
  <c r="H12" i="18"/>
  <c r="E12" i="18"/>
  <c r="J12" i="18" s="1"/>
  <c r="B4" i="17" l="1"/>
  <c r="F79" i="17"/>
  <c r="J2" i="16"/>
  <c r="E5" i="16"/>
  <c r="G5" i="16"/>
  <c r="K5" i="16" s="1"/>
  <c r="E6" i="16"/>
  <c r="G6" i="16" s="1"/>
  <c r="E7" i="16"/>
  <c r="G7" i="16"/>
  <c r="H7" i="16" s="1"/>
  <c r="E8" i="16"/>
  <c r="G8" i="16"/>
  <c r="K8" i="16" s="1"/>
  <c r="E9" i="16"/>
  <c r="G9" i="16"/>
  <c r="K9" i="16" s="1"/>
  <c r="H9" i="16"/>
  <c r="L9" i="16" s="1"/>
  <c r="I9" i="16"/>
  <c r="E10" i="16"/>
  <c r="G10" i="16" s="1"/>
  <c r="E11" i="16"/>
  <c r="G11" i="16"/>
  <c r="H11" i="16" s="1"/>
  <c r="B4" i="15"/>
  <c r="F79" i="15"/>
  <c r="J2" i="14"/>
  <c r="E5" i="14"/>
  <c r="G5" i="14"/>
  <c r="H5" i="14" s="1"/>
  <c r="L5" i="14" s="1"/>
  <c r="K5" i="14"/>
  <c r="E6" i="14"/>
  <c r="H6" i="14" s="1"/>
  <c r="G6" i="14"/>
  <c r="K6" i="14" s="1"/>
  <c r="E7" i="14"/>
  <c r="G7" i="14"/>
  <c r="K7" i="14" s="1"/>
  <c r="E8" i="14"/>
  <c r="G8" i="14"/>
  <c r="H8" i="14"/>
  <c r="L8" i="14" s="1"/>
  <c r="I8" i="14"/>
  <c r="K8" i="14"/>
  <c r="E9" i="14"/>
  <c r="G9" i="14"/>
  <c r="H9" i="14"/>
  <c r="I9" i="14" s="1"/>
  <c r="K9" i="14"/>
  <c r="L9" i="14"/>
  <c r="E10" i="14"/>
  <c r="H10" i="14" s="1"/>
  <c r="G10" i="14"/>
  <c r="K10" i="14" s="1"/>
  <c r="E11" i="14"/>
  <c r="H11" i="14" s="1"/>
  <c r="G11" i="14"/>
  <c r="K11" i="14" s="1"/>
  <c r="H12" i="13"/>
  <c r="L12" i="13" s="1"/>
  <c r="K12" i="13"/>
  <c r="H13" i="13"/>
  <c r="L13" i="13" s="1"/>
  <c r="N13" i="13" s="1"/>
  <c r="K13" i="13"/>
  <c r="H14" i="13"/>
  <c r="K14" i="13"/>
  <c r="L14" i="13"/>
  <c r="H15" i="13"/>
  <c r="L15" i="13" s="1"/>
  <c r="K15" i="13"/>
  <c r="H16" i="13"/>
  <c r="L16" i="13" s="1"/>
  <c r="K16" i="13"/>
  <c r="H17" i="13"/>
  <c r="K17" i="13"/>
  <c r="N17" i="13" s="1"/>
  <c r="P17" i="13" s="1"/>
  <c r="L17" i="13"/>
  <c r="H12" i="12"/>
  <c r="K12" i="12"/>
  <c r="M12" i="12" s="1"/>
  <c r="H13" i="12"/>
  <c r="M13" i="12" s="1"/>
  <c r="H14" i="12"/>
  <c r="K14" i="12"/>
  <c r="M14" i="12" s="1"/>
  <c r="H15" i="12"/>
  <c r="K15" i="12" s="1"/>
  <c r="M15" i="12" s="1"/>
  <c r="H16" i="12"/>
  <c r="K16" i="12"/>
  <c r="M16" i="12" s="1"/>
  <c r="H17" i="12"/>
  <c r="K17" i="12" s="1"/>
  <c r="M17" i="12" s="1"/>
  <c r="F79" i="11"/>
  <c r="F14" i="10"/>
  <c r="I14" i="10"/>
  <c r="J14" i="10"/>
  <c r="L14" i="10" s="1"/>
  <c r="M14" i="10" s="1"/>
  <c r="F15" i="10"/>
  <c r="I15" i="10"/>
  <c r="J15" i="10"/>
  <c r="L15" i="10" s="1"/>
  <c r="M15" i="10" s="1"/>
  <c r="F16" i="10"/>
  <c r="J16" i="10" s="1"/>
  <c r="L16" i="10" s="1"/>
  <c r="M16" i="10" s="1"/>
  <c r="I16" i="10"/>
  <c r="F17" i="10"/>
  <c r="I17" i="10"/>
  <c r="J17" i="10"/>
  <c r="L17" i="10"/>
  <c r="M17" i="10" s="1"/>
  <c r="F18" i="10"/>
  <c r="J18" i="10" s="1"/>
  <c r="L18" i="10" s="1"/>
  <c r="M18" i="10" s="1"/>
  <c r="I18" i="10"/>
  <c r="F19" i="10"/>
  <c r="I19" i="10"/>
  <c r="F20" i="10"/>
  <c r="J20" i="10" s="1"/>
  <c r="L20" i="10" s="1"/>
  <c r="M20" i="10" s="1"/>
  <c r="I20" i="10"/>
  <c r="F21" i="10"/>
  <c r="J21" i="10" s="1"/>
  <c r="L21" i="10" s="1"/>
  <c r="M21" i="10" s="1"/>
  <c r="I21" i="10"/>
  <c r="F22" i="10"/>
  <c r="I22" i="10"/>
  <c r="J22" i="10"/>
  <c r="L22" i="10" s="1"/>
  <c r="M22" i="10" s="1"/>
  <c r="F23" i="10"/>
  <c r="I23" i="10"/>
  <c r="J23" i="10"/>
  <c r="L23" i="10" s="1"/>
  <c r="M23" i="10" s="1"/>
  <c r="F24" i="10"/>
  <c r="J24" i="10" s="1"/>
  <c r="L24" i="10" s="1"/>
  <c r="M24" i="10" s="1"/>
  <c r="I24" i="10"/>
  <c r="F25" i="10"/>
  <c r="I25" i="10"/>
  <c r="J25" i="10"/>
  <c r="L25" i="10"/>
  <c r="M25" i="10" s="1"/>
  <c r="F26" i="10"/>
  <c r="J26" i="10" s="1"/>
  <c r="L26" i="10" s="1"/>
  <c r="M26" i="10" s="1"/>
  <c r="I26" i="10"/>
  <c r="F27" i="10"/>
  <c r="J27" i="10" s="1"/>
  <c r="L27" i="10" s="1"/>
  <c r="M27" i="10" s="1"/>
  <c r="I27" i="10"/>
  <c r="F28" i="10"/>
  <c r="J28" i="10" s="1"/>
  <c r="L28" i="10" s="1"/>
  <c r="I28" i="10"/>
  <c r="M28" i="10"/>
  <c r="F29" i="10"/>
  <c r="J29" i="10" s="1"/>
  <c r="L29" i="10" s="1"/>
  <c r="M29" i="10" s="1"/>
  <c r="I29" i="10"/>
  <c r="F30" i="10"/>
  <c r="I30" i="10"/>
  <c r="J30" i="10"/>
  <c r="L30" i="10" s="1"/>
  <c r="M30" i="10" s="1"/>
  <c r="F31" i="10"/>
  <c r="I31" i="10"/>
  <c r="J31" i="10"/>
  <c r="L31" i="10" s="1"/>
  <c r="M31" i="10" s="1"/>
  <c r="F32" i="10"/>
  <c r="J32" i="10" s="1"/>
  <c r="L32" i="10" s="1"/>
  <c r="M32" i="10" s="1"/>
  <c r="I32" i="10"/>
  <c r="F33" i="10"/>
  <c r="I33" i="10"/>
  <c r="J33" i="10"/>
  <c r="L33" i="10"/>
  <c r="M33" i="10" s="1"/>
  <c r="F79" i="9"/>
  <c r="H13" i="8"/>
  <c r="K13" i="8"/>
  <c r="O13" i="8"/>
  <c r="H14" i="8"/>
  <c r="R14" i="8" s="1"/>
  <c r="V14" i="8" s="1"/>
  <c r="W14" i="8" s="1"/>
  <c r="K14" i="8"/>
  <c r="O14" i="8"/>
  <c r="Q14" i="8"/>
  <c r="K15" i="8"/>
  <c r="O15" i="8"/>
  <c r="R15" i="8" s="1"/>
  <c r="V15" i="8" s="1"/>
  <c r="W15" i="8" s="1"/>
  <c r="Q15" i="8"/>
  <c r="K16" i="8"/>
  <c r="O16" i="8"/>
  <c r="Q16" i="8"/>
  <c r="K17" i="8"/>
  <c r="O17" i="8"/>
  <c r="Q17" i="8"/>
  <c r="K18" i="8"/>
  <c r="O18" i="8"/>
  <c r="Q18" i="8"/>
  <c r="K19" i="8"/>
  <c r="O19" i="8"/>
  <c r="Q19" i="8"/>
  <c r="R19" i="8" s="1"/>
  <c r="V19" i="8" s="1"/>
  <c r="W19" i="8" s="1"/>
  <c r="K20" i="8"/>
  <c r="O20" i="8"/>
  <c r="R20" i="8" s="1"/>
  <c r="V20" i="8" s="1"/>
  <c r="W20" i="8" s="1"/>
  <c r="Q20" i="8"/>
  <c r="K21" i="8"/>
  <c r="O21" i="8"/>
  <c r="Q21" i="8"/>
  <c r="K22" i="8"/>
  <c r="O22" i="8"/>
  <c r="Q22" i="8"/>
  <c r="R22" i="8"/>
  <c r="V22" i="8" s="1"/>
  <c r="W22" i="8" s="1"/>
  <c r="K23" i="8"/>
  <c r="O23" i="8"/>
  <c r="Q23" i="8"/>
  <c r="R23" i="8" s="1"/>
  <c r="V23" i="8" s="1"/>
  <c r="W23" i="8" s="1"/>
  <c r="K24" i="8"/>
  <c r="O24" i="8"/>
  <c r="Q24" i="8"/>
  <c r="K25" i="8"/>
  <c r="O25" i="8"/>
  <c r="Q25" i="8"/>
  <c r="K26" i="8"/>
  <c r="O26" i="8"/>
  <c r="Q26" i="8"/>
  <c r="K27" i="8"/>
  <c r="O27" i="8"/>
  <c r="Q27" i="8"/>
  <c r="R27" i="8" s="1"/>
  <c r="V27" i="8" s="1"/>
  <c r="W27" i="8" s="1"/>
  <c r="K28" i="8"/>
  <c r="O28" i="8"/>
  <c r="Q28" i="8"/>
  <c r="K29" i="8"/>
  <c r="O29" i="8"/>
  <c r="Q29" i="8"/>
  <c r="K30" i="8"/>
  <c r="O30" i="8"/>
  <c r="Q30" i="8"/>
  <c r="R30" i="8" s="1"/>
  <c r="V30" i="8" s="1"/>
  <c r="W30" i="8" s="1"/>
  <c r="K31" i="8"/>
  <c r="O31" i="8"/>
  <c r="Q31" i="8"/>
  <c r="R31" i="8" s="1"/>
  <c r="V31" i="8" s="1"/>
  <c r="W31" i="8" s="1"/>
  <c r="K32" i="8"/>
  <c r="O32" i="8"/>
  <c r="Q32" i="8"/>
  <c r="R32" i="8" s="1"/>
  <c r="V32" i="8" s="1"/>
  <c r="W32" i="8" s="1"/>
  <c r="K33" i="8"/>
  <c r="O33" i="8"/>
  <c r="Q33" i="8"/>
  <c r="K34" i="8"/>
  <c r="O34" i="8"/>
  <c r="R34" i="8" s="1"/>
  <c r="V34" i="8" s="1"/>
  <c r="W34" i="8" s="1"/>
  <c r="Q34" i="8"/>
  <c r="F79" i="7"/>
  <c r="G13" i="6"/>
  <c r="P13" i="6"/>
  <c r="Q13" i="6"/>
  <c r="V13" i="6" s="1"/>
  <c r="G14" i="6"/>
  <c r="Q14" i="6" s="1"/>
  <c r="V14" i="6" s="1"/>
  <c r="N14" i="6"/>
  <c r="P14" i="6"/>
  <c r="K15" i="6"/>
  <c r="N15" i="6"/>
  <c r="P15" i="6"/>
  <c r="K16" i="6"/>
  <c r="N16" i="6"/>
  <c r="Q16" i="6" s="1"/>
  <c r="U16" i="6" s="1"/>
  <c r="V16" i="6" s="1"/>
  <c r="P16" i="6"/>
  <c r="K17" i="6"/>
  <c r="N17" i="6"/>
  <c r="P17" i="6"/>
  <c r="Q17" i="6" s="1"/>
  <c r="U17" i="6" s="1"/>
  <c r="V17" i="6" s="1"/>
  <c r="K18" i="6"/>
  <c r="N18" i="6"/>
  <c r="P18" i="6"/>
  <c r="Q18" i="6" s="1"/>
  <c r="U18" i="6" s="1"/>
  <c r="V18" i="6" s="1"/>
  <c r="K19" i="6"/>
  <c r="N19" i="6"/>
  <c r="P19" i="6"/>
  <c r="K20" i="6"/>
  <c r="N20" i="6"/>
  <c r="Q20" i="6" s="1"/>
  <c r="U20" i="6" s="1"/>
  <c r="V20" i="6" s="1"/>
  <c r="P20" i="6"/>
  <c r="K21" i="6"/>
  <c r="N21" i="6"/>
  <c r="Q21" i="6" s="1"/>
  <c r="U21" i="6" s="1"/>
  <c r="V21" i="6" s="1"/>
  <c r="P21" i="6"/>
  <c r="K22" i="6"/>
  <c r="N22" i="6"/>
  <c r="P22" i="6"/>
  <c r="Q22" i="6" s="1"/>
  <c r="U22" i="6" s="1"/>
  <c r="V22" i="6" s="1"/>
  <c r="K23" i="6"/>
  <c r="N23" i="6"/>
  <c r="P23" i="6"/>
  <c r="K24" i="6"/>
  <c r="N24" i="6"/>
  <c r="Q24" i="6" s="1"/>
  <c r="U24" i="6" s="1"/>
  <c r="V24" i="6" s="1"/>
  <c r="P24" i="6"/>
  <c r="K25" i="6"/>
  <c r="N25" i="6"/>
  <c r="Q25" i="6" s="1"/>
  <c r="U25" i="6" s="1"/>
  <c r="V25" i="6" s="1"/>
  <c r="P25" i="6"/>
  <c r="K26" i="6"/>
  <c r="N26" i="6"/>
  <c r="P26" i="6"/>
  <c r="Q26" i="6" s="1"/>
  <c r="U26" i="6" s="1"/>
  <c r="V26" i="6" s="1"/>
  <c r="K27" i="6"/>
  <c r="N27" i="6"/>
  <c r="P27" i="6"/>
  <c r="K28" i="6"/>
  <c r="N28" i="6"/>
  <c r="P28" i="6"/>
  <c r="K29" i="6"/>
  <c r="N29" i="6"/>
  <c r="Q29" i="6" s="1"/>
  <c r="U29" i="6" s="1"/>
  <c r="V29" i="6" s="1"/>
  <c r="P29" i="6"/>
  <c r="K30" i="6"/>
  <c r="N30" i="6"/>
  <c r="P30" i="6"/>
  <c r="K31" i="6"/>
  <c r="N31" i="6"/>
  <c r="Q31" i="6" s="1"/>
  <c r="U31" i="6" s="1"/>
  <c r="V31" i="6" s="1"/>
  <c r="P31" i="6"/>
  <c r="K32" i="6"/>
  <c r="N32" i="6"/>
  <c r="Q32" i="6" s="1"/>
  <c r="U32" i="6" s="1"/>
  <c r="V32" i="6" s="1"/>
  <c r="P32" i="6"/>
  <c r="K33" i="6"/>
  <c r="N33" i="6"/>
  <c r="Q33" i="6" s="1"/>
  <c r="U33" i="6" s="1"/>
  <c r="V33" i="6" s="1"/>
  <c r="P33" i="6"/>
  <c r="K34" i="6"/>
  <c r="N34" i="6"/>
  <c r="P34" i="6"/>
  <c r="G4" i="2"/>
  <c r="E17" i="2"/>
  <c r="F17" i="2"/>
  <c r="D37" i="1"/>
  <c r="E37" i="1"/>
  <c r="F37" i="1"/>
  <c r="G37" i="1"/>
  <c r="H37" i="1"/>
  <c r="D38" i="1"/>
  <c r="E38" i="1"/>
  <c r="F38" i="1"/>
  <c r="G38" i="1"/>
  <c r="N14" i="13" l="1"/>
  <c r="P14" i="13" s="1"/>
  <c r="N15" i="13"/>
  <c r="P15" i="13" s="1"/>
  <c r="N12" i="13"/>
  <c r="R18" i="8"/>
  <c r="V18" i="8" s="1"/>
  <c r="W18" i="8" s="1"/>
  <c r="R13" i="8"/>
  <c r="V13" i="8" s="1"/>
  <c r="W13" i="8" s="1"/>
  <c r="R16" i="8"/>
  <c r="V16" i="8" s="1"/>
  <c r="W16" i="8" s="1"/>
  <c r="R26" i="8"/>
  <c r="V26" i="8" s="1"/>
  <c r="W26" i="8" s="1"/>
  <c r="R24" i="8"/>
  <c r="V24" i="8" s="1"/>
  <c r="W24" i="8" s="1"/>
  <c r="R28" i="8"/>
  <c r="V28" i="8" s="1"/>
  <c r="W28" i="8" s="1"/>
  <c r="R21" i="8"/>
  <c r="V21" i="8" s="1"/>
  <c r="W21" i="8" s="1"/>
  <c r="Q34" i="6"/>
  <c r="U34" i="6" s="1"/>
  <c r="V34" i="6" s="1"/>
  <c r="Q28" i="6"/>
  <c r="U28" i="6" s="1"/>
  <c r="V28" i="6" s="1"/>
  <c r="Q30" i="6"/>
  <c r="U30" i="6" s="1"/>
  <c r="V30" i="6" s="1"/>
  <c r="Q27" i="6"/>
  <c r="U27" i="6" s="1"/>
  <c r="V27" i="6" s="1"/>
  <c r="Q23" i="6"/>
  <c r="U23" i="6" s="1"/>
  <c r="V23" i="6" s="1"/>
  <c r="Q19" i="6"/>
  <c r="U19" i="6" s="1"/>
  <c r="V19" i="6" s="1"/>
  <c r="Q15" i="6"/>
  <c r="U15" i="6" s="1"/>
  <c r="V15" i="6" s="1"/>
  <c r="K12" i="14"/>
  <c r="H5" i="16"/>
  <c r="L5" i="16" s="1"/>
  <c r="H8" i="16"/>
  <c r="I10" i="14"/>
  <c r="L10" i="14"/>
  <c r="R29" i="8"/>
  <c r="V29" i="8" s="1"/>
  <c r="W29" i="8" s="1"/>
  <c r="H7" i="14"/>
  <c r="K6" i="16"/>
  <c r="K12" i="16" s="1"/>
  <c r="H6" i="16"/>
  <c r="R33" i="8"/>
  <c r="V33" i="8" s="1"/>
  <c r="W33" i="8" s="1"/>
  <c r="R17" i="8"/>
  <c r="V17" i="8" s="1"/>
  <c r="W17" i="8" s="1"/>
  <c r="P18" i="12"/>
  <c r="L11" i="14"/>
  <c r="I11" i="14"/>
  <c r="I6" i="14"/>
  <c r="L6" i="14"/>
  <c r="D17" i="2"/>
  <c r="F22" i="1" s="1"/>
  <c r="E22" i="1" s="1"/>
  <c r="N16" i="13"/>
  <c r="P16" i="13" s="1"/>
  <c r="I11" i="16"/>
  <c r="L11" i="16"/>
  <c r="L8" i="16"/>
  <c r="I8" i="16"/>
  <c r="I7" i="16"/>
  <c r="L7" i="16"/>
  <c r="R25" i="8"/>
  <c r="V25" i="8" s="1"/>
  <c r="W25" i="8" s="1"/>
  <c r="J19" i="10"/>
  <c r="L19" i="10" s="1"/>
  <c r="M19" i="10" s="1"/>
  <c r="M34" i="10"/>
  <c r="K10" i="16"/>
  <c r="H10" i="16"/>
  <c r="K11" i="16"/>
  <c r="K7" i="16"/>
  <c r="S18" i="13" l="1"/>
  <c r="L7" i="14"/>
  <c r="L12" i="14" s="1"/>
  <c r="I7" i="14"/>
  <c r="I10" i="16"/>
  <c r="L10" i="16"/>
  <c r="I6" i="16"/>
  <c r="L6" i="16"/>
  <c r="L12"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坂西 真旺(sakanishi-mao.x65)</author>
  </authors>
  <commentList>
    <comment ref="A14" authorId="0" shapeId="0" xr:uid="{213DCA6F-F5BE-4828-904A-32B8B7783A3C}">
      <text>
        <r>
          <rPr>
            <sz val="12"/>
            <color indexed="81"/>
            <rFont val="MS P ゴシック"/>
            <family val="3"/>
            <charset val="128"/>
          </rPr>
          <t>変更交付申請の際は「  令和７年度（令和６年度からの繰越分）医療施設等経営強化緊急支援事業費補助金の変更交付申請書」と記載を修正してください。</t>
        </r>
      </text>
    </comment>
    <comment ref="D24" authorId="0" shapeId="0" xr:uid="{33F58E9F-87E3-4943-BC77-C416C96C55E4}">
      <text>
        <r>
          <rPr>
            <b/>
            <sz val="9"/>
            <color indexed="81"/>
            <rFont val="MS P ゴシック"/>
            <family val="3"/>
            <charset val="128"/>
          </rPr>
          <t>プルダウンから区分を選択してください。</t>
        </r>
      </text>
    </comment>
    <comment ref="E24" authorId="0" shapeId="0" xr:uid="{83236CAF-F1D3-4F65-A3F7-8E3548119DB8}">
      <text>
        <r>
          <rPr>
            <b/>
            <sz val="9"/>
            <color indexed="81"/>
            <rFont val="MS P ゴシック"/>
            <family val="3"/>
            <charset val="128"/>
          </rPr>
          <t>プルダウンから事業名を選択してください。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tc={C910B0F0-DA7F-42E1-802C-801DFE09E41E}</author>
  </authors>
  <commentList>
    <comment ref="B3" authorId="0" shapeId="0" xr:uid="{C910B0F0-DA7F-42E1-802C-801DFE09E41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追記</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<sst xmlns="http://schemas.openxmlformats.org/spreadsheetml/2006/main" count="1192" uniqueCount="518">
  <si>
    <t>第１号様式</t>
    <phoneticPr fontId="5"/>
  </si>
  <si>
    <t>番号</t>
    <rPh sb="0" eb="2">
      <t>バンゴウ</t>
    </rPh>
    <phoneticPr fontId="7"/>
  </si>
  <si>
    <t>　　年　月　日</t>
    <rPh sb="2" eb="3">
      <t>ネン</t>
    </rPh>
    <rPh sb="4" eb="5">
      <t>ツキ</t>
    </rPh>
    <rPh sb="6" eb="7">
      <t>ニチ</t>
    </rPh>
    <phoneticPr fontId="7"/>
  </si>
  <si>
    <t>　厚生労働大臣　　殿</t>
    <rPh sb="1" eb="3">
      <t>コウセイ</t>
    </rPh>
    <rPh sb="3" eb="5">
      <t>ロウドウ</t>
    </rPh>
    <rPh sb="5" eb="7">
      <t>ダイジン</t>
    </rPh>
    <phoneticPr fontId="5"/>
  </si>
  <si>
    <t>（都道府県知事名）</t>
    <rPh sb="1" eb="5">
      <t>トドウフケン</t>
    </rPh>
    <rPh sb="5" eb="7">
      <t>チジ</t>
    </rPh>
    <rPh sb="7" eb="8">
      <t>メイ</t>
    </rPh>
    <phoneticPr fontId="5"/>
  </si>
  <si>
    <t xml:space="preserve">  令和８年度（令和７年度からの繰越分）医療施設等持続化支援事業費補助金の交付申請書</t>
    <phoneticPr fontId="5"/>
  </si>
  <si>
    <t>　標記について、次により国庫補助金を交付されるよう関係書類を添えて申請する。</t>
    <phoneticPr fontId="7"/>
  </si>
  <si>
    <t>国庫補助申請額</t>
    <rPh sb="0" eb="2">
      <t>コッコ</t>
    </rPh>
    <rPh sb="2" eb="4">
      <t>ホジョ</t>
    </rPh>
    <rPh sb="4" eb="6">
      <t>シンセイ</t>
    </rPh>
    <rPh sb="6" eb="7">
      <t>ガク</t>
    </rPh>
    <phoneticPr fontId="5"/>
  </si>
  <si>
    <t>円</t>
    <rPh sb="0" eb="1">
      <t>エン</t>
    </rPh>
    <phoneticPr fontId="7"/>
  </si>
  <si>
    <t>事業区分</t>
    <rPh sb="0" eb="2">
      <t>ジギョウ</t>
    </rPh>
    <rPh sb="2" eb="4">
      <t>クブン</t>
    </rPh>
    <phoneticPr fontId="5"/>
  </si>
  <si>
    <t>（１）</t>
  </si>
  <si>
    <t>医療分野における業務効率化・職場環境改善支援事業</t>
  </si>
  <si>
    <t>事業名</t>
    <rPh sb="0" eb="2">
      <t>ジギョウ</t>
    </rPh>
    <rPh sb="2" eb="3">
      <t>メイ</t>
    </rPh>
    <phoneticPr fontId="5"/>
  </si>
  <si>
    <t>（２）</t>
  </si>
  <si>
    <t>施設整備促進支援事業</t>
  </si>
  <si>
    <t>（１）</t>
    <phoneticPr fontId="5"/>
  </si>
  <si>
    <t>医療分野における業務効率化・職場環境改善支援事業</t>
    <phoneticPr fontId="5"/>
  </si>
  <si>
    <t>（３）</t>
  </si>
  <si>
    <t>分娩取扱施設支援事業</t>
  </si>
  <si>
    <t>施設整備促進支援事業</t>
    <phoneticPr fontId="5"/>
  </si>
  <si>
    <t>（４）</t>
  </si>
  <si>
    <t>小児医療施設支援事業</t>
  </si>
  <si>
    <t>（５）</t>
  </si>
  <si>
    <t>地域連携周産期支援事業（分娩取扱施設）</t>
  </si>
  <si>
    <t>（６）</t>
  </si>
  <si>
    <t>地域連携周産期支援事業（産科施設のうち施設）</t>
  </si>
  <si>
    <t>（７）</t>
  </si>
  <si>
    <t>地域連携周産期支援事業（産科施設のうち設備）</t>
  </si>
  <si>
    <t>（８）</t>
  </si>
  <si>
    <t>施設整備促進支援執行事業</t>
  </si>
  <si>
    <t>（９）</t>
  </si>
  <si>
    <t>産科・小児科医療機関等支援執行事業</t>
  </si>
  <si>
    <t>（８）</t>
    <phoneticPr fontId="5"/>
  </si>
  <si>
    <t>施設整備促進支援執行事業</t>
    <phoneticPr fontId="5"/>
  </si>
  <si>
    <t>（９）</t>
    <phoneticPr fontId="5"/>
  </si>
  <si>
    <t>産科・小児科医療機関等支援執行事業</t>
    <phoneticPr fontId="5"/>
  </si>
  <si>
    <t>経費所要額調書（別紙１）</t>
    <rPh sb="0" eb="2">
      <t>ケイヒ</t>
    </rPh>
    <rPh sb="2" eb="4">
      <t>ショヨウ</t>
    </rPh>
    <rPh sb="4" eb="5">
      <t>ガク</t>
    </rPh>
    <rPh sb="5" eb="7">
      <t>チョウショ</t>
    </rPh>
    <rPh sb="8" eb="10">
      <t>ベッシ</t>
    </rPh>
    <phoneticPr fontId="5"/>
  </si>
  <si>
    <t>事業計画書</t>
    <rPh sb="0" eb="2">
      <t>ジギョウ</t>
    </rPh>
    <rPh sb="2" eb="5">
      <t>ケイカクショ</t>
    </rPh>
    <phoneticPr fontId="5"/>
  </si>
  <si>
    <t>添付書類</t>
    <rPh sb="0" eb="2">
      <t>テンプ</t>
    </rPh>
    <rPh sb="2" eb="4">
      <t>ショルイ</t>
    </rPh>
    <phoneticPr fontId="5"/>
  </si>
  <si>
    <t>収入収支予算書抄本</t>
    <rPh sb="0" eb="2">
      <t>シュウニュウ</t>
    </rPh>
    <rPh sb="2" eb="4">
      <t>シュウシ</t>
    </rPh>
    <rPh sb="4" eb="7">
      <t>ヨサンショ</t>
    </rPh>
    <rPh sb="7" eb="9">
      <t>ショウホン</t>
    </rPh>
    <phoneticPr fontId="5"/>
  </si>
  <si>
    <t>第１号様式_別紙１</t>
    <phoneticPr fontId="7"/>
  </si>
  <si>
    <t>経　　費　　所　　要　　額　　調</t>
    <phoneticPr fontId="7"/>
  </si>
  <si>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7"/>
  </si>
  <si>
    <t>総事業費</t>
    <rPh sb="0" eb="1">
      <t>ソウ</t>
    </rPh>
    <rPh sb="1" eb="4">
      <t>ジギョウヒ</t>
    </rPh>
    <phoneticPr fontId="5"/>
  </si>
  <si>
    <t>国庫補助所要額
(支給申請額)</t>
    <rPh sb="0" eb="2">
      <t>コッコ</t>
    </rPh>
    <rPh sb="2" eb="4">
      <t>ホジョ</t>
    </rPh>
    <rPh sb="4" eb="6">
      <t>ショヨウ</t>
    </rPh>
    <rPh sb="6" eb="7">
      <t>ガク</t>
    </rPh>
    <rPh sb="9" eb="11">
      <t>シキュウ</t>
    </rPh>
    <rPh sb="11" eb="13">
      <t>シンセイ</t>
    </rPh>
    <rPh sb="13" eb="14">
      <t>ガク</t>
    </rPh>
    <phoneticPr fontId="7"/>
  </si>
  <si>
    <t>既交付決定額</t>
    <rPh sb="0" eb="1">
      <t>キ</t>
    </rPh>
    <rPh sb="1" eb="3">
      <t>コウフ</t>
    </rPh>
    <rPh sb="3" eb="5">
      <t>ケッテイ</t>
    </rPh>
    <rPh sb="5" eb="6">
      <t>ガク</t>
    </rPh>
    <phoneticPr fontId="5"/>
  </si>
  <si>
    <t>差引追加交付（一部取消）申請額</t>
    <rPh sb="0" eb="2">
      <t>サシヒキ</t>
    </rPh>
    <rPh sb="2" eb="4">
      <t>ツイカ</t>
    </rPh>
    <rPh sb="4" eb="6">
      <t>コウフ</t>
    </rPh>
    <rPh sb="7" eb="9">
      <t>イチブ</t>
    </rPh>
    <rPh sb="9" eb="11">
      <t>トリケシ</t>
    </rPh>
    <rPh sb="12" eb="14">
      <t>シンセイ</t>
    </rPh>
    <rPh sb="14" eb="15">
      <t>ガク</t>
    </rPh>
    <phoneticPr fontId="5"/>
  </si>
  <si>
    <t>備　　　考</t>
  </si>
  <si>
    <t xml:space="preserve">       円</t>
  </si>
  <si>
    <t>円</t>
    <rPh sb="0" eb="1">
      <t>エン</t>
    </rPh>
    <phoneticPr fontId="5"/>
  </si>
  <si>
    <t>合計</t>
    <rPh sb="0" eb="2">
      <t>ゴウケイ</t>
    </rPh>
    <phoneticPr fontId="7"/>
  </si>
  <si>
    <t>「既交付決定額」及び「差引追加交付（一部取消）申請額」については、交付要綱の７による変更交付申請手続の他は斜線を引くこと。</t>
    <phoneticPr fontId="5"/>
  </si>
  <si>
    <t>第１号様式_別表１（事業計画書）</t>
    <phoneticPr fontId="5"/>
  </si>
  <si>
    <t>医療分野における業務効率化・職場環境改善支援事業　経費所要額調　様式</t>
    <phoneticPr fontId="5"/>
  </si>
  <si>
    <t>（都道府県名）</t>
    <rPh sb="1" eb="5">
      <t>トドウフケン</t>
    </rPh>
    <rPh sb="5" eb="6">
      <t>メイ</t>
    </rPh>
    <phoneticPr fontId="5"/>
  </si>
  <si>
    <t>施設名称</t>
    <rPh sb="0" eb="1">
      <t>シ</t>
    </rPh>
    <rPh sb="1" eb="2">
      <t>セツ</t>
    </rPh>
    <rPh sb="2" eb="4">
      <t>メイショウ</t>
    </rPh>
    <phoneticPr fontId="7"/>
  </si>
  <si>
    <t>総事業費</t>
    <rPh sb="0" eb="1">
      <t>ソウ</t>
    </rPh>
    <rPh sb="1" eb="4">
      <t>ジギョウヒ</t>
    </rPh>
    <phoneticPr fontId="7"/>
  </si>
  <si>
    <t>寄付金その他の収入額</t>
    <rPh sb="0" eb="3">
      <t>キフキン</t>
    </rPh>
    <rPh sb="5" eb="6">
      <t>タ</t>
    </rPh>
    <rPh sb="7" eb="10">
      <t>シュウニュウガク</t>
    </rPh>
    <phoneticPr fontId="7"/>
  </si>
  <si>
    <t>差引額</t>
    <rPh sb="0" eb="2">
      <t>サシヒキ</t>
    </rPh>
    <rPh sb="2" eb="3">
      <t>ガク</t>
    </rPh>
    <phoneticPr fontId="7"/>
  </si>
  <si>
    <t>別表の第２蘭にあげる対象経費の支出予定額</t>
    <rPh sb="0" eb="2">
      <t>ベッピョウ</t>
    </rPh>
    <rPh sb="3" eb="4">
      <t>ダイ</t>
    </rPh>
    <rPh sb="5" eb="6">
      <t>ラン</t>
    </rPh>
    <rPh sb="10" eb="12">
      <t>タイショウ</t>
    </rPh>
    <rPh sb="12" eb="14">
      <t>ケイヒ</t>
    </rPh>
    <rPh sb="15" eb="17">
      <t>シシュツ</t>
    </rPh>
    <rPh sb="17" eb="20">
      <t>ヨテイガク</t>
    </rPh>
    <phoneticPr fontId="7"/>
  </si>
  <si>
    <t>基準額</t>
    <rPh sb="0" eb="3">
      <t>キジュンガク</t>
    </rPh>
    <phoneticPr fontId="7"/>
  </si>
  <si>
    <t>選定額</t>
    <rPh sb="0" eb="2">
      <t>センテイ</t>
    </rPh>
    <rPh sb="2" eb="3">
      <t>ガク</t>
    </rPh>
    <phoneticPr fontId="7"/>
  </si>
  <si>
    <r>
      <rPr>
        <sz val="11"/>
        <color rgb="FF000000"/>
        <rFont val="ＭＳ Ｐゴシック"/>
        <family val="3"/>
        <charset val="128"/>
      </rPr>
      <t>都道府県
補助額</t>
    </r>
    <r>
      <rPr>
        <sz val="11"/>
        <color rgb="FFFF0000"/>
        <rFont val="ＭＳ Ｐゴシック"/>
        <family val="3"/>
        <charset val="128"/>
      </rPr>
      <t xml:space="preserve">
</t>
    </r>
    <r>
      <rPr>
        <sz val="8"/>
        <color theme="1"/>
        <rFont val="ＭＳ Ｐゴシック"/>
        <family val="3"/>
        <charset val="128"/>
      </rPr>
      <t>（直接補助の場合は記載不要）</t>
    </r>
    <rPh sb="18" eb="20">
      <t>キサイ</t>
    </rPh>
    <rPh sb="20" eb="22">
      <t>フヨウ</t>
    </rPh>
    <phoneticPr fontId="26"/>
  </si>
  <si>
    <t>補助率</t>
    <rPh sb="0" eb="3">
      <t>ホジョリツ</t>
    </rPh>
    <phoneticPr fontId="5"/>
  </si>
  <si>
    <t>国庫補助
基本額</t>
    <phoneticPr fontId="26"/>
  </si>
  <si>
    <t>国庫補助
所要額</t>
    <rPh sb="0" eb="2">
      <t>コッコ</t>
    </rPh>
    <rPh sb="2" eb="4">
      <t>ホジョ</t>
    </rPh>
    <rPh sb="5" eb="7">
      <t>ショヨウ</t>
    </rPh>
    <rPh sb="7" eb="8">
      <t>ガク</t>
    </rPh>
    <phoneticPr fontId="26"/>
  </si>
  <si>
    <t>既交付決定額</t>
    <phoneticPr fontId="5"/>
  </si>
  <si>
    <t>差引追加交付
（一部取消）
申請額</t>
    <phoneticPr fontId="5"/>
  </si>
  <si>
    <t>A</t>
    <phoneticPr fontId="5"/>
  </si>
  <si>
    <t>B</t>
  </si>
  <si>
    <t>C=A-B</t>
    <phoneticPr fontId="5"/>
  </si>
  <si>
    <t>D=（対象経費の実支出額×4/5）</t>
    <rPh sb="3" eb="5">
      <t>タイショウ</t>
    </rPh>
    <rPh sb="5" eb="7">
      <t>ケイヒ</t>
    </rPh>
    <rPh sb="8" eb="9">
      <t>ジツ</t>
    </rPh>
    <rPh sb="9" eb="11">
      <t>シシュツ</t>
    </rPh>
    <rPh sb="11" eb="12">
      <t>ガク</t>
    </rPh>
    <phoneticPr fontId="5"/>
  </si>
  <si>
    <t>E</t>
  </si>
  <si>
    <t>F =C,D,Eの最少額</t>
    <rPh sb="9" eb="10">
      <t>サイ</t>
    </rPh>
    <rPh sb="10" eb="12">
      <t>ショウガク</t>
    </rPh>
    <phoneticPr fontId="26"/>
  </si>
  <si>
    <t>G</t>
    <phoneticPr fontId="5"/>
  </si>
  <si>
    <t>J</t>
    <phoneticPr fontId="5"/>
  </si>
  <si>
    <t>K</t>
    <phoneticPr fontId="5"/>
  </si>
  <si>
    <t xml:space="preserve">  ①　　　　　　 円</t>
    <rPh sb="10" eb="11">
      <t>エン</t>
    </rPh>
    <phoneticPr fontId="7"/>
  </si>
  <si>
    <t>②　割合</t>
    <rPh sb="2" eb="4">
      <t>ワリアイ</t>
    </rPh>
    <phoneticPr fontId="5"/>
  </si>
  <si>
    <t>③＝①×②　　円</t>
    <rPh sb="7" eb="8">
      <t>エン</t>
    </rPh>
    <phoneticPr fontId="5"/>
  </si>
  <si>
    <t>円</t>
    <rPh sb="0" eb="1">
      <t>エン</t>
    </rPh>
    <phoneticPr fontId="26"/>
  </si>
  <si>
    <t>円</t>
    <phoneticPr fontId="5"/>
  </si>
  <si>
    <t>記入例</t>
    <rPh sb="0" eb="2">
      <t>キニュウ</t>
    </rPh>
    <rPh sb="2" eb="3">
      <t>レイ</t>
    </rPh>
    <phoneticPr fontId="26"/>
  </si>
  <si>
    <t>厚生病院</t>
    <rPh sb="0" eb="2">
      <t>コウセイ</t>
    </rPh>
    <rPh sb="2" eb="4">
      <t>ビョウイン</t>
    </rPh>
    <phoneticPr fontId="26"/>
  </si>
  <si>
    <t>○○県立病院</t>
    <rPh sb="2" eb="4">
      <t>ケンリツ</t>
    </rPh>
    <rPh sb="4" eb="6">
      <t>ビョウイン</t>
    </rPh>
    <phoneticPr fontId="26"/>
  </si>
  <si>
    <t>－</t>
    <phoneticPr fontId="5"/>
  </si>
  <si>
    <t>合計</t>
    <rPh sb="0" eb="2">
      <t>ゴウケイ</t>
    </rPh>
    <phoneticPr fontId="26"/>
  </si>
  <si>
    <t>(作成要領)</t>
    <rPh sb="1" eb="3">
      <t>サクセイ</t>
    </rPh>
    <rPh sb="3" eb="5">
      <t>ヨウリョウ</t>
    </rPh>
    <phoneticPr fontId="26"/>
  </si>
  <si>
    <t>１　総事業費（A）欄には、ＩＣＴ機器等の導入によって業務効率化・職場環境改善に資する取組に係るすべての経費を記入すること。</t>
    <rPh sb="2" eb="6">
      <t>ソウジギョウヒ</t>
    </rPh>
    <rPh sb="9" eb="10">
      <t>ラン</t>
    </rPh>
    <rPh sb="45" eb="46">
      <t>カカ</t>
    </rPh>
    <rPh sb="51" eb="53">
      <t>ケイヒ</t>
    </rPh>
    <rPh sb="54" eb="56">
      <t>キニュウ</t>
    </rPh>
    <phoneticPr fontId="5"/>
  </si>
  <si>
    <t>２　寄付金その他収入（B）欄とは、寄付者がその使途を、本事業に指定する寄付金をいい、使途を指定しない一般寄付金及び総事業のうち、補助対象外の事業に対する寄付金は、ここにいう寄付金とはみなさない。</t>
    <rPh sb="2" eb="5">
      <t>キフキン</t>
    </rPh>
    <rPh sb="7" eb="8">
      <t>タ</t>
    </rPh>
    <rPh sb="8" eb="10">
      <t>シュウニュウ</t>
    </rPh>
    <rPh sb="13" eb="14">
      <t>ラン</t>
    </rPh>
    <phoneticPr fontId="5"/>
  </si>
  <si>
    <t xml:space="preserve">       その他の収入とは、評価額、徴収法定額等をも含めることとし、収入の種類及び範囲は次のとおりとする。</t>
    <phoneticPr fontId="5"/>
  </si>
  <si>
    <r>
      <t xml:space="preserve">     </t>
    </r>
    <r>
      <rPr>
        <sz val="12"/>
        <rFont val="ＭＳ Ｐゴシック"/>
        <family val="3"/>
        <charset val="128"/>
        <scheme val="minor"/>
      </rPr>
      <t xml:space="preserve">  ①法令（地方公共団体の条例及び規則を含む。）に基づく徴収金、返還金等の収入</t>
    </r>
    <phoneticPr fontId="5"/>
  </si>
  <si>
    <t xml:space="preserve">       ②契約違反による違約徴収金の収入</t>
    <phoneticPr fontId="5"/>
  </si>
  <si>
    <t xml:space="preserve">       ③既存建物等の全部又は一部が被災したことに伴う火災保険、地震保険による保険金収入等から交付要綱等により算出される自己負担相当を控除した額</t>
    <phoneticPr fontId="5"/>
  </si>
  <si>
    <t>３　別表の第２蘭に揚げる対象経費の支出予定額（D）欄の①には「第１号様式_別表１　内訳」で算出した額を記載すること。③には①の額に4/5を乗じた額を記載すること。なお、当該過程で生じた少数点以下の端数については切り捨てることとする。</t>
    <rPh sb="25" eb="26">
      <t>ラン</t>
    </rPh>
    <rPh sb="45" eb="47">
      <t>サンシュツ</t>
    </rPh>
    <rPh sb="49" eb="50">
      <t>ガク</t>
    </rPh>
    <rPh sb="51" eb="53">
      <t>キサイ</t>
    </rPh>
    <rPh sb="63" eb="64">
      <t>ガク</t>
    </rPh>
    <rPh sb="69" eb="70">
      <t>ジョウ</t>
    </rPh>
    <rPh sb="72" eb="73">
      <t>ガク</t>
    </rPh>
    <rPh sb="74" eb="76">
      <t>キサイ</t>
    </rPh>
    <rPh sb="84" eb="86">
      <t>トウガイ</t>
    </rPh>
    <rPh sb="86" eb="88">
      <t>カテイ</t>
    </rPh>
    <rPh sb="89" eb="90">
      <t>ショウ</t>
    </rPh>
    <rPh sb="92" eb="94">
      <t>ショウスウ</t>
    </rPh>
    <rPh sb="94" eb="95">
      <t>テン</t>
    </rPh>
    <rPh sb="95" eb="97">
      <t>イカ</t>
    </rPh>
    <rPh sb="98" eb="100">
      <t>ハスウ</t>
    </rPh>
    <rPh sb="105" eb="106">
      <t>キ</t>
    </rPh>
    <rPh sb="107" eb="108">
      <t>ス</t>
    </rPh>
    <phoneticPr fontId="5"/>
  </si>
  <si>
    <t>４　選定額（F）には、差引額（C）と別表の第２蘭にあげる対象経費の支出予定額（D）と基準額（E）の最少額を記載すること。</t>
    <rPh sb="2" eb="4">
      <t>センテイ</t>
    </rPh>
    <rPh sb="4" eb="5">
      <t>ガク</t>
    </rPh>
    <rPh sb="11" eb="13">
      <t>サシヒキ</t>
    </rPh>
    <rPh sb="13" eb="14">
      <t>ガク</t>
    </rPh>
    <rPh sb="42" eb="44">
      <t>キジュン</t>
    </rPh>
    <rPh sb="44" eb="45">
      <t>ガク</t>
    </rPh>
    <rPh sb="49" eb="50">
      <t>サイ</t>
    </rPh>
    <rPh sb="50" eb="52">
      <t>ショウガク</t>
    </rPh>
    <rPh sb="53" eb="55">
      <t>キサイ</t>
    </rPh>
    <phoneticPr fontId="5"/>
  </si>
  <si>
    <t>５　国庫補助基本額（H）には、選定額（F）と都道府県補助額（G）のうち最も少ない額に補助率（2/3）を乗じた額を記載すること。なお、当該過程で生じた小数点以下の端数については切り捨てることとする。</t>
    <rPh sb="2" eb="4">
      <t>コッコ</t>
    </rPh>
    <rPh sb="4" eb="6">
      <t>ホジョ</t>
    </rPh>
    <rPh sb="6" eb="8">
      <t>キホン</t>
    </rPh>
    <rPh sb="8" eb="9">
      <t>ガク</t>
    </rPh>
    <rPh sb="15" eb="17">
      <t>センテイ</t>
    </rPh>
    <rPh sb="17" eb="18">
      <t>ガク</t>
    </rPh>
    <rPh sb="22" eb="26">
      <t>トドウフケン</t>
    </rPh>
    <rPh sb="26" eb="28">
      <t>ホジョ</t>
    </rPh>
    <rPh sb="28" eb="29">
      <t>ガク</t>
    </rPh>
    <rPh sb="35" eb="36">
      <t>モット</t>
    </rPh>
    <rPh sb="37" eb="38">
      <t>スク</t>
    </rPh>
    <rPh sb="40" eb="41">
      <t>ガク</t>
    </rPh>
    <rPh sb="42" eb="45">
      <t>ホジョリツ</t>
    </rPh>
    <rPh sb="51" eb="52">
      <t>ジョウ</t>
    </rPh>
    <rPh sb="54" eb="55">
      <t>ガク</t>
    </rPh>
    <rPh sb="56" eb="58">
      <t>キサイ</t>
    </rPh>
    <rPh sb="66" eb="68">
      <t>トウガイ</t>
    </rPh>
    <rPh sb="68" eb="70">
      <t>カテイ</t>
    </rPh>
    <rPh sb="71" eb="72">
      <t>ショウ</t>
    </rPh>
    <rPh sb="74" eb="77">
      <t>ショウスウテン</t>
    </rPh>
    <rPh sb="77" eb="79">
      <t>イカ</t>
    </rPh>
    <rPh sb="80" eb="82">
      <t>ハスウ</t>
    </rPh>
    <rPh sb="87" eb="88">
      <t>キ</t>
    </rPh>
    <rPh sb="89" eb="90">
      <t>ス</t>
    </rPh>
    <phoneticPr fontId="5"/>
  </si>
  <si>
    <t>第１号様式_別表１　内訳</t>
    <phoneticPr fontId="5"/>
  </si>
  <si>
    <t>（事業者名）</t>
    <rPh sb="1" eb="3">
      <t>ジギョウ</t>
    </rPh>
    <rPh sb="3" eb="4">
      <t>シャ</t>
    </rPh>
    <rPh sb="4" eb="5">
      <t>メイ</t>
    </rPh>
    <phoneticPr fontId="5"/>
  </si>
  <si>
    <t>区　　　　　　分</t>
  </si>
  <si>
    <t>支　出　予　定　額</t>
  </si>
  <si>
    <t>算　　　出　　　内　　　訳</t>
  </si>
  <si>
    <t>円</t>
    <rPh sb="0" eb="1">
      <t>エン</t>
    </rPh>
    <phoneticPr fontId="43"/>
  </si>
  <si>
    <t>備品費</t>
    <rPh sb="0" eb="3">
      <t>ビヒンヒ</t>
    </rPh>
    <phoneticPr fontId="5"/>
  </si>
  <si>
    <t>消耗品費</t>
    <rPh sb="0" eb="3">
      <t>ショウモウヒン</t>
    </rPh>
    <rPh sb="3" eb="4">
      <t>ヒ</t>
    </rPh>
    <phoneticPr fontId="5"/>
  </si>
  <si>
    <t>通信運搬費</t>
    <rPh sb="0" eb="4">
      <t>ツウシンウンパン</t>
    </rPh>
    <rPh sb="4" eb="5">
      <t>ヒ</t>
    </rPh>
    <phoneticPr fontId="5"/>
  </si>
  <si>
    <t>借料及び損料</t>
    <rPh sb="0" eb="2">
      <t>シャクリョウ</t>
    </rPh>
    <rPh sb="2" eb="3">
      <t>オヨ</t>
    </rPh>
    <rPh sb="4" eb="6">
      <t>ソンリョウ</t>
    </rPh>
    <phoneticPr fontId="5"/>
  </si>
  <si>
    <t>雑役務費</t>
    <rPh sb="0" eb="4">
      <t>ザツエキムヒ</t>
    </rPh>
    <phoneticPr fontId="5"/>
  </si>
  <si>
    <t>委託費</t>
    <rPh sb="0" eb="2">
      <t>イタク</t>
    </rPh>
    <rPh sb="2" eb="3">
      <t>ヒ</t>
    </rPh>
    <phoneticPr fontId="5"/>
  </si>
  <si>
    <t>諸謝金</t>
    <rPh sb="0" eb="3">
      <t>ショシャキン</t>
    </rPh>
    <phoneticPr fontId="5"/>
  </si>
  <si>
    <t>印刷製本費</t>
    <rPh sb="0" eb="2">
      <t>インサツ</t>
    </rPh>
    <rPh sb="2" eb="4">
      <t>セイホン</t>
    </rPh>
    <rPh sb="4" eb="5">
      <t>ヒ</t>
    </rPh>
    <phoneticPr fontId="5"/>
  </si>
  <si>
    <t>会議費</t>
    <rPh sb="0" eb="3">
      <t>カイギヒ</t>
    </rPh>
    <phoneticPr fontId="5"/>
  </si>
  <si>
    <t>　合　　　　　計</t>
    <rPh sb="1" eb="2">
      <t>ア</t>
    </rPh>
    <rPh sb="7" eb="8">
      <t>ケイ</t>
    </rPh>
    <phoneticPr fontId="43"/>
  </si>
  <si>
    <t>第１号様式_別表２（事業計画書）</t>
    <rPh sb="10" eb="12">
      <t>ジギョウ</t>
    </rPh>
    <rPh sb="12" eb="15">
      <t>ケイカクショ</t>
    </rPh>
    <phoneticPr fontId="5"/>
  </si>
  <si>
    <t>医療機関名</t>
    <rPh sb="0" eb="2">
      <t>イリョウ</t>
    </rPh>
    <rPh sb="2" eb="4">
      <t>キカン</t>
    </rPh>
    <rPh sb="4" eb="5">
      <t>メイ</t>
    </rPh>
    <phoneticPr fontId="26"/>
  </si>
  <si>
    <t>No</t>
    <phoneticPr fontId="26"/>
  </si>
  <si>
    <t>交付対象国庫補助</t>
    <rPh sb="0" eb="2">
      <t>コウフ</t>
    </rPh>
    <rPh sb="2" eb="4">
      <t>タイショウ</t>
    </rPh>
    <rPh sb="4" eb="6">
      <t>コッコ</t>
    </rPh>
    <rPh sb="6" eb="8">
      <t>ホジョ</t>
    </rPh>
    <phoneticPr fontId="26"/>
  </si>
  <si>
    <t>事業名</t>
    <rPh sb="0" eb="2">
      <t>ジギョウ</t>
    </rPh>
    <rPh sb="2" eb="3">
      <t>メイ</t>
    </rPh>
    <phoneticPr fontId="26"/>
  </si>
  <si>
    <t>構造</t>
    <rPh sb="0" eb="2">
      <t>コウゾウ</t>
    </rPh>
    <phoneticPr fontId="26"/>
  </si>
  <si>
    <t>物価高騰を反映
した単価（Ａ）</t>
    <rPh sb="0" eb="2">
      <t>ブッカ</t>
    </rPh>
    <rPh sb="2" eb="4">
      <t>コウトウ</t>
    </rPh>
    <rPh sb="5" eb="7">
      <t>ハンエイ</t>
    </rPh>
    <rPh sb="10" eb="12">
      <t>タンカ</t>
    </rPh>
    <phoneticPr fontId="26"/>
  </si>
  <si>
    <t>実契約工事単価（Ｂ）
（直接入力）</t>
    <rPh sb="0" eb="1">
      <t>ジツ</t>
    </rPh>
    <rPh sb="1" eb="3">
      <t>ケイヤク</t>
    </rPh>
    <rPh sb="3" eb="5">
      <t>コウジ</t>
    </rPh>
    <rPh sb="5" eb="7">
      <t>タンカ</t>
    </rPh>
    <rPh sb="12" eb="14">
      <t>チョクセツ</t>
    </rPh>
    <rPh sb="14" eb="16">
      <t>ニュウリョク</t>
    </rPh>
    <phoneticPr fontId="26"/>
  </si>
  <si>
    <t>選定単価（Ｃ）
（Ａ）と（Ｂ）
を比較して小さい方</t>
    <rPh sb="0" eb="2">
      <t>センテイ</t>
    </rPh>
    <rPh sb="2" eb="4">
      <t>タンカ</t>
    </rPh>
    <rPh sb="18" eb="20">
      <t>ヒカク</t>
    </rPh>
    <rPh sb="22" eb="23">
      <t>チイ</t>
    </rPh>
    <rPh sb="25" eb="26">
      <t>ホウ</t>
    </rPh>
    <phoneticPr fontId="5"/>
  </si>
  <si>
    <t>現行の交付要綱上の
国庫補助単価（D）</t>
    <rPh sb="0" eb="2">
      <t>ゲンコウ</t>
    </rPh>
    <rPh sb="3" eb="5">
      <t>コウフ</t>
    </rPh>
    <rPh sb="5" eb="8">
      <t>ヨウコウジョウ</t>
    </rPh>
    <rPh sb="10" eb="12">
      <t>コッコ</t>
    </rPh>
    <rPh sb="12" eb="14">
      <t>ホジョ</t>
    </rPh>
    <rPh sb="14" eb="16">
      <t>タンカ</t>
    </rPh>
    <phoneticPr fontId="26"/>
  </si>
  <si>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</si>
  <si>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5"/>
  </si>
  <si>
    <t>選定整備面積（G）
（E）と（F）
を比較して小さい方</t>
    <rPh sb="0" eb="2">
      <t>センテイ</t>
    </rPh>
    <rPh sb="2" eb="4">
      <t>セイビ</t>
    </rPh>
    <rPh sb="4" eb="6">
      <t>メンセキ</t>
    </rPh>
    <rPh sb="20" eb="22">
      <t>ヒカク</t>
    </rPh>
    <rPh sb="24" eb="25">
      <t>チイ</t>
    </rPh>
    <rPh sb="27" eb="28">
      <t>ホウ</t>
    </rPh>
    <phoneticPr fontId="5"/>
  </si>
  <si>
    <t>事業ごとの国庫補助率（H）</t>
    <rPh sb="0" eb="2">
      <t>ジギョウ</t>
    </rPh>
    <rPh sb="5" eb="7">
      <t>コッコ</t>
    </rPh>
    <rPh sb="7" eb="10">
      <t>ホジョリツ</t>
    </rPh>
    <phoneticPr fontId="26"/>
  </si>
  <si>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7"/>
  </si>
  <si>
    <t>施設整備に係る
本体工事の契約日</t>
    <rPh sb="0" eb="2">
      <t>シセツ</t>
    </rPh>
    <rPh sb="2" eb="4">
      <t>セイビ</t>
    </rPh>
    <rPh sb="5" eb="6">
      <t>カカ</t>
    </rPh>
    <rPh sb="8" eb="10">
      <t>ホンタイ</t>
    </rPh>
    <rPh sb="10" eb="12">
      <t>コウジ</t>
    </rPh>
    <rPh sb="13" eb="16">
      <t>ケイヤクビ</t>
    </rPh>
    <phoneticPr fontId="26"/>
  </si>
  <si>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26"/>
  </si>
  <si>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5"/>
  </si>
  <si>
    <t>●●病院</t>
    <rPh sb="2" eb="4">
      <t>ビョウイン</t>
    </rPh>
    <phoneticPr fontId="5"/>
  </si>
  <si>
    <t>例1</t>
    <rPh sb="0" eb="1">
      <t>レイ</t>
    </rPh>
    <phoneticPr fontId="5"/>
  </si>
  <si>
    <t>地域医療介護総合確保基金</t>
  </si>
  <si>
    <t>事業区分Ⅰの１標準事業例５</t>
    <rPh sb="0" eb="4">
      <t>ジギョウクブン</t>
    </rPh>
    <rPh sb="7" eb="9">
      <t>ヒョウジュン</t>
    </rPh>
    <rPh sb="9" eb="11">
      <t>ジギョウ</t>
    </rPh>
    <rPh sb="11" eb="12">
      <t>レイ</t>
    </rPh>
    <phoneticPr fontId="7"/>
  </si>
  <si>
    <t>該当なし</t>
    <rPh sb="0" eb="2">
      <t>ガイトウ</t>
    </rPh>
    <phoneticPr fontId="7"/>
  </si>
  <si>
    <t>㎡</t>
  </si>
  <si>
    <t>有</t>
    <rPh sb="0" eb="1">
      <t>ア</t>
    </rPh>
    <phoneticPr fontId="7"/>
  </si>
  <si>
    <t>■■病院</t>
    <rPh sb="2" eb="4">
      <t>ビョウイン</t>
    </rPh>
    <phoneticPr fontId="5"/>
  </si>
  <si>
    <t>例2</t>
    <rPh sb="0" eb="1">
      <t>レイ</t>
    </rPh>
    <phoneticPr fontId="7"/>
  </si>
  <si>
    <t>医療施設等施設整備費補助金</t>
  </si>
  <si>
    <t>_14_院内感染対策施設整備事業</t>
  </si>
  <si>
    <t>室</t>
  </si>
  <si>
    <t>-</t>
    <phoneticPr fontId="7"/>
  </si>
  <si>
    <t>▲▲医療センター</t>
    <rPh sb="2" eb="4">
      <t>イリョウ</t>
    </rPh>
    <phoneticPr fontId="5"/>
  </si>
  <si>
    <t>例3</t>
    <rPh sb="0" eb="1">
      <t>レイ</t>
    </rPh>
    <phoneticPr fontId="5"/>
  </si>
  <si>
    <t>医療提供体制施設整備交付金</t>
  </si>
  <si>
    <t>_１_休日夜間急患センター施設整備事業</t>
  </si>
  <si>
    <t>ブロック造</t>
    <rPh sb="4" eb="5">
      <t>ヅク</t>
    </rPh>
    <phoneticPr fontId="68"/>
  </si>
  <si>
    <t>地域医療介護総合確保基金</t>
    <phoneticPr fontId="7"/>
  </si>
  <si>
    <t>新</t>
    <rPh sb="0" eb="1">
      <t>シン</t>
    </rPh>
    <phoneticPr fontId="7"/>
  </si>
  <si>
    <t>旧</t>
    <rPh sb="0" eb="1">
      <t>キュウ</t>
    </rPh>
    <phoneticPr fontId="7"/>
  </si>
  <si>
    <t>事業区分Ⅰの１標準事業例５</t>
    <phoneticPr fontId="7"/>
  </si>
  <si>
    <t>医療提供体制施設整備交付金</t>
    <phoneticPr fontId="7"/>
  </si>
  <si>
    <t>鉄筋コンクリート造</t>
  </si>
  <si>
    <t>ブロック造</t>
  </si>
  <si>
    <t>木造</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</si>
  <si>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</si>
  <si>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</si>
  <si>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</si>
  <si>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</si>
  <si>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</si>
  <si>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</si>
  <si>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鉄筋コンクリート造</t>
    <phoneticPr fontId="1"/>
  </si>
  <si>
    <t>_10_周産期医療施設施設整備事業</t>
  </si>
  <si>
    <t>該当なし（病棟感染対策）</t>
    <rPh sb="0" eb="2">
      <t>ガイトウ</t>
    </rPh>
    <rPh sb="5" eb="7">
      <t>ビョウトウ</t>
    </rPh>
    <rPh sb="7" eb="9">
      <t>カンセン</t>
    </rPh>
    <rPh sb="9" eb="11">
      <t>タイサク</t>
    </rPh>
    <phoneticPr fontId="7"/>
  </si>
  <si>
    <t>_11_地域療育支援施設施設整備事業</t>
  </si>
  <si>
    <t>_13_１__医療施設近代化施設整備事業_精神病棟改修等整備事業</t>
    <phoneticPr fontId="7"/>
  </si>
  <si>
    <t>木造</t>
    <rPh sb="0" eb="2">
      <t>モクゾウ</t>
    </rPh>
    <phoneticPr fontId="1"/>
  </si>
  <si>
    <t>_13_２__医療施設近代化施設整備事業_結核病棟改修等整備事業</t>
    <phoneticPr fontId="7"/>
  </si>
  <si>
    <t>_13_３__医療施設近代化施設整備事業_診療所</t>
    <phoneticPr fontId="7"/>
  </si>
  <si>
    <t>_13_４__医療施設近代化施設整備事業_療養病床療養環境改善事業</t>
    <phoneticPr fontId="7"/>
  </si>
  <si>
    <t>該当なし（厚労大臣が認める場合）</t>
  </si>
  <si>
    <t>_13_５__医療施設近代化施設整備事業_介護老人保健施設等整備事業</t>
    <phoneticPr fontId="7"/>
  </si>
  <si>
    <t>該当なし（新築）</t>
    <rPh sb="0" eb="2">
      <t>ガイトウ</t>
    </rPh>
    <rPh sb="5" eb="7">
      <t>シンチク</t>
    </rPh>
    <phoneticPr fontId="7"/>
  </si>
  <si>
    <t>該当なし（改築）</t>
    <rPh sb="0" eb="2">
      <t>ガイトウ</t>
    </rPh>
    <rPh sb="5" eb="7">
      <t>カイチク</t>
    </rPh>
    <phoneticPr fontId="7"/>
  </si>
  <si>
    <t>該当なし（改修）</t>
    <rPh sb="0" eb="2">
      <t>ガイトウ</t>
    </rPh>
    <rPh sb="5" eb="7">
      <t>カイシュウ</t>
    </rPh>
    <phoneticPr fontId="7"/>
  </si>
  <si>
    <t>_14_基幹災害拠点病院施設整備事業</t>
  </si>
  <si>
    <t>該当なし（補強が必要）</t>
    <rPh sb="0" eb="2">
      <t>ガイトウ</t>
    </rPh>
    <rPh sb="5" eb="7">
      <t>ホキョウ</t>
    </rPh>
    <rPh sb="8" eb="10">
      <t>ヒツヨウ</t>
    </rPh>
    <phoneticPr fontId="7"/>
  </si>
  <si>
    <t>該当なし（免震工法）</t>
    <rPh sb="0" eb="2">
      <t>ガイトウ</t>
    </rPh>
    <rPh sb="5" eb="7">
      <t>メンシン</t>
    </rPh>
    <rPh sb="7" eb="9">
      <t>コウホウ</t>
    </rPh>
    <phoneticPr fontId="7"/>
  </si>
  <si>
    <t>該当なし（0.4未満）</t>
    <rPh sb="0" eb="2">
      <t>ガイトウ</t>
    </rPh>
    <rPh sb="8" eb="10">
      <t>ミマン</t>
    </rPh>
    <phoneticPr fontId="7"/>
  </si>
  <si>
    <t>該当なし（0.4未満かつ免震工法）</t>
    <rPh sb="0" eb="2">
      <t>ガイトウ</t>
    </rPh>
    <rPh sb="8" eb="10">
      <t>ミマン</t>
    </rPh>
    <rPh sb="12" eb="14">
      <t>メンシン</t>
    </rPh>
    <rPh sb="14" eb="16">
      <t>コウホウ</t>
    </rPh>
    <phoneticPr fontId="7"/>
  </si>
  <si>
    <t>_15_地域災害拠点病院施設整備事業</t>
  </si>
  <si>
    <t>_16_災害拠点精神科病院施設整備事業</t>
  </si>
  <si>
    <t>_20_治験施設施設整備事業</t>
  </si>
  <si>
    <t>_21_特定地域病院施設整備事業</t>
  </si>
  <si>
    <t>該当なし（補強の場合）</t>
    <rPh sb="0" eb="2">
      <t>ガイトウ</t>
    </rPh>
    <rPh sb="5" eb="7">
      <t>ホキョウ</t>
    </rPh>
    <rPh sb="8" eb="10">
      <t>バアイ</t>
    </rPh>
    <phoneticPr fontId="7"/>
  </si>
  <si>
    <t>鉄筋コンクリート造</t>
    <phoneticPr fontId="7"/>
  </si>
  <si>
    <t>ブロック造</t>
    <phoneticPr fontId="68"/>
  </si>
  <si>
    <t>_22_医療施設土砂災害防止施設整備事業</t>
  </si>
  <si>
    <t>該当なし</t>
    <phoneticPr fontId="7"/>
  </si>
  <si>
    <t>_23_医療施設耐震整備事業</t>
  </si>
  <si>
    <t>該当なし（0.4未満等）</t>
    <rPh sb="0" eb="2">
      <t>ガイトウ</t>
    </rPh>
    <rPh sb="8" eb="10">
      <t>ミマン</t>
    </rPh>
    <rPh sb="10" eb="11">
      <t>トウ</t>
    </rPh>
    <phoneticPr fontId="7"/>
  </si>
  <si>
    <t>該当なし（0.4未満等かつ免震工法）</t>
    <rPh sb="0" eb="2">
      <t>ガイトウ</t>
    </rPh>
    <rPh sb="8" eb="10">
      <t>ミマン</t>
    </rPh>
    <rPh sb="10" eb="11">
      <t>トウ</t>
    </rPh>
    <rPh sb="13" eb="15">
      <t>メンシン</t>
    </rPh>
    <rPh sb="15" eb="17">
      <t>コウホウ</t>
    </rPh>
    <phoneticPr fontId="7"/>
  </si>
  <si>
    <t>該当なし（補強が必要_看護宿舎）</t>
    <rPh sb="0" eb="2">
      <t>ガイトウ</t>
    </rPh>
    <rPh sb="5" eb="7">
      <t>ホキョウ</t>
    </rPh>
    <rPh sb="8" eb="10">
      <t>ヒツヨウ</t>
    </rPh>
    <rPh sb="11" eb="13">
      <t>カンゴ</t>
    </rPh>
    <rPh sb="13" eb="15">
      <t>シュクシャ</t>
    </rPh>
    <phoneticPr fontId="7"/>
  </si>
  <si>
    <t>該当なし（免震工法_看護宿舎）</t>
    <rPh sb="0" eb="2">
      <t>ガイトウ</t>
    </rPh>
    <rPh sb="5" eb="7">
      <t>メンシン</t>
    </rPh>
    <rPh sb="7" eb="9">
      <t>コウホウ</t>
    </rPh>
    <rPh sb="10" eb="12">
      <t>カンゴ</t>
    </rPh>
    <rPh sb="12" eb="14">
      <t>シュクシャ</t>
    </rPh>
    <phoneticPr fontId="7"/>
  </si>
  <si>
    <t>該当なし（0.3未満等_看護宿舎）</t>
    <rPh sb="0" eb="2">
      <t>ガイトウ</t>
    </rPh>
    <rPh sb="8" eb="10">
      <t>ミマン</t>
    </rPh>
    <rPh sb="10" eb="11">
      <t>トウ</t>
    </rPh>
    <rPh sb="12" eb="14">
      <t>カンゴ</t>
    </rPh>
    <rPh sb="14" eb="16">
      <t>シュクシャ</t>
    </rPh>
    <phoneticPr fontId="7"/>
  </si>
  <si>
    <t>_26_医療機器管理室施設整備事業</t>
  </si>
  <si>
    <t>_28_看護師の特定行為に係る指定研修機関等施設整備事業</t>
  </si>
  <si>
    <t>_29_地域拠点病院・地域拠点歯科診療所施設整備事業</t>
  </si>
  <si>
    <t>医療施設等施設整備費補助金</t>
    <phoneticPr fontId="7"/>
  </si>
  <si>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</si>
  <si>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</si>
  <si>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</si>
  <si>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</si>
  <si>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</si>
  <si>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</si>
  <si>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</si>
  <si>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</si>
  <si>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</si>
  <si>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</si>
  <si>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</si>
  <si>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該当なし（死亡時画像診断室）</t>
    <rPh sb="0" eb="2">
      <t>ガイトウ</t>
    </rPh>
    <rPh sb="5" eb="8">
      <t>シボウジ</t>
    </rPh>
    <rPh sb="8" eb="10">
      <t>ガゾウ</t>
    </rPh>
    <rPh sb="10" eb="12">
      <t>シンダン</t>
    </rPh>
    <rPh sb="12" eb="13">
      <t>シツ</t>
    </rPh>
    <phoneticPr fontId="7"/>
  </si>
  <si>
    <t>該当なし（解剖室）</t>
    <rPh sb="0" eb="2">
      <t>ガイトウ</t>
    </rPh>
    <rPh sb="5" eb="7">
      <t>カイボウ</t>
    </rPh>
    <rPh sb="7" eb="8">
      <t>シツ</t>
    </rPh>
    <phoneticPr fontId="7"/>
  </si>
  <si>
    <t>_16_新興感染症対応力強化事業_協定締結医療機関施設整備事業</t>
    <phoneticPr fontId="7"/>
  </si>
  <si>
    <t>該当なし（病室）</t>
    <rPh sb="0" eb="2">
      <t>ガイトウ</t>
    </rPh>
    <rPh sb="5" eb="7">
      <t>ビョウシツ</t>
    </rPh>
    <phoneticPr fontId="7"/>
  </si>
  <si>
    <t>該当なし（病棟）</t>
    <rPh sb="0" eb="2">
      <t>ガイトウ</t>
    </rPh>
    <rPh sb="5" eb="7">
      <t>ビョウトウ</t>
    </rPh>
    <phoneticPr fontId="7"/>
  </si>
  <si>
    <t>該当なし（個人防護具）</t>
    <rPh sb="0" eb="2">
      <t>ガイトウ</t>
    </rPh>
    <rPh sb="5" eb="7">
      <t>コジン</t>
    </rPh>
    <rPh sb="7" eb="9">
      <t>ボウゴ</t>
    </rPh>
    <rPh sb="9" eb="10">
      <t>グ</t>
    </rPh>
    <phoneticPr fontId="7"/>
  </si>
  <si>
    <t>_17_重点医師偏在対策支援区域における診療所の承継・開業支援事業</t>
  </si>
  <si>
    <t>第１号様式_別表３（事業計画書）</t>
    <phoneticPr fontId="5"/>
  </si>
  <si>
    <t>分娩取扱施設支援事業　経費所要額調　様式</t>
    <rPh sb="11" eb="13">
      <t>ケイヒ</t>
    </rPh>
    <rPh sb="13" eb="15">
      <t>ショヨウ</t>
    </rPh>
    <rPh sb="15" eb="16">
      <t>ガク</t>
    </rPh>
    <rPh sb="16" eb="17">
      <t>シラ</t>
    </rPh>
    <phoneticPr fontId="26"/>
  </si>
  <si>
    <t>施設に記載・入力頂く箇所</t>
    <rPh sb="0" eb="2">
      <t>シセツ</t>
    </rPh>
    <rPh sb="3" eb="5">
      <t>キサイ</t>
    </rPh>
    <rPh sb="6" eb="8">
      <t>ニュウリョク</t>
    </rPh>
    <rPh sb="8" eb="9">
      <t>イタダ</t>
    </rPh>
    <rPh sb="10" eb="12">
      <t>カショ</t>
    </rPh>
    <phoneticPr fontId="26"/>
  </si>
  <si>
    <t>都道府県に入力頂く箇所</t>
    <rPh sb="0" eb="4">
      <t>トドウフケン</t>
    </rPh>
    <rPh sb="5" eb="7">
      <t>ニュウリョク</t>
    </rPh>
    <rPh sb="6" eb="7">
      <t>キニュウ</t>
    </rPh>
    <rPh sb="7" eb="8">
      <t>イタダ</t>
    </rPh>
    <rPh sb="9" eb="11">
      <t>カショ</t>
    </rPh>
    <phoneticPr fontId="26"/>
  </si>
  <si>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26"/>
  </si>
  <si>
    <t>←都道府県名を選択</t>
    <phoneticPr fontId="5"/>
  </si>
  <si>
    <t>No</t>
  </si>
  <si>
    <t>医療機関名</t>
    <rPh sb="0" eb="2">
      <t>イリョウ</t>
    </rPh>
    <rPh sb="2" eb="4">
      <t>キカン</t>
    </rPh>
    <rPh sb="4" eb="5">
      <t>メイ</t>
    </rPh>
    <phoneticPr fontId="5"/>
  </si>
  <si>
    <t>補助方法</t>
    <phoneticPr fontId="5"/>
  </si>
  <si>
    <t>総事業費</t>
    <rPh sb="0" eb="1">
      <t>ソウ</t>
    </rPh>
    <rPh sb="1" eb="3">
      <t>ジギョウ</t>
    </rPh>
    <rPh sb="3" eb="4">
      <t>ヒ</t>
    </rPh>
    <phoneticPr fontId="5"/>
  </si>
  <si>
    <t>寄付金その他収入</t>
    <rPh sb="0" eb="3">
      <t>キフキン</t>
    </rPh>
    <rPh sb="5" eb="6">
      <t>タ</t>
    </rPh>
    <rPh sb="6" eb="8">
      <t>シュウニュウ</t>
    </rPh>
    <phoneticPr fontId="5"/>
  </si>
  <si>
    <t>差引額</t>
    <rPh sb="0" eb="2">
      <t>サシヒキ</t>
    </rPh>
    <rPh sb="2" eb="3">
      <t>ガク</t>
    </rPh>
    <phoneticPr fontId="5"/>
  </si>
  <si>
    <t>令和７年４月１日～９月30日までの分娩取扱件数が25件以上であること</t>
    <phoneticPr fontId="5"/>
  </si>
  <si>
    <t>令和
５年度の分娩取扱件数</t>
    <phoneticPr fontId="5"/>
  </si>
  <si>
    <t>令和
６年度の分娩取扱件数</t>
    <rPh sb="7" eb="9">
      <t>ブンベン</t>
    </rPh>
    <rPh sb="9" eb="11">
      <t>トリアツカイ</t>
    </rPh>
    <rPh sb="11" eb="13">
      <t>ケンスウ</t>
    </rPh>
    <phoneticPr fontId="5"/>
  </si>
  <si>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26"/>
  </si>
  <si>
    <t>分娩数減少率
（５～15で選択）
※小数点以下は切り捨て</t>
    <rPh sb="13" eb="15">
      <t>センタク</t>
    </rPh>
    <rPh sb="18" eb="21">
      <t>ショウスウテン</t>
    </rPh>
    <rPh sb="21" eb="23">
      <t>イカ</t>
    </rPh>
    <rPh sb="24" eb="25">
      <t>キ</t>
    </rPh>
    <rPh sb="26" eb="27">
      <t>ス</t>
    </rPh>
    <phoneticPr fontId="5"/>
  </si>
  <si>
    <t>補助単価</t>
    <rPh sb="0" eb="2">
      <t>ホジョ</t>
    </rPh>
    <rPh sb="2" eb="4">
      <t>タンカ</t>
    </rPh>
    <phoneticPr fontId="5"/>
  </si>
  <si>
    <t>基準額</t>
    <rPh sb="0" eb="2">
      <t>キジュン</t>
    </rPh>
    <rPh sb="2" eb="3">
      <t>ガク</t>
    </rPh>
    <phoneticPr fontId="5"/>
  </si>
  <si>
    <t>分娩取扱施設の運営に必要な医師・看護師・助産師に係る下記の経費
・職員基本給
・職員諸手当
・諸謝金
・社会保険料</t>
    <phoneticPr fontId="5"/>
  </si>
  <si>
    <t>対象経費の
支出予定額</t>
    <phoneticPr fontId="5"/>
  </si>
  <si>
    <t>選定額</t>
    <phoneticPr fontId="5"/>
  </si>
  <si>
    <t>都道府県
補助額
（直接補助の場合は記載不要</t>
    <phoneticPr fontId="5"/>
  </si>
  <si>
    <t>国庫補助
基本額</t>
    <phoneticPr fontId="5"/>
  </si>
  <si>
    <t>国庫補助
所要額
(千円未満切り捨て)</t>
    <rPh sb="10" eb="11">
      <t>セン</t>
    </rPh>
    <rPh sb="11" eb="14">
      <t>エンミマン</t>
    </rPh>
    <rPh sb="14" eb="15">
      <t>キ</t>
    </rPh>
    <rPh sb="16" eb="17">
      <t>ス</t>
    </rPh>
    <phoneticPr fontId="5"/>
  </si>
  <si>
    <t>備考</t>
  </si>
  <si>
    <t>B</t>
    <phoneticPr fontId="5"/>
  </si>
  <si>
    <t>D</t>
    <phoneticPr fontId="5"/>
  </si>
  <si>
    <t>E</t>
    <phoneticPr fontId="5"/>
  </si>
  <si>
    <t>F＝D*E</t>
    <phoneticPr fontId="5"/>
  </si>
  <si>
    <t>H=G*D/100</t>
    <phoneticPr fontId="5"/>
  </si>
  <si>
    <t>I＝C,F,Hの最少額</t>
    <rPh sb="8" eb="10">
      <t>サイショウ</t>
    </rPh>
    <rPh sb="10" eb="11">
      <t>ガク</t>
    </rPh>
    <phoneticPr fontId="5"/>
  </si>
  <si>
    <t>選択</t>
    <rPh sb="0" eb="2">
      <t>センタク</t>
    </rPh>
    <phoneticPr fontId="26"/>
  </si>
  <si>
    <t>件</t>
    <rPh sb="0" eb="1">
      <t>ケン</t>
    </rPh>
    <phoneticPr fontId="5"/>
  </si>
  <si>
    <t>％</t>
    <phoneticPr fontId="5"/>
  </si>
  <si>
    <t>記入例１</t>
    <rPh sb="0" eb="2">
      <t>キニュウ</t>
    </rPh>
    <rPh sb="2" eb="3">
      <t>レイ</t>
    </rPh>
    <phoneticPr fontId="26"/>
  </si>
  <si>
    <t>イ.都道府県が補助する事業（間接補助）</t>
    <rPh sb="2" eb="4">
      <t>トドウ</t>
    </rPh>
    <rPh sb="4" eb="6">
      <t>フケン</t>
    </rPh>
    <rPh sb="7" eb="9">
      <t>ホジョ</t>
    </rPh>
    <rPh sb="11" eb="13">
      <t>ジギョウ</t>
    </rPh>
    <rPh sb="14" eb="16">
      <t>カンセツ</t>
    </rPh>
    <rPh sb="16" eb="18">
      <t>ホジョ</t>
    </rPh>
    <phoneticPr fontId="26"/>
  </si>
  <si>
    <t>〇</t>
  </si>
  <si>
    <t>記入例２</t>
    <rPh sb="0" eb="2">
      <t>キニュウ</t>
    </rPh>
    <rPh sb="2" eb="3">
      <t>レイ</t>
    </rPh>
    <phoneticPr fontId="26"/>
  </si>
  <si>
    <t>労働産院</t>
    <rPh sb="0" eb="2">
      <t>ロウドウ</t>
    </rPh>
    <rPh sb="2" eb="4">
      <t>サンイン</t>
    </rPh>
    <phoneticPr fontId="26"/>
  </si>
  <si>
    <t>　</t>
  </si>
  <si>
    <t>合計</t>
  </si>
  <si>
    <t>ア.都道府県が行う事業（直接補助）</t>
    <rPh sb="2" eb="6">
      <t>トドウフケン</t>
    </rPh>
    <rPh sb="7" eb="8">
      <t>オコナ</t>
    </rPh>
    <rPh sb="9" eb="11">
      <t>ジギョウ</t>
    </rPh>
    <rPh sb="12" eb="14">
      <t>チョクセツ</t>
    </rPh>
    <rPh sb="14" eb="16">
      <t>ホジョ</t>
    </rPh>
    <phoneticPr fontId="26"/>
  </si>
  <si>
    <t>〇</t>
    <phoneticPr fontId="5"/>
  </si>
  <si>
    <t>分娩数減少率（５～15）</t>
    <phoneticPr fontId="5"/>
  </si>
  <si>
    <t>×</t>
    <phoneticPr fontId="5"/>
  </si>
  <si>
    <t>総事業費＝分娩取扱施設の運営に必要な医師・助産師・看護師に係る経費×分娩取扱件数減少率</t>
    <phoneticPr fontId="5"/>
  </si>
  <si>
    <t>第１号様式_別表３　内訳</t>
    <phoneticPr fontId="5"/>
  </si>
  <si>
    <t>分娩取扱施設支援事業</t>
    <phoneticPr fontId="5"/>
  </si>
  <si>
    <t>職員基本給</t>
    <phoneticPr fontId="5"/>
  </si>
  <si>
    <t>職員諸手当</t>
    <phoneticPr fontId="5"/>
  </si>
  <si>
    <t>諸謝金</t>
    <phoneticPr fontId="5"/>
  </si>
  <si>
    <t xml:space="preserve">社会保険料 </t>
    <phoneticPr fontId="5"/>
  </si>
  <si>
    <t>第１号様式_別表４（事業計画書）</t>
    <phoneticPr fontId="5"/>
  </si>
  <si>
    <t>小児医療施設支援事業　経費所要額調　様式</t>
    <rPh sb="11" eb="13">
      <t>ケイヒ</t>
    </rPh>
    <rPh sb="13" eb="15">
      <t>ショヨウ</t>
    </rPh>
    <rPh sb="15" eb="16">
      <t>ガク</t>
    </rPh>
    <rPh sb="16" eb="17">
      <t>シラ</t>
    </rPh>
    <phoneticPr fontId="26"/>
  </si>
  <si>
    <t>厚労省記載もしくは自動計算される箇所（入力不要）</t>
    <rPh sb="9" eb="11">
      <t>ジドウ</t>
    </rPh>
    <rPh sb="11" eb="13">
      <t>ケイサン</t>
    </rPh>
    <rPh sb="16" eb="18">
      <t>カショ</t>
    </rPh>
    <rPh sb="19" eb="21">
      <t>ニュウリョク</t>
    </rPh>
    <rPh sb="21" eb="23">
      <t>フヨウ</t>
    </rPh>
    <phoneticPr fontId="26"/>
  </si>
  <si>
    <t>小児中核病院
小児地域医療センターのいずれか</t>
    <phoneticPr fontId="5"/>
  </si>
  <si>
    <t>寄付金及びその他収入</t>
    <rPh sb="0" eb="3">
      <t>キフキン</t>
    </rPh>
    <rPh sb="3" eb="4">
      <t>オヨ</t>
    </rPh>
    <rPh sb="7" eb="8">
      <t>タ</t>
    </rPh>
    <rPh sb="8" eb="10">
      <t>シュウニュウ</t>
    </rPh>
    <phoneticPr fontId="5"/>
  </si>
  <si>
    <t>差引額</t>
    <phoneticPr fontId="5"/>
  </si>
  <si>
    <t>令和５年度における15歳未満の入院患者数</t>
    <phoneticPr fontId="5"/>
  </si>
  <si>
    <t>令和６年度における15歳未満の入院患者数</t>
    <phoneticPr fontId="5"/>
  </si>
  <si>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26"/>
  </si>
  <si>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5"/>
  </si>
  <si>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5"/>
  </si>
  <si>
    <t>交付申請する小児病床に従事する医師・看護師・看護補助者に係る下記の経費
・職員基本給
・職員諸手当
・諸謝金
・社会保険料</t>
    <phoneticPr fontId="5"/>
  </si>
  <si>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26"/>
  </si>
  <si>
    <t>C＝A-B</t>
    <phoneticPr fontId="5"/>
  </si>
  <si>
    <t>D</t>
  </si>
  <si>
    <t>F</t>
    <phoneticPr fontId="5"/>
  </si>
  <si>
    <t>G＝D*E*F</t>
    <phoneticPr fontId="5"/>
  </si>
  <si>
    <t>H</t>
    <phoneticPr fontId="5"/>
  </si>
  <si>
    <t>I=D*H/100</t>
    <phoneticPr fontId="5"/>
  </si>
  <si>
    <t>J＝C,G,Iの最少額</t>
    <rPh sb="8" eb="10">
      <t>サイショウ</t>
    </rPh>
    <rPh sb="10" eb="11">
      <t>ガク</t>
    </rPh>
    <phoneticPr fontId="5"/>
  </si>
  <si>
    <t>人</t>
    <rPh sb="0" eb="1">
      <t>ニン</t>
    </rPh>
    <phoneticPr fontId="5"/>
  </si>
  <si>
    <t>床</t>
    <rPh sb="0" eb="1">
      <t>ユカ</t>
    </rPh>
    <phoneticPr fontId="5"/>
  </si>
  <si>
    <t>小児中核病院</t>
    <rPh sb="0" eb="2">
      <t>ショウニ</t>
    </rPh>
    <rPh sb="2" eb="4">
      <t>チュウカク</t>
    </rPh>
    <rPh sb="4" eb="6">
      <t>ビョウイン</t>
    </rPh>
    <phoneticPr fontId="5"/>
  </si>
  <si>
    <t>労働病院</t>
    <rPh sb="0" eb="2">
      <t>ロウドウ</t>
    </rPh>
    <rPh sb="2" eb="4">
      <t>ビョウイン</t>
    </rPh>
    <phoneticPr fontId="26"/>
  </si>
  <si>
    <t>小児地域医療センター</t>
    <rPh sb="0" eb="2">
      <t>ショウニ</t>
    </rPh>
    <rPh sb="2" eb="4">
      <t>チイキ</t>
    </rPh>
    <rPh sb="4" eb="6">
      <t>イリョウ</t>
    </rPh>
    <phoneticPr fontId="5"/>
  </si>
  <si>
    <t>患者減少率（２～10）</t>
    <rPh sb="0" eb="2">
      <t>カンジャ</t>
    </rPh>
    <phoneticPr fontId="5"/>
  </si>
  <si>
    <t>総事業費=交付申請する小児病床に従事する医師・看護師・看護補助者に係る経費×入院患者減少率</t>
    <rPh sb="38" eb="40">
      <t>ニュウイン</t>
    </rPh>
    <rPh sb="40" eb="42">
      <t>カンジャ</t>
    </rPh>
    <rPh sb="42" eb="45">
      <t>ゲンショウリツ</t>
    </rPh>
    <phoneticPr fontId="5"/>
  </si>
  <si>
    <t>第１号様式_別表４　内訳</t>
    <phoneticPr fontId="5"/>
  </si>
  <si>
    <t>小児医療施設支援事業</t>
    <phoneticPr fontId="5"/>
  </si>
  <si>
    <t>第１号様式_別表５（事業計画書）</t>
    <phoneticPr fontId="5"/>
  </si>
  <si>
    <t>地域連携周産期支援事業（分娩取扱施設）　経費所要額調　様式</t>
    <phoneticPr fontId="5"/>
  </si>
  <si>
    <t>補助方法</t>
    <rPh sb="0" eb="2">
      <t>ホジョ</t>
    </rPh>
    <rPh sb="2" eb="4">
      <t>ホウホウ</t>
    </rPh>
    <phoneticPr fontId="7"/>
  </si>
  <si>
    <t>産科部門の収入額及び寄付金その他の収入額</t>
    <rPh sb="0" eb="2">
      <t>サンカ</t>
    </rPh>
    <rPh sb="2" eb="4">
      <t>ブモン</t>
    </rPh>
    <rPh sb="5" eb="8">
      <t>シュウニュウガク</t>
    </rPh>
    <rPh sb="8" eb="9">
      <t>オヨ</t>
    </rPh>
    <rPh sb="10" eb="13">
      <t>キフキン</t>
    </rPh>
    <rPh sb="15" eb="16">
      <t>タ</t>
    </rPh>
    <rPh sb="17" eb="20">
      <t>シュウニュウガク</t>
    </rPh>
    <phoneticPr fontId="7"/>
  </si>
  <si>
    <t>対象経費の
支出予定額</t>
    <rPh sb="0" eb="2">
      <t>タイショウ</t>
    </rPh>
    <rPh sb="2" eb="4">
      <t>ケイヒ</t>
    </rPh>
    <rPh sb="6" eb="8">
      <t>シシュツ</t>
    </rPh>
    <rPh sb="8" eb="11">
      <t>ヨテイガク</t>
    </rPh>
    <phoneticPr fontId="7"/>
  </si>
  <si>
    <t>分娩取扱期間</t>
    <rPh sb="0" eb="2">
      <t>ブンベン</t>
    </rPh>
    <rPh sb="2" eb="4">
      <t>トリアツカイ</t>
    </rPh>
    <rPh sb="4" eb="6">
      <t>キカン</t>
    </rPh>
    <phoneticPr fontId="26"/>
  </si>
  <si>
    <t>A</t>
  </si>
  <si>
    <t>H= F, G の最少額</t>
    <rPh sb="9" eb="10">
      <t>サイ</t>
    </rPh>
    <rPh sb="10" eb="12">
      <t>ショウガク</t>
    </rPh>
    <phoneticPr fontId="26"/>
  </si>
  <si>
    <t>I=H×補助率1/2</t>
    <phoneticPr fontId="26"/>
  </si>
  <si>
    <t>年間６月以上９月未満</t>
    <rPh sb="0" eb="2">
      <t>ネンカン</t>
    </rPh>
    <rPh sb="3" eb="4">
      <t>ガツ</t>
    </rPh>
    <rPh sb="4" eb="6">
      <t>イジョウ</t>
    </rPh>
    <rPh sb="7" eb="8">
      <t>ゲツ</t>
    </rPh>
    <rPh sb="8" eb="10">
      <t>ミマン</t>
    </rPh>
    <phoneticPr fontId="26"/>
  </si>
  <si>
    <t>年間９月以上</t>
    <rPh sb="0" eb="2">
      <t>ネンカン</t>
    </rPh>
    <rPh sb="3" eb="4">
      <t>ツキ</t>
    </rPh>
    <rPh sb="4" eb="6">
      <t>イジョウ</t>
    </rPh>
    <phoneticPr fontId="26"/>
  </si>
  <si>
    <t>年間６月未満</t>
    <rPh sb="0" eb="2">
      <t>ネンカン</t>
    </rPh>
    <rPh sb="3" eb="4">
      <t>ゲツ</t>
    </rPh>
    <rPh sb="4" eb="6">
      <t>ミマン</t>
    </rPh>
    <phoneticPr fontId="26"/>
  </si>
  <si>
    <t>第１号様式_別表６（事業計画書）</t>
    <phoneticPr fontId="5"/>
  </si>
  <si>
    <t>地域連携周産期支援事業（産科施設）＿施設＿経費所要額調　様式</t>
    <rPh sb="18" eb="20">
      <t>シセツ</t>
    </rPh>
    <rPh sb="28" eb="30">
      <t>ヨウシキ</t>
    </rPh>
    <phoneticPr fontId="7"/>
  </si>
  <si>
    <t>施設名称</t>
    <rPh sb="0" eb="2">
      <t>シセツ</t>
    </rPh>
    <rPh sb="2" eb="3">
      <t>メイ</t>
    </rPh>
    <phoneticPr fontId="7"/>
  </si>
  <si>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26"/>
  </si>
  <si>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</si>
  <si>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総事業費</t>
  </si>
  <si>
    <t>寄付金その
他の収入額</t>
    <rPh sb="0" eb="3">
      <t>キフキン</t>
    </rPh>
    <phoneticPr fontId="7"/>
  </si>
  <si>
    <t>差引額</t>
  </si>
  <si>
    <t>対象経費の
支出予定額</t>
    <phoneticPr fontId="7"/>
  </si>
  <si>
    <t>基 準 額</t>
    <phoneticPr fontId="26"/>
  </si>
  <si>
    <r>
      <t xml:space="preserve">選 定 額
</t>
    </r>
    <r>
      <rPr>
        <sz val="8"/>
        <color rgb="FF000000"/>
        <rFont val="ＭＳ Ｐゴシック"/>
        <family val="3"/>
        <charset val="128"/>
      </rPr>
      <t>（Ｃ）・（Ｄ）・（Ｅ）のうち最少額</t>
    </r>
    <phoneticPr fontId="26"/>
  </si>
  <si>
    <t>補助率</t>
    <phoneticPr fontId="5"/>
  </si>
  <si>
    <t>選定額×補助率</t>
    <rPh sb="0" eb="2">
      <t>センテイ</t>
    </rPh>
    <rPh sb="2" eb="3">
      <t>ガク</t>
    </rPh>
    <rPh sb="4" eb="7">
      <t>ホジョリツ</t>
    </rPh>
    <phoneticPr fontId="5"/>
  </si>
  <si>
    <t>都道府県
補助額</t>
    <rPh sb="0" eb="4">
      <t>トドウフケン</t>
    </rPh>
    <rPh sb="5" eb="7">
      <t>ホジョ</t>
    </rPh>
    <rPh sb="7" eb="8">
      <t>ガク</t>
    </rPh>
    <phoneticPr fontId="5"/>
  </si>
  <si>
    <t>差引追加交付
（一部取消）
申請額</t>
    <rPh sb="0" eb="2">
      <t>サシヒキ</t>
    </rPh>
    <rPh sb="2" eb="4">
      <t>ツイカ</t>
    </rPh>
    <rPh sb="4" eb="6">
      <t>コウフ</t>
    </rPh>
    <rPh sb="8" eb="10">
      <t>イチブ</t>
    </rPh>
    <rPh sb="10" eb="12">
      <t>トリケシ</t>
    </rPh>
    <rPh sb="14" eb="17">
      <t>シンセイガク</t>
    </rPh>
    <phoneticPr fontId="5"/>
  </si>
  <si>
    <t>(Ａ)</t>
    <phoneticPr fontId="7"/>
  </si>
  <si>
    <t>(Ｂ)</t>
    <phoneticPr fontId="7"/>
  </si>
  <si>
    <t>(A)-(B)=(C)</t>
  </si>
  <si>
    <t>（Ｄ)</t>
    <phoneticPr fontId="7"/>
  </si>
  <si>
    <t>（Ｅ)</t>
    <phoneticPr fontId="7"/>
  </si>
  <si>
    <t>（Ｆ)</t>
    <phoneticPr fontId="7"/>
  </si>
  <si>
    <t>（G）＝（F）×補助率1/2</t>
    <rPh sb="8" eb="11">
      <t>ホジョリツ</t>
    </rPh>
    <phoneticPr fontId="5"/>
  </si>
  <si>
    <t>（H）</t>
    <phoneticPr fontId="5"/>
  </si>
  <si>
    <t>（I）</t>
    <phoneticPr fontId="26"/>
  </si>
  <si>
    <t>（J）</t>
    <phoneticPr fontId="5"/>
  </si>
  <si>
    <t>（K）</t>
    <phoneticPr fontId="5"/>
  </si>
  <si>
    <t>選択</t>
    <rPh sb="0" eb="2">
      <t>センタク</t>
    </rPh>
    <phoneticPr fontId="5"/>
  </si>
  <si>
    <t xml:space="preserve">         円</t>
  </si>
  <si>
    <t>　　　　円</t>
  </si>
  <si>
    <t>厚労産婦人科</t>
    <rPh sb="0" eb="2">
      <t>コウロウ</t>
    </rPh>
    <rPh sb="2" eb="6">
      <t>サンフジンカ</t>
    </rPh>
    <phoneticPr fontId="26"/>
  </si>
  <si>
    <t>診察室の新築工事</t>
    <rPh sb="0" eb="3">
      <t>シンサツシツ</t>
    </rPh>
    <rPh sb="4" eb="6">
      <t>シンチク</t>
    </rPh>
    <rPh sb="6" eb="8">
      <t>コウジ</t>
    </rPh>
    <phoneticPr fontId="5"/>
  </si>
  <si>
    <t>県立厚労病院</t>
    <rPh sb="0" eb="2">
      <t>ケンリツ</t>
    </rPh>
    <rPh sb="2" eb="4">
      <t>コウロウ</t>
    </rPh>
    <rPh sb="4" eb="6">
      <t>ビョウイン</t>
    </rPh>
    <phoneticPr fontId="26"/>
  </si>
  <si>
    <t>診察室の改修工事</t>
    <rPh sb="0" eb="3">
      <t>シンサツシツ</t>
    </rPh>
    <rPh sb="4" eb="6">
      <t>カイシュウ</t>
    </rPh>
    <rPh sb="6" eb="8">
      <t>コウジ</t>
    </rPh>
    <phoneticPr fontId="5"/>
  </si>
  <si>
    <t>【留意事項】</t>
    <rPh sb="1" eb="3">
      <t>リュウイ</t>
    </rPh>
    <rPh sb="3" eb="5">
      <t>ジコウ</t>
    </rPh>
    <phoneticPr fontId="7"/>
  </si>
  <si>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26"/>
  </si>
  <si>
    <t>J欄及びK欄については、交付要綱の７による変更交付申請手続の他は斜線を引くこと。</t>
    <phoneticPr fontId="5"/>
  </si>
  <si>
    <t>（A）総事業費は、地域連携周産期支援事業（産科施設のうち施設）に関わるすべての経費で、設計その他工事に伴う事務に要する費用も含まれる。</t>
    <rPh sb="21" eb="23">
      <t>サンカ</t>
    </rPh>
    <rPh sb="23" eb="25">
      <t>シセツ</t>
    </rPh>
    <phoneticPr fontId="5"/>
  </si>
  <si>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26"/>
  </si>
  <si>
    <t>（D）対象経費は、産前・産後の診療を行う産科医療機関として必要な診察室の新築、増築、改築及び改修に要する工事費又は工事請負費</t>
    <rPh sb="3" eb="5">
      <t>タイショウ</t>
    </rPh>
    <rPh sb="5" eb="7">
      <t>ケイヒ</t>
    </rPh>
    <rPh sb="9" eb="11">
      <t>サンゼン</t>
    </rPh>
    <rPh sb="12" eb="14">
      <t>サンゴ</t>
    </rPh>
    <rPh sb="15" eb="17">
      <t>シンリョウ</t>
    </rPh>
    <rPh sb="18" eb="19">
      <t>オコナ</t>
    </rPh>
    <rPh sb="20" eb="22">
      <t>サンカ</t>
    </rPh>
    <rPh sb="22" eb="24">
      <t>イリョウ</t>
    </rPh>
    <rPh sb="24" eb="26">
      <t>キカン</t>
    </rPh>
    <rPh sb="29" eb="31">
      <t>ヒツヨウ</t>
    </rPh>
    <rPh sb="32" eb="34">
      <t>シンサツ</t>
    </rPh>
    <rPh sb="34" eb="35">
      <t>シツ</t>
    </rPh>
    <phoneticPr fontId="26"/>
  </si>
  <si>
    <t>地域連携周産期支援事業（分娩取扱施設）　</t>
    <phoneticPr fontId="5"/>
  </si>
  <si>
    <t>【設置基準の適否】</t>
    <rPh sb="1" eb="3">
      <t>セッチ</t>
    </rPh>
    <rPh sb="3" eb="5">
      <t>キジュン</t>
    </rPh>
    <rPh sb="6" eb="8">
      <t>テキヒ</t>
    </rPh>
    <phoneticPr fontId="7"/>
  </si>
  <si>
    <t>（医療機関名：）</t>
    <rPh sb="1" eb="3">
      <t>イリョウ</t>
    </rPh>
    <rPh sb="3" eb="6">
      <t>キカンメイ</t>
    </rPh>
    <phoneticPr fontId="7"/>
  </si>
  <si>
    <t>設置基準</t>
    <rPh sb="0" eb="2">
      <t>セッチ</t>
    </rPh>
    <rPh sb="2" eb="4">
      <t>キジュン</t>
    </rPh>
    <phoneticPr fontId="7"/>
  </si>
  <si>
    <t>適否
（○又は×）</t>
    <rPh sb="0" eb="2">
      <t>テキヒ</t>
    </rPh>
    <rPh sb="5" eb="6">
      <t>マタ</t>
    </rPh>
    <phoneticPr fontId="7"/>
  </si>
  <si>
    <t>①令和７年度において、分娩取扱実績があること</t>
    <phoneticPr fontId="7"/>
  </si>
  <si>
    <t>②令和７年度末において、分娩を取り扱う病院の数が１以下であり、かつ、分娩を取り扱う診療所の数が２以下である二次医療圏に所在すること</t>
    <phoneticPr fontId="7"/>
  </si>
  <si>
    <t>③令和７年度において、妊産婦の健康診査を実施していること</t>
    <phoneticPr fontId="7"/>
  </si>
  <si>
    <t>④各都道府県において策定した医療計画上の集約化・重点化計画との整合性が確保されていること</t>
    <phoneticPr fontId="7"/>
  </si>
  <si>
    <t>⑤今後の分娩取扱について都道府県や地域の他の分娩施設との連携の状況や今後の取組に関する計画を提出すること</t>
    <phoneticPr fontId="7"/>
  </si>
  <si>
    <t>※①～⑦の適否において、ひとつでも「×」がある場合には、対象外とする。</t>
    <rPh sb="5" eb="7">
      <t>テキヒ</t>
    </rPh>
    <rPh sb="23" eb="25">
      <t>バアイ</t>
    </rPh>
    <rPh sb="28" eb="31">
      <t>タイショウガイ</t>
    </rPh>
    <phoneticPr fontId="7"/>
  </si>
  <si>
    <t>※本様式は医療機関毎に作成すること。</t>
    <rPh sb="1" eb="2">
      <t>ホン</t>
    </rPh>
    <rPh sb="2" eb="4">
      <t>ヨウシキ</t>
    </rPh>
    <rPh sb="5" eb="7">
      <t>イリョウ</t>
    </rPh>
    <rPh sb="7" eb="9">
      <t>キカン</t>
    </rPh>
    <rPh sb="9" eb="10">
      <t>ゴト</t>
    </rPh>
    <rPh sb="11" eb="13">
      <t>サクセイ</t>
    </rPh>
    <phoneticPr fontId="7"/>
  </si>
  <si>
    <t>第１号様式_別表５　内訳</t>
    <phoneticPr fontId="5"/>
  </si>
  <si>
    <t>地域連携周産期支援事業（分娩取扱施設）</t>
    <phoneticPr fontId="5"/>
  </si>
  <si>
    <t>第１号様式_別表７（事業計画書）</t>
    <phoneticPr fontId="5"/>
  </si>
  <si>
    <t>地域連携周産期支援事業（産科施設）＿設備＿経費所要額調　様式</t>
    <rPh sb="18" eb="20">
      <t>セツビ</t>
    </rPh>
    <rPh sb="28" eb="30">
      <t>ヨウシキ</t>
    </rPh>
    <phoneticPr fontId="7"/>
  </si>
  <si>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</si>
  <si>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5"/>
  </si>
  <si>
    <t>診察台（内診台）
の金額</t>
    <phoneticPr fontId="5"/>
  </si>
  <si>
    <t>分娩監視装置
の金額</t>
    <phoneticPr fontId="5"/>
  </si>
  <si>
    <t>補助対象品目
の小計額</t>
    <rPh sb="8" eb="10">
      <t>ショウケイ</t>
    </rPh>
    <rPh sb="10" eb="11">
      <t>ガク</t>
    </rPh>
    <phoneticPr fontId="5"/>
  </si>
  <si>
    <t>寄付金その
他の収入額</t>
    <rPh sb="0" eb="2">
      <t>キフ</t>
    </rPh>
    <rPh sb="2" eb="3">
      <t>キン</t>
    </rPh>
    <phoneticPr fontId="7"/>
  </si>
  <si>
    <t>補助率</t>
  </si>
  <si>
    <t>選定額×補助率</t>
    <phoneticPr fontId="5"/>
  </si>
  <si>
    <t>（G）＝（F）×補助率1/2</t>
    <phoneticPr fontId="5"/>
  </si>
  <si>
    <t xml:space="preserve">       円</t>
    <phoneticPr fontId="5"/>
  </si>
  <si>
    <t xml:space="preserve">  円</t>
    <phoneticPr fontId="5"/>
  </si>
  <si>
    <t>（A）総事業費は、地域連携周産期支援事業（産科施設のうち設備）に関わるすべての経費</t>
    <rPh sb="21" eb="23">
      <t>サンカ</t>
    </rPh>
    <rPh sb="23" eb="25">
      <t>シセツ</t>
    </rPh>
    <rPh sb="28" eb="30">
      <t>セツビ</t>
    </rPh>
    <phoneticPr fontId="5"/>
  </si>
  <si>
    <t>（D）対象経費は、妊婦健診を行う産科医療施設として必要な医療機器購入費（超音波診断装置、診察台（内診台）、分娩監視装置）</t>
    <phoneticPr fontId="26"/>
  </si>
  <si>
    <t>超音波診断装置</t>
    <phoneticPr fontId="5"/>
  </si>
  <si>
    <t>診察台（内診台）</t>
    <phoneticPr fontId="5"/>
  </si>
  <si>
    <t>分娩監視装置</t>
    <phoneticPr fontId="5"/>
  </si>
  <si>
    <t>第１号様式_別表８（事業計画書）</t>
    <rPh sb="6" eb="8">
      <t>ベッピョウ</t>
    </rPh>
    <rPh sb="10" eb="12">
      <t>ジギョウ</t>
    </rPh>
    <rPh sb="12" eb="15">
      <t>ケイカクショ</t>
    </rPh>
    <phoneticPr fontId="5"/>
  </si>
  <si>
    <t>施設名称</t>
    <rPh sb="0" eb="2">
      <t>シセツ</t>
    </rPh>
    <rPh sb="2" eb="4">
      <t>メイショウ</t>
    </rPh>
    <phoneticPr fontId="5"/>
  </si>
  <si>
    <t>選 定 額
（Ｃ）・（Ｄ）・（Ｅ）のうち最少額</t>
    <phoneticPr fontId="26"/>
  </si>
  <si>
    <t>補助率</t>
    <rPh sb="0" eb="3">
      <t>ホジョリツ</t>
    </rPh>
    <phoneticPr fontId="26"/>
  </si>
  <si>
    <t>国庫補助
基本額</t>
    <rPh sb="0" eb="2">
      <t>コッコ</t>
    </rPh>
    <rPh sb="2" eb="4">
      <t>ホジョ</t>
    </rPh>
    <rPh sb="5" eb="7">
      <t>キホン</t>
    </rPh>
    <rPh sb="7" eb="8">
      <t>ガク</t>
    </rPh>
    <phoneticPr fontId="26"/>
  </si>
  <si>
    <t>（Ｇ)</t>
    <phoneticPr fontId="5"/>
  </si>
  <si>
    <t>（Ｈ)</t>
    <phoneticPr fontId="5"/>
  </si>
  <si>
    <t>（I)</t>
    <phoneticPr fontId="5"/>
  </si>
  <si>
    <t>＜記載例＞</t>
    <rPh sb="1" eb="3">
      <t>キサイ</t>
    </rPh>
    <rPh sb="3" eb="4">
      <t>レイ</t>
    </rPh>
    <phoneticPr fontId="5"/>
  </si>
  <si>
    <t>都道府県が行う事業</t>
    <rPh sb="0" eb="4">
      <t>トドウフケン</t>
    </rPh>
    <rPh sb="5" eb="6">
      <t>オコナ</t>
    </rPh>
    <rPh sb="7" eb="9">
      <t>ジギョウ</t>
    </rPh>
    <phoneticPr fontId="5"/>
  </si>
  <si>
    <t>-</t>
    <phoneticPr fontId="5"/>
  </si>
  <si>
    <t>市区町村が行う事業に都道府県が補助する事業</t>
    <rPh sb="0" eb="2">
      <t>シク</t>
    </rPh>
    <rPh sb="2" eb="4">
      <t>チョウソン</t>
    </rPh>
    <rPh sb="5" eb="6">
      <t>オコナ</t>
    </rPh>
    <rPh sb="7" eb="9">
      <t>ジギョウ</t>
    </rPh>
    <rPh sb="10" eb="14">
      <t>トドウフケン</t>
    </rPh>
    <rPh sb="15" eb="17">
      <t>ホジョ</t>
    </rPh>
    <rPh sb="19" eb="21">
      <t>ジギョウ</t>
    </rPh>
    <phoneticPr fontId="5"/>
  </si>
  <si>
    <t>総額</t>
    <rPh sb="0" eb="2">
      <t>ソウガク</t>
    </rPh>
    <phoneticPr fontId="5"/>
  </si>
  <si>
    <t>※J欄及びK欄については、交付要綱の７による変更交付申請手続の他は斜線を引くこと。</t>
    <phoneticPr fontId="5"/>
  </si>
  <si>
    <t>第１号様式_別表８　内訳</t>
    <phoneticPr fontId="5"/>
  </si>
  <si>
    <t>賃金（臨時職員の賃金）</t>
    <phoneticPr fontId="5"/>
  </si>
  <si>
    <t>報酬（パートタイム会計年度任用職員の報酬）</t>
    <phoneticPr fontId="5"/>
  </si>
  <si>
    <t>給料（フルタイム会計年度任用職員の給料）</t>
    <phoneticPr fontId="5"/>
  </si>
  <si>
    <t>共済費（①～③を支給する職員に係る社会保険料）</t>
    <phoneticPr fontId="5"/>
  </si>
  <si>
    <t>職員手当等</t>
    <phoneticPr fontId="5"/>
  </si>
  <si>
    <t>　（①～③を支給する職員に係る扶養手当、地域手当、管理職手当、</t>
    <phoneticPr fontId="5"/>
  </si>
  <si>
    <t>　　管理職特別勤務手当、通勤手当、期末手当、勤勉手当、寒冷地手当、</t>
    <phoneticPr fontId="5"/>
  </si>
  <si>
    <t>会議費</t>
    <phoneticPr fontId="5"/>
  </si>
  <si>
    <t>旅費</t>
    <phoneticPr fontId="5"/>
  </si>
  <si>
    <t>需用費（消耗品費、印刷製本費、材料費、光熱水費、燃料費、食糧費、修繕料）</t>
    <phoneticPr fontId="5"/>
  </si>
  <si>
    <t>借料及び損料</t>
    <phoneticPr fontId="5"/>
  </si>
  <si>
    <t>雑役務費（通信運搬費、手数料、自動車損害保険料）</t>
    <phoneticPr fontId="5"/>
  </si>
  <si>
    <t>委託料</t>
    <phoneticPr fontId="5"/>
  </si>
  <si>
    <t>第１号様式_別表９（事業計画書）</t>
    <rPh sb="6" eb="8">
      <t>ベッピョウ</t>
    </rPh>
    <rPh sb="10" eb="12">
      <t>ジギョウ</t>
    </rPh>
    <rPh sb="12" eb="15">
      <t>ケイカクショ</t>
    </rPh>
    <phoneticPr fontId="5"/>
  </si>
  <si>
    <t>第１号様式_別表９　内訳</t>
    <phoneticPr fontId="5"/>
  </si>
  <si>
    <t>事業区分</t>
    <rPh sb="0" eb="2">
      <t>ジギョウ</t>
    </rPh>
    <rPh sb="2" eb="4">
      <t>クブン</t>
    </rPh>
    <phoneticPr fontId="7"/>
  </si>
  <si>
    <t>所要額計算</t>
    <rPh sb="0" eb="3">
      <t>ショヨウガク</t>
    </rPh>
    <rPh sb="3" eb="5">
      <t>ケイサン</t>
    </rPh>
    <phoneticPr fontId="7"/>
  </si>
  <si>
    <t>国庫補助ラインナップ</t>
    <rPh sb="0" eb="2">
      <t>コッコ</t>
    </rPh>
    <rPh sb="2" eb="4">
      <t>ホジョ</t>
    </rPh>
    <phoneticPr fontId="7"/>
  </si>
  <si>
    <t>構造</t>
    <rPh sb="0" eb="2">
      <t>コウゾウ</t>
    </rPh>
    <phoneticPr fontId="7"/>
  </si>
  <si>
    <t>地域医療介護総合確保基金</t>
    <rPh sb="0" eb="2">
      <t>チイキ</t>
    </rPh>
    <rPh sb="2" eb="4">
      <t>イリョウ</t>
    </rPh>
    <rPh sb="4" eb="6">
      <t>カイゴ</t>
    </rPh>
    <rPh sb="6" eb="8">
      <t>ソウゴウ</t>
    </rPh>
    <rPh sb="8" eb="10">
      <t>カクホ</t>
    </rPh>
    <rPh sb="10" eb="12">
      <t>キキン</t>
    </rPh>
    <phoneticPr fontId="7"/>
  </si>
  <si>
    <t>医療提供体制施設整備交付金</t>
    <rPh sb="0" eb="2">
      <t>イリョウ</t>
    </rPh>
    <rPh sb="2" eb="4">
      <t>テイキョウ</t>
    </rPh>
    <rPh sb="4" eb="6">
      <t>タイセイ</t>
    </rPh>
    <rPh sb="6" eb="8">
      <t>シセツ</t>
    </rPh>
    <rPh sb="8" eb="10">
      <t>セイビ</t>
    </rPh>
    <rPh sb="10" eb="13">
      <t>コウフキン</t>
    </rPh>
    <phoneticPr fontId="7"/>
  </si>
  <si>
    <t>医療施設等施設整備費補助金</t>
    <rPh sb="0" eb="4">
      <t>イリョウシセツ</t>
    </rPh>
    <rPh sb="4" eb="5">
      <t>トウ</t>
    </rPh>
    <rPh sb="5" eb="7">
      <t>シセツ</t>
    </rPh>
    <rPh sb="7" eb="9">
      <t>セイビ</t>
    </rPh>
    <rPh sb="9" eb="10">
      <t>ヒ</t>
    </rPh>
    <rPh sb="10" eb="13">
      <t>ホジョキン</t>
    </rPh>
    <phoneticPr fontId="7"/>
  </si>
  <si>
    <t>－</t>
    <phoneticPr fontId="7"/>
  </si>
  <si>
    <t>(1) へき地診療所施設整備事業</t>
    <phoneticPr fontId="7"/>
  </si>
  <si>
    <t>生産性向上・職場環境整備等支援事業</t>
    <phoneticPr fontId="7"/>
  </si>
  <si>
    <t>鉄筋コンクリート造</t>
    <rPh sb="0" eb="2">
      <t>テッキン</t>
    </rPh>
    <rPh sb="8" eb="9">
      <t>ヅク</t>
    </rPh>
    <phoneticPr fontId="7"/>
  </si>
  <si>
    <t>(2) 過疎地域等特定診療所施設整備事業</t>
    <phoneticPr fontId="7"/>
  </si>
  <si>
    <t>病床数適正化支援事業</t>
    <rPh sb="2" eb="3">
      <t>カズ</t>
    </rPh>
    <rPh sb="3" eb="6">
      <t>テキセイカ</t>
    </rPh>
    <phoneticPr fontId="7"/>
  </si>
  <si>
    <t>(3) へき地保健指導所施設整備事業</t>
    <phoneticPr fontId="7"/>
  </si>
  <si>
    <t>施設整備促進支援事業</t>
    <phoneticPr fontId="7"/>
  </si>
  <si>
    <t>木造</t>
    <rPh sb="0" eb="2">
      <t>モクゾウ</t>
    </rPh>
    <phoneticPr fontId="68"/>
  </si>
  <si>
    <t>(4) 研修医のための研修施設整備事業</t>
    <phoneticPr fontId="7"/>
  </si>
  <si>
    <t>分娩取扱施設支援事業</t>
    <phoneticPr fontId="7"/>
  </si>
  <si>
    <t>(5) 臨床研修病院施設整備事業</t>
    <phoneticPr fontId="7"/>
  </si>
  <si>
    <t>小児医療施設支援事業</t>
    <phoneticPr fontId="7"/>
  </si>
  <si>
    <t>(6) へき地医療拠点病院施設整備事業</t>
    <phoneticPr fontId="7"/>
  </si>
  <si>
    <t>地域連携周産期支援事業（分娩取扱施設）</t>
    <phoneticPr fontId="7"/>
  </si>
  <si>
    <t>(7) 医師臨床研修病院研修医環境整備事業</t>
    <phoneticPr fontId="7"/>
  </si>
  <si>
    <t>医療施設等経営強化緊急支援執行事業</t>
    <phoneticPr fontId="7"/>
  </si>
  <si>
    <t>(8) 離島等患者宿泊施設施設整備事業</t>
    <phoneticPr fontId="7"/>
  </si>
  <si>
    <t>地域連携周産期支援事業（産科施設のうち施設）</t>
    <rPh sb="12" eb="14">
      <t>サンカ</t>
    </rPh>
    <rPh sb="14" eb="16">
      <t>シセツ</t>
    </rPh>
    <rPh sb="19" eb="21">
      <t>シセツ</t>
    </rPh>
    <phoneticPr fontId="7"/>
  </si>
  <si>
    <t>(9) 産科医療機関施設整備事業</t>
    <phoneticPr fontId="7"/>
  </si>
  <si>
    <t>地域連携周産期支援事業（産科施設のうち設備）</t>
    <rPh sb="12" eb="14">
      <t>サンカ</t>
    </rPh>
    <rPh sb="14" eb="16">
      <t>シセツ</t>
    </rPh>
    <rPh sb="19" eb="21">
      <t>セツビ</t>
    </rPh>
    <phoneticPr fontId="7"/>
  </si>
  <si>
    <t>(10) 分娩取扱施設施設整備事業</t>
    <phoneticPr fontId="7"/>
  </si>
  <si>
    <t>_12_共同利用施設施設整備事業</t>
  </si>
  <si>
    <t>(11) 死亡時画像診断システム施設整備事業</t>
    <phoneticPr fontId="7"/>
  </si>
  <si>
    <t>(12) 有床診療所等スプリンクラー等施設整備事業</t>
    <phoneticPr fontId="7"/>
  </si>
  <si>
    <t>(13) 南海トラフ地震に係る津波避難対策緊急事業</t>
    <phoneticPr fontId="7"/>
  </si>
  <si>
    <t>(14)院内感染対策施設整備事業</t>
    <phoneticPr fontId="7"/>
  </si>
  <si>
    <t>事業区分（様式２，４，５用）</t>
    <rPh sb="0" eb="2">
      <t>ジギョウ</t>
    </rPh>
    <rPh sb="2" eb="4">
      <t>クブン</t>
    </rPh>
    <rPh sb="5" eb="7">
      <t>ヨウシキ</t>
    </rPh>
    <rPh sb="12" eb="13">
      <t>ヨウ</t>
    </rPh>
    <phoneticPr fontId="7"/>
  </si>
  <si>
    <t>へき地診療所施設整備事業</t>
    <phoneticPr fontId="7"/>
  </si>
  <si>
    <t>過疎地域等特定診療所施設整備事業</t>
    <phoneticPr fontId="7"/>
  </si>
  <si>
    <t>へき地保健指導所施設整備事業</t>
    <phoneticPr fontId="7"/>
  </si>
  <si>
    <t>研修医のための研修施設整備事業</t>
    <phoneticPr fontId="7"/>
  </si>
  <si>
    <t>臨床研修病院施設整備事業</t>
    <phoneticPr fontId="7"/>
  </si>
  <si>
    <t>へき地医療拠点病院施設整備事業</t>
    <phoneticPr fontId="7"/>
  </si>
  <si>
    <t>１　休日夜間急患センター施設整備事業</t>
    <phoneticPr fontId="7"/>
  </si>
  <si>
    <t>２　病院群輪番制病院及び共同利用型病院施設整備事業</t>
  </si>
  <si>
    <t>５　救命救急センター施設整備事業</t>
  </si>
  <si>
    <t>６　小児救急医療拠点病院施設整備事業</t>
  </si>
  <si>
    <t>７　小児初期救急センター施設整備事業</t>
  </si>
  <si>
    <t>８　小児集中治療室施設整備事業</t>
  </si>
  <si>
    <t>９　小児医療施設施設整備事業</t>
  </si>
  <si>
    <t>10　周産期医療施設施設整備事業</t>
  </si>
  <si>
    <t>11　地域療育支援施設施設整備事業</t>
  </si>
  <si>
    <t>12　共同利用施設施設整備事業</t>
  </si>
  <si>
    <t>13（１）　医療施設近代化施設整備事業（精神病棟改修等整備事業）</t>
    <rPh sb="20" eb="22">
      <t>セイシン</t>
    </rPh>
    <rPh sb="22" eb="24">
      <t>ビョウトウ</t>
    </rPh>
    <rPh sb="24" eb="26">
      <t>カイシュウ</t>
    </rPh>
    <rPh sb="26" eb="27">
      <t>トウ</t>
    </rPh>
    <rPh sb="27" eb="31">
      <t>セイビジギョウ</t>
    </rPh>
    <phoneticPr fontId="7"/>
  </si>
  <si>
    <t>13（２）　医療施設近代化施設整備事業（結核病棟改修等整備事業）</t>
    <phoneticPr fontId="7"/>
  </si>
  <si>
    <t>13（３）　医療施設近代化施設整備事業（診療所）</t>
    <rPh sb="20" eb="23">
      <t>シンリョウジョ</t>
    </rPh>
    <phoneticPr fontId="1"/>
  </si>
  <si>
    <t>13（４）　医療施設近代化施設整備事業（療養病床療養環境改善事業）</t>
    <phoneticPr fontId="7"/>
  </si>
  <si>
    <t>13（５）　医療施設近代化施設整備事業（介護老人保健施設等整備事業）</t>
    <rPh sb="28" eb="29">
      <t>トウ</t>
    </rPh>
    <rPh sb="29" eb="33">
      <t>セイビジギョウ</t>
    </rPh>
    <phoneticPr fontId="7"/>
  </si>
  <si>
    <t>14　基幹災害拠点病院施設整備事業</t>
  </si>
  <si>
    <t>15　地域災害拠点病院施設整備事業</t>
    <phoneticPr fontId="5"/>
  </si>
  <si>
    <t>16　災害拠点精神科病院施設整備事業</t>
    <phoneticPr fontId="5"/>
  </si>
  <si>
    <t>20　治験施設施設整備事業</t>
  </si>
  <si>
    <t>21　特定地域病院施設整備事業</t>
  </si>
  <si>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1"/>
  </si>
  <si>
    <t>23　医療施設耐震整備事業</t>
  </si>
  <si>
    <t>26　医療機器管理室施設整備事業</t>
  </si>
  <si>
    <t>28　看護師の特定行為に係る指定研修機関等施設整備事業</t>
  </si>
  <si>
    <t>29　地域拠点病院・地域拠点歯科診療所施設整備事業</t>
  </si>
  <si>
    <t>医師臨床研修病院研修医環境整備事業</t>
    <phoneticPr fontId="7"/>
  </si>
  <si>
    <t>離島等患者宿泊施設施設整備事業</t>
    <phoneticPr fontId="7"/>
  </si>
  <si>
    <t>該当なし（厚労大臣が認める場合）</t>
    <rPh sb="0" eb="2">
      <t>ガイトウ</t>
    </rPh>
    <rPh sb="5" eb="7">
      <t>コウロウ</t>
    </rPh>
    <rPh sb="7" eb="9">
      <t>ダイジン</t>
    </rPh>
    <rPh sb="10" eb="11">
      <t>ミト</t>
    </rPh>
    <rPh sb="13" eb="15">
      <t>バアイ</t>
    </rPh>
    <phoneticPr fontId="7"/>
  </si>
  <si>
    <t>産科医療機関施設整備事業</t>
    <phoneticPr fontId="7"/>
  </si>
  <si>
    <t>分娩取扱施設施設整備事業</t>
    <phoneticPr fontId="7"/>
  </si>
  <si>
    <t>死亡時画像診断システム施設整備事業</t>
    <phoneticPr fontId="7"/>
  </si>
  <si>
    <t>１　へき地診療所施設整備事業</t>
    <phoneticPr fontId="7"/>
  </si>
  <si>
    <t>２　過疎地域等特定診療所施設整備事業</t>
    <phoneticPr fontId="7"/>
  </si>
  <si>
    <t>３　へき地保健指導所施設整備事業</t>
    <phoneticPr fontId="7"/>
  </si>
  <si>
    <t>４　研修医のための研修施設整備事業</t>
    <phoneticPr fontId="7"/>
  </si>
  <si>
    <t>５　臨床研修病院施設整備事業</t>
    <phoneticPr fontId="7"/>
  </si>
  <si>
    <t>６　へき地医療拠点病院施設整備事業</t>
    <phoneticPr fontId="7"/>
  </si>
  <si>
    <t>７　医師臨床研修病院研修医環境整備事業</t>
    <phoneticPr fontId="7"/>
  </si>
  <si>
    <t>８　離島等患者宿泊施設施設整備事業</t>
    <phoneticPr fontId="7"/>
  </si>
  <si>
    <t>９　産科医療機関施設整備事業</t>
    <phoneticPr fontId="7"/>
  </si>
  <si>
    <t>10　分娩取扱施設施設整備事業</t>
    <phoneticPr fontId="7"/>
  </si>
  <si>
    <t>11　解剖・死亡時画像診断等施設整備事業</t>
    <rPh sb="3" eb="5">
      <t>カイボウ</t>
    </rPh>
    <rPh sb="6" eb="9">
      <t>シボウジ</t>
    </rPh>
    <rPh sb="9" eb="11">
      <t>ガゾウ</t>
    </rPh>
    <rPh sb="11" eb="13">
      <t>シンダン</t>
    </rPh>
    <phoneticPr fontId="7"/>
  </si>
  <si>
    <t>14　院内感染対策施設整備事業</t>
    <phoneticPr fontId="7"/>
  </si>
  <si>
    <t>16　新興感染症対応力強化事業（協定締結医療機関施設整備事業）</t>
    <phoneticPr fontId="7"/>
  </si>
  <si>
    <t>17　重点医師偏在対策支援区域における診療所の承継・開業支援事業</t>
    <phoneticPr fontId="7"/>
  </si>
  <si>
    <t>有床診療所等スプリンクラー等施設整備事業</t>
    <phoneticPr fontId="7"/>
  </si>
  <si>
    <t>南海トラフ地震に係る津波避難対策緊急事業</t>
    <phoneticPr fontId="7"/>
  </si>
  <si>
    <t>院内感染対策施設整備事業</t>
    <phoneticPr fontId="7"/>
  </si>
  <si>
    <r>
      <rPr>
        <sz val="11"/>
        <color rgb="FFFF0000"/>
        <rFont val="ＭＳ Ｐゴシック"/>
        <family val="3"/>
        <charset val="128"/>
        <scheme val="minor"/>
      </rPr>
      <t>※J欄及びK欄については、交付要綱の７による変更交付申請手続の他は斜線を引くこと。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26"/>
  </si>
  <si>
    <t>　　住居手当、単身赴任手当、時間外勤務手当、休日勤務手当、夜間勤務手当、</t>
    <phoneticPr fontId="5"/>
  </si>
  <si>
    <t>　　宿日直手当、特地勤務手当、へき地手当）</t>
    <phoneticPr fontId="5"/>
  </si>
  <si>
    <t>H= F, G の最少</t>
    <rPh sb="9" eb="10">
      <t>サイ</t>
    </rPh>
    <phoneticPr fontId="26"/>
  </si>
  <si>
    <t>I=H×補助率（2/3）（千円未満切捨）</t>
    <phoneticPr fontId="26"/>
  </si>
  <si>
    <t>国庫補助基本額</t>
    <rPh sb="0" eb="2">
      <t>コッコ</t>
    </rPh>
    <rPh sb="2" eb="4">
      <t>ホジョ</t>
    </rPh>
    <rPh sb="4" eb="6">
      <t>キホン</t>
    </rPh>
    <rPh sb="6" eb="7">
      <t>ガク</t>
    </rPh>
    <phoneticPr fontId="5"/>
  </si>
  <si>
    <t>J＝I×補助率（1/2）</t>
    <rPh sb="4" eb="7">
      <t>ホジョリツ</t>
    </rPh>
    <phoneticPr fontId="5"/>
  </si>
  <si>
    <t>L=J,Kの最少額</t>
    <rPh sb="6" eb="7">
      <t>サイ</t>
    </rPh>
    <rPh sb="7" eb="9">
      <t>ショウガク</t>
    </rPh>
    <phoneticPr fontId="5"/>
  </si>
  <si>
    <t>M＝L（千円未満切捨）</t>
    <rPh sb="4" eb="6">
      <t>センエン</t>
    </rPh>
    <rPh sb="6" eb="8">
      <t>ミマン</t>
    </rPh>
    <rPh sb="8" eb="10">
      <t>キリス</t>
    </rPh>
    <phoneticPr fontId="5"/>
  </si>
  <si>
    <t>K＝J×補助率（1/2）</t>
    <rPh sb="4" eb="7">
      <t>ホジョリツ</t>
    </rPh>
    <phoneticPr fontId="5"/>
  </si>
  <si>
    <t>L</t>
    <phoneticPr fontId="5"/>
  </si>
  <si>
    <t>M=K,Lの最少額</t>
    <rPh sb="6" eb="7">
      <t>サイ</t>
    </rPh>
    <rPh sb="7" eb="9">
      <t>ショウガク</t>
    </rPh>
    <phoneticPr fontId="5"/>
  </si>
  <si>
    <t>N=M（千円未満切捨）</t>
    <rPh sb="4" eb="6">
      <t>センエン</t>
    </rPh>
    <rPh sb="6" eb="8">
      <t>ミマン</t>
    </rPh>
    <rPh sb="8" eb="10">
      <t>キリス</t>
    </rPh>
    <phoneticPr fontId="5"/>
  </si>
  <si>
    <t>（J）</t>
    <phoneticPr fontId="26"/>
  </si>
  <si>
    <t>（L）</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</si>
</sst>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金 &quot;#,###"/>
    <numFmt numFmtId="178" formatCode="#,##0;&quot;△ &quot;#,##0"/>
    <numFmt numFmtId="179" formatCode="#,##0;&quot;▲ &quot;#,##0"/>
    <numFmt numFmtId="180" formatCode="#,##0&quot;㎡&quot;"/>
    <numFmt numFmtId="181" formatCode="0.0%"/>
    <numFmt numFmtId="182" formatCode="#,##0_);[Red]\(#,##0\)"/>
    <numFmt numFmtId="183" formatCode="General&quot;件&quot;"/>
    <numFmt numFmtId="184" formatCode="#,##0&quot;円&quot;"/>
  </numFmts>
  <fonts count="7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2"/>
      <color theme="1"/>
      <name val="ＭＳ Ｐゴシック"/>
      <family val="3"/>
      <charset val="128"/>
    </font>
    <font>
      <sz val="6"/>
      <name val="ＭＳ Ｐゴシック"/>
      <family val="3"/>
      <charset val="128"/>
      <scheme val="minor"/>
    </font>
    <font>
      <sz val="12"/>
      <color rgb="FF000000"/>
      <name val="ＭＳ Ｐゴシック"/>
      <family val="3"/>
      <charset val="128"/>
    </font>
    <font>
      <sz val="6"/>
      <name val="ＭＳ Ｐゴシック"/>
      <family val="3"/>
      <charset val="128"/>
    </font>
    <font>
      <sz val="12"/>
      <color indexed="8"/>
      <name val="ＭＳ Ｐゴシック"/>
      <family val="3"/>
      <charset val="128"/>
    </font>
    <font>
      <b/>
      <sz val="9"/>
      <color indexed="81"/>
      <name val="MS P ゴシック"/>
      <family val="3"/>
      <charset val="128"/>
    </font>
    <font>
      <sz val="12"/>
      <color indexed="81"/>
      <name val="MS P ゴシック"/>
      <family val="3"/>
      <charset val="128"/>
    </font>
    <font>
      <sz val="11"/>
      <color theme="1"/>
      <name val="ＭＳ Ｐゴシック"/>
      <family val="3"/>
      <charset val="128"/>
    </font>
    <font>
      <strike/>
      <sz val="11"/>
      <color rgb="FFFF0000"/>
      <name val="ＭＳ Ｐゴシック"/>
      <family val="3"/>
      <charset val="128"/>
    </font>
    <font>
      <strike/>
      <sz val="9"/>
      <color rgb="FFFF0000"/>
      <name val="ＭＳ Ｐゴシック"/>
      <family val="3"/>
      <charset val="128"/>
    </font>
    <font>
      <sz val="9"/>
      <color rgb="FF000000"/>
      <name val="ＭＳ Ｐゴシック"/>
      <family val="3"/>
      <charset val="128"/>
    </font>
    <font>
      <b/>
      <sz val="14"/>
      <color rgb="FFFF0000"/>
      <name val="ＭＳ Ｐゴシック"/>
      <family val="3"/>
      <charset val="128"/>
    </font>
    <font>
      <sz val="11"/>
      <color rgb="FF000000"/>
      <name val="ＭＳ Ｐゴシック"/>
      <family val="3"/>
      <charset val="128"/>
    </font>
    <font>
      <sz val="11"/>
      <name val="ＭＳ Ｐゴシック"/>
      <family val="3"/>
      <charset val="128"/>
    </font>
    <font>
      <sz val="11"/>
      <color indexed="10"/>
      <name val="ＭＳ Ｐゴシック"/>
      <family val="3"/>
      <charset val="128"/>
    </font>
    <font>
      <sz val="11"/>
      <color indexed="8"/>
      <name val="ＭＳ Ｐゴシック"/>
      <family val="3"/>
      <charset val="128"/>
    </font>
    <font>
      <u/>
      <sz val="9"/>
      <color theme="1"/>
      <name val="ＭＳ Ｐゴシック"/>
      <family val="3"/>
      <charset val="128"/>
    </font>
    <font>
      <sz val="11"/>
      <name val="明朝"/>
      <family val="1"/>
      <charset val="128"/>
    </font>
    <font>
      <sz val="11"/>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sz val="10"/>
      <color theme="1"/>
      <name val="ＭＳ Ｐゴシック"/>
      <family val="2"/>
      <charset val="128"/>
      <scheme val="minor"/>
    </font>
    <font>
      <sz val="6"/>
      <name val="ＭＳ Ｐゴシック"/>
      <family val="2"/>
      <charset val="128"/>
      <scheme val="minor"/>
    </font>
    <font>
      <sz val="16"/>
      <color theme="1"/>
      <name val="ＭＳ Ｐゴシック"/>
      <family val="3"/>
      <charset val="128"/>
      <scheme val="minor"/>
    </font>
    <font>
      <sz val="11"/>
      <color theme="1" tint="0.499984740745262"/>
      <name val="ＭＳ Ｐゴシック"/>
      <family val="3"/>
      <charset val="128"/>
      <scheme val="minor"/>
    </font>
    <font>
      <b/>
      <sz val="10"/>
      <color theme="1"/>
      <name val="ＭＳ Ｐゴシック"/>
      <family val="2"/>
      <charset val="128"/>
      <scheme val="minor"/>
    </font>
    <font>
      <b/>
      <sz val="16"/>
      <color theme="1"/>
      <name val="ＭＳ Ｐゴシック"/>
      <family val="3"/>
      <charset val="128"/>
      <scheme val="minor"/>
    </font>
    <font>
      <sz val="11"/>
      <color theme="1"/>
      <name val="メイリオ"/>
      <family val="3"/>
    </font>
    <font>
      <sz val="11"/>
      <color theme="1"/>
      <name val="メイリオ"/>
      <family val="3"/>
      <charset val="128"/>
    </font>
    <font>
      <sz val="11"/>
      <name val="メイリオ"/>
      <family val="3"/>
      <charset val="128"/>
    </font>
    <font>
      <sz val="11"/>
      <color rgb="FF000000"/>
      <name val="メイリオ"/>
      <family val="3"/>
      <charset val="128"/>
    </font>
    <font>
      <sz val="11"/>
      <name val="メイリオ"/>
      <family val="3"/>
    </font>
    <font>
      <sz val="10"/>
      <name val="メイリオ"/>
      <family val="3"/>
      <charset val="128"/>
    </font>
    <font>
      <sz val="11"/>
      <color rgb="FF000000"/>
      <name val="メイリオ"/>
      <family val="3"/>
    </font>
    <font>
      <b/>
      <sz val="22"/>
      <color theme="1"/>
      <name val="メイリオ"/>
      <family val="3"/>
      <charset val="128"/>
    </font>
    <font>
      <sz val="11"/>
      <name val="ＭＳ Ｐ明朝"/>
      <family val="1"/>
      <charset val="128"/>
    </font>
    <font>
      <sz val="11"/>
      <color theme="1"/>
      <name val="ＭＳ 明朝"/>
      <family val="1"/>
      <charset val="128"/>
    </font>
    <font>
      <sz val="11"/>
      <name val="ＭＳ 明朝"/>
      <family val="1"/>
      <charset val="128"/>
    </font>
    <font>
      <sz val="12"/>
      <name val="ＭＳ 明朝"/>
      <family val="1"/>
      <charset val="128"/>
    </font>
    <font>
      <sz val="6"/>
      <name val="ＭＳ Ｐ明朝"/>
      <family val="1"/>
      <charset val="128"/>
    </font>
    <font>
      <sz val="12"/>
      <name val="ＭＳ Ｐゴシック"/>
      <family val="3"/>
      <charset val="128"/>
      <scheme val="minor"/>
    </font>
    <font>
      <sz val="10"/>
      <color rgb="FF000000"/>
      <name val="メイリオ"/>
      <family val="3"/>
      <charset val="128"/>
    </font>
    <font>
      <sz val="22"/>
      <color theme="1"/>
      <name val="メイリオ"/>
      <family val="3"/>
      <charset val="128"/>
    </font>
    <font>
      <sz val="14"/>
      <color theme="1"/>
      <name val="ＭＳ Ｐゴシック"/>
      <family val="3"/>
      <charset val="128"/>
      <scheme val="minor"/>
    </font>
    <font>
      <sz val="12"/>
      <color theme="1"/>
      <name val="ＭＳ Ｐゴシック"/>
      <family val="2"/>
      <charset val="128"/>
      <scheme val="minor"/>
    </font>
    <font>
      <sz val="11"/>
      <color theme="2"/>
      <name val="ＭＳ Ｐゴシック"/>
      <family val="3"/>
      <charset val="128"/>
      <scheme val="minor"/>
    </font>
    <font>
      <sz val="11"/>
      <color rgb="FFFF0000"/>
      <name val="ＭＳ Ｐゴシック"/>
      <family val="3"/>
      <charset val="128"/>
    </font>
    <font>
      <sz val="8"/>
      <color theme="1"/>
      <name val="ＭＳ Ｐゴシック"/>
      <family val="3"/>
      <charset val="128"/>
    </font>
    <font>
      <sz val="11"/>
      <color theme="1"/>
      <name val="游ゴシック"/>
      <family val="3"/>
      <charset val="128"/>
    </font>
    <font>
      <b/>
      <sz val="14"/>
      <color theme="1" tint="0.14999847407452621"/>
      <name val="ＭＳ Ｐゴシック"/>
      <family val="3"/>
      <charset val="128"/>
      <scheme val="minor"/>
    </font>
    <font>
      <sz val="10"/>
      <color theme="1" tint="0.14999847407452621"/>
      <name val="ＭＳ Ｐゴシック"/>
      <family val="3"/>
      <charset val="128"/>
      <scheme val="minor"/>
    </font>
    <font>
      <sz val="10"/>
      <color theme="1"/>
      <name val="ＭＳ Ｐゴシック"/>
      <family val="3"/>
      <charset val="128"/>
    </font>
    <font>
      <sz val="9"/>
      <color theme="1"/>
      <name val="ＭＳ Ｐゴシック"/>
      <family val="3"/>
      <charset val="128"/>
    </font>
    <font>
      <sz val="9"/>
      <color rgb="FFFF0000"/>
      <name val="ＭＳ Ｐゴシック"/>
      <family val="3"/>
      <charset val="128"/>
    </font>
    <font>
      <sz val="9"/>
      <name val="ＭＳ Ｐゴシック"/>
      <family val="3"/>
      <charset val="128"/>
    </font>
    <font>
      <sz val="8"/>
      <name val="ＭＳ Ｐゴシック"/>
      <family val="3"/>
      <charset val="128"/>
      <scheme val="minor"/>
    </font>
    <font>
      <sz val="9"/>
      <color rgb="FF000000"/>
      <name val="ＭＳ Ｐゴシック"/>
      <family val="3"/>
    </font>
    <font>
      <sz val="8"/>
      <color rgb="FF000000"/>
      <name val="ＭＳ Ｐゴシック"/>
      <family val="3"/>
      <charset val="128"/>
    </font>
    <font>
      <sz val="9"/>
      <color theme="1" tint="0.14999847407452621"/>
      <name val="ＭＳ Ｐゴシック"/>
      <family val="3"/>
      <charset val="128"/>
    </font>
    <font>
      <sz val="10"/>
      <color theme="1"/>
      <name val="メイリオ"/>
      <family val="3"/>
      <charset val="128"/>
    </font>
    <font>
      <b/>
      <sz val="14"/>
      <color rgb="FF000000"/>
      <name val="ＭＳ Ｐゴシック"/>
      <family val="3"/>
      <charset val="128"/>
    </font>
    <font>
      <sz val="11"/>
      <color rgb="FF000000"/>
      <name val="ＭＳ Ｐゴシック"/>
      <family val="3"/>
      <charset val="128"/>
      <scheme val="minor"/>
    </font>
    <font>
      <b/>
      <sz val="12"/>
      <color rgb="FF000000"/>
      <name val="ＭＳ 明朝"/>
      <family val="1"/>
      <charset val="128"/>
    </font>
    <font>
      <b/>
      <sz val="12"/>
      <color theme="1"/>
      <name val="ＭＳ Ｐゴシック"/>
      <family val="3"/>
      <charset val="128"/>
      <scheme val="minor"/>
    </font>
    <font>
      <sz val="9"/>
      <color indexed="8"/>
      <name val="ＭＳ Ｐゴシック"/>
      <family val="3"/>
      <charset val="128"/>
    </font>
    <font>
      <sz val="14"/>
      <color theme="1"/>
      <name val="メイリオ"/>
      <family val="3"/>
    </font>
    <font>
      <sz val="14"/>
      <name val="メイリオ"/>
      <family val="3"/>
      <charset val="128"/>
    </font>
    <font>
      <sz val="14"/>
      <color theme="1"/>
      <name val="メイリオ"/>
      <family val="3"/>
      <charset val="128"/>
    </font>
    <font>
      <sz val="14"/>
      <color rgb="FF000000"/>
      <name val="メイリオ"/>
      <family val="3"/>
      <charset val="128"/>
    </font>
    <font>
      <sz val="12"/>
      <color theme="1"/>
      <name val="ＭＳ Ｐゴシック"/>
      <family val="3"/>
      <charset val="128"/>
      <scheme val="minor"/>
    </font>
    <font>
      <u/>
      <sz val="11"/>
      <color theme="1"/>
      <name val="ＭＳ Ｐゴシック"/>
      <family val="3"/>
      <charset val="128"/>
      <scheme val="minor"/>
    </font>
  </fonts>
  <fills count="26">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5" tint="0.79998168889431442"/>
        <bgColor indexed="64"/>
      </patternFill>
    </fill>
    <fill>
      <patternFill patternType="solid">
        <fgColor theme="1" tint="0.499984740745262"/>
        <bgColor indexed="64"/>
      </patternFill>
    </fill>
    <fill>
      <patternFill patternType="solid">
        <fgColor theme="2" tint="-0.499984740745262"/>
        <bgColor indexed="64"/>
      </patternFill>
    </fill>
    <fill>
      <patternFill patternType="solid">
        <fgColor rgb="FF92D050"/>
        <bgColor indexed="64"/>
      </patternFill>
    </fill>
    <fill>
      <patternFill patternType="solid">
        <fgColor rgb="FFFFCCCC"/>
        <bgColor indexed="64"/>
      </patternFill>
    </fill>
    <fill>
      <patternFill patternType="solid">
        <fgColor rgb="FFFFFFCC"/>
        <bgColor rgb="FF000000"/>
      </patternFill>
    </fill>
    <fill>
      <patternFill patternType="solid">
        <fgColor rgb="FF92D050"/>
        <bgColor rgb="FF000000"/>
      </patternFill>
    </fill>
    <fill>
      <patternFill patternType="solid">
        <fgColor theme="1"/>
        <bgColor indexed="64"/>
      </patternFill>
    </fill>
    <fill>
      <patternFill patternType="solid">
        <fgColor theme="0" tint="-0.249977111117893"/>
        <bgColor indexed="64"/>
      </patternFill>
    </fill>
    <fill>
      <patternFill patternType="solid">
        <fgColor rgb="FFFFCCFF"/>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8" tint="0.79998168889431442"/>
        <bgColor indexed="64"/>
      </patternFill>
    </fill>
  </fills>
  <borders count="239">
    <border>
      <left/>
      <right/>
      <top/>
      <bottom/>
      <diagonal/>
    </border>
    <border>
      <left/>
      <right/>
      <top style="thin">
        <color indexed="64"/>
      </top>
      <bottom style="double">
        <color indexed="64"/>
      </bottom>
      <diagonal/>
    </border>
    <border>
      <left style="medium">
        <color rgb="FF000000"/>
      </left>
      <right style="thick">
        <color rgb="FF000000"/>
      </right>
      <top style="double">
        <color indexed="64"/>
      </top>
      <bottom style="thick">
        <color rgb="FF000000"/>
      </bottom>
      <diagonal/>
    </border>
    <border>
      <left style="medium">
        <color rgb="FF000000"/>
      </left>
      <right style="medium">
        <color rgb="FF000000"/>
      </right>
      <top/>
      <bottom style="thick">
        <color rgb="FF000000"/>
      </bottom>
      <diagonal/>
    </border>
    <border>
      <left style="medium">
        <color rgb="FF000000"/>
      </left>
      <right style="medium">
        <color rgb="FF000000"/>
      </right>
      <top style="double">
        <color indexed="64"/>
      </top>
      <bottom style="thick">
        <color rgb="FF000000"/>
      </bottom>
      <diagonal/>
    </border>
    <border>
      <left style="thick">
        <color rgb="FF000000"/>
      </left>
      <right style="medium">
        <color rgb="FF000000"/>
      </right>
      <top style="double">
        <color indexed="64"/>
      </top>
      <bottom style="thick">
        <color rgb="FF000000"/>
      </bottom>
      <diagonal/>
    </border>
    <border>
      <left style="medium">
        <color rgb="FF000000"/>
      </left>
      <right style="thick">
        <color rgb="FF000000"/>
      </right>
      <top style="hair">
        <color rgb="FF000000"/>
      </top>
      <bottom/>
      <diagonal/>
    </border>
    <border diagonalUp="1">
      <left style="medium">
        <color rgb="FF000000"/>
      </left>
      <right style="medium">
        <color rgb="FF000000"/>
      </right>
      <top style="hair">
        <color rgb="FF000000"/>
      </top>
      <bottom style="double">
        <color indexed="64"/>
      </bottom>
      <diagonal style="thin">
        <color rgb="FF000000"/>
      </diagonal>
    </border>
    <border>
      <left style="medium">
        <color rgb="FF000000"/>
      </left>
      <right style="medium">
        <color rgb="FF000000"/>
      </right>
      <top style="hair">
        <color rgb="FF000000"/>
      </top>
      <bottom style="double">
        <color indexed="64"/>
      </bottom>
      <diagonal/>
    </border>
    <border>
      <left/>
      <right style="medium">
        <color rgb="FF000000"/>
      </right>
      <top style="hair">
        <color rgb="FF000000"/>
      </top>
      <bottom/>
      <diagonal/>
    </border>
    <border>
      <left style="thick">
        <color rgb="FF000000"/>
      </left>
      <right style="medium">
        <color rgb="FF000000"/>
      </right>
      <top style="hair">
        <color rgb="FF000000"/>
      </top>
      <bottom/>
      <diagonal/>
    </border>
    <border diagonalUp="1">
      <left style="medium">
        <color rgb="FF000000"/>
      </left>
      <right style="medium">
        <color rgb="FF000000"/>
      </right>
      <top style="hair">
        <color rgb="FF000000"/>
      </top>
      <bottom/>
      <diagonal style="thin">
        <color rgb="FF000000"/>
      </diagonal>
    </border>
    <border>
      <left style="medium">
        <color rgb="FF000000"/>
      </left>
      <right style="medium">
        <color rgb="FF000000"/>
      </right>
      <top style="hair">
        <color rgb="FF000000"/>
      </top>
      <bottom/>
      <diagonal/>
    </border>
    <border>
      <left style="thick">
        <color rgb="FF000000"/>
      </left>
      <right style="medium">
        <color rgb="FF000000"/>
      </right>
      <top style="hair">
        <color rgb="FF000000"/>
      </top>
      <bottom style="hair">
        <color rgb="FF000000"/>
      </bottom>
      <diagonal/>
    </border>
    <border diagonalUp="1">
      <left style="medium">
        <color rgb="FF000000"/>
      </left>
      <right style="medium">
        <color rgb="FF000000"/>
      </right>
      <top style="hair">
        <color rgb="FF000000"/>
      </top>
      <bottom style="hair">
        <color rgb="FF000000"/>
      </bottom>
      <diagonal style="thin">
        <color rgb="FF000000"/>
      </diagonal>
    </border>
    <border>
      <left style="medium">
        <color rgb="FF000000"/>
      </left>
      <right style="medium">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diagonalUp="1">
      <left/>
      <right style="medium">
        <color rgb="FF000000"/>
      </right>
      <top style="hair">
        <color rgb="FF000000"/>
      </top>
      <bottom style="hair">
        <color rgb="FF000000"/>
      </bottom>
      <diagonal style="thin">
        <color rgb="FF000000"/>
      </diagonal>
    </border>
    <border>
      <left style="medium">
        <color rgb="FF000000"/>
      </left>
      <right style="thick">
        <color rgb="FF000000"/>
      </right>
      <top/>
      <bottom style="hair">
        <color rgb="FF000000"/>
      </bottom>
      <diagonal/>
    </border>
    <border diagonalUp="1">
      <left style="medium">
        <color rgb="FF000000"/>
      </left>
      <right style="medium">
        <color rgb="FF000000"/>
      </right>
      <top/>
      <bottom style="hair">
        <color rgb="FF000000"/>
      </bottom>
      <diagonal style="thin">
        <color rgb="FF000000"/>
      </diagonal>
    </border>
    <border>
      <left style="medium">
        <color rgb="FF000000"/>
      </left>
      <right style="medium">
        <color rgb="FF000000"/>
      </right>
      <top/>
      <bottom style="hair">
        <color rgb="FF000000"/>
      </bottom>
      <diagonal/>
    </border>
    <border>
      <left/>
      <right style="medium">
        <color rgb="FF000000"/>
      </right>
      <top/>
      <bottom style="hair">
        <color rgb="FF000000"/>
      </bottom>
      <diagonal/>
    </border>
    <border>
      <left style="thick">
        <color rgb="FF000000"/>
      </left>
      <right style="medium">
        <color rgb="FF000000"/>
      </right>
      <top/>
      <bottom style="hair">
        <color rgb="FF000000"/>
      </bottom>
      <diagonal/>
    </border>
    <border>
      <left style="medium">
        <color rgb="FF000000"/>
      </left>
      <right style="thick">
        <color rgb="FF000000"/>
      </right>
      <top style="medium">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thick">
        <color rgb="FF000000"/>
      </right>
      <top/>
      <bottom style="medium">
        <color rgb="FF000000"/>
      </bottom>
      <diagonal/>
    </border>
    <border>
      <left style="medium">
        <color indexed="64"/>
      </left>
      <right style="medium">
        <color rgb="FF000000"/>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ck">
        <color rgb="FF000000"/>
      </left>
      <right style="medium">
        <color rgb="FF000000"/>
      </right>
      <top/>
      <bottom style="medium">
        <color rgb="FF000000"/>
      </bottom>
      <diagonal/>
    </border>
    <border>
      <left style="medium">
        <color rgb="FF000000"/>
      </left>
      <right style="thick">
        <color rgb="FF000000"/>
      </right>
      <top style="thick">
        <color rgb="FF000000"/>
      </top>
      <bottom/>
      <diagonal/>
    </border>
    <border>
      <left style="medium">
        <color rgb="FF000000"/>
      </left>
      <right/>
      <top style="thick">
        <color rgb="FF000000"/>
      </top>
      <bottom/>
      <diagonal/>
    </border>
    <border>
      <left style="medium">
        <color rgb="FF000000"/>
      </left>
      <right style="medium">
        <color rgb="FF000000"/>
      </right>
      <top style="thick">
        <color rgb="FF000000"/>
      </top>
      <bottom/>
      <diagonal/>
    </border>
    <border>
      <left/>
      <right style="medium">
        <color rgb="FF000000"/>
      </right>
      <top style="thick">
        <color rgb="FF000000"/>
      </top>
      <bottom/>
      <diagonal/>
    </border>
    <border>
      <left style="thick">
        <color rgb="FF000000"/>
      </left>
      <right style="medium">
        <color rgb="FF000000"/>
      </right>
      <top style="thick">
        <color rgb="FF000000"/>
      </top>
      <bottom/>
      <diagonal/>
    </border>
    <border>
      <left/>
      <right/>
      <top/>
      <bottom style="thick">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diagonalUp="1">
      <left style="thin">
        <color auto="1"/>
      </left>
      <right style="medium">
        <color auto="1"/>
      </right>
      <top style="double">
        <color auto="1"/>
      </top>
      <bottom style="medium">
        <color auto="1"/>
      </bottom>
      <diagonal style="thin">
        <color auto="1"/>
      </diagonal>
    </border>
    <border diagonalUp="1">
      <left style="thin">
        <color auto="1"/>
      </left>
      <right/>
      <top style="double">
        <color auto="1"/>
      </top>
      <bottom style="medium">
        <color auto="1"/>
      </bottom>
      <diagonal style="thin">
        <color auto="1"/>
      </diagonal>
    </border>
    <border>
      <left/>
      <right/>
      <top style="double">
        <color indexed="64"/>
      </top>
      <bottom/>
      <diagonal/>
    </border>
    <border>
      <left/>
      <right style="thin">
        <color indexed="64"/>
      </right>
      <top style="double">
        <color indexed="64"/>
      </top>
      <bottom style="medium">
        <color indexed="64"/>
      </bottom>
      <diagonal/>
    </border>
    <border diagonalUp="1">
      <left/>
      <right style="thin">
        <color indexed="64"/>
      </right>
      <top style="double">
        <color indexed="64"/>
      </top>
      <bottom style="medium">
        <color indexed="64"/>
      </bottom>
      <diagonal style="thin">
        <color indexed="64"/>
      </diagonal>
    </border>
    <border diagonalUp="1">
      <left style="thin">
        <color auto="1"/>
      </left>
      <right style="thin">
        <color auto="1"/>
      </right>
      <top style="double">
        <color auto="1"/>
      </top>
      <bottom style="medium">
        <color auto="1"/>
      </bottom>
      <diagonal style="thin">
        <color auto="1"/>
      </diagonal>
    </border>
    <border>
      <left style="medium">
        <color indexed="64"/>
      </left>
      <right/>
      <top style="double">
        <color indexed="64"/>
      </top>
      <bottom style="medium">
        <color indexed="64"/>
      </bottom>
      <diagonal/>
    </border>
    <border diagonalUp="1">
      <left style="medium">
        <color auto="1"/>
      </left>
      <right style="medium">
        <color auto="1"/>
      </right>
      <top style="double">
        <color auto="1"/>
      </top>
      <bottom style="medium">
        <color auto="1"/>
      </bottom>
      <diagonal style="thin">
        <color auto="1"/>
      </diagonal>
    </border>
    <border>
      <left style="thin">
        <color indexed="64"/>
      </left>
      <right style="medium">
        <color indexed="64"/>
      </right>
      <top/>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double">
        <color auto="1"/>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medium">
        <color auto="1"/>
      </right>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medium">
        <color indexed="64"/>
      </left>
      <right style="medium">
        <color indexed="64"/>
      </right>
      <top/>
      <bottom/>
      <diagonal/>
    </border>
    <border>
      <left style="thin">
        <color auto="1"/>
      </left>
      <right/>
      <top style="medium">
        <color auto="1"/>
      </top>
      <bottom/>
      <diagonal/>
    </border>
    <border>
      <left style="medium">
        <color indexed="64"/>
      </left>
      <right style="medium">
        <color indexed="64"/>
      </right>
      <top style="medium">
        <color indexed="64"/>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right/>
      <top style="double">
        <color rgb="FF000000"/>
      </top>
      <bottom/>
      <diagonal/>
    </border>
    <border>
      <left style="thin">
        <color rgb="FF000000"/>
      </left>
      <right style="thin">
        <color rgb="FF000000"/>
      </right>
      <top style="double">
        <color rgb="FF000000"/>
      </top>
      <bottom/>
      <diagonal/>
    </border>
    <border>
      <left style="double">
        <color rgb="FF000000"/>
      </left>
      <right style="double">
        <color rgb="FF000000"/>
      </right>
      <top style="double">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style="thin">
        <color rgb="FF000000"/>
      </bottom>
      <diagonal/>
    </border>
    <border>
      <left style="thin">
        <color rgb="FF000000"/>
      </left>
      <right style="thin">
        <color rgb="FF000000"/>
      </right>
      <top/>
      <bottom style="thin">
        <color rgb="FF000000"/>
      </bottom>
      <diagonal/>
    </border>
    <border diagonalUp="1">
      <left/>
      <right style="thin">
        <color indexed="64"/>
      </right>
      <top/>
      <bottom style="double">
        <color rgb="FF000000"/>
      </bottom>
      <diagonal style="thin">
        <color indexed="64"/>
      </diagonal>
    </border>
    <border diagonalUp="1">
      <left style="thin">
        <color indexed="64"/>
      </left>
      <right style="thin">
        <color indexed="64"/>
      </right>
      <top/>
      <bottom style="double">
        <color rgb="FF000000"/>
      </bottom>
      <diagonal style="thin">
        <color indexed="64"/>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right/>
      <top style="thin">
        <color rgb="FF000000"/>
      </top>
      <bottom style="double">
        <color indexed="64"/>
      </bottom>
      <diagonal/>
    </border>
    <border>
      <left style="thin">
        <color rgb="FF000000"/>
      </left>
      <right style="thin">
        <color rgb="FF000000"/>
      </right>
      <top style="thin">
        <color rgb="FF000000"/>
      </top>
      <bottom style="double">
        <color indexed="64"/>
      </bottom>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right/>
      <top style="thin">
        <color rgb="FF000000"/>
      </top>
      <bottom style="thin">
        <color rgb="FF000000"/>
      </bottom>
      <diagonal/>
    </border>
    <border>
      <left/>
      <right/>
      <top/>
      <bottom style="thin">
        <color rgb="FF000000"/>
      </bottom>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rgb="FF000000"/>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bottom/>
      <diagonal/>
    </border>
    <border>
      <left style="thin">
        <color rgb="FF000000"/>
      </left>
      <right style="thin">
        <color rgb="FF000000"/>
      </right>
      <top style="thin">
        <color indexed="64"/>
      </top>
      <bottom/>
      <diagonal/>
    </border>
    <border>
      <left/>
      <right/>
      <top/>
      <bottom style="thin">
        <color indexed="64"/>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rgb="FF000000"/>
      </left>
      <right/>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right style="double">
        <color indexed="64"/>
      </right>
      <top/>
      <bottom style="double">
        <color indexed="64"/>
      </bottom>
      <diagonal/>
    </border>
    <border>
      <left/>
      <right/>
      <top/>
      <bottom style="double">
        <color indexed="64"/>
      </bottom>
      <diagonal/>
    </border>
    <border>
      <left style="double">
        <color indexed="64"/>
      </left>
      <right/>
      <top/>
      <bottom style="double">
        <color indexed="64"/>
      </bottom>
      <diagonal/>
    </border>
    <border>
      <left/>
      <right style="double">
        <color indexed="64"/>
      </right>
      <top/>
      <bottom/>
      <diagonal/>
    </border>
    <border>
      <left style="double">
        <color indexed="64"/>
      </left>
      <right/>
      <top/>
      <bottom/>
      <diagonal/>
    </border>
    <border>
      <left/>
      <right style="double">
        <color indexed="64"/>
      </right>
      <top style="double">
        <color indexed="64"/>
      </top>
      <bottom/>
      <diagonal/>
    </border>
    <border>
      <left style="double">
        <color indexed="64"/>
      </left>
      <right/>
      <top style="double">
        <color indexed="64"/>
      </top>
      <bottom/>
      <diagonal/>
    </border>
    <border diagonalDown="1">
      <left style="thin">
        <color indexed="64"/>
      </left>
      <right style="thin">
        <color indexed="64"/>
      </right>
      <top/>
      <bottom style="medium">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diagonalUp="1">
      <left/>
      <right style="thin">
        <color indexed="64"/>
      </right>
      <top style="hair">
        <color indexed="64"/>
      </top>
      <bottom style="double">
        <color indexed="64"/>
      </bottom>
      <diagonal style="thin">
        <color indexed="64"/>
      </diagonal>
    </border>
    <border>
      <left style="thin">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right style="hair">
        <color indexed="64"/>
      </right>
      <top style="hair">
        <color indexed="64"/>
      </top>
      <bottom style="double">
        <color indexed="64"/>
      </bottom>
      <diagonal/>
    </border>
    <border>
      <left style="medium">
        <color indexed="64"/>
      </left>
      <right style="thin">
        <color indexed="64"/>
      </right>
      <top style="hair">
        <color indexed="64"/>
      </top>
      <bottom style="double">
        <color indexed="64"/>
      </bottom>
      <diagonal/>
    </border>
    <border diagonalUp="1">
      <left style="thin">
        <color indexed="64"/>
      </left>
      <right style="medium">
        <color indexed="64"/>
      </right>
      <top style="hair">
        <color indexed="64"/>
      </top>
      <bottom style="hair">
        <color indexed="64"/>
      </bottom>
      <diagonal style="thin">
        <color indexed="64"/>
      </diagonal>
    </border>
    <border diagonalUp="1">
      <left/>
      <right/>
      <top/>
      <bottom/>
      <diagonal style="thin">
        <color indexed="64"/>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diagonalUp="1">
      <left/>
      <right style="thin">
        <color indexed="64"/>
      </right>
      <top style="hair">
        <color indexed="64"/>
      </top>
      <bottom style="hair">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bottom style="hair">
        <color indexed="64"/>
      </bottom>
      <diagonal style="thin">
        <color indexed="64"/>
      </diagonal>
    </border>
    <border diagonalUp="1">
      <left/>
      <right style="thin">
        <color indexed="64"/>
      </right>
      <top style="hair">
        <color indexed="64"/>
      </top>
      <bottom/>
      <diagonal style="thin">
        <color indexed="64"/>
      </diagonal>
    </border>
    <border diagonalUp="1">
      <left/>
      <right style="thin">
        <color indexed="64"/>
      </right>
      <top/>
      <bottom/>
      <diagonal style="thin">
        <color indexed="64"/>
      </diagonal>
    </border>
    <border>
      <left/>
      <right style="hair">
        <color indexed="64"/>
      </right>
      <top/>
      <bottom style="hair">
        <color indexed="64"/>
      </bottom>
      <diagonal/>
    </border>
    <border>
      <left style="medium">
        <color indexed="64"/>
      </left>
      <right style="thin">
        <color indexed="64"/>
      </right>
      <top/>
      <bottom style="hair">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bottom/>
      <diagonal/>
    </border>
    <border>
      <left/>
      <right style="medium">
        <color indexed="64"/>
      </right>
      <top style="thin">
        <color indexed="64"/>
      </top>
      <bottom/>
      <diagonal/>
    </border>
    <border>
      <left style="medium">
        <color auto="1"/>
      </left>
      <right style="thin">
        <color auto="1"/>
      </right>
      <top/>
      <bottom style="thin">
        <color auto="1"/>
      </bottom>
      <diagonal/>
    </border>
    <border>
      <left style="thin">
        <color rgb="FF000000"/>
      </left>
      <right style="thin">
        <color indexed="64"/>
      </right>
      <top style="thin">
        <color rgb="FF000000"/>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ck">
        <color indexed="64"/>
      </right>
      <top style="double">
        <color indexed="64"/>
      </top>
      <bottom style="thick">
        <color indexed="64"/>
      </bottom>
      <diagonal/>
    </border>
    <border>
      <left style="medium">
        <color indexed="64"/>
      </left>
      <right style="medium">
        <color indexed="64"/>
      </right>
      <top style="double">
        <color indexed="64"/>
      </top>
      <bottom style="thick">
        <color indexed="64"/>
      </bottom>
      <diagonal/>
    </border>
    <border>
      <left style="medium">
        <color rgb="FF000000"/>
      </left>
      <right style="medium">
        <color rgb="FF000000"/>
      </right>
      <top style="double">
        <color rgb="FF000000"/>
      </top>
      <bottom style="thick">
        <color rgb="FF000000"/>
      </bottom>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indexed="64"/>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diagonalDown="1">
      <left style="medium">
        <color rgb="FF000000"/>
      </left>
      <right style="medium">
        <color rgb="FF000000"/>
      </right>
      <top/>
      <bottom style="thick">
        <color rgb="FF000000"/>
      </bottom>
      <diagonal style="thin">
        <color rgb="FF000000"/>
      </diagonal>
    </border>
    <border diagonalDown="1">
      <left/>
      <right style="medium">
        <color rgb="FF000000"/>
      </right>
      <top/>
      <bottom style="thick">
        <color rgb="FF000000"/>
      </bottom>
      <diagonal style="hair">
        <color rgb="FF000000"/>
      </diagonal>
    </border>
    <border diagonalDown="1">
      <left style="medium">
        <color rgb="FF000000"/>
      </left>
      <right style="medium">
        <color rgb="FF000000"/>
      </right>
      <top/>
      <bottom style="thick">
        <color rgb="FF000000"/>
      </bottom>
      <diagonal style="hair">
        <color rgb="FF000000"/>
      </diagonal>
    </border>
    <border>
      <left style="thick">
        <color rgb="FF000000"/>
      </left>
      <right style="medium">
        <color rgb="FF000000"/>
      </right>
      <top/>
      <bottom style="thick">
        <color rgb="FF000000"/>
      </bottom>
      <diagonal/>
    </border>
    <border diagonalUp="1">
      <left style="medium">
        <color auto="1"/>
      </left>
      <right style="thick">
        <color indexed="64"/>
      </right>
      <top style="hair">
        <color indexed="64"/>
      </top>
      <bottom style="double">
        <color indexed="64"/>
      </bottom>
      <diagonal style="thin">
        <color auto="1"/>
      </diagonal>
    </border>
    <border>
      <left style="medium">
        <color rgb="FF000000"/>
      </left>
      <right/>
      <top/>
      <bottom style="hair">
        <color indexed="64"/>
      </bottom>
      <diagonal/>
    </border>
    <border>
      <left style="medium">
        <color rgb="FF000000"/>
      </left>
      <right style="medium">
        <color rgb="FF000000"/>
      </right>
      <top style="hair">
        <color indexed="64"/>
      </top>
      <bottom style="double">
        <color indexed="64"/>
      </bottom>
      <diagonal/>
    </border>
    <border>
      <left style="medium">
        <color rgb="FF000000"/>
      </left>
      <right style="medium">
        <color rgb="FF000000"/>
      </right>
      <top/>
      <bottom/>
      <diagonal/>
    </border>
    <border>
      <left style="medium">
        <color rgb="FF000000"/>
      </left>
      <right style="medium">
        <color rgb="FF000000"/>
      </right>
      <top/>
      <bottom style="double">
        <color indexed="64"/>
      </bottom>
      <diagonal/>
    </border>
    <border>
      <left style="medium">
        <color rgb="FF000000"/>
      </left>
      <right style="medium">
        <color rgb="FF000000"/>
      </right>
      <top/>
      <bottom style="hair">
        <color indexed="64"/>
      </bottom>
      <diagonal/>
    </border>
    <border>
      <left/>
      <right style="medium">
        <color rgb="FF000000"/>
      </right>
      <top style="hair">
        <color rgb="FF000000"/>
      </top>
      <bottom style="double">
        <color rgb="FF000000"/>
      </bottom>
      <diagonal/>
    </border>
    <border>
      <left style="medium">
        <color rgb="FF000000"/>
      </left>
      <right style="medium">
        <color rgb="FF000000"/>
      </right>
      <top style="hair">
        <color rgb="FF000000"/>
      </top>
      <bottom style="double">
        <color rgb="FF000000"/>
      </bottom>
      <diagonal/>
    </border>
    <border>
      <left/>
      <right style="medium">
        <color rgb="FF000000"/>
      </right>
      <top/>
      <bottom style="medium">
        <color indexed="64"/>
      </bottom>
      <diagonal/>
    </border>
    <border>
      <left style="thick">
        <color rgb="FF000000"/>
      </left>
      <right style="medium">
        <color rgb="FF000000"/>
      </right>
      <top/>
      <bottom style="double">
        <color indexed="64"/>
      </bottom>
      <diagonal/>
    </border>
    <border diagonalUp="1">
      <left style="medium">
        <color auto="1"/>
      </left>
      <right style="thick">
        <color indexed="64"/>
      </right>
      <top style="hair">
        <color indexed="64"/>
      </top>
      <bottom style="hair">
        <color indexed="64"/>
      </bottom>
      <diagonal style="thin">
        <color auto="1"/>
      </diagonal>
    </border>
    <border>
      <left style="thick">
        <color rgb="FF000000"/>
      </left>
      <right style="medium">
        <color rgb="FF000000"/>
      </right>
      <top/>
      <bottom style="hair">
        <color indexed="64"/>
      </bottom>
      <diagonal/>
    </border>
    <border diagonalUp="1">
      <left style="medium">
        <color auto="1"/>
      </left>
      <right style="medium">
        <color indexed="64"/>
      </right>
      <top style="medium">
        <color indexed="64"/>
      </top>
      <bottom style="hair">
        <color indexed="64"/>
      </bottom>
      <diagonal style="thin">
        <color auto="1"/>
      </diagonal>
    </border>
    <border diagonalUp="1">
      <left style="thin">
        <color auto="1"/>
      </left>
      <right style="medium">
        <color auto="1"/>
      </right>
      <top style="medium">
        <color indexed="64"/>
      </top>
      <bottom style="hair">
        <color indexed="64"/>
      </bottom>
      <diagonal style="thin">
        <color auto="1"/>
      </diagonal>
    </border>
    <border>
      <left/>
      <right style="medium">
        <color rgb="FF000000"/>
      </right>
      <top/>
      <bottom/>
      <diagonal/>
    </border>
    <border>
      <left/>
      <right style="medium">
        <color rgb="FF000000"/>
      </right>
      <top style="medium">
        <color indexed="64"/>
      </top>
      <bottom/>
      <diagonal/>
    </border>
    <border diagonalUp="1">
      <left style="medium">
        <color auto="1"/>
      </left>
      <right style="medium">
        <color auto="1"/>
      </right>
      <top style="medium">
        <color auto="1"/>
      </top>
      <bottom style="medium">
        <color auto="1"/>
      </bottom>
      <diagonal style="thin">
        <color auto="1"/>
      </diagonal>
    </border>
    <border diagonalUp="1">
      <left style="thin">
        <color auto="1"/>
      </left>
      <right style="medium">
        <color auto="1"/>
      </right>
      <top style="medium">
        <color auto="1"/>
      </top>
      <bottom style="medium">
        <color auto="1"/>
      </bottom>
      <diagonal style="thin">
        <color auto="1"/>
      </diagonal>
    </border>
    <border>
      <left style="medium">
        <color rgb="FF000000"/>
      </left>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rgb="FF000000"/>
      </left>
      <right/>
      <top/>
      <bottom/>
      <diagonal/>
    </border>
    <border>
      <left style="medium">
        <color indexed="64"/>
      </left>
      <right style="thick">
        <color indexed="64"/>
      </right>
      <top/>
      <bottom/>
      <diagonal/>
    </border>
    <border>
      <left style="medium">
        <color rgb="FF000000"/>
      </left>
      <right style="medium">
        <color indexed="64"/>
      </right>
      <top/>
      <bottom style="medium">
        <color rgb="FF000000"/>
      </bottom>
      <diagonal/>
    </border>
    <border>
      <left style="medium">
        <color rgb="FF000000"/>
      </left>
      <right style="medium">
        <color rgb="FF000000"/>
      </right>
      <top/>
      <bottom style="medium">
        <color rgb="FF000000"/>
      </bottom>
      <diagonal/>
    </border>
    <border>
      <left style="medium">
        <color indexed="64"/>
      </left>
      <right style="thick">
        <color indexed="64"/>
      </right>
      <top style="thick">
        <color indexed="64"/>
      </top>
      <bottom/>
      <diagonal/>
    </border>
    <border>
      <left style="medium">
        <color indexed="64"/>
      </left>
      <right style="medium">
        <color indexed="64"/>
      </right>
      <top style="thick">
        <color indexed="64"/>
      </top>
      <bottom/>
      <diagonal/>
    </border>
    <border>
      <left/>
      <right/>
      <top/>
      <bottom style="thick">
        <color indexed="64"/>
      </bottom>
      <diagonal/>
    </border>
    <border>
      <left style="thin">
        <color rgb="FF000000"/>
      </left>
      <right style="thin">
        <color indexed="64"/>
      </right>
      <top style="thin">
        <color rgb="FF000000"/>
      </top>
      <bottom style="thick">
        <color rgb="FF000000"/>
      </bottom>
      <diagonal/>
    </border>
    <border>
      <left/>
      <right/>
      <top style="thick">
        <color indexed="64"/>
      </top>
      <bottom/>
      <diagonal/>
    </border>
    <border>
      <left style="medium">
        <color rgb="FF000000"/>
      </left>
      <right/>
      <top style="double">
        <color rgb="FF000000"/>
      </top>
      <bottom style="thick">
        <color rgb="FF000000"/>
      </bottom>
      <diagonal/>
    </border>
    <border diagonalDown="1">
      <left/>
      <right style="medium">
        <color rgb="FF000000"/>
      </right>
      <top style="medium">
        <color indexed="64"/>
      </top>
      <bottom style="thick">
        <color rgb="FF000000"/>
      </bottom>
      <diagonal style="hair">
        <color rgb="FF000000"/>
      </diagonal>
    </border>
    <border diagonalDown="1">
      <left style="medium">
        <color rgb="FF000000"/>
      </left>
      <right style="medium">
        <color rgb="FF000000"/>
      </right>
      <top style="medium">
        <color indexed="64"/>
      </top>
      <bottom style="thick">
        <color rgb="FF000000"/>
      </bottom>
      <diagonal style="hair">
        <color rgb="FF000000"/>
      </diagonal>
    </border>
    <border diagonalUp="1">
      <left style="medium">
        <color auto="1"/>
      </left>
      <right style="medium">
        <color auto="1"/>
      </right>
      <top style="hair">
        <color indexed="64"/>
      </top>
      <bottom style="double">
        <color indexed="64"/>
      </bottom>
      <diagonal style="thin">
        <color auto="1"/>
      </diagonal>
    </border>
    <border>
      <left style="medium">
        <color rgb="FF000000"/>
      </left>
      <right style="medium">
        <color rgb="FF000000"/>
      </right>
      <top/>
      <bottom style="medium">
        <color indexed="64"/>
      </bottom>
      <diagonal/>
    </border>
    <border diagonalUp="1">
      <left style="medium">
        <color auto="1"/>
      </left>
      <right style="medium">
        <color auto="1"/>
      </right>
      <top style="hair">
        <color indexed="64"/>
      </top>
      <bottom style="hair">
        <color indexed="64"/>
      </bottom>
      <diagonal style="thin">
        <color auto="1"/>
      </diagonal>
    </border>
    <border>
      <left style="medium">
        <color rgb="FF000000"/>
      </left>
      <right style="medium">
        <color indexed="64"/>
      </right>
      <top style="hair">
        <color indexed="64"/>
      </top>
      <bottom/>
      <diagonal/>
    </border>
    <border>
      <left style="medium">
        <color rgb="FF000000"/>
      </left>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bottom style="medium">
        <color indexed="64"/>
      </bottom>
      <diagonal/>
    </border>
    <border>
      <left style="medium">
        <color indexed="64"/>
      </left>
      <right style="thick">
        <color indexed="64"/>
      </right>
      <top style="medium">
        <color indexed="64"/>
      </top>
      <bottom/>
      <diagonal/>
    </border>
    <border>
      <left style="medium">
        <color rgb="FF000000"/>
      </left>
      <right style="medium">
        <color indexed="64"/>
      </right>
      <top style="medium">
        <color indexed="64"/>
      </top>
      <bottom style="medium">
        <color indexed="64"/>
      </bottom>
      <diagonal/>
    </border>
    <border>
      <left style="medium">
        <color rgb="FF000000"/>
      </left>
      <right style="medium">
        <color indexed="64"/>
      </right>
      <top style="medium">
        <color indexed="64"/>
      </top>
      <bottom/>
      <diagonal/>
    </border>
    <border>
      <left style="medium">
        <color auto="1"/>
      </left>
      <right style="medium">
        <color auto="1"/>
      </right>
      <top style="medium">
        <color auto="1"/>
      </top>
      <bottom style="medium">
        <color auto="1"/>
      </bottom>
      <diagonal/>
    </border>
    <border>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medium">
        <color indexed="64"/>
      </right>
      <top style="thin">
        <color indexed="64"/>
      </top>
      <bottom style="hair">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medium">
        <color indexed="64"/>
      </bottom>
      <diagonal style="thin">
        <color indexed="64"/>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thin">
        <color indexed="64"/>
      </bottom>
      <diagonal/>
    </border>
    <border diagonalUp="1">
      <left style="medium">
        <color auto="1"/>
      </left>
      <right style="medium">
        <color auto="1"/>
      </right>
      <top style="medium">
        <color auto="1"/>
      </top>
      <bottom style="medium">
        <color auto="1"/>
      </bottom>
      <diagonal style="hair">
        <color auto="1"/>
      </diagonal>
    </border>
    <border diagonalUp="1">
      <left style="medium">
        <color auto="1"/>
      </left>
      <right style="medium">
        <color auto="1"/>
      </right>
      <top/>
      <bottom style="medium">
        <color indexed="64"/>
      </bottom>
      <diagonal style="hair">
        <color auto="1"/>
      </diagonal>
    </border>
    <border diagonalUp="1">
      <left style="medium">
        <color auto="1"/>
      </left>
      <right style="thick">
        <color indexed="64"/>
      </right>
      <top/>
      <bottom style="medium">
        <color indexed="64"/>
      </bottom>
      <diagonal style="hair">
        <color auto="1"/>
      </diagonal>
    </border>
  </borders>
  <cellStyleXfs count="12">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2" fillId="0" borderId="0">
      <alignment vertical="center"/>
    </xf>
    <xf numFmtId="0" fontId="21" fillId="0" borderId="0"/>
    <xf numFmtId="38" fontId="21" fillId="0" borderId="0" applyFont="0" applyFill="0" applyBorder="0" applyAlignment="0" applyProtection="0"/>
    <xf numFmtId="0" fontId="2" fillId="0" borderId="0">
      <alignment vertical="center"/>
    </xf>
    <xf numFmtId="0" fontId="17" fillId="0" borderId="0"/>
    <xf numFmtId="0" fontId="2" fillId="0" borderId="0">
      <alignment vertical="center"/>
    </xf>
    <xf numFmtId="0" fontId="39" fillId="0" borderId="0"/>
    <xf numFmtId="38" fontId="39" fillId="0" borderId="0" applyFont="0" applyFill="0" applyBorder="0" applyAlignment="0" applyProtection="0"/>
    <xf numFmtId="0" fontId="1" fillId="0" borderId="0">
      <alignment vertical="center"/>
    </xf>
  </cellStyleXfs>
  <cellXfs count="933">
    <xf numFmtId="0" fontId="0" fillId="0" borderId="0" xfId="0">
      <alignment vertical="center"/>
    </xf>
    <xf numFmtId="0" fontId="4" fillId="0" borderId="0" xfId="0" applyFont="1">
      <alignment vertical="center"/>
    </xf>
    <xf numFmtId="0" fontId="6" fillId="0" borderId="0" xfId="0" applyFont="1">
      <alignment vertical="center"/>
    </xf>
    <xf numFmtId="49" fontId="4" fillId="0" borderId="0" xfId="0" applyNumberFormat="1" applyFont="1">
      <alignment vertical="center"/>
    </xf>
    <xf numFmtId="177" fontId="4" fillId="0" borderId="0" xfId="0" applyNumberFormat="1" applyFont="1" applyAlignment="1">
      <alignment horizontal="right" vertical="center" shrinkToFit="1"/>
    </xf>
    <xf numFmtId="0" fontId="4" fillId="0" borderId="0" xfId="0" applyFont="1" applyAlignment="1">
      <alignment horizontal="right" vertical="center"/>
    </xf>
    <xf numFmtId="0" fontId="11" fillId="0" borderId="0" xfId="0" applyFont="1">
      <alignment vertical="center"/>
    </xf>
    <xf numFmtId="0" fontId="11" fillId="3" borderId="1" xfId="0" applyFont="1" applyFill="1" applyBorder="1">
      <alignment vertical="center"/>
    </xf>
    <xf numFmtId="0" fontId="12" fillId="0" borderId="0" xfId="0" applyFont="1">
      <alignment vertical="center"/>
    </xf>
    <xf numFmtId="0" fontId="13" fillId="0" borderId="0" xfId="0" applyFont="1" applyAlignment="1">
      <alignment horizontal="left" vertical="center" indent="1"/>
    </xf>
    <xf numFmtId="0" fontId="13" fillId="0" borderId="0" xfId="0" applyFont="1">
      <alignment vertical="center"/>
    </xf>
    <xf numFmtId="0" fontId="14" fillId="0" borderId="0" xfId="0" applyFont="1">
      <alignment vertical="center"/>
    </xf>
    <xf numFmtId="0" fontId="14" fillId="0" borderId="0" xfId="0" applyFont="1" applyAlignment="1">
      <alignment vertical="center" wrapText="1"/>
    </xf>
    <xf numFmtId="178" fontId="14" fillId="0" borderId="0" xfId="0" applyNumberFormat="1" applyFont="1" applyAlignment="1">
      <alignment vertical="center" shrinkToFit="1"/>
    </xf>
    <xf numFmtId="0" fontId="14" fillId="0" borderId="0" xfId="0" applyFont="1" applyAlignment="1">
      <alignment horizontal="right" vertical="center" shrinkToFit="1"/>
    </xf>
    <xf numFmtId="0" fontId="15" fillId="0" borderId="0" xfId="0" applyFont="1" applyAlignment="1">
      <alignment horizontal="left" vertical="center"/>
    </xf>
    <xf numFmtId="0" fontId="16" fillId="0" borderId="2" xfId="0" applyFont="1" applyBorder="1" applyAlignment="1">
      <alignment vertical="center" wrapText="1"/>
    </xf>
    <xf numFmtId="178" fontId="16" fillId="0" borderId="3" xfId="0" applyNumberFormat="1" applyFont="1" applyBorder="1" applyAlignment="1">
      <alignment vertical="center" shrinkToFit="1"/>
    </xf>
    <xf numFmtId="0" fontId="16" fillId="0" borderId="4" xfId="0" applyFont="1" applyBorder="1" applyAlignment="1">
      <alignment horizontal="right" vertical="center" shrinkToFit="1"/>
    </xf>
    <xf numFmtId="0" fontId="16" fillId="0" borderId="5" xfId="0" applyFont="1" applyBorder="1" applyAlignment="1">
      <alignment horizontal="right" vertical="center" shrinkToFit="1"/>
    </xf>
    <xf numFmtId="0" fontId="16" fillId="0" borderId="6" xfId="0" applyFont="1" applyBorder="1" applyAlignment="1">
      <alignment vertical="center" wrapText="1"/>
    </xf>
    <xf numFmtId="178" fontId="16" fillId="4" borderId="7" xfId="0" applyNumberFormat="1" applyFont="1" applyFill="1" applyBorder="1" applyAlignment="1">
      <alignment vertical="center" shrinkToFit="1"/>
    </xf>
    <xf numFmtId="178" fontId="16" fillId="5" borderId="8" xfId="0" applyNumberFormat="1" applyFont="1" applyFill="1" applyBorder="1" applyAlignment="1">
      <alignment vertical="center" shrinkToFit="1"/>
    </xf>
    <xf numFmtId="0" fontId="17" fillId="5" borderId="9" xfId="0" applyFont="1" applyFill="1" applyBorder="1" applyAlignment="1">
      <alignment vertical="center" wrapText="1"/>
    </xf>
    <xf numFmtId="0" fontId="17" fillId="0" borderId="10" xfId="0" applyFont="1" applyBorder="1" applyAlignment="1">
      <alignment vertical="center" wrapText="1"/>
    </xf>
    <xf numFmtId="178" fontId="16" fillId="4" borderId="11" xfId="0" applyNumberFormat="1" applyFont="1" applyFill="1" applyBorder="1" applyAlignment="1">
      <alignment vertical="center" shrinkToFit="1"/>
    </xf>
    <xf numFmtId="178" fontId="16" fillId="5" borderId="12" xfId="0" applyNumberFormat="1" applyFont="1" applyFill="1" applyBorder="1" applyAlignment="1">
      <alignment vertical="center" shrinkToFit="1"/>
    </xf>
    <xf numFmtId="0" fontId="17" fillId="0" borderId="13" xfId="0" applyFont="1" applyBorder="1" applyAlignment="1">
      <alignment vertical="center" wrapText="1"/>
    </xf>
    <xf numFmtId="178" fontId="16" fillId="4" borderId="14" xfId="0" applyNumberFormat="1" applyFont="1" applyFill="1" applyBorder="1" applyAlignment="1">
      <alignment vertical="center" shrinkToFit="1"/>
    </xf>
    <xf numFmtId="178" fontId="16" fillId="5" borderId="15" xfId="0" applyNumberFormat="1" applyFont="1" applyFill="1" applyBorder="1" applyAlignment="1">
      <alignment vertical="center" shrinkToFit="1"/>
    </xf>
    <xf numFmtId="0" fontId="17" fillId="5" borderId="16" xfId="0" applyFont="1" applyFill="1" applyBorder="1" applyAlignment="1">
      <alignment vertical="center" wrapText="1"/>
    </xf>
    <xf numFmtId="0" fontId="16" fillId="0" borderId="17" xfId="0" applyFont="1" applyBorder="1" applyAlignment="1">
      <alignment vertical="center" wrapText="1"/>
    </xf>
    <xf numFmtId="0" fontId="17" fillId="0" borderId="18" xfId="0" applyFont="1" applyBorder="1" applyAlignment="1">
      <alignment vertical="center" wrapText="1"/>
    </xf>
    <xf numFmtId="0" fontId="17" fillId="0" borderId="14" xfId="0" applyFont="1" applyBorder="1" applyAlignment="1">
      <alignment vertical="center" wrapText="1"/>
    </xf>
    <xf numFmtId="0" fontId="16" fillId="0" borderId="19" xfId="0" applyFont="1" applyBorder="1" applyAlignment="1">
      <alignment vertical="center" wrapText="1"/>
    </xf>
    <xf numFmtId="178" fontId="16" fillId="4" borderId="20" xfId="0" applyNumberFormat="1" applyFont="1" applyFill="1" applyBorder="1" applyAlignment="1">
      <alignment vertical="center" shrinkToFit="1"/>
    </xf>
    <xf numFmtId="178" fontId="16" fillId="5" borderId="21" xfId="0" applyNumberFormat="1" applyFont="1" applyFill="1" applyBorder="1" applyAlignment="1">
      <alignment vertical="center" shrinkToFit="1"/>
    </xf>
    <xf numFmtId="0" fontId="17" fillId="5" borderId="22" xfId="0" applyFont="1" applyFill="1" applyBorder="1" applyAlignment="1">
      <alignment vertical="center" wrapText="1"/>
    </xf>
    <xf numFmtId="0" fontId="17" fillId="5" borderId="21" xfId="0" applyFont="1" applyFill="1" applyBorder="1" applyAlignment="1">
      <alignment vertical="center" wrapText="1"/>
    </xf>
    <xf numFmtId="0" fontId="17" fillId="0" borderId="23" xfId="0" applyFont="1" applyBorder="1" applyAlignment="1">
      <alignment vertical="center" wrapText="1"/>
    </xf>
    <xf numFmtId="0" fontId="16" fillId="0" borderId="24" xfId="0" applyFont="1" applyBorder="1" applyAlignment="1">
      <alignment vertical="top" wrapText="1"/>
    </xf>
    <xf numFmtId="0" fontId="16" fillId="0" borderId="25" xfId="0" applyFont="1" applyBorder="1" applyAlignment="1">
      <alignment horizontal="right" vertical="top" wrapText="1"/>
    </xf>
    <xf numFmtId="0" fontId="16" fillId="0" borderId="26" xfId="0" applyFont="1" applyBorder="1" applyAlignment="1">
      <alignment horizontal="right" vertical="top" wrapText="1"/>
    </xf>
    <xf numFmtId="0" fontId="16" fillId="0" borderId="27" xfId="0" applyFont="1" applyBorder="1" applyAlignment="1">
      <alignment vertical="top" wrapText="1"/>
    </xf>
    <xf numFmtId="0" fontId="16" fillId="0" borderId="28" xfId="0" applyFont="1" applyBorder="1" applyAlignment="1">
      <alignment vertical="top" wrapText="1"/>
    </xf>
    <xf numFmtId="0" fontId="16" fillId="0" borderId="30"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16" fillId="4" borderId="35" xfId="0" applyFont="1" applyFill="1" applyBorder="1" applyAlignment="1">
      <alignment horizontal="center" vertical="center" wrapText="1"/>
    </xf>
    <xf numFmtId="0" fontId="16" fillId="5" borderId="36" xfId="0" applyFont="1" applyFill="1" applyBorder="1" applyAlignment="1">
      <alignment horizontal="center" vertical="center" wrapText="1"/>
    </xf>
    <xf numFmtId="0" fontId="16" fillId="5" borderId="37" xfId="0" applyFont="1" applyFill="1" applyBorder="1" applyAlignment="1">
      <alignment horizontal="center" vertical="center" wrapText="1"/>
    </xf>
    <xf numFmtId="0" fontId="20" fillId="6" borderId="0" xfId="0" applyFont="1" applyFill="1" applyAlignment="1">
      <alignment horizontal="left" vertical="center"/>
    </xf>
    <xf numFmtId="0" fontId="11" fillId="0" borderId="39" xfId="0" applyFont="1" applyBorder="1" applyAlignment="1">
      <alignment horizontal="right" vertical="center"/>
    </xf>
    <xf numFmtId="0" fontId="16" fillId="0" borderId="0" xfId="0" applyFont="1">
      <alignment vertical="center"/>
    </xf>
    <xf numFmtId="0" fontId="16" fillId="0" borderId="0" xfId="0" applyFont="1" applyAlignment="1">
      <alignment horizontal="center" vertical="center"/>
    </xf>
    <xf numFmtId="0" fontId="3" fillId="0" borderId="0" xfId="3" applyFont="1">
      <alignment vertical="center"/>
    </xf>
    <xf numFmtId="0" fontId="24" fillId="0" borderId="0" xfId="3" applyFont="1">
      <alignment vertical="center"/>
    </xf>
    <xf numFmtId="0" fontId="0" fillId="0" borderId="0" xfId="3" applyFont="1">
      <alignment vertical="center"/>
    </xf>
    <xf numFmtId="0" fontId="3" fillId="0" borderId="0" xfId="0" applyFont="1">
      <alignment vertical="center"/>
    </xf>
    <xf numFmtId="179" fontId="3" fillId="0" borderId="50" xfId="0" applyNumberFormat="1" applyFont="1" applyBorder="1">
      <alignment vertical="center"/>
    </xf>
    <xf numFmtId="179" fontId="3" fillId="0" borderId="51" xfId="0" applyNumberFormat="1" applyFont="1" applyBorder="1">
      <alignment vertical="center"/>
    </xf>
    <xf numFmtId="179" fontId="3" fillId="0" borderId="54" xfId="0" applyNumberFormat="1" applyFont="1" applyBorder="1">
      <alignment vertical="center"/>
    </xf>
    <xf numFmtId="179" fontId="3" fillId="0" borderId="55" xfId="0" applyNumberFormat="1" applyFont="1" applyBorder="1">
      <alignment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181" fontId="3" fillId="0" borderId="0" xfId="0" applyNumberFormat="1" applyFont="1">
      <alignment vertical="center"/>
    </xf>
    <xf numFmtId="0" fontId="28" fillId="8" borderId="61" xfId="0" applyFont="1" applyFill="1" applyBorder="1" applyAlignment="1">
      <alignment horizontal="center" vertical="center"/>
    </xf>
    <xf numFmtId="0" fontId="28" fillId="8" borderId="45" xfId="0" applyFont="1" applyFill="1" applyBorder="1" applyAlignment="1">
      <alignment horizontal="center" vertical="center"/>
    </xf>
    <xf numFmtId="0" fontId="28" fillId="8" borderId="81" xfId="0" applyFont="1" applyFill="1" applyBorder="1" applyAlignment="1">
      <alignment horizontal="center" vertical="center"/>
    </xf>
    <xf numFmtId="0" fontId="3" fillId="0" borderId="0" xfId="0" applyFont="1" applyAlignment="1">
      <alignment horizontal="center" vertical="center" wrapText="1"/>
    </xf>
    <xf numFmtId="0" fontId="3" fillId="5" borderId="0" xfId="0" applyFont="1" applyFill="1" applyAlignment="1">
      <alignment horizontal="center" vertical="center" wrapText="1"/>
    </xf>
    <xf numFmtId="0" fontId="31" fillId="0" borderId="0" xfId="0" applyFont="1" applyAlignment="1">
      <alignment horizontal="center" vertical="center" wrapText="1"/>
    </xf>
    <xf numFmtId="0" fontId="31" fillId="0" borderId="90" xfId="0" applyFont="1" applyBorder="1" applyAlignment="1">
      <alignment horizontal="center" vertical="center" wrapText="1"/>
    </xf>
    <xf numFmtId="0" fontId="31" fillId="0" borderId="91" xfId="0" applyFont="1" applyBorder="1" applyAlignment="1">
      <alignment horizontal="center" vertical="center" wrapText="1"/>
    </xf>
    <xf numFmtId="0" fontId="31" fillId="0" borderId="92" xfId="0" applyFont="1" applyBorder="1" applyAlignment="1">
      <alignment horizontal="center" vertical="center" wrapText="1"/>
    </xf>
    <xf numFmtId="0" fontId="31" fillId="0" borderId="93" xfId="0" applyFont="1" applyBorder="1" applyAlignment="1">
      <alignment horizontal="center" vertical="center" wrapText="1"/>
    </xf>
    <xf numFmtId="0" fontId="32" fillId="0" borderId="0" xfId="0" applyFont="1" applyAlignment="1">
      <alignment horizontal="center" vertical="center" wrapText="1"/>
    </xf>
    <xf numFmtId="0" fontId="31" fillId="0" borderId="95" xfId="0" applyFont="1" applyBorder="1" applyAlignment="1">
      <alignment horizontal="center" vertical="center" wrapText="1"/>
    </xf>
    <xf numFmtId="0" fontId="22" fillId="0" borderId="0" xfId="7" applyFont="1" applyAlignment="1">
      <alignment horizontal="center" vertical="center" wrapText="1"/>
    </xf>
    <xf numFmtId="0" fontId="32" fillId="0" borderId="96" xfId="0" applyFont="1" applyBorder="1" applyAlignment="1">
      <alignment horizontal="center" vertical="center" wrapText="1"/>
    </xf>
    <xf numFmtId="0" fontId="22" fillId="0" borderId="44" xfId="7" applyFont="1" applyBorder="1" applyAlignment="1">
      <alignment horizontal="center" vertical="center" wrapText="1"/>
    </xf>
    <xf numFmtId="0" fontId="3" fillId="0" borderId="97" xfId="0" applyFont="1" applyBorder="1" applyAlignment="1">
      <alignment horizontal="center" vertical="center" wrapText="1"/>
    </xf>
    <xf numFmtId="0" fontId="22" fillId="0" borderId="46" xfId="7" applyFont="1" applyBorder="1" applyAlignment="1">
      <alignment horizontal="center" vertical="center" wrapText="1"/>
    </xf>
    <xf numFmtId="0" fontId="3" fillId="0" borderId="98" xfId="0" applyFont="1" applyBorder="1" applyAlignment="1">
      <alignment horizontal="center" vertical="center" wrapText="1"/>
    </xf>
    <xf numFmtId="0" fontId="3" fillId="9" borderId="98" xfId="0" applyFont="1" applyFill="1" applyBorder="1" applyAlignment="1">
      <alignment horizontal="center" vertical="center" wrapText="1"/>
    </xf>
    <xf numFmtId="0" fontId="3" fillId="9" borderId="99" xfId="0" applyFont="1" applyFill="1" applyBorder="1" applyAlignment="1">
      <alignment horizontal="center" vertical="center" wrapText="1"/>
    </xf>
    <xf numFmtId="0" fontId="32" fillId="0" borderId="99" xfId="0" applyFont="1" applyBorder="1" applyAlignment="1">
      <alignment horizontal="center" vertical="center" wrapText="1"/>
    </xf>
    <xf numFmtId="0" fontId="33" fillId="0" borderId="61" xfId="0" applyFont="1" applyBorder="1" applyAlignment="1">
      <alignment horizontal="center" vertical="center" wrapText="1"/>
    </xf>
    <xf numFmtId="176" fontId="34" fillId="10" borderId="40" xfId="0" applyNumberFormat="1" applyFont="1" applyFill="1" applyBorder="1" applyAlignment="1">
      <alignment horizontal="center" vertical="center" wrapText="1"/>
    </xf>
    <xf numFmtId="0" fontId="34" fillId="11" borderId="61" xfId="0" applyFont="1" applyFill="1" applyBorder="1" applyAlignment="1">
      <alignment horizontal="center" vertical="center" wrapText="1"/>
    </xf>
    <xf numFmtId="0" fontId="34" fillId="12" borderId="61" xfId="0" applyFont="1" applyFill="1" applyBorder="1" applyAlignment="1">
      <alignment horizontal="center" vertical="center" wrapText="1"/>
    </xf>
    <xf numFmtId="0" fontId="34" fillId="5" borderId="59" xfId="0" applyFont="1" applyFill="1" applyBorder="1" applyAlignment="1">
      <alignment horizontal="center" vertical="center" wrapText="1"/>
    </xf>
    <xf numFmtId="181" fontId="34" fillId="10" borderId="40" xfId="2" applyNumberFormat="1" applyFont="1" applyFill="1" applyBorder="1" applyAlignment="1">
      <alignment horizontal="center" vertical="center" wrapText="1"/>
    </xf>
    <xf numFmtId="0" fontId="34" fillId="12" borderId="102" xfId="0" applyFont="1" applyFill="1" applyBorder="1" applyAlignment="1">
      <alignment horizontal="center" vertical="center" wrapText="1"/>
    </xf>
    <xf numFmtId="0" fontId="34" fillId="12" borderId="103" xfId="0" applyFont="1" applyFill="1" applyBorder="1" applyAlignment="1">
      <alignment horizontal="center" vertical="center" wrapText="1"/>
    </xf>
    <xf numFmtId="0" fontId="34" fillId="5" borderId="62" xfId="0" applyFont="1" applyFill="1" applyBorder="1" applyAlignment="1">
      <alignment horizontal="center" vertical="center" wrapText="1"/>
    </xf>
    <xf numFmtId="0" fontId="31" fillId="5" borderId="62" xfId="0" applyFont="1" applyFill="1" applyBorder="1" applyAlignment="1">
      <alignment horizontal="center" vertical="center" wrapText="1"/>
    </xf>
    <xf numFmtId="0" fontId="31" fillId="11" borderId="62" xfId="0" applyFont="1" applyFill="1" applyBorder="1" applyAlignment="1">
      <alignment horizontal="center" vertical="center" wrapText="1"/>
    </xf>
    <xf numFmtId="0" fontId="32" fillId="5" borderId="104" xfId="0" applyFont="1" applyFill="1" applyBorder="1" applyAlignment="1">
      <alignment horizontal="center" vertical="center" wrapText="1"/>
    </xf>
    <xf numFmtId="0" fontId="32" fillId="0" borderId="105" xfId="0" applyFont="1" applyBorder="1" applyAlignment="1">
      <alignment horizontal="center" vertical="center" wrapText="1"/>
    </xf>
    <xf numFmtId="0" fontId="33" fillId="0" borderId="60" xfId="0" applyFont="1" applyBorder="1" applyAlignment="1">
      <alignment horizontal="center" vertical="center" wrapText="1"/>
    </xf>
    <xf numFmtId="0" fontId="34" fillId="11" borderId="60" xfId="0" applyFont="1" applyFill="1" applyBorder="1" applyAlignment="1">
      <alignment horizontal="center" vertical="center" wrapText="1"/>
    </xf>
    <xf numFmtId="0" fontId="34" fillId="12" borderId="60"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34" fillId="12" borderId="41" xfId="0" applyFont="1" applyFill="1" applyBorder="1" applyAlignment="1">
      <alignment horizontal="center" vertical="center" wrapText="1"/>
    </xf>
    <xf numFmtId="0" fontId="31" fillId="5" borderId="40" xfId="0" applyFont="1" applyFill="1" applyBorder="1" applyAlignment="1">
      <alignment horizontal="center" vertical="center" wrapText="1"/>
    </xf>
    <xf numFmtId="0" fontId="31" fillId="11" borderId="40" xfId="0" applyFont="1" applyFill="1" applyBorder="1" applyAlignment="1">
      <alignment horizontal="center" vertical="center" wrapText="1"/>
    </xf>
    <xf numFmtId="0" fontId="32" fillId="5" borderId="108" xfId="0" applyFont="1" applyFill="1" applyBorder="1" applyAlignment="1">
      <alignment horizontal="center" vertical="center" wrapText="1"/>
    </xf>
    <xf numFmtId="0" fontId="32" fillId="0" borderId="91" xfId="0" applyFont="1" applyBorder="1" applyAlignment="1">
      <alignment horizontal="center" vertical="center" wrapText="1"/>
    </xf>
    <xf numFmtId="176" fontId="34" fillId="10" borderId="44" xfId="0" applyNumberFormat="1" applyFont="1" applyFill="1" applyBorder="1" applyAlignment="1">
      <alignment horizontal="center" vertical="center" wrapText="1"/>
    </xf>
    <xf numFmtId="0" fontId="34" fillId="5" borderId="61" xfId="0" applyFont="1" applyFill="1" applyBorder="1" applyAlignment="1">
      <alignment horizontal="center" vertical="center" wrapText="1"/>
    </xf>
    <xf numFmtId="181" fontId="34" fillId="10" borderId="44" xfId="2" applyNumberFormat="1" applyFont="1" applyFill="1" applyBorder="1" applyAlignment="1">
      <alignment horizontal="center" vertical="center" wrapText="1"/>
    </xf>
    <xf numFmtId="0" fontId="34" fillId="5" borderId="44" xfId="0" applyFont="1" applyFill="1" applyBorder="1" applyAlignment="1">
      <alignment horizontal="center" vertical="center" wrapText="1"/>
    </xf>
    <xf numFmtId="0" fontId="31" fillId="5" borderId="44" xfId="0" applyFont="1" applyFill="1" applyBorder="1" applyAlignment="1">
      <alignment horizontal="center" vertical="center" wrapText="1"/>
    </xf>
    <xf numFmtId="0" fontId="31" fillId="11" borderId="44" xfId="0" applyFont="1" applyFill="1" applyBorder="1" applyAlignment="1">
      <alignment horizontal="center" vertical="center" wrapText="1"/>
    </xf>
    <xf numFmtId="0" fontId="32" fillId="5" borderId="109" xfId="0" applyFont="1" applyFill="1" applyBorder="1" applyAlignment="1">
      <alignment horizontal="center" vertical="center" wrapText="1"/>
    </xf>
    <xf numFmtId="0" fontId="31" fillId="0" borderId="76" xfId="0" applyFont="1" applyBorder="1" applyAlignment="1">
      <alignment horizontal="center" vertical="center" wrapText="1"/>
    </xf>
    <xf numFmtId="176" fontId="34" fillId="10" borderId="77" xfId="0" applyNumberFormat="1" applyFont="1" applyFill="1" applyBorder="1" applyAlignment="1">
      <alignment horizontal="center" vertical="center" wrapText="1"/>
    </xf>
    <xf numFmtId="182" fontId="33" fillId="11" borderId="76" xfId="7" applyNumberFormat="1" applyFont="1" applyFill="1" applyBorder="1" applyAlignment="1">
      <alignment horizontal="center" vertical="center" wrapText="1"/>
    </xf>
    <xf numFmtId="176" fontId="34" fillId="5" borderId="76" xfId="0" applyNumberFormat="1" applyFont="1" applyFill="1" applyBorder="1" applyAlignment="1">
      <alignment horizontal="center" vertical="center" wrapText="1"/>
    </xf>
    <xf numFmtId="0" fontId="34" fillId="5" borderId="77" xfId="0" applyFont="1" applyFill="1" applyBorder="1" applyAlignment="1">
      <alignment horizontal="center" vertical="center" wrapText="1"/>
    </xf>
    <xf numFmtId="181" fontId="34" fillId="10" borderId="77" xfId="2" applyNumberFormat="1" applyFont="1" applyFill="1" applyBorder="1" applyAlignment="1">
      <alignment horizontal="center" vertical="center" wrapText="1"/>
    </xf>
    <xf numFmtId="0" fontId="34" fillId="5" borderId="76" xfId="0" applyFont="1" applyFill="1" applyBorder="1" applyAlignment="1">
      <alignment horizontal="center" vertical="center" wrapText="1"/>
    </xf>
    <xf numFmtId="38" fontId="34" fillId="5" borderId="77" xfId="0" applyNumberFormat="1" applyFont="1" applyFill="1" applyBorder="1" applyAlignment="1">
      <alignment horizontal="center" vertical="center" wrapText="1"/>
    </xf>
    <xf numFmtId="38" fontId="34" fillId="5" borderId="77" xfId="1" applyFont="1" applyFill="1" applyBorder="1" applyAlignment="1">
      <alignment horizontal="center" vertical="center" wrapText="1"/>
    </xf>
    <xf numFmtId="0" fontId="31" fillId="11" borderId="77" xfId="0" applyFont="1" applyFill="1" applyBorder="1" applyAlignment="1">
      <alignment horizontal="center" vertical="center" wrapText="1"/>
    </xf>
    <xf numFmtId="0" fontId="31" fillId="5" borderId="112" xfId="0" applyFont="1" applyFill="1" applyBorder="1" applyAlignment="1">
      <alignment horizontal="center" vertical="center" wrapText="1"/>
    </xf>
    <xf numFmtId="0" fontId="32" fillId="0" borderId="77" xfId="0" applyFont="1" applyBorder="1" applyAlignment="1">
      <alignment horizontal="center" vertical="center" wrapText="1"/>
    </xf>
    <xf numFmtId="0" fontId="31" fillId="0" borderId="40" xfId="0" applyFont="1" applyBorder="1" applyAlignment="1">
      <alignment horizontal="center" vertical="center" wrapText="1"/>
    </xf>
    <xf numFmtId="176" fontId="34" fillId="11" borderId="40" xfId="0" applyNumberFormat="1" applyFont="1" applyFill="1" applyBorder="1" applyAlignment="1">
      <alignment horizontal="center" vertical="center" wrapText="1"/>
    </xf>
    <xf numFmtId="176" fontId="34" fillId="5" borderId="40" xfId="0" applyNumberFormat="1" applyFont="1" applyFill="1" applyBorder="1" applyAlignment="1">
      <alignment horizontal="center" vertical="center" wrapText="1"/>
    </xf>
    <xf numFmtId="0" fontId="34" fillId="5" borderId="47" xfId="0" applyFont="1" applyFill="1" applyBorder="1" applyAlignment="1">
      <alignment horizontal="center" vertical="center" wrapText="1"/>
    </xf>
    <xf numFmtId="38" fontId="34" fillId="5" borderId="40" xfId="0" applyNumberFormat="1" applyFont="1" applyFill="1" applyBorder="1" applyAlignment="1">
      <alignment horizontal="center" vertical="center" wrapText="1"/>
    </xf>
    <xf numFmtId="38" fontId="34" fillId="5" borderId="40" xfId="1" applyFont="1" applyFill="1" applyBorder="1" applyAlignment="1">
      <alignment horizontal="center" vertical="center" wrapText="1"/>
    </xf>
    <xf numFmtId="0" fontId="31" fillId="5" borderId="43" xfId="0" applyFont="1" applyFill="1" applyBorder="1" applyAlignment="1">
      <alignment horizontal="center" vertical="center" wrapText="1"/>
    </xf>
    <xf numFmtId="0" fontId="32" fillId="0" borderId="40" xfId="0" applyFont="1" applyBorder="1" applyAlignment="1">
      <alignment horizontal="center" vertical="center" wrapText="1"/>
    </xf>
    <xf numFmtId="0" fontId="22" fillId="0" borderId="0" xfId="0" applyFont="1" applyAlignment="1">
      <alignment horizontal="center" vertical="center" wrapText="1"/>
    </xf>
    <xf numFmtId="0" fontId="35" fillId="0" borderId="113" xfId="0" applyFont="1" applyBorder="1" applyAlignment="1">
      <alignment horizontal="center" vertical="center" wrapText="1"/>
    </xf>
    <xf numFmtId="0" fontId="33" fillId="0" borderId="40" xfId="0" applyFont="1" applyBorder="1" applyAlignment="1">
      <alignment horizontal="right" vertical="center" wrapText="1"/>
    </xf>
    <xf numFmtId="0" fontId="35" fillId="0" borderId="43" xfId="0" applyFont="1" applyBorder="1" applyAlignment="1">
      <alignment horizontal="right" vertical="center" wrapText="1"/>
    </xf>
    <xf numFmtId="0" fontId="35" fillId="0" borderId="43" xfId="0" applyFont="1" applyBorder="1" applyAlignment="1">
      <alignment horizontal="center" vertical="center" wrapText="1"/>
    </xf>
    <xf numFmtId="0" fontId="33" fillId="0" borderId="40" xfId="0" applyFont="1" applyBorder="1" applyAlignment="1">
      <alignment horizontal="center" vertical="center" wrapText="1"/>
    </xf>
    <xf numFmtId="0" fontId="22" fillId="0" borderId="86" xfId="0" applyFont="1" applyBorder="1" applyAlignment="1">
      <alignment horizontal="center" vertical="center" wrapText="1"/>
    </xf>
    <xf numFmtId="0" fontId="35" fillId="0" borderId="114" xfId="0" applyFont="1" applyBorder="1" applyAlignment="1">
      <alignment horizontal="center" vertical="center" wrapText="1"/>
    </xf>
    <xf numFmtId="0" fontId="33" fillId="0" borderId="44" xfId="0" applyFont="1" applyBorder="1" applyAlignment="1">
      <alignment horizontal="center" vertical="center" wrapText="1"/>
    </xf>
    <xf numFmtId="0" fontId="36" fillId="0" borderId="40" xfId="0" applyFont="1" applyBorder="1" applyAlignment="1">
      <alignment horizontal="center" vertical="center" wrapText="1"/>
    </xf>
    <xf numFmtId="0" fontId="35" fillId="0" borderId="40" xfId="0" applyFont="1" applyBorder="1" applyAlignment="1">
      <alignment horizontal="center" vertical="center" wrapText="1"/>
    </xf>
    <xf numFmtId="0" fontId="32" fillId="0" borderId="0" xfId="0" applyFont="1" applyAlignment="1">
      <alignment horizontal="left" vertical="center" wrapText="1"/>
    </xf>
    <xf numFmtId="0" fontId="32" fillId="0" borderId="120" xfId="0" applyFont="1" applyBorder="1" applyAlignment="1">
      <alignment horizontal="left" vertical="center" wrapText="1"/>
    </xf>
    <xf numFmtId="0" fontId="3" fillId="6" borderId="0" xfId="0" applyFont="1" applyFill="1" applyAlignment="1">
      <alignment horizontal="center" vertical="center" wrapText="1"/>
    </xf>
    <xf numFmtId="0" fontId="27" fillId="0" borderId="0" xfId="0" applyFont="1" applyAlignment="1">
      <alignment horizontal="left" vertical="center"/>
    </xf>
    <xf numFmtId="0" fontId="2" fillId="0" borderId="0" xfId="8" applyAlignment="1">
      <alignment horizontal="center" vertical="center" wrapText="1"/>
    </xf>
    <xf numFmtId="0" fontId="40" fillId="0" borderId="0" xfId="9" applyFont="1" applyAlignment="1" applyProtection="1">
      <alignment vertical="center"/>
      <protection locked="0"/>
    </xf>
    <xf numFmtId="0" fontId="41" fillId="0" borderId="0" xfId="9" applyFont="1" applyAlignment="1" applyProtection="1">
      <alignment vertical="center"/>
      <protection locked="0"/>
    </xf>
    <xf numFmtId="0" fontId="42" fillId="0" borderId="41" xfId="9" applyFont="1" applyBorder="1" applyAlignment="1" applyProtection="1">
      <alignment vertical="center"/>
      <protection locked="0"/>
    </xf>
    <xf numFmtId="0" fontId="42" fillId="0" borderId="42" xfId="9" applyFont="1" applyBorder="1" applyAlignment="1" applyProtection="1">
      <alignment vertical="center"/>
      <protection locked="0"/>
    </xf>
    <xf numFmtId="0" fontId="42" fillId="0" borderId="43" xfId="9" applyFont="1" applyBorder="1" applyAlignment="1" applyProtection="1">
      <alignment vertical="center"/>
      <protection locked="0"/>
    </xf>
    <xf numFmtId="38" fontId="42" fillId="0" borderId="41" xfId="9" applyNumberFormat="1" applyFont="1" applyBorder="1" applyAlignment="1" applyProtection="1">
      <alignment vertical="center"/>
      <protection locked="0"/>
    </xf>
    <xf numFmtId="0" fontId="42" fillId="5" borderId="60" xfId="9" applyFont="1" applyFill="1" applyBorder="1" applyAlignment="1" applyProtection="1">
      <alignment vertical="center"/>
      <protection locked="0"/>
    </xf>
    <xf numFmtId="0" fontId="42" fillId="5" borderId="119" xfId="9" applyFont="1" applyFill="1" applyBorder="1" applyAlignment="1" applyProtection="1">
      <alignment vertical="center"/>
      <protection locked="0"/>
    </xf>
    <xf numFmtId="0" fontId="42" fillId="5" borderId="113" xfId="9" applyFont="1" applyFill="1" applyBorder="1" applyAlignment="1" applyProtection="1">
      <alignment vertical="center"/>
      <protection locked="0"/>
    </xf>
    <xf numFmtId="38" fontId="42" fillId="5" borderId="61" xfId="10" applyFont="1" applyFill="1" applyBorder="1" applyAlignment="1" applyProtection="1">
      <alignment vertical="center"/>
      <protection locked="0"/>
    </xf>
    <xf numFmtId="0" fontId="42" fillId="0" borderId="86" xfId="9" applyFont="1" applyBorder="1" applyAlignment="1" applyProtection="1">
      <alignment vertical="center"/>
      <protection locked="0"/>
    </xf>
    <xf numFmtId="0" fontId="42" fillId="5" borderId="61" xfId="9" applyFont="1" applyFill="1" applyBorder="1" applyAlignment="1" applyProtection="1">
      <alignment vertical="center"/>
      <protection locked="0"/>
    </xf>
    <xf numFmtId="0" fontId="42" fillId="5" borderId="0" xfId="9" applyFont="1" applyFill="1" applyAlignment="1" applyProtection="1">
      <alignment vertical="center"/>
      <protection locked="0"/>
    </xf>
    <xf numFmtId="0" fontId="42" fillId="5" borderId="86" xfId="9" applyFont="1" applyFill="1" applyBorder="1" applyAlignment="1" applyProtection="1">
      <alignment vertical="center"/>
      <protection locked="0"/>
    </xf>
    <xf numFmtId="38" fontId="42" fillId="5" borderId="61" xfId="10" applyFont="1" applyFill="1" applyBorder="1" applyAlignment="1" applyProtection="1">
      <alignment horizontal="right" vertical="center"/>
      <protection locked="0"/>
    </xf>
    <xf numFmtId="0" fontId="42" fillId="5" borderId="86" xfId="9" applyFont="1" applyFill="1" applyBorder="1" applyAlignment="1" applyProtection="1">
      <alignment horizontal="right" vertical="center"/>
      <protection locked="0"/>
    </xf>
    <xf numFmtId="0" fontId="42" fillId="0" borderId="61" xfId="9" applyFont="1" applyBorder="1" applyAlignment="1" applyProtection="1">
      <alignment vertical="center"/>
      <protection locked="0"/>
    </xf>
    <xf numFmtId="0" fontId="42" fillId="0" borderId="0" xfId="9" applyFont="1" applyAlignment="1" applyProtection="1">
      <alignment vertical="center"/>
      <protection locked="0"/>
    </xf>
    <xf numFmtId="0" fontId="42" fillId="0" borderId="86" xfId="9" applyFont="1" applyBorder="1" applyAlignment="1" applyProtection="1">
      <alignment horizontal="right" vertical="center"/>
      <protection locked="0"/>
    </xf>
    <xf numFmtId="0" fontId="42" fillId="0" borderId="61" xfId="9" applyFont="1" applyBorder="1" applyAlignment="1" applyProtection="1">
      <alignment horizontal="right" vertical="center"/>
      <protection locked="0"/>
    </xf>
    <xf numFmtId="0" fontId="40" fillId="0" borderId="86" xfId="9" applyFont="1" applyBorder="1" applyAlignment="1" applyProtection="1">
      <alignment vertical="center"/>
      <protection locked="0"/>
    </xf>
    <xf numFmtId="0" fontId="41" fillId="0" borderId="0" xfId="9" applyFont="1" applyAlignment="1" applyProtection="1">
      <alignment horizontal="centerContinuous" vertical="center"/>
      <protection locked="0"/>
    </xf>
    <xf numFmtId="0" fontId="44" fillId="0" borderId="0" xfId="9" applyFont="1" applyAlignment="1" applyProtection="1">
      <alignment vertical="center"/>
      <protection locked="0"/>
    </xf>
    <xf numFmtId="0" fontId="0" fillId="5" borderId="0" xfId="0" applyFill="1">
      <alignment vertical="center"/>
    </xf>
    <xf numFmtId="0" fontId="31" fillId="0" borderId="0" xfId="0" applyFont="1">
      <alignment vertical="center"/>
    </xf>
    <xf numFmtId="0" fontId="31" fillId="0" borderId="90" xfId="0" applyFont="1" applyBorder="1">
      <alignment vertical="center"/>
    </xf>
    <xf numFmtId="0" fontId="31" fillId="0" borderId="92" xfId="0" applyFont="1" applyBorder="1">
      <alignment vertical="center"/>
    </xf>
    <xf numFmtId="0" fontId="31" fillId="0" borderId="91" xfId="0" applyFont="1" applyBorder="1">
      <alignment vertical="center"/>
    </xf>
    <xf numFmtId="0" fontId="32" fillId="0" borderId="0" xfId="0" applyFont="1">
      <alignment vertical="center"/>
    </xf>
    <xf numFmtId="0" fontId="31" fillId="0" borderId="93" xfId="0" applyFont="1" applyBorder="1">
      <alignment vertical="center"/>
    </xf>
    <xf numFmtId="0" fontId="32" fillId="0" borderId="94" xfId="0" applyFont="1" applyBorder="1">
      <alignment vertical="center"/>
    </xf>
    <xf numFmtId="0" fontId="31" fillId="0" borderId="95" xfId="0" applyFont="1" applyBorder="1">
      <alignment vertical="center"/>
    </xf>
    <xf numFmtId="0" fontId="32" fillId="0" borderId="96" xfId="0" applyFont="1" applyBorder="1">
      <alignment vertical="center"/>
    </xf>
    <xf numFmtId="0" fontId="22" fillId="0" borderId="44" xfId="7" applyFont="1" applyBorder="1" applyAlignment="1">
      <alignment vertical="center"/>
    </xf>
    <xf numFmtId="0" fontId="0" fillId="0" borderId="97" xfId="0" applyBorder="1">
      <alignment vertical="center"/>
    </xf>
    <xf numFmtId="0" fontId="22" fillId="0" borderId="46" xfId="7" applyFont="1" applyBorder="1" applyAlignment="1">
      <alignment vertical="center"/>
    </xf>
    <xf numFmtId="0" fontId="0" fillId="0" borderId="98" xfId="0" applyBorder="1">
      <alignment vertical="center"/>
    </xf>
    <xf numFmtId="0" fontId="0" fillId="9" borderId="98" xfId="0" applyFill="1" applyBorder="1" applyAlignment="1">
      <alignment horizontal="center" vertical="center"/>
    </xf>
    <xf numFmtId="176" fontId="0" fillId="9" borderId="98" xfId="0" applyNumberFormat="1" applyFill="1" applyBorder="1" applyAlignment="1">
      <alignment horizontal="center" vertical="center"/>
    </xf>
    <xf numFmtId="0" fontId="0" fillId="9" borderId="99" xfId="0" applyFill="1" applyBorder="1" applyAlignment="1">
      <alignment horizontal="center" vertical="center"/>
    </xf>
    <xf numFmtId="0" fontId="32" fillId="0" borderId="98" xfId="0" applyFont="1" applyBorder="1" applyAlignment="1">
      <alignment horizontal="center" vertical="center"/>
    </xf>
    <xf numFmtId="0" fontId="33" fillId="0" borderId="61" xfId="0" applyFont="1" applyBorder="1" applyAlignment="1">
      <alignment vertical="center" wrapText="1"/>
    </xf>
    <xf numFmtId="182" fontId="33" fillId="10" borderId="59" xfId="7" applyNumberFormat="1" applyFont="1" applyFill="1" applyBorder="1" applyAlignment="1">
      <alignment horizontal="center" vertical="center"/>
    </xf>
    <xf numFmtId="182" fontId="33" fillId="10" borderId="63" xfId="7" applyNumberFormat="1" applyFont="1" applyFill="1" applyBorder="1" applyAlignment="1">
      <alignment horizontal="center" vertical="center"/>
    </xf>
    <xf numFmtId="176" fontId="34" fillId="10" borderId="46" xfId="0" applyNumberFormat="1" applyFont="1" applyFill="1" applyBorder="1" applyAlignment="1">
      <alignment horizontal="center" vertical="center" wrapText="1"/>
    </xf>
    <xf numFmtId="176" fontId="34" fillId="12" borderId="61" xfId="0" applyNumberFormat="1" applyFont="1" applyFill="1" applyBorder="1" applyAlignment="1">
      <alignment horizontal="center" vertical="center" wrapText="1"/>
    </xf>
    <xf numFmtId="176" fontId="34" fillId="13" borderId="61" xfId="0" applyNumberFormat="1" applyFont="1" applyFill="1" applyBorder="1" applyAlignment="1">
      <alignment horizontal="center" vertical="center" wrapText="1"/>
    </xf>
    <xf numFmtId="9" fontId="34" fillId="10" borderId="59" xfId="2" applyFont="1" applyFill="1" applyBorder="1" applyAlignment="1">
      <alignment horizontal="center" vertical="center" wrapText="1"/>
    </xf>
    <xf numFmtId="0" fontId="34" fillId="12" borderId="47" xfId="0" applyFont="1" applyFill="1" applyBorder="1" applyAlignment="1">
      <alignment horizontal="center" vertical="center" wrapText="1"/>
    </xf>
    <xf numFmtId="0" fontId="34" fillId="11" borderId="40" xfId="0" applyFont="1" applyFill="1" applyBorder="1" applyAlignment="1">
      <alignment horizontal="center" vertical="center" wrapText="1"/>
    </xf>
    <xf numFmtId="0" fontId="31" fillId="11" borderId="40" xfId="0" applyFont="1" applyFill="1" applyBorder="1" applyAlignment="1">
      <alignment horizontal="center" vertical="center"/>
    </xf>
    <xf numFmtId="0" fontId="32" fillId="5" borderId="90" xfId="0" applyFont="1" applyFill="1" applyBorder="1" applyAlignment="1">
      <alignment horizontal="center" vertical="center"/>
    </xf>
    <xf numFmtId="0" fontId="32" fillId="0" borderId="93" xfId="0" applyFont="1" applyBorder="1" applyAlignment="1">
      <alignment horizontal="center" vertical="center"/>
    </xf>
    <xf numFmtId="0" fontId="33" fillId="0" borderId="60" xfId="0" applyFont="1" applyBorder="1" applyAlignment="1">
      <alignment vertical="center" wrapText="1"/>
    </xf>
    <xf numFmtId="182" fontId="33" fillId="10" borderId="40" xfId="7" applyNumberFormat="1" applyFont="1" applyFill="1" applyBorder="1" applyAlignment="1">
      <alignment horizontal="center" vertical="center"/>
    </xf>
    <xf numFmtId="176" fontId="34" fillId="12" borderId="60" xfId="0" applyNumberFormat="1" applyFont="1" applyFill="1" applyBorder="1" applyAlignment="1">
      <alignment horizontal="center" vertical="center" wrapText="1"/>
    </xf>
    <xf numFmtId="176" fontId="34" fillId="13" borderId="60" xfId="0" applyNumberFormat="1" applyFont="1" applyFill="1" applyBorder="1" applyAlignment="1">
      <alignment horizontal="center" vertical="center" wrapText="1"/>
    </xf>
    <xf numFmtId="9" fontId="34" fillId="10" borderId="40" xfId="2" applyFont="1" applyFill="1" applyBorder="1" applyAlignment="1">
      <alignment horizontal="center" vertical="center" wrapText="1"/>
    </xf>
    <xf numFmtId="38" fontId="34" fillId="12" borderId="41" xfId="1" applyFont="1" applyFill="1" applyBorder="1" applyAlignment="1">
      <alignment horizontal="center" vertical="center" wrapText="1"/>
    </xf>
    <xf numFmtId="0" fontId="32" fillId="5" borderId="108" xfId="0" applyFont="1" applyFill="1" applyBorder="1" applyAlignment="1">
      <alignment horizontal="center" vertical="center"/>
    </xf>
    <xf numFmtId="0" fontId="32" fillId="0" borderId="91" xfId="0" applyFont="1" applyBorder="1" applyAlignment="1">
      <alignment horizontal="center" vertical="center"/>
    </xf>
    <xf numFmtId="182" fontId="33" fillId="10" borderId="61" xfId="7" applyNumberFormat="1" applyFont="1" applyFill="1" applyBorder="1" applyAlignment="1">
      <alignment horizontal="center" vertical="center"/>
    </xf>
    <xf numFmtId="182" fontId="33" fillId="10" borderId="45" xfId="7" applyNumberFormat="1" applyFont="1" applyFill="1" applyBorder="1" applyAlignment="1">
      <alignment horizontal="center" vertical="center"/>
    </xf>
    <xf numFmtId="176" fontId="34" fillId="10" borderId="45" xfId="0" applyNumberFormat="1" applyFont="1" applyFill="1" applyBorder="1" applyAlignment="1">
      <alignment horizontal="center" vertical="center" wrapText="1"/>
    </xf>
    <xf numFmtId="9" fontId="34" fillId="10" borderId="61" xfId="2" applyFont="1" applyFill="1" applyBorder="1" applyAlignment="1">
      <alignment horizontal="center" vertical="center" wrapText="1"/>
    </xf>
    <xf numFmtId="38" fontId="34" fillId="12" borderId="60" xfId="1" applyFont="1" applyFill="1" applyBorder="1" applyAlignment="1">
      <alignment horizontal="center" vertical="center" wrapText="1"/>
    </xf>
    <xf numFmtId="0" fontId="34" fillId="11" borderId="44" xfId="0" applyFont="1" applyFill="1" applyBorder="1" applyAlignment="1">
      <alignment horizontal="center" vertical="center" wrapText="1"/>
    </xf>
    <xf numFmtId="0" fontId="31" fillId="11" borderId="44" xfId="0" applyFont="1" applyFill="1" applyBorder="1" applyAlignment="1">
      <alignment horizontal="center" vertical="center"/>
    </xf>
    <xf numFmtId="0" fontId="32" fillId="5" borderId="109" xfId="0" applyFont="1" applyFill="1" applyBorder="1" applyAlignment="1">
      <alignment horizontal="center" vertical="center"/>
    </xf>
    <xf numFmtId="0" fontId="32" fillId="0" borderId="99" xfId="0" applyFont="1" applyBorder="1" applyAlignment="1">
      <alignment horizontal="center" vertical="center"/>
    </xf>
    <xf numFmtId="0" fontId="31" fillId="0" borderId="76" xfId="0" applyFont="1" applyBorder="1" applyAlignment="1">
      <alignment horizontal="center" vertical="center"/>
    </xf>
    <xf numFmtId="182" fontId="33" fillId="10" borderId="76" xfId="7" applyNumberFormat="1" applyFont="1" applyFill="1" applyBorder="1" applyAlignment="1">
      <alignment horizontal="center" vertical="center" wrapText="1"/>
    </xf>
    <xf numFmtId="182" fontId="33" fillId="10" borderId="77" xfId="7" applyNumberFormat="1" applyFont="1" applyFill="1" applyBorder="1" applyAlignment="1">
      <alignment horizontal="center" vertical="center" wrapText="1"/>
    </xf>
    <xf numFmtId="3" fontId="34" fillId="10" borderId="76" xfId="0" applyNumberFormat="1" applyFont="1" applyFill="1" applyBorder="1" applyAlignment="1">
      <alignment horizontal="center" vertical="center" wrapText="1"/>
    </xf>
    <xf numFmtId="181" fontId="34" fillId="10" borderId="76" xfId="2" applyNumberFormat="1" applyFont="1" applyFill="1" applyBorder="1" applyAlignment="1">
      <alignment horizontal="center" vertical="center" wrapText="1"/>
    </xf>
    <xf numFmtId="38" fontId="34" fillId="5" borderId="76" xfId="1" applyFont="1" applyFill="1" applyBorder="1" applyAlignment="1">
      <alignment horizontal="center" vertical="center" wrapText="1"/>
    </xf>
    <xf numFmtId="0" fontId="34" fillId="11" borderId="77" xfId="0" applyFont="1" applyFill="1" applyBorder="1" applyAlignment="1">
      <alignment horizontal="center" vertical="center" wrapText="1"/>
    </xf>
    <xf numFmtId="0" fontId="31" fillId="0" borderId="40" xfId="0" applyFont="1" applyBorder="1" applyAlignment="1">
      <alignment horizontal="center" vertical="center"/>
    </xf>
    <xf numFmtId="0" fontId="31" fillId="0" borderId="44" xfId="0" applyFont="1" applyBorder="1" applyAlignment="1">
      <alignment horizontal="center" vertical="center"/>
    </xf>
    <xf numFmtId="0" fontId="34" fillId="0" borderId="44" xfId="0" applyFont="1" applyBorder="1" applyAlignment="1">
      <alignment horizontal="right" vertical="center" wrapText="1"/>
    </xf>
    <xf numFmtId="0" fontId="34" fillId="0" borderId="40" xfId="0" applyFont="1" applyBorder="1" applyAlignment="1">
      <alignment horizontal="right" vertical="center" wrapText="1"/>
    </xf>
    <xf numFmtId="0" fontId="31" fillId="0" borderId="43" xfId="0" applyFont="1" applyBorder="1" applyAlignment="1">
      <alignment horizontal="right" vertical="center"/>
    </xf>
    <xf numFmtId="0" fontId="31" fillId="0" borderId="43" xfId="0" applyFont="1" applyBorder="1" applyAlignment="1">
      <alignment horizontal="center" vertical="center"/>
    </xf>
    <xf numFmtId="0" fontId="32" fillId="0" borderId="40" xfId="0" applyFont="1" applyBorder="1" applyAlignment="1">
      <alignment horizontal="center" vertical="center"/>
    </xf>
    <xf numFmtId="0" fontId="31" fillId="0" borderId="46" xfId="0" applyFont="1" applyBorder="1" applyAlignment="1">
      <alignment horizontal="center" vertical="center"/>
    </xf>
    <xf numFmtId="0" fontId="34" fillId="0" borderId="40" xfId="0" applyFont="1" applyBorder="1" applyAlignment="1">
      <alignment horizontal="center" vertical="center" wrapText="1"/>
    </xf>
    <xf numFmtId="0" fontId="45" fillId="0" borderId="40" xfId="0" applyFont="1" applyBorder="1" applyAlignment="1">
      <alignment horizontal="center" vertical="center" wrapText="1"/>
    </xf>
    <xf numFmtId="0" fontId="37" fillId="0" borderId="40" xfId="0" applyFont="1" applyBorder="1" applyAlignment="1">
      <alignment horizontal="center" vertical="center" wrapText="1"/>
    </xf>
    <xf numFmtId="0" fontId="31" fillId="0" borderId="0" xfId="0" applyFont="1" applyAlignment="1">
      <alignment horizontal="center" vertical="center"/>
    </xf>
    <xf numFmtId="0" fontId="31" fillId="0" borderId="119" xfId="0" applyFont="1" applyBorder="1" applyAlignment="1">
      <alignment horizontal="center" vertical="center"/>
    </xf>
    <xf numFmtId="0" fontId="32" fillId="0" borderId="119" xfId="0" applyFont="1" applyBorder="1" applyAlignment="1">
      <alignment horizontal="center" vertical="center"/>
    </xf>
    <xf numFmtId="0" fontId="32" fillId="0" borderId="0" xfId="0" applyFont="1" applyAlignment="1">
      <alignment horizontal="left" vertical="center"/>
    </xf>
    <xf numFmtId="0" fontId="46" fillId="0" borderId="0" xfId="0" applyFont="1" applyAlignment="1">
      <alignment horizontal="center" vertical="center"/>
    </xf>
    <xf numFmtId="0" fontId="32" fillId="0" borderId="0" xfId="0" applyFont="1" applyAlignment="1">
      <alignment horizontal="center" vertical="center"/>
    </xf>
    <xf numFmtId="0" fontId="47" fillId="0" borderId="0" xfId="0" applyFont="1">
      <alignment vertical="center"/>
    </xf>
    <xf numFmtId="0" fontId="48" fillId="0" borderId="0" xfId="8" applyFont="1">
      <alignment vertical="center"/>
    </xf>
    <xf numFmtId="0" fontId="22" fillId="0" borderId="0" xfId="7" applyFont="1" applyAlignment="1">
      <alignment vertical="center"/>
    </xf>
    <xf numFmtId="0" fontId="22" fillId="0" borderId="0" xfId="7" applyFont="1" applyAlignment="1">
      <alignment vertical="center" shrinkToFit="1"/>
    </xf>
    <xf numFmtId="0" fontId="22" fillId="0" borderId="0" xfId="7" applyFont="1" applyAlignment="1">
      <alignment horizontal="right" vertical="center"/>
    </xf>
    <xf numFmtId="178" fontId="22" fillId="6" borderId="0" xfId="0" applyNumberFormat="1" applyFont="1" applyFill="1">
      <alignment vertical="center"/>
    </xf>
    <xf numFmtId="0" fontId="22" fillId="0" borderId="0" xfId="0" applyFont="1" applyAlignment="1">
      <alignment horizontal="centerContinuous" vertical="center"/>
    </xf>
    <xf numFmtId="178" fontId="22" fillId="0" borderId="0" xfId="0" applyNumberFormat="1" applyFont="1">
      <alignment vertical="center"/>
    </xf>
    <xf numFmtId="0" fontId="22" fillId="0" borderId="0" xfId="0" applyFont="1" applyAlignment="1">
      <alignment horizontal="left" vertical="center" wrapText="1"/>
    </xf>
    <xf numFmtId="0" fontId="22" fillId="0" borderId="0" xfId="0" applyFont="1" applyAlignment="1">
      <alignment vertical="center" wrapText="1"/>
    </xf>
    <xf numFmtId="0" fontId="22" fillId="0" borderId="0" xfId="0" applyFont="1" applyAlignment="1">
      <alignment horizontal="center" vertical="center"/>
    </xf>
    <xf numFmtId="0" fontId="22" fillId="0" borderId="0" xfId="0" applyFont="1" applyAlignment="1">
      <alignment horizontal="left" vertical="center" shrinkToFit="1"/>
    </xf>
    <xf numFmtId="0" fontId="22" fillId="0" borderId="0" xfId="0" applyFont="1" applyAlignment="1">
      <alignment horizontal="left" vertical="center" wrapText="1" shrinkToFit="1"/>
    </xf>
    <xf numFmtId="0" fontId="22" fillId="0" borderId="0" xfId="0" applyFont="1" applyAlignment="1">
      <alignment horizontal="left" vertical="center"/>
    </xf>
    <xf numFmtId="178" fontId="22" fillId="0" borderId="0" xfId="0" applyNumberFormat="1" applyFont="1" applyAlignment="1">
      <alignment horizontal="left" vertical="top" wrapText="1"/>
    </xf>
    <xf numFmtId="0" fontId="22" fillId="0" borderId="0" xfId="7" applyFont="1" applyAlignment="1">
      <alignment horizontal="left" vertical="top" wrapText="1"/>
    </xf>
    <xf numFmtId="0" fontId="22" fillId="0" borderId="45" xfId="7" applyFont="1" applyBorder="1" applyAlignment="1">
      <alignment vertical="center"/>
    </xf>
    <xf numFmtId="0" fontId="22" fillId="0" borderId="0" xfId="0" applyFont="1" applyAlignment="1">
      <alignment horizontal="centerContinuous" vertical="center" shrinkToFit="1"/>
    </xf>
    <xf numFmtId="0" fontId="22" fillId="0" borderId="46" xfId="7" applyFont="1" applyBorder="1" applyAlignment="1" applyProtection="1">
      <alignment vertical="center"/>
      <protection locked="0"/>
    </xf>
    <xf numFmtId="0" fontId="22" fillId="0" borderId="126" xfId="7" applyFont="1" applyBorder="1" applyAlignment="1">
      <alignment vertical="center"/>
    </xf>
    <xf numFmtId="182" fontId="23" fillId="0" borderId="82" xfId="7" applyNumberFormat="1" applyFont="1" applyBorder="1" applyAlignment="1">
      <alignment vertical="center"/>
    </xf>
    <xf numFmtId="182" fontId="23" fillId="0" borderId="83" xfId="7" applyNumberFormat="1" applyFont="1" applyBorder="1" applyAlignment="1">
      <alignment vertical="center"/>
    </xf>
    <xf numFmtId="182" fontId="23" fillId="0" borderId="63" xfId="7" applyNumberFormat="1" applyFont="1" applyBorder="1" applyAlignment="1">
      <alignment vertical="center"/>
    </xf>
    <xf numFmtId="182" fontId="22" fillId="0" borderId="138" xfId="7" applyNumberFormat="1" applyFont="1" applyBorder="1" applyAlignment="1">
      <alignment vertical="center"/>
    </xf>
    <xf numFmtId="178" fontId="22" fillId="0" borderId="138" xfId="7" applyNumberFormat="1" applyFont="1" applyBorder="1" applyAlignment="1">
      <alignment vertical="center"/>
    </xf>
    <xf numFmtId="0" fontId="22" fillId="0" borderId="138" xfId="7" applyFont="1" applyBorder="1" applyAlignment="1">
      <alignment vertical="center" wrapText="1"/>
    </xf>
    <xf numFmtId="183" fontId="22" fillId="0" borderId="84" xfId="7" applyNumberFormat="1" applyFont="1" applyBorder="1" applyAlignment="1">
      <alignment horizontal="center" vertical="center" wrapText="1" shrinkToFit="1"/>
    </xf>
    <xf numFmtId="182" fontId="22" fillId="10" borderId="139" xfId="1" applyNumberFormat="1" applyFont="1" applyFill="1" applyBorder="1" applyAlignment="1">
      <alignment vertical="center"/>
    </xf>
    <xf numFmtId="182" fontId="22" fillId="10" borderId="140" xfId="1" applyNumberFormat="1" applyFont="1" applyFill="1" applyBorder="1" applyAlignment="1">
      <alignment vertical="center"/>
    </xf>
    <xf numFmtId="182" fontId="22" fillId="10" borderId="141" xfId="1" applyNumberFormat="1" applyFont="1" applyFill="1" applyBorder="1" applyAlignment="1">
      <alignment vertical="center"/>
    </xf>
    <xf numFmtId="182" fontId="22" fillId="10" borderId="141" xfId="7" applyNumberFormat="1" applyFont="1" applyFill="1" applyBorder="1" applyAlignment="1">
      <alignment vertical="center"/>
    </xf>
    <xf numFmtId="182" fontId="22" fillId="11" borderId="142" xfId="7" applyNumberFormat="1" applyFont="1" applyFill="1" applyBorder="1" applyAlignment="1" applyProtection="1">
      <alignment horizontal="right" vertical="center"/>
      <protection locked="0"/>
    </xf>
    <xf numFmtId="182" fontId="22" fillId="10" borderId="142" xfId="7" applyNumberFormat="1" applyFont="1" applyFill="1" applyBorder="1" applyAlignment="1" applyProtection="1">
      <alignment vertical="center"/>
      <protection locked="0"/>
    </xf>
    <xf numFmtId="182" fontId="22" fillId="10" borderId="143" xfId="7" applyNumberFormat="1" applyFont="1" applyFill="1" applyBorder="1" applyAlignment="1" applyProtection="1">
      <alignment vertical="center"/>
      <protection locked="0"/>
    </xf>
    <xf numFmtId="178" fontId="22" fillId="5" borderId="141" xfId="7" applyNumberFormat="1" applyFont="1" applyFill="1" applyBorder="1" applyAlignment="1" applyProtection="1">
      <alignment vertical="center"/>
      <protection locked="0"/>
    </xf>
    <xf numFmtId="3" fontId="22" fillId="5" borderId="141" xfId="7" applyNumberFormat="1" applyFont="1" applyFill="1" applyBorder="1" applyAlignment="1" applyProtection="1">
      <alignment vertical="center"/>
      <protection locked="0"/>
    </xf>
    <xf numFmtId="3" fontId="22" fillId="10" borderId="141" xfId="7" applyNumberFormat="1" applyFont="1" applyFill="1" applyBorder="1" applyAlignment="1">
      <alignment vertical="center"/>
    </xf>
    <xf numFmtId="0" fontId="22" fillId="11" borderId="142" xfId="7" applyFont="1" applyFill="1" applyBorder="1" applyAlignment="1" applyProtection="1">
      <alignment vertical="center" wrapText="1"/>
      <protection locked="0"/>
    </xf>
    <xf numFmtId="0" fontId="22" fillId="5" borderId="144" xfId="7" applyFont="1" applyFill="1" applyBorder="1" applyAlignment="1" applyProtection="1">
      <alignment vertical="center" wrapText="1" shrinkToFit="1"/>
      <protection locked="0"/>
    </xf>
    <xf numFmtId="182" fontId="22" fillId="10" borderId="145" xfId="1" applyNumberFormat="1" applyFont="1" applyFill="1" applyBorder="1" applyAlignment="1">
      <alignment vertical="center"/>
    </xf>
    <xf numFmtId="182" fontId="22" fillId="10" borderId="146" xfId="1" applyNumberFormat="1" applyFont="1" applyFill="1" applyBorder="1" applyAlignment="1">
      <alignment vertical="center"/>
    </xf>
    <xf numFmtId="182" fontId="22" fillId="10" borderId="147" xfId="1" applyNumberFormat="1" applyFont="1" applyFill="1" applyBorder="1" applyAlignment="1">
      <alignment vertical="center"/>
    </xf>
    <xf numFmtId="182" fontId="22" fillId="10" borderId="148" xfId="7" applyNumberFormat="1" applyFont="1" applyFill="1" applyBorder="1" applyAlignment="1">
      <alignment vertical="center"/>
    </xf>
    <xf numFmtId="182" fontId="22" fillId="11" borderId="149" xfId="7" applyNumberFormat="1" applyFont="1" applyFill="1" applyBorder="1" applyAlignment="1" applyProtection="1">
      <alignment horizontal="right" vertical="center"/>
      <protection locked="0"/>
    </xf>
    <xf numFmtId="182" fontId="22" fillId="10" borderId="149" xfId="7" applyNumberFormat="1" applyFont="1" applyFill="1" applyBorder="1" applyAlignment="1" applyProtection="1">
      <alignment vertical="center"/>
      <protection locked="0"/>
    </xf>
    <xf numFmtId="182" fontId="22" fillId="10" borderId="150" xfId="7" applyNumberFormat="1" applyFont="1" applyFill="1" applyBorder="1" applyAlignment="1" applyProtection="1">
      <alignment vertical="center"/>
      <protection locked="0"/>
    </xf>
    <xf numFmtId="178" fontId="22" fillId="5" borderId="148" xfId="7" applyNumberFormat="1" applyFont="1" applyFill="1" applyBorder="1" applyAlignment="1" applyProtection="1">
      <alignment vertical="center"/>
      <protection locked="0"/>
    </xf>
    <xf numFmtId="3" fontId="22" fillId="5" borderId="147" xfId="7" applyNumberFormat="1" applyFont="1" applyFill="1" applyBorder="1" applyAlignment="1" applyProtection="1">
      <alignment vertical="center"/>
      <protection locked="0"/>
    </xf>
    <xf numFmtId="3" fontId="22" fillId="10" borderId="147" xfId="7" applyNumberFormat="1" applyFont="1" applyFill="1" applyBorder="1" applyAlignment="1">
      <alignment vertical="center"/>
    </xf>
    <xf numFmtId="0" fontId="22" fillId="11" borderId="149" xfId="7" applyFont="1" applyFill="1" applyBorder="1" applyAlignment="1" applyProtection="1">
      <alignment vertical="center" wrapText="1"/>
      <protection locked="0"/>
    </xf>
    <xf numFmtId="0" fontId="22" fillId="5" borderId="151" xfId="7" applyFont="1" applyFill="1" applyBorder="1" applyAlignment="1" applyProtection="1">
      <alignment vertical="center" wrapText="1" shrinkToFit="1"/>
      <protection locked="0"/>
    </xf>
    <xf numFmtId="182" fontId="22" fillId="10" borderId="152" xfId="1" applyNumberFormat="1" applyFont="1" applyFill="1" applyBorder="1" applyAlignment="1">
      <alignment vertical="center"/>
    </xf>
    <xf numFmtId="182" fontId="22" fillId="10" borderId="153" xfId="1" applyNumberFormat="1" applyFont="1" applyFill="1" applyBorder="1" applyAlignment="1">
      <alignment vertical="center"/>
    </xf>
    <xf numFmtId="182" fontId="22" fillId="10" borderId="154" xfId="1" applyNumberFormat="1" applyFont="1" applyFill="1" applyBorder="1" applyAlignment="1">
      <alignment vertical="center"/>
    </xf>
    <xf numFmtId="182" fontId="22" fillId="10" borderId="155" xfId="1" applyNumberFormat="1" applyFont="1" applyFill="1" applyBorder="1" applyAlignment="1">
      <alignment vertical="center"/>
    </xf>
    <xf numFmtId="0" fontId="49" fillId="0" borderId="0" xfId="7" applyFont="1" applyAlignment="1">
      <alignment vertical="center"/>
    </xf>
    <xf numFmtId="3" fontId="49" fillId="0" borderId="0" xfId="7" applyNumberFormat="1" applyFont="1" applyAlignment="1">
      <alignment vertical="center"/>
    </xf>
    <xf numFmtId="182" fontId="22" fillId="10" borderId="156" xfId="1" applyNumberFormat="1" applyFont="1" applyFill="1" applyBorder="1" applyAlignment="1">
      <alignment vertical="center"/>
    </xf>
    <xf numFmtId="182" fontId="22" fillId="10" borderId="148" xfId="1" applyNumberFormat="1" applyFont="1" applyFill="1" applyBorder="1" applyAlignment="1">
      <alignment vertical="center"/>
    </xf>
    <xf numFmtId="182" fontId="22" fillId="10" borderId="157" xfId="7" applyNumberFormat="1" applyFont="1" applyFill="1" applyBorder="1" applyAlignment="1" applyProtection="1">
      <alignment vertical="center"/>
      <protection locked="0"/>
    </xf>
    <xf numFmtId="3" fontId="22" fillId="5" borderId="148" xfId="7" applyNumberFormat="1" applyFont="1" applyFill="1" applyBorder="1" applyAlignment="1" applyProtection="1">
      <alignment vertical="center"/>
      <protection locked="0"/>
    </xf>
    <xf numFmtId="3" fontId="22" fillId="10" borderId="148" xfId="7" applyNumberFormat="1" applyFont="1" applyFill="1" applyBorder="1" applyAlignment="1">
      <alignment vertical="center"/>
    </xf>
    <xf numFmtId="0" fontId="22" fillId="5" borderId="158" xfId="7" applyFont="1" applyFill="1" applyBorder="1" applyAlignment="1" applyProtection="1">
      <alignment vertical="center" wrapText="1" shrinkToFit="1"/>
      <protection locked="0"/>
    </xf>
    <xf numFmtId="182" fontId="22" fillId="10" borderId="159" xfId="1" applyNumberFormat="1" applyFont="1" applyFill="1" applyBorder="1" applyAlignment="1">
      <alignment vertical="center"/>
    </xf>
    <xf numFmtId="182" fontId="22" fillId="10" borderId="160" xfId="1" applyNumberFormat="1" applyFont="1" applyFill="1" applyBorder="1" applyAlignment="1">
      <alignment vertical="center"/>
    </xf>
    <xf numFmtId="182" fontId="22" fillId="10" borderId="77" xfId="1" applyNumberFormat="1" applyFont="1" applyFill="1" applyBorder="1" applyAlignment="1">
      <alignment vertical="center"/>
    </xf>
    <xf numFmtId="182" fontId="22" fillId="10" borderId="77" xfId="7" applyNumberFormat="1" applyFont="1" applyFill="1" applyBorder="1" applyAlignment="1">
      <alignment vertical="center"/>
    </xf>
    <xf numFmtId="182" fontId="22" fillId="11" borderId="77" xfId="7" applyNumberFormat="1" applyFont="1" applyFill="1" applyBorder="1" applyAlignment="1" applyProtection="1">
      <alignment horizontal="right" vertical="center"/>
      <protection locked="0"/>
    </xf>
    <xf numFmtId="182" fontId="22" fillId="10" borderId="77" xfId="7" applyNumberFormat="1" applyFont="1" applyFill="1" applyBorder="1" applyAlignment="1" applyProtection="1">
      <alignment vertical="center"/>
      <protection locked="0"/>
    </xf>
    <xf numFmtId="182" fontId="22" fillId="10" borderId="76" xfId="7" applyNumberFormat="1" applyFont="1" applyFill="1" applyBorder="1" applyAlignment="1" applyProtection="1">
      <alignment vertical="center"/>
      <protection locked="0"/>
    </xf>
    <xf numFmtId="178" fontId="22" fillId="5" borderId="77" xfId="7" applyNumberFormat="1" applyFont="1" applyFill="1" applyBorder="1" applyAlignment="1" applyProtection="1">
      <alignment vertical="center"/>
      <protection locked="0"/>
    </xf>
    <xf numFmtId="3" fontId="22" fillId="5" borderId="77" xfId="7" applyNumberFormat="1" applyFont="1" applyFill="1" applyBorder="1" applyAlignment="1" applyProtection="1">
      <alignment vertical="center"/>
      <protection locked="0"/>
    </xf>
    <xf numFmtId="3" fontId="22" fillId="10" borderId="77" xfId="7" applyNumberFormat="1" applyFont="1" applyFill="1" applyBorder="1" applyAlignment="1">
      <alignment vertical="center"/>
    </xf>
    <xf numFmtId="0" fontId="22" fillId="11" borderId="77" xfId="7" applyFont="1" applyFill="1" applyBorder="1" applyAlignment="1" applyProtection="1">
      <alignment vertical="center" wrapText="1"/>
      <protection locked="0"/>
    </xf>
    <xf numFmtId="0" fontId="22" fillId="5" borderId="78" xfId="7" applyFont="1" applyFill="1" applyBorder="1" applyAlignment="1" applyProtection="1">
      <alignment vertical="center" wrapText="1" shrinkToFit="1"/>
      <protection locked="0"/>
    </xf>
    <xf numFmtId="0" fontId="22" fillId="0" borderId="0" xfId="7" applyFont="1" applyAlignment="1">
      <alignment horizontal="center" vertical="center"/>
    </xf>
    <xf numFmtId="182" fontId="22" fillId="10" borderId="161" xfId="1" applyNumberFormat="1" applyFont="1" applyFill="1" applyBorder="1" applyAlignment="1">
      <alignment vertical="center"/>
    </xf>
    <xf numFmtId="182" fontId="22" fillId="10" borderId="162" xfId="1" applyNumberFormat="1" applyFont="1" applyFill="1" applyBorder="1" applyAlignment="1">
      <alignment vertical="center"/>
    </xf>
    <xf numFmtId="182" fontId="22" fillId="10" borderId="40" xfId="1" applyNumberFormat="1" applyFont="1" applyFill="1" applyBorder="1" applyAlignment="1">
      <alignment vertical="center"/>
    </xf>
    <xf numFmtId="182" fontId="22" fillId="10" borderId="40" xfId="7" applyNumberFormat="1" applyFont="1" applyFill="1" applyBorder="1" applyAlignment="1">
      <alignment vertical="center"/>
    </xf>
    <xf numFmtId="182" fontId="22" fillId="11" borderId="40" xfId="7" applyNumberFormat="1" applyFont="1" applyFill="1" applyBorder="1" applyAlignment="1" applyProtection="1">
      <alignment horizontal="right" vertical="center"/>
      <protection locked="0"/>
    </xf>
    <xf numFmtId="182" fontId="22" fillId="10" borderId="40" xfId="7" applyNumberFormat="1" applyFont="1" applyFill="1" applyBorder="1" applyAlignment="1" applyProtection="1">
      <alignment vertical="center"/>
      <protection locked="0"/>
    </xf>
    <xf numFmtId="182" fontId="22" fillId="10" borderId="41" xfId="7" applyNumberFormat="1" applyFont="1" applyFill="1" applyBorder="1" applyAlignment="1" applyProtection="1">
      <alignment vertical="center"/>
      <protection locked="0"/>
    </xf>
    <xf numFmtId="178" fontId="22" fillId="5" borderId="40" xfId="7" applyNumberFormat="1" applyFont="1" applyFill="1" applyBorder="1" applyAlignment="1" applyProtection="1">
      <alignment vertical="center"/>
      <protection locked="0"/>
    </xf>
    <xf numFmtId="3" fontId="22" fillId="5" borderId="40" xfId="7" applyNumberFormat="1" applyFont="1" applyFill="1" applyBorder="1" applyAlignment="1" applyProtection="1">
      <alignment vertical="center"/>
      <protection locked="0"/>
    </xf>
    <xf numFmtId="3" fontId="22" fillId="10" borderId="40" xfId="7" applyNumberFormat="1" applyFont="1" applyFill="1" applyBorder="1" applyAlignment="1">
      <alignment vertical="center"/>
    </xf>
    <xf numFmtId="0" fontId="22" fillId="11" borderId="40" xfId="7" applyFont="1" applyFill="1" applyBorder="1" applyAlignment="1" applyProtection="1">
      <alignment vertical="center" wrapText="1"/>
      <protection locked="0"/>
    </xf>
    <xf numFmtId="0" fontId="22" fillId="5" borderId="64" xfId="7" applyFont="1" applyFill="1" applyBorder="1" applyAlignment="1" applyProtection="1">
      <alignment vertical="center" wrapText="1" shrinkToFit="1"/>
      <protection locked="0"/>
    </xf>
    <xf numFmtId="0" fontId="49" fillId="0" borderId="0" xfId="7" applyFont="1" applyAlignment="1" applyProtection="1">
      <alignment vertical="center"/>
      <protection locked="0"/>
    </xf>
    <xf numFmtId="3" fontId="49" fillId="0" borderId="163" xfId="7" applyNumberFormat="1" applyFont="1" applyBorder="1" applyAlignment="1" applyProtection="1">
      <alignment vertical="center"/>
      <protection locked="0"/>
    </xf>
    <xf numFmtId="0" fontId="22" fillId="0" borderId="164" xfId="7" applyFont="1" applyBorder="1" applyAlignment="1" applyProtection="1">
      <alignment horizontal="right" vertical="center"/>
      <protection locked="0"/>
    </xf>
    <xf numFmtId="0" fontId="22" fillId="0" borderId="41" xfId="7" applyFont="1" applyBorder="1" applyAlignment="1" applyProtection="1">
      <alignment horizontal="right" vertical="center"/>
      <protection locked="0"/>
    </xf>
    <xf numFmtId="0" fontId="22" fillId="0" borderId="46" xfId="7" applyFont="1" applyBorder="1" applyAlignment="1" applyProtection="1">
      <alignment horizontal="right" vertical="center"/>
      <protection locked="0"/>
    </xf>
    <xf numFmtId="0" fontId="22" fillId="0" borderId="61" xfId="7" applyFont="1" applyBorder="1" applyAlignment="1" applyProtection="1">
      <alignment horizontal="right" vertical="center"/>
      <protection locked="0"/>
    </xf>
    <xf numFmtId="0" fontId="22" fillId="0" borderId="45" xfId="7" applyFont="1" applyBorder="1" applyAlignment="1" applyProtection="1">
      <alignment horizontal="right" vertical="center"/>
      <protection locked="0"/>
    </xf>
    <xf numFmtId="0" fontId="22" fillId="0" borderId="81" xfId="7" applyFont="1" applyBorder="1" applyAlignment="1" applyProtection="1">
      <alignment vertical="center" shrinkToFit="1"/>
      <protection locked="0"/>
    </xf>
    <xf numFmtId="0" fontId="22" fillId="0" borderId="0" xfId="7" applyFont="1" applyAlignment="1" applyProtection="1">
      <alignment horizontal="right" vertical="center"/>
      <protection locked="0"/>
    </xf>
    <xf numFmtId="0" fontId="22" fillId="0" borderId="163" xfId="7" applyFont="1" applyBorder="1" applyAlignment="1">
      <alignment vertical="center"/>
    </xf>
    <xf numFmtId="0" fontId="22" fillId="0" borderId="60" xfId="7" applyFont="1" applyBorder="1" applyAlignment="1">
      <alignment horizontal="center" vertical="center"/>
    </xf>
    <xf numFmtId="0" fontId="22" fillId="0" borderId="44" xfId="7" applyFont="1" applyBorder="1" applyAlignment="1">
      <alignment horizontal="center" vertical="center"/>
    </xf>
    <xf numFmtId="0" fontId="22" fillId="0" borderId="44" xfId="7" applyFont="1" applyBorder="1" applyAlignment="1">
      <alignment horizontal="center" vertical="center" shrinkToFit="1"/>
    </xf>
    <xf numFmtId="0" fontId="22" fillId="0" borderId="60" xfId="7" applyFont="1" applyBorder="1" applyAlignment="1">
      <alignment horizontal="center" vertical="center" shrinkToFit="1"/>
    </xf>
    <xf numFmtId="0" fontId="22" fillId="0" borderId="165" xfId="7" applyFont="1" applyBorder="1" applyAlignment="1">
      <alignment horizontal="center" vertical="center" shrinkToFit="1"/>
    </xf>
    <xf numFmtId="0" fontId="52" fillId="0" borderId="0" xfId="0" applyFont="1">
      <alignment vertical="center"/>
    </xf>
    <xf numFmtId="0" fontId="32" fillId="6" borderId="123" xfId="0" applyFont="1" applyFill="1" applyBorder="1">
      <alignment vertical="center"/>
    </xf>
    <xf numFmtId="0" fontId="32" fillId="11" borderId="166" xfId="0" applyFont="1" applyFill="1" applyBorder="1">
      <alignment vertical="center"/>
    </xf>
    <xf numFmtId="0" fontId="53" fillId="0" borderId="0" xfId="7" applyFont="1" applyAlignment="1">
      <alignment horizontal="left" vertical="top" wrapText="1"/>
    </xf>
    <xf numFmtId="0" fontId="54" fillId="0" borderId="0" xfId="7" applyFont="1" applyAlignment="1">
      <alignment horizontal="left" vertical="top"/>
    </xf>
    <xf numFmtId="0" fontId="32" fillId="10" borderId="40" xfId="0" applyFont="1" applyFill="1" applyBorder="1" applyAlignment="1">
      <alignment vertical="center" wrapText="1"/>
    </xf>
    <xf numFmtId="0" fontId="32" fillId="11" borderId="40" xfId="0" applyFont="1" applyFill="1" applyBorder="1">
      <alignment vertical="center"/>
    </xf>
    <xf numFmtId="0" fontId="32" fillId="5" borderId="44" xfId="0" applyFont="1" applyFill="1" applyBorder="1">
      <alignment vertical="center"/>
    </xf>
    <xf numFmtId="0" fontId="55"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56" fontId="11" fillId="0" borderId="0" xfId="0" applyNumberFormat="1" applyFont="1">
      <alignment vertical="center"/>
    </xf>
    <xf numFmtId="0" fontId="14" fillId="0" borderId="0" xfId="0" applyFont="1" applyAlignment="1">
      <alignment horizontal="left" vertical="center"/>
    </xf>
    <xf numFmtId="0" fontId="59" fillId="0" borderId="44" xfId="7" applyFont="1" applyBorder="1" applyAlignment="1">
      <alignment vertical="center"/>
    </xf>
    <xf numFmtId="0" fontId="59" fillId="0" borderId="46" xfId="7" applyFont="1" applyBorder="1" applyAlignment="1">
      <alignment vertical="center"/>
    </xf>
    <xf numFmtId="178" fontId="57" fillId="0" borderId="170" xfId="0" applyNumberFormat="1" applyFont="1" applyBorder="1" applyAlignment="1">
      <alignment vertical="center" shrinkToFit="1"/>
    </xf>
    <xf numFmtId="178" fontId="57" fillId="0" borderId="171" xfId="0" applyNumberFormat="1" applyFont="1" applyBorder="1" applyAlignment="1">
      <alignment vertical="center" shrinkToFit="1"/>
    </xf>
    <xf numFmtId="178" fontId="58" fillId="0" borderId="172" xfId="0" applyNumberFormat="1" applyFont="1" applyBorder="1" applyAlignment="1">
      <alignment vertical="center" shrinkToFit="1"/>
    </xf>
    <xf numFmtId="178" fontId="14" fillId="0" borderId="173" xfId="0" applyNumberFormat="1" applyFont="1" applyBorder="1" applyAlignment="1">
      <alignment vertical="center" shrinkToFit="1"/>
    </xf>
    <xf numFmtId="178" fontId="14" fillId="0" borderId="174" xfId="0" applyNumberFormat="1" applyFont="1" applyBorder="1" applyAlignment="1">
      <alignment vertical="center" shrinkToFit="1"/>
    </xf>
    <xf numFmtId="178" fontId="14" fillId="0" borderId="175" xfId="0" applyNumberFormat="1" applyFont="1" applyBorder="1" applyAlignment="1">
      <alignment vertical="center" shrinkToFit="1"/>
    </xf>
    <xf numFmtId="178" fontId="14" fillId="0" borderId="176" xfId="0" applyNumberFormat="1" applyFont="1" applyBorder="1" applyAlignment="1">
      <alignment vertical="center" shrinkToFit="1"/>
    </xf>
    <xf numFmtId="0" fontId="14" fillId="0" borderId="177" xfId="0" applyFont="1" applyBorder="1" applyAlignment="1">
      <alignment horizontal="right" vertical="center" shrinkToFit="1"/>
    </xf>
    <xf numFmtId="0" fontId="14" fillId="0" borderId="178" xfId="0" applyFont="1" applyBorder="1" applyAlignment="1">
      <alignment horizontal="right" vertical="center" shrinkToFit="1"/>
    </xf>
    <xf numFmtId="0" fontId="14" fillId="0" borderId="179" xfId="0" applyFont="1" applyBorder="1" applyAlignment="1">
      <alignment horizontal="right" vertical="center" shrinkToFit="1"/>
    </xf>
    <xf numFmtId="12" fontId="11" fillId="0" borderId="0" xfId="0" applyNumberFormat="1" applyFont="1" applyAlignment="1">
      <alignment horizontal="center" vertical="center"/>
    </xf>
    <xf numFmtId="0" fontId="11" fillId="0" borderId="0" xfId="0" applyFont="1" applyAlignment="1">
      <alignment horizontal="center" vertical="center"/>
    </xf>
    <xf numFmtId="178" fontId="14" fillId="10" borderId="180" xfId="0" applyNumberFormat="1" applyFont="1" applyFill="1" applyBorder="1" applyAlignment="1">
      <alignment vertical="center" shrinkToFit="1"/>
    </xf>
    <xf numFmtId="178" fontId="14" fillId="10" borderId="139" xfId="0" applyNumberFormat="1" applyFont="1" applyFill="1" applyBorder="1" applyAlignment="1">
      <alignment vertical="center" shrinkToFit="1"/>
    </xf>
    <xf numFmtId="178" fontId="14" fillId="10" borderId="181" xfId="0" applyNumberFormat="1" applyFont="1" applyFill="1" applyBorder="1" applyAlignment="1">
      <alignment vertical="center" shrinkToFit="1"/>
    </xf>
    <xf numFmtId="178" fontId="60" fillId="11" borderId="182" xfId="0" applyNumberFormat="1" applyFont="1" applyFill="1" applyBorder="1" applyAlignment="1">
      <alignment vertical="center" shrinkToFit="1"/>
    </xf>
    <xf numFmtId="38" fontId="14" fillId="10" borderId="181" xfId="1" applyFont="1" applyFill="1" applyBorder="1" applyAlignment="1">
      <alignment vertical="center" shrinkToFit="1"/>
    </xf>
    <xf numFmtId="12" fontId="60" fillId="10" borderId="183" xfId="0" applyNumberFormat="1" applyFont="1" applyFill="1" applyBorder="1" applyAlignment="1">
      <alignment vertical="center" shrinkToFit="1"/>
    </xf>
    <xf numFmtId="178" fontId="60" fillId="10" borderId="183" xfId="0" applyNumberFormat="1" applyFont="1" applyFill="1" applyBorder="1" applyAlignment="1">
      <alignment vertical="center" shrinkToFit="1"/>
    </xf>
    <xf numFmtId="3" fontId="60" fillId="10" borderId="182" xfId="0" applyNumberFormat="1" applyFont="1" applyFill="1" applyBorder="1" applyAlignment="1">
      <alignment vertical="center" shrinkToFit="1"/>
    </xf>
    <xf numFmtId="178" fontId="14" fillId="5" borderId="184" xfId="0" applyNumberFormat="1" applyFont="1" applyFill="1" applyBorder="1" applyAlignment="1">
      <alignment vertical="center" shrinkToFit="1"/>
    </xf>
    <xf numFmtId="178" fontId="60" fillId="10" borderId="185" xfId="0" applyNumberFormat="1" applyFont="1" applyFill="1" applyBorder="1" applyAlignment="1">
      <alignment vertical="center" shrinkToFit="1"/>
    </xf>
    <xf numFmtId="0" fontId="14" fillId="5" borderId="186" xfId="0" applyFont="1" applyFill="1" applyBorder="1" applyAlignment="1">
      <alignment vertical="center" wrapText="1"/>
    </xf>
    <xf numFmtId="0" fontId="14" fillId="5" borderId="187" xfId="0" applyFont="1" applyFill="1" applyBorder="1" applyAlignment="1">
      <alignment vertical="center" wrapText="1"/>
    </xf>
    <xf numFmtId="0" fontId="14" fillId="11" borderId="188" xfId="0" applyFont="1" applyFill="1" applyBorder="1" applyAlignment="1">
      <alignment vertical="center" wrapText="1"/>
    </xf>
    <xf numFmtId="0" fontId="14" fillId="5" borderId="189" xfId="0" applyFont="1" applyFill="1" applyBorder="1" applyAlignment="1">
      <alignment vertical="center" wrapText="1"/>
    </xf>
    <xf numFmtId="178" fontId="14" fillId="10" borderId="190" xfId="0" applyNumberFormat="1" applyFont="1" applyFill="1" applyBorder="1" applyAlignment="1">
      <alignment vertical="center" shrinkToFit="1"/>
    </xf>
    <xf numFmtId="178" fontId="14" fillId="10" borderId="145" xfId="0" applyNumberFormat="1" applyFont="1" applyFill="1" applyBorder="1" applyAlignment="1">
      <alignment vertical="center" shrinkToFit="1"/>
    </xf>
    <xf numFmtId="178" fontId="14" fillId="11" borderId="181" xfId="0" applyNumberFormat="1" applyFont="1" applyFill="1" applyBorder="1" applyAlignment="1">
      <alignment vertical="center" shrinkToFit="1"/>
    </xf>
    <xf numFmtId="12" fontId="14" fillId="10" borderId="181" xfId="0" applyNumberFormat="1" applyFont="1" applyFill="1" applyBorder="1" applyAlignment="1">
      <alignment vertical="center" shrinkToFit="1"/>
    </xf>
    <xf numFmtId="178" fontId="14" fillId="10" borderId="185" xfId="0" applyNumberFormat="1" applyFont="1" applyFill="1" applyBorder="1" applyAlignment="1">
      <alignment vertical="center" shrinkToFit="1"/>
    </xf>
    <xf numFmtId="3" fontId="60" fillId="10" borderId="185" xfId="0" applyNumberFormat="1" applyFont="1" applyFill="1" applyBorder="1" applyAlignment="1">
      <alignment vertical="center" shrinkToFit="1"/>
    </xf>
    <xf numFmtId="178" fontId="14" fillId="5" borderId="185" xfId="0" applyNumberFormat="1" applyFont="1" applyFill="1" applyBorder="1" applyAlignment="1">
      <alignment vertical="center" shrinkToFit="1"/>
    </xf>
    <xf numFmtId="0" fontId="14" fillId="5" borderId="15" xfId="0" applyFont="1" applyFill="1" applyBorder="1" applyAlignment="1">
      <alignment vertical="center" wrapText="1"/>
    </xf>
    <xf numFmtId="0" fontId="14" fillId="11" borderId="15" xfId="0" applyFont="1" applyFill="1" applyBorder="1" applyAlignment="1">
      <alignment vertical="center" wrapText="1"/>
    </xf>
    <xf numFmtId="0" fontId="14" fillId="5" borderId="191" xfId="0" applyFont="1" applyFill="1" applyBorder="1" applyAlignment="1">
      <alignment vertical="center" wrapText="1"/>
    </xf>
    <xf numFmtId="178" fontId="14" fillId="10" borderId="192" xfId="0" applyNumberFormat="1" applyFont="1" applyFill="1" applyBorder="1" applyAlignment="1">
      <alignment vertical="center" shrinkToFit="1"/>
    </xf>
    <xf numFmtId="178" fontId="14" fillId="10" borderId="193" xfId="0" applyNumberFormat="1" applyFont="1" applyFill="1" applyBorder="1" applyAlignment="1">
      <alignment vertical="center" shrinkToFit="1"/>
    </xf>
    <xf numFmtId="0" fontId="14" fillId="5" borderId="194" xfId="0" applyFont="1" applyFill="1" applyBorder="1" applyAlignment="1">
      <alignment vertical="center" wrapText="1"/>
    </xf>
    <xf numFmtId="0" fontId="14" fillId="5" borderId="195" xfId="0" applyFont="1" applyFill="1" applyBorder="1" applyAlignment="1">
      <alignment vertical="center" wrapText="1"/>
    </xf>
    <xf numFmtId="0" fontId="14" fillId="11" borderId="195" xfId="0" applyFont="1" applyFill="1" applyBorder="1" applyAlignment="1">
      <alignment vertical="center" wrapText="1"/>
    </xf>
    <xf numFmtId="178" fontId="14" fillId="10" borderId="196" xfId="0" applyNumberFormat="1" applyFont="1" applyFill="1" applyBorder="1" applyAlignment="1">
      <alignment vertical="center" shrinkToFit="1"/>
    </xf>
    <xf numFmtId="178" fontId="14" fillId="10" borderId="197" xfId="0" applyNumberFormat="1" applyFont="1" applyFill="1" applyBorder="1" applyAlignment="1">
      <alignment vertical="center" shrinkToFit="1"/>
    </xf>
    <xf numFmtId="178" fontId="14" fillId="10" borderId="198" xfId="0" applyNumberFormat="1" applyFont="1" applyFill="1" applyBorder="1" applyAlignment="1">
      <alignment vertical="center" shrinkToFit="1"/>
    </xf>
    <xf numFmtId="178" fontId="14" fillId="14" borderId="198" xfId="0" applyNumberFormat="1" applyFont="1" applyFill="1" applyBorder="1" applyAlignment="1">
      <alignment vertical="center" shrinkToFit="1"/>
    </xf>
    <xf numFmtId="38" fontId="14" fillId="10" borderId="198" xfId="1" applyFont="1" applyFill="1" applyBorder="1" applyAlignment="1">
      <alignment vertical="center" shrinkToFit="1"/>
    </xf>
    <xf numFmtId="12" fontId="14" fillId="10" borderId="198" xfId="0" applyNumberFormat="1" applyFont="1" applyFill="1" applyBorder="1" applyAlignment="1">
      <alignment vertical="center" shrinkToFit="1"/>
    </xf>
    <xf numFmtId="178" fontId="14" fillId="10" borderId="199" xfId="0" applyNumberFormat="1" applyFont="1" applyFill="1" applyBorder="1" applyAlignment="1">
      <alignment vertical="center" shrinkToFit="1"/>
    </xf>
    <xf numFmtId="3" fontId="14" fillId="10" borderId="199" xfId="0" applyNumberFormat="1" applyFont="1" applyFill="1" applyBorder="1" applyAlignment="1">
      <alignment vertical="center" shrinkToFit="1"/>
    </xf>
    <xf numFmtId="178" fontId="14" fillId="5" borderId="199" xfId="0" applyNumberFormat="1" applyFont="1" applyFill="1" applyBorder="1" applyAlignment="1">
      <alignment vertical="center" shrinkToFit="1"/>
    </xf>
    <xf numFmtId="0" fontId="14" fillId="5" borderId="200" xfId="0" applyFont="1" applyFill="1" applyBorder="1" applyAlignment="1">
      <alignment vertical="center" wrapText="1"/>
    </xf>
    <xf numFmtId="0" fontId="14" fillId="11" borderId="200" xfId="0" applyFont="1" applyFill="1" applyBorder="1" applyAlignment="1">
      <alignment vertical="center" wrapText="1"/>
    </xf>
    <xf numFmtId="0" fontId="14" fillId="5" borderId="201" xfId="0" applyFont="1" applyFill="1" applyBorder="1" applyAlignment="1">
      <alignment vertical="center" wrapText="1"/>
    </xf>
    <xf numFmtId="178" fontId="14" fillId="11" borderId="198" xfId="0" applyNumberFormat="1" applyFont="1" applyFill="1" applyBorder="1" applyAlignment="1">
      <alignment vertical="center" shrinkToFit="1"/>
    </xf>
    <xf numFmtId="0" fontId="14" fillId="0" borderId="202" xfId="0" applyFont="1" applyBorder="1" applyAlignment="1">
      <alignment horizontal="right" vertical="center" wrapText="1"/>
    </xf>
    <xf numFmtId="0" fontId="14" fillId="0" borderId="89" xfId="0" applyFont="1" applyBorder="1" applyAlignment="1">
      <alignment horizontal="right" vertical="center" wrapText="1"/>
    </xf>
    <xf numFmtId="0" fontId="14" fillId="0" borderId="203" xfId="0" applyFont="1" applyBorder="1" applyAlignment="1">
      <alignment horizontal="right" vertical="center" wrapText="1"/>
    </xf>
    <xf numFmtId="0" fontId="14" fillId="0" borderId="26" xfId="0" applyFont="1" applyBorder="1" applyAlignment="1">
      <alignment horizontal="right" vertical="center" wrapText="1"/>
    </xf>
    <xf numFmtId="0" fontId="14" fillId="0" borderId="194" xfId="0" applyFont="1" applyBorder="1" applyAlignment="1">
      <alignment vertical="top" wrapText="1"/>
    </xf>
    <xf numFmtId="0" fontId="14" fillId="0" borderId="27" xfId="0" applyFont="1" applyBorder="1" applyAlignment="1">
      <alignment horizontal="right" vertical="top" wrapText="1"/>
    </xf>
    <xf numFmtId="0" fontId="14" fillId="0" borderId="28" xfId="0" applyFont="1" applyBorder="1" applyAlignment="1">
      <alignment vertical="top" wrapText="1"/>
    </xf>
    <xf numFmtId="0" fontId="56" fillId="0" borderId="204" xfId="0" applyFont="1" applyBorder="1" applyAlignment="1">
      <alignment horizontal="center" vertical="center" wrapText="1"/>
    </xf>
    <xf numFmtId="0" fontId="56" fillId="0" borderId="87" xfId="0" applyFont="1" applyBorder="1" applyAlignment="1">
      <alignment horizontal="center" vertical="center" wrapText="1"/>
    </xf>
    <xf numFmtId="0" fontId="56" fillId="0" borderId="85" xfId="0" applyFont="1" applyBorder="1" applyAlignment="1">
      <alignment horizontal="center" vertical="center" wrapText="1"/>
    </xf>
    <xf numFmtId="0" fontId="56" fillId="0" borderId="85" xfId="0" applyFont="1" applyBorder="1" applyAlignment="1">
      <alignment horizontal="center" vertical="center" shrinkToFit="1"/>
    </xf>
    <xf numFmtId="0" fontId="56" fillId="0" borderId="205" xfId="0" applyFont="1" applyBorder="1" applyAlignment="1">
      <alignment horizontal="center" vertical="center" wrapText="1"/>
    </xf>
    <xf numFmtId="0" fontId="56" fillId="0" borderId="32" xfId="0" applyFont="1" applyBorder="1" applyAlignment="1">
      <alignment horizontal="center" vertical="center" wrapText="1"/>
    </xf>
    <xf numFmtId="0" fontId="14" fillId="0" borderId="32" xfId="0" applyFont="1" applyBorder="1" applyAlignment="1">
      <alignment horizontal="center" vertical="center" wrapText="1"/>
    </xf>
    <xf numFmtId="0" fontId="14" fillId="5" borderId="85"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58" fillId="10" borderId="207" xfId="0" applyFont="1" applyFill="1" applyBorder="1" applyAlignment="1">
      <alignment horizontal="center" vertical="center" wrapText="1"/>
    </xf>
    <xf numFmtId="0" fontId="58" fillId="10" borderId="208" xfId="0" applyFont="1" applyFill="1" applyBorder="1" applyAlignment="1">
      <alignment horizontal="center" vertical="center" wrapText="1"/>
    </xf>
    <xf numFmtId="0" fontId="58" fillId="10" borderId="36" xfId="0" applyFont="1" applyFill="1" applyBorder="1" applyAlignment="1">
      <alignment horizontal="center" vertical="center" wrapText="1"/>
    </xf>
    <xf numFmtId="0" fontId="14" fillId="11" borderId="35" xfId="0" applyFont="1" applyFill="1" applyBorder="1" applyAlignment="1">
      <alignment horizontal="center" vertical="center" wrapText="1"/>
    </xf>
    <xf numFmtId="0" fontId="14" fillId="10" borderId="203" xfId="0" applyFont="1" applyFill="1" applyBorder="1" applyAlignment="1">
      <alignment horizontal="center" vertical="center" wrapText="1"/>
    </xf>
    <xf numFmtId="0" fontId="14" fillId="10" borderId="183" xfId="0" applyFont="1" applyFill="1" applyBorder="1" applyAlignment="1">
      <alignment horizontal="center" vertical="center" wrapText="1"/>
    </xf>
    <xf numFmtId="0" fontId="14" fillId="10" borderId="36" xfId="0" applyFont="1" applyFill="1" applyBorder="1" applyAlignment="1">
      <alignment horizontal="center" vertical="center" wrapText="1"/>
    </xf>
    <xf numFmtId="0" fontId="14" fillId="5" borderId="36" xfId="0" applyFont="1" applyFill="1" applyBorder="1" applyAlignment="1">
      <alignment horizontal="center" vertical="center" wrapText="1"/>
    </xf>
    <xf numFmtId="0" fontId="14" fillId="5" borderId="194" xfId="0" applyFont="1" applyFill="1" applyBorder="1" applyAlignment="1">
      <alignment horizontal="center" vertical="center" wrapText="1"/>
    </xf>
    <xf numFmtId="0" fontId="58" fillId="5" borderId="87" xfId="0" applyFont="1" applyFill="1" applyBorder="1" applyAlignment="1">
      <alignment horizontal="center" vertical="center" wrapText="1"/>
    </xf>
    <xf numFmtId="0" fontId="56" fillId="5" borderId="0" xfId="0" applyFont="1" applyFill="1" applyAlignment="1">
      <alignment horizontal="center" vertical="center" wrapText="1"/>
    </xf>
    <xf numFmtId="0" fontId="11" fillId="0" borderId="209" xfId="0" applyFont="1" applyBorder="1">
      <alignment vertical="center"/>
    </xf>
    <xf numFmtId="0" fontId="32" fillId="0" borderId="123" xfId="0" applyFont="1" applyBorder="1">
      <alignment vertical="center"/>
    </xf>
    <xf numFmtId="0" fontId="32" fillId="11" borderId="210" xfId="0" applyFont="1" applyFill="1" applyBorder="1">
      <alignment vertical="center"/>
    </xf>
    <xf numFmtId="0" fontId="62" fillId="0" borderId="0" xfId="7" applyFont="1" applyAlignment="1">
      <alignment horizontal="left" vertical="center"/>
    </xf>
    <xf numFmtId="0" fontId="62" fillId="0" borderId="0" xfId="7" applyFont="1" applyAlignment="1">
      <alignment horizontal="left" vertical="center" wrapText="1"/>
    </xf>
    <xf numFmtId="0" fontId="63" fillId="10" borderId="40" xfId="0" applyFont="1" applyFill="1" applyBorder="1" applyAlignment="1">
      <alignment vertical="center" wrapText="1"/>
    </xf>
    <xf numFmtId="0" fontId="56" fillId="0" borderId="0" xfId="0" applyFont="1" applyAlignment="1">
      <alignment horizontal="left" vertical="center"/>
    </xf>
    <xf numFmtId="0" fontId="63" fillId="11" borderId="40" xfId="0" applyFont="1" applyFill="1" applyBorder="1">
      <alignment vertical="center"/>
    </xf>
    <xf numFmtId="0" fontId="63" fillId="5" borderId="44" xfId="0" applyFont="1" applyFill="1" applyBorder="1">
      <alignment vertical="center"/>
    </xf>
    <xf numFmtId="0" fontId="64" fillId="0" borderId="0" xfId="0" applyFont="1" applyAlignment="1">
      <alignment horizontal="center" vertical="center"/>
    </xf>
    <xf numFmtId="0" fontId="17" fillId="0" borderId="0" xfId="0" applyFont="1">
      <alignment vertical="center"/>
    </xf>
    <xf numFmtId="0" fontId="11" fillId="0" borderId="211" xfId="0" applyFont="1" applyBorder="1">
      <alignment vertical="center"/>
    </xf>
    <xf numFmtId="178" fontId="58" fillId="0" borderId="212" xfId="0" applyNumberFormat="1" applyFont="1" applyBorder="1" applyAlignment="1">
      <alignment vertical="center" shrinkToFit="1"/>
    </xf>
    <xf numFmtId="0" fontId="14" fillId="0" borderId="213" xfId="0" applyFont="1" applyBorder="1" applyAlignment="1">
      <alignment horizontal="right" vertical="center" shrinkToFit="1"/>
    </xf>
    <xf numFmtId="0" fontId="14" fillId="0" borderId="214" xfId="0" applyFont="1" applyBorder="1" applyAlignment="1">
      <alignment horizontal="right" vertical="center" shrinkToFit="1"/>
    </xf>
    <xf numFmtId="178" fontId="14" fillId="10" borderId="215" xfId="0" applyNumberFormat="1" applyFont="1" applyFill="1" applyBorder="1" applyAlignment="1">
      <alignment vertical="center" shrinkToFit="1"/>
    </xf>
    <xf numFmtId="178" fontId="14" fillId="10" borderId="216" xfId="0" applyNumberFormat="1" applyFont="1" applyFill="1" applyBorder="1" applyAlignment="1">
      <alignment vertical="center" shrinkToFit="1"/>
    </xf>
    <xf numFmtId="182" fontId="14" fillId="5" borderId="188" xfId="0" applyNumberFormat="1" applyFont="1" applyFill="1" applyBorder="1" applyAlignment="1">
      <alignment vertical="center" wrapText="1"/>
    </xf>
    <xf numFmtId="176" fontId="14" fillId="5" borderId="188" xfId="0" applyNumberFormat="1" applyFont="1" applyFill="1" applyBorder="1" applyAlignment="1">
      <alignment vertical="center" wrapText="1"/>
    </xf>
    <xf numFmtId="0" fontId="14" fillId="5" borderId="188" xfId="0" applyFont="1" applyFill="1" applyBorder="1" applyAlignment="1">
      <alignment vertical="center" wrapText="1"/>
    </xf>
    <xf numFmtId="178" fontId="14" fillId="10" borderId="217" xfId="0" applyNumberFormat="1" applyFont="1" applyFill="1" applyBorder="1" applyAlignment="1">
      <alignment vertical="center" shrinkToFit="1"/>
    </xf>
    <xf numFmtId="178" fontId="14" fillId="10" borderId="218" xfId="0" applyNumberFormat="1" applyFont="1" applyFill="1" applyBorder="1" applyAlignment="1">
      <alignment vertical="center" shrinkToFit="1"/>
    </xf>
    <xf numFmtId="178" fontId="14" fillId="10" borderId="15" xfId="0" applyNumberFormat="1" applyFont="1" applyFill="1" applyBorder="1" applyAlignment="1">
      <alignment vertical="center" shrinkToFit="1"/>
    </xf>
    <xf numFmtId="182" fontId="14" fillId="5" borderId="15" xfId="0" applyNumberFormat="1" applyFont="1" applyFill="1" applyBorder="1" applyAlignment="1">
      <alignment vertical="center" wrapText="1"/>
    </xf>
    <xf numFmtId="176" fontId="14" fillId="5" borderId="15" xfId="0" applyNumberFormat="1" applyFont="1" applyFill="1" applyBorder="1" applyAlignment="1">
      <alignment vertical="center" wrapText="1"/>
    </xf>
    <xf numFmtId="178" fontId="14" fillId="10" borderId="219" xfId="0" applyNumberFormat="1" applyFont="1" applyFill="1" applyBorder="1" applyAlignment="1">
      <alignment vertical="center" shrinkToFit="1"/>
    </xf>
    <xf numFmtId="178" fontId="14" fillId="10" borderId="220" xfId="0" applyNumberFormat="1" applyFont="1" applyFill="1" applyBorder="1" applyAlignment="1">
      <alignment vertical="center" shrinkToFit="1"/>
    </xf>
    <xf numFmtId="182" fontId="14" fillId="5" borderId="195" xfId="0" applyNumberFormat="1" applyFont="1" applyFill="1" applyBorder="1" applyAlignment="1">
      <alignment vertical="center" wrapText="1"/>
    </xf>
    <xf numFmtId="176" fontId="14" fillId="5" borderId="195" xfId="0" applyNumberFormat="1" applyFont="1" applyFill="1" applyBorder="1" applyAlignment="1">
      <alignment vertical="center" wrapText="1"/>
    </xf>
    <xf numFmtId="182" fontId="14" fillId="5" borderId="200" xfId="0" applyNumberFormat="1" applyFont="1" applyFill="1" applyBorder="1" applyAlignment="1">
      <alignment vertical="center" wrapText="1"/>
    </xf>
    <xf numFmtId="176" fontId="14" fillId="5" borderId="200" xfId="0" applyNumberFormat="1" applyFont="1" applyFill="1" applyBorder="1" applyAlignment="1">
      <alignment vertical="center" wrapText="1"/>
    </xf>
    <xf numFmtId="0" fontId="14" fillId="0" borderId="127" xfId="0" applyFont="1" applyBorder="1" applyAlignment="1">
      <alignment horizontal="right" vertical="center" wrapText="1"/>
    </xf>
    <xf numFmtId="0" fontId="14" fillId="0" borderId="199" xfId="0" applyFont="1" applyBorder="1" applyAlignment="1">
      <alignment horizontal="right" vertical="center" wrapText="1"/>
    </xf>
    <xf numFmtId="0" fontId="14" fillId="0" borderId="183" xfId="0" applyFont="1" applyBorder="1" applyAlignment="1">
      <alignment horizontal="right" vertical="center" wrapText="1"/>
    </xf>
    <xf numFmtId="0" fontId="14" fillId="0" borderId="27" xfId="0" applyFont="1" applyBorder="1" applyAlignment="1">
      <alignment vertical="top" wrapText="1"/>
    </xf>
    <xf numFmtId="0" fontId="56" fillId="0" borderId="124" xfId="0" applyFont="1" applyBorder="1" applyAlignment="1">
      <alignment horizontal="center" vertical="center" wrapText="1"/>
    </xf>
    <xf numFmtId="0" fontId="56" fillId="0" borderId="0" xfId="0" applyFont="1" applyAlignment="1">
      <alignment horizontal="center" vertical="center" shrinkToFit="1"/>
    </xf>
    <xf numFmtId="0" fontId="56" fillId="0" borderId="221" xfId="0" applyFont="1" applyBorder="1" applyAlignment="1">
      <alignment horizontal="center" vertical="center" wrapText="1"/>
    </xf>
    <xf numFmtId="0" fontId="14" fillId="5" borderId="32" xfId="0" applyFont="1" applyFill="1" applyBorder="1" applyAlignment="1">
      <alignment horizontal="center" vertical="center" wrapText="1"/>
    </xf>
    <xf numFmtId="0" fontId="58" fillId="10" borderId="35" xfId="0" applyFont="1" applyFill="1" applyBorder="1" applyAlignment="1">
      <alignment horizontal="center" vertical="center" wrapText="1"/>
    </xf>
    <xf numFmtId="0" fontId="14" fillId="10" borderId="35" xfId="0" applyFont="1" applyFill="1" applyBorder="1" applyAlignment="1">
      <alignment horizontal="center" vertical="center" wrapText="1"/>
    </xf>
    <xf numFmtId="0" fontId="56" fillId="5" borderId="37" xfId="0" applyFont="1" applyFill="1" applyBorder="1" applyAlignment="1">
      <alignment horizontal="center" vertical="center" wrapText="1"/>
    </xf>
    <xf numFmtId="0" fontId="32" fillId="0" borderId="39" xfId="0" applyFont="1" applyBorder="1">
      <alignment vertical="center"/>
    </xf>
    <xf numFmtId="0" fontId="23" fillId="0" borderId="0" xfId="3" applyFont="1">
      <alignment vertical="center"/>
    </xf>
    <xf numFmtId="0" fontId="3" fillId="0" borderId="126" xfId="3" applyFont="1" applyBorder="1">
      <alignment vertical="center"/>
    </xf>
    <xf numFmtId="178" fontId="57" fillId="0" borderId="222" xfId="0" applyNumberFormat="1" applyFont="1" applyBorder="1" applyAlignment="1">
      <alignment vertical="center" shrinkToFit="1"/>
    </xf>
    <xf numFmtId="178" fontId="57" fillId="0" borderId="89" xfId="0" applyNumberFormat="1" applyFont="1" applyBorder="1" applyAlignment="1">
      <alignment vertical="center" shrinkToFit="1"/>
    </xf>
    <xf numFmtId="184" fontId="0" fillId="0" borderId="167" xfId="3" applyNumberFormat="1" applyFont="1" applyBorder="1">
      <alignment vertical="center"/>
    </xf>
    <xf numFmtId="184" fontId="65" fillId="10" borderId="89" xfId="0" applyNumberFormat="1" applyFont="1" applyFill="1" applyBorder="1" applyAlignment="1">
      <alignment horizontal="right" vertical="center" wrapText="1"/>
    </xf>
    <xf numFmtId="9" fontId="65" fillId="10" borderId="223" xfId="2" applyFont="1" applyFill="1" applyBorder="1" applyAlignment="1">
      <alignment horizontal="right" vertical="center" wrapText="1"/>
    </xf>
    <xf numFmtId="184" fontId="65" fillId="5" borderId="219" xfId="0" applyNumberFormat="1" applyFont="1" applyFill="1" applyBorder="1" applyAlignment="1">
      <alignment horizontal="right" vertical="center" wrapText="1"/>
    </xf>
    <xf numFmtId="184" fontId="65" fillId="10" borderId="220" xfId="0" applyNumberFormat="1" applyFont="1" applyFill="1" applyBorder="1" applyAlignment="1">
      <alignment horizontal="right" vertical="center" wrapText="1"/>
    </xf>
    <xf numFmtId="184" fontId="65" fillId="5" borderId="220" xfId="0" applyNumberFormat="1" applyFont="1" applyFill="1" applyBorder="1" applyAlignment="1">
      <alignment horizontal="right" vertical="center" wrapText="1"/>
    </xf>
    <xf numFmtId="184" fontId="65" fillId="5" borderId="89" xfId="0" applyNumberFormat="1" applyFont="1" applyFill="1" applyBorder="1" applyAlignment="1">
      <alignment horizontal="right" vertical="center" wrapText="1"/>
    </xf>
    <xf numFmtId="0" fontId="0" fillId="5" borderId="127" xfId="3" applyFont="1" applyFill="1" applyBorder="1" applyAlignment="1">
      <alignment vertical="center" wrapText="1"/>
    </xf>
    <xf numFmtId="9" fontId="65" fillId="10" borderId="224" xfId="2" applyFont="1" applyFill="1" applyBorder="1" applyAlignment="1">
      <alignment horizontal="right" vertical="center" wrapText="1"/>
    </xf>
    <xf numFmtId="0" fontId="3" fillId="0" borderId="163" xfId="3" applyFont="1" applyBorder="1">
      <alignment vertical="center"/>
    </xf>
    <xf numFmtId="184" fontId="65" fillId="5" borderId="198" xfId="0" applyNumberFormat="1" applyFont="1" applyFill="1" applyBorder="1" applyAlignment="1">
      <alignment horizontal="right" vertical="center" wrapText="1"/>
    </xf>
    <xf numFmtId="184" fontId="65" fillId="10" borderId="199" xfId="0" applyNumberFormat="1" applyFont="1" applyFill="1" applyBorder="1" applyAlignment="1">
      <alignment horizontal="right" vertical="center" wrapText="1"/>
    </xf>
    <xf numFmtId="184" fontId="65" fillId="5" borderId="199" xfId="0" applyNumberFormat="1" applyFont="1" applyFill="1" applyBorder="1" applyAlignment="1">
      <alignment horizontal="right" vertical="center" wrapText="1"/>
    </xf>
    <xf numFmtId="184" fontId="65" fillId="5" borderId="225" xfId="0" applyNumberFormat="1" applyFont="1" applyFill="1" applyBorder="1" applyAlignment="1">
      <alignment horizontal="right" vertical="center" wrapText="1"/>
    </xf>
    <xf numFmtId="0" fontId="0" fillId="5" borderId="169" xfId="3" applyFont="1" applyFill="1" applyBorder="1" applyAlignment="1">
      <alignment vertical="center" wrapText="1"/>
    </xf>
    <xf numFmtId="0" fontId="65" fillId="5" borderId="219" xfId="0" applyFont="1" applyFill="1" applyBorder="1" applyAlignment="1">
      <alignment horizontal="right" vertical="center" wrapText="1"/>
    </xf>
    <xf numFmtId="0" fontId="0" fillId="0" borderId="87" xfId="0" applyBorder="1" applyAlignment="1">
      <alignment horizontal="center" vertical="center" wrapText="1"/>
    </xf>
    <xf numFmtId="0" fontId="0" fillId="0" borderId="0" xfId="0" applyAlignment="1">
      <alignment horizontal="center" vertical="center" wrapText="1"/>
    </xf>
    <xf numFmtId="0" fontId="0" fillId="0" borderId="194" xfId="0" applyBorder="1" applyAlignment="1">
      <alignment horizontal="center" vertical="center" wrapText="1"/>
    </xf>
    <xf numFmtId="0" fontId="65" fillId="0" borderId="194" xfId="0" applyFont="1" applyBorder="1" applyAlignment="1">
      <alignment horizontal="center" vertical="center" wrapText="1"/>
    </xf>
    <xf numFmtId="0" fontId="0" fillId="0" borderId="85" xfId="3" applyFont="1" applyBorder="1">
      <alignment vertical="center"/>
    </xf>
    <xf numFmtId="0" fontId="22" fillId="10" borderId="36" xfId="0" applyFont="1" applyFill="1" applyBorder="1" applyAlignment="1">
      <alignment horizontal="center" vertical="center" wrapText="1"/>
    </xf>
    <xf numFmtId="0" fontId="65" fillId="10" borderId="35" xfId="0" applyFont="1" applyFill="1" applyBorder="1" applyAlignment="1">
      <alignment horizontal="center" vertical="center" wrapText="1"/>
    </xf>
    <xf numFmtId="0" fontId="65" fillId="5" borderId="35" xfId="0" applyFont="1" applyFill="1" applyBorder="1" applyAlignment="1">
      <alignment horizontal="center" vertical="center" wrapText="1"/>
    </xf>
    <xf numFmtId="0" fontId="65" fillId="10" borderId="36" xfId="0" applyFont="1" applyFill="1" applyBorder="1" applyAlignment="1">
      <alignment horizontal="center" vertical="center" wrapText="1"/>
    </xf>
    <xf numFmtId="0" fontId="65" fillId="5" borderId="36" xfId="0" applyFont="1" applyFill="1" applyBorder="1" applyAlignment="1">
      <alignment horizontal="center" vertical="center" wrapText="1"/>
    </xf>
    <xf numFmtId="0" fontId="65" fillId="5" borderId="37" xfId="0" applyFont="1" applyFill="1" applyBorder="1" applyAlignment="1">
      <alignment horizontal="center" vertical="center" wrapText="1"/>
    </xf>
    <xf numFmtId="0" fontId="65" fillId="5" borderId="89" xfId="0" applyFont="1" applyFill="1" applyBorder="1" applyAlignment="1">
      <alignment horizontal="center" vertical="center" wrapText="1"/>
    </xf>
    <xf numFmtId="0" fontId="0" fillId="5" borderId="89" xfId="3" applyFont="1" applyFill="1" applyBorder="1" applyAlignment="1">
      <alignment horizontal="center" vertical="center"/>
    </xf>
    <xf numFmtId="0" fontId="66" fillId="0" borderId="0" xfId="0" applyFont="1">
      <alignment vertical="center"/>
    </xf>
    <xf numFmtId="0" fontId="42" fillId="2" borderId="60" xfId="9" applyFont="1" applyFill="1" applyBorder="1" applyAlignment="1" applyProtection="1">
      <alignment vertical="center"/>
      <protection locked="0"/>
    </xf>
    <xf numFmtId="0" fontId="42" fillId="2" borderId="119" xfId="9" applyFont="1" applyFill="1" applyBorder="1" applyAlignment="1" applyProtection="1">
      <alignment vertical="center"/>
      <protection locked="0"/>
    </xf>
    <xf numFmtId="0" fontId="42" fillId="2" borderId="113" xfId="9" applyFont="1" applyFill="1" applyBorder="1" applyAlignment="1" applyProtection="1">
      <alignment vertical="center"/>
      <protection locked="0"/>
    </xf>
    <xf numFmtId="38" fontId="42" fillId="2" borderId="61" xfId="10" applyFont="1" applyFill="1" applyBorder="1" applyAlignment="1" applyProtection="1">
      <alignment vertical="center"/>
      <protection locked="0"/>
    </xf>
    <xf numFmtId="0" fontId="42" fillId="2" borderId="61" xfId="9" applyFont="1" applyFill="1" applyBorder="1" applyAlignment="1" applyProtection="1">
      <alignment vertical="center"/>
      <protection locked="0"/>
    </xf>
    <xf numFmtId="0" fontId="42" fillId="2" borderId="0" xfId="9" applyFont="1" applyFill="1" applyAlignment="1" applyProtection="1">
      <alignment vertical="center"/>
      <protection locked="0"/>
    </xf>
    <xf numFmtId="0" fontId="42" fillId="2" borderId="86" xfId="9" applyFont="1" applyFill="1" applyBorder="1" applyAlignment="1" applyProtection="1">
      <alignment vertical="center"/>
      <protection locked="0"/>
    </xf>
    <xf numFmtId="38" fontId="42" fillId="2" borderId="61" xfId="10" applyFont="1" applyFill="1" applyBorder="1" applyAlignment="1" applyProtection="1">
      <alignment horizontal="right" vertical="center"/>
      <protection locked="0"/>
    </xf>
    <xf numFmtId="0" fontId="42" fillId="2" borderId="86" xfId="9" applyFont="1" applyFill="1" applyBorder="1" applyAlignment="1" applyProtection="1">
      <alignment horizontal="right" vertical="center"/>
      <protection locked="0"/>
    </xf>
    <xf numFmtId="0" fontId="0" fillId="0" borderId="0" xfId="0" applyAlignment="1">
      <alignment horizontal="center" vertical="center"/>
    </xf>
    <xf numFmtId="0" fontId="48" fillId="0" borderId="0" xfId="11" applyFont="1">
      <alignment vertical="center"/>
    </xf>
    <xf numFmtId="0" fontId="22" fillId="0" borderId="119" xfId="7" applyFont="1" applyBorder="1" applyAlignment="1">
      <alignment vertical="center"/>
    </xf>
    <xf numFmtId="0" fontId="22" fillId="0" borderId="64" xfId="7" applyFont="1" applyBorder="1" applyAlignment="1">
      <alignment horizontal="center" vertical="center" shrinkToFit="1"/>
    </xf>
    <xf numFmtId="0" fontId="22" fillId="0" borderId="40" xfId="7" applyFont="1" applyBorder="1" applyAlignment="1">
      <alignment horizontal="center" vertical="center"/>
    </xf>
    <xf numFmtId="0" fontId="22" fillId="0" borderId="40" xfId="7" applyFont="1" applyBorder="1" applyAlignment="1">
      <alignment horizontal="center" vertical="center" shrinkToFit="1"/>
    </xf>
    <xf numFmtId="0" fontId="22" fillId="0" borderId="66" xfId="7" applyFont="1" applyBorder="1" applyAlignment="1">
      <alignment horizontal="center" vertical="center"/>
    </xf>
    <xf numFmtId="0" fontId="22" fillId="0" borderId="60" xfId="7" applyFont="1" applyBorder="1" applyAlignment="1" applyProtection="1">
      <alignment horizontal="right" vertical="center"/>
      <protection locked="0"/>
    </xf>
    <xf numFmtId="0" fontId="22" fillId="0" borderId="226" xfId="7" applyFont="1" applyBorder="1" applyAlignment="1" applyProtection="1">
      <alignment horizontal="right" vertical="center"/>
      <protection locked="0"/>
    </xf>
    <xf numFmtId="3" fontId="49" fillId="0" borderId="0" xfId="7" applyNumberFormat="1" applyFont="1" applyAlignment="1" applyProtection="1">
      <alignment vertical="center"/>
      <protection locked="0"/>
    </xf>
    <xf numFmtId="0" fontId="22" fillId="0" borderId="227" xfId="7" applyFont="1" applyBorder="1" applyAlignment="1" applyProtection="1">
      <alignment vertical="center" wrapText="1" shrinkToFit="1"/>
      <protection locked="0"/>
    </xf>
    <xf numFmtId="3" fontId="22" fillId="0" borderId="228" xfId="7" applyNumberFormat="1" applyFont="1" applyBorder="1" applyAlignment="1" applyProtection="1">
      <alignment vertical="center"/>
      <protection locked="0"/>
    </xf>
    <xf numFmtId="3" fontId="22" fillId="0" borderId="228" xfId="7" applyNumberFormat="1" applyFont="1" applyBorder="1" applyAlignment="1">
      <alignment vertical="center"/>
    </xf>
    <xf numFmtId="12" fontId="22" fillId="0" borderId="228" xfId="7" applyNumberFormat="1" applyFont="1" applyBorder="1" applyAlignment="1" applyProtection="1">
      <alignment vertical="center"/>
      <protection locked="0"/>
    </xf>
    <xf numFmtId="176" fontId="22" fillId="0" borderId="228" xfId="7" applyNumberFormat="1" applyFont="1" applyBorder="1" applyAlignment="1" applyProtection="1">
      <alignment vertical="center"/>
      <protection locked="0"/>
    </xf>
    <xf numFmtId="182" fontId="22" fillId="0" borderId="229" xfId="7" applyNumberFormat="1" applyFont="1" applyBorder="1" applyAlignment="1" applyProtection="1">
      <alignment vertical="center"/>
      <protection locked="0"/>
    </xf>
    <xf numFmtId="182" fontId="22" fillId="0" borderId="228" xfId="7" applyNumberFormat="1" applyFont="1" applyBorder="1" applyAlignment="1" applyProtection="1">
      <alignment vertical="center"/>
      <protection locked="0"/>
    </xf>
    <xf numFmtId="182" fontId="22" fillId="0" borderId="228" xfId="7" applyNumberFormat="1" applyFont="1" applyBorder="1" applyAlignment="1" applyProtection="1">
      <alignment horizontal="right" vertical="center"/>
      <protection locked="0"/>
    </xf>
    <xf numFmtId="12" fontId="22" fillId="0" borderId="228" xfId="7" applyNumberFormat="1" applyFont="1" applyBorder="1" applyAlignment="1" applyProtection="1">
      <alignment horizontal="right" vertical="center"/>
      <protection locked="0"/>
    </xf>
    <xf numFmtId="182" fontId="22" fillId="0" borderId="228" xfId="7" applyNumberFormat="1" applyFont="1" applyBorder="1" applyAlignment="1">
      <alignment vertical="center"/>
    </xf>
    <xf numFmtId="182" fontId="22" fillId="0" borderId="228" xfId="1" applyNumberFormat="1" applyFont="1" applyFill="1" applyBorder="1" applyAlignment="1">
      <alignment vertical="center"/>
    </xf>
    <xf numFmtId="182" fontId="22" fillId="0" borderId="230" xfId="1" applyNumberFormat="1" applyFont="1" applyFill="1" applyBorder="1" applyAlignment="1">
      <alignment vertical="center"/>
    </xf>
    <xf numFmtId="182" fontId="22" fillId="0" borderId="231" xfId="1" applyNumberFormat="1" applyFont="1" applyFill="1" applyBorder="1" applyAlignment="1">
      <alignment vertical="center"/>
    </xf>
    <xf numFmtId="0" fontId="22" fillId="0" borderId="84" xfId="7" applyFont="1" applyBorder="1" applyAlignment="1" applyProtection="1">
      <alignment vertical="center" wrapText="1" shrinkToFit="1"/>
      <protection locked="0"/>
    </xf>
    <xf numFmtId="3" fontId="22" fillId="0" borderId="63" xfId="7" applyNumberFormat="1" applyFont="1" applyBorder="1" applyAlignment="1" applyProtection="1">
      <alignment vertical="center"/>
      <protection locked="0"/>
    </xf>
    <xf numFmtId="3" fontId="22" fillId="0" borderId="63" xfId="7" applyNumberFormat="1" applyFont="1" applyBorder="1" applyAlignment="1">
      <alignment vertical="center"/>
    </xf>
    <xf numFmtId="12" fontId="22" fillId="0" borderId="63" xfId="7" applyNumberFormat="1" applyFont="1" applyBorder="1" applyAlignment="1" applyProtection="1">
      <alignment vertical="center"/>
      <protection locked="0"/>
    </xf>
    <xf numFmtId="176" fontId="22" fillId="0" borderId="59" xfId="7" applyNumberFormat="1" applyFont="1" applyBorder="1" applyAlignment="1" applyProtection="1">
      <alignment vertical="center"/>
      <protection locked="0"/>
    </xf>
    <xf numFmtId="182" fontId="22" fillId="0" borderId="59" xfId="7" applyNumberFormat="1" applyFont="1" applyBorder="1" applyAlignment="1" applyProtection="1">
      <alignment vertical="center"/>
      <protection locked="0"/>
    </xf>
    <xf numFmtId="182" fontId="22" fillId="0" borderId="63" xfId="7" applyNumberFormat="1" applyFont="1" applyBorder="1" applyAlignment="1" applyProtection="1">
      <alignment vertical="center"/>
      <protection locked="0"/>
    </xf>
    <xf numFmtId="182" fontId="22" fillId="0" borderId="63" xfId="7" applyNumberFormat="1" applyFont="1" applyBorder="1" applyAlignment="1" applyProtection="1">
      <alignment horizontal="right" vertical="center"/>
      <protection locked="0"/>
    </xf>
    <xf numFmtId="12" fontId="22" fillId="0" borderId="63" xfId="7" applyNumberFormat="1" applyFont="1" applyBorder="1" applyAlignment="1" applyProtection="1">
      <alignment horizontal="right" vertical="center"/>
      <protection locked="0"/>
    </xf>
    <xf numFmtId="182" fontId="22" fillId="0" borderId="63" xfId="7" applyNumberFormat="1" applyFont="1" applyBorder="1" applyAlignment="1">
      <alignment vertical="center"/>
    </xf>
    <xf numFmtId="182" fontId="22" fillId="0" borderId="63" xfId="1" applyNumberFormat="1" applyFont="1" applyFill="1" applyBorder="1" applyAlignment="1">
      <alignment vertical="center"/>
    </xf>
    <xf numFmtId="182" fontId="22" fillId="0" borderId="232" xfId="1" applyNumberFormat="1" applyFont="1" applyFill="1" applyBorder="1" applyAlignment="1">
      <alignment vertical="center"/>
    </xf>
    <xf numFmtId="182" fontId="22" fillId="0" borderId="233" xfId="1" applyNumberFormat="1" applyFont="1" applyFill="1" applyBorder="1" applyAlignment="1">
      <alignment vertical="center"/>
    </xf>
    <xf numFmtId="0" fontId="22" fillId="0" borderId="158" xfId="7" applyFont="1" applyBorder="1" applyAlignment="1" applyProtection="1">
      <alignment vertical="center" wrapText="1" shrinkToFit="1"/>
      <protection locked="0"/>
    </xf>
    <xf numFmtId="3" fontId="22" fillId="0" borderId="148" xfId="7" applyNumberFormat="1" applyFont="1" applyBorder="1" applyAlignment="1" applyProtection="1">
      <alignment vertical="center"/>
      <protection locked="0"/>
    </xf>
    <xf numFmtId="3" fontId="22" fillId="0" borderId="148" xfId="7" applyNumberFormat="1" applyFont="1" applyBorder="1" applyAlignment="1">
      <alignment vertical="center"/>
    </xf>
    <xf numFmtId="178" fontId="22" fillId="0" borderId="148" xfId="7" applyNumberFormat="1" applyFont="1" applyBorder="1" applyAlignment="1" applyProtection="1">
      <alignment vertical="center"/>
      <protection locked="0"/>
    </xf>
    <xf numFmtId="178" fontId="22" fillId="0" borderId="234" xfId="7" applyNumberFormat="1" applyFont="1" applyBorder="1" applyAlignment="1" applyProtection="1">
      <alignment vertical="center"/>
      <protection locked="0"/>
    </xf>
    <xf numFmtId="182" fontId="22" fillId="0" borderId="234" xfId="7" applyNumberFormat="1" applyFont="1" applyBorder="1" applyAlignment="1" applyProtection="1">
      <alignment vertical="center"/>
      <protection locked="0"/>
    </xf>
    <xf numFmtId="182" fontId="22" fillId="0" borderId="149" xfId="7" applyNumberFormat="1" applyFont="1" applyBorder="1" applyAlignment="1" applyProtection="1">
      <alignment vertical="center"/>
      <protection locked="0"/>
    </xf>
    <xf numFmtId="182" fontId="22" fillId="0" borderId="149" xfId="7" applyNumberFormat="1" applyFont="1" applyBorder="1" applyAlignment="1" applyProtection="1">
      <alignment horizontal="right" vertical="center"/>
      <protection locked="0"/>
    </xf>
    <xf numFmtId="182" fontId="22" fillId="0" borderId="148" xfId="7" applyNumberFormat="1" applyFont="1" applyBorder="1" applyAlignment="1">
      <alignment vertical="center"/>
    </xf>
    <xf numFmtId="182" fontId="22" fillId="0" borderId="148" xfId="1" applyNumberFormat="1" applyFont="1" applyFill="1" applyBorder="1" applyAlignment="1">
      <alignment vertical="center"/>
    </xf>
    <xf numFmtId="182" fontId="22" fillId="0" borderId="156" xfId="1" applyNumberFormat="1" applyFont="1" applyFill="1" applyBorder="1" applyAlignment="1">
      <alignment vertical="center"/>
    </xf>
    <xf numFmtId="182" fontId="22" fillId="0" borderId="153" xfId="1" applyNumberFormat="1" applyFont="1" applyFill="1" applyBorder="1" applyAlignment="1">
      <alignment vertical="center"/>
    </xf>
    <xf numFmtId="0" fontId="22" fillId="0" borderId="151" xfId="7" applyFont="1" applyBorder="1" applyAlignment="1" applyProtection="1">
      <alignment vertical="center" wrapText="1" shrinkToFit="1"/>
      <protection locked="0"/>
    </xf>
    <xf numFmtId="3" fontId="22" fillId="0" borderId="147" xfId="7" applyNumberFormat="1" applyFont="1" applyBorder="1" applyAlignment="1" applyProtection="1">
      <alignment vertical="center"/>
      <protection locked="0"/>
    </xf>
    <xf numFmtId="3" fontId="22" fillId="0" borderId="147" xfId="7" applyNumberFormat="1" applyFont="1" applyBorder="1" applyAlignment="1">
      <alignment vertical="center"/>
    </xf>
    <xf numFmtId="182" fontId="22" fillId="0" borderId="147" xfId="7" applyNumberFormat="1" applyFont="1" applyBorder="1" applyAlignment="1" applyProtection="1">
      <alignment vertical="center"/>
      <protection locked="0"/>
    </xf>
    <xf numFmtId="182" fontId="22" fillId="0" borderId="147" xfId="1" applyNumberFormat="1" applyFont="1" applyFill="1" applyBorder="1" applyAlignment="1">
      <alignment vertical="center"/>
    </xf>
    <xf numFmtId="182" fontId="22" fillId="0" borderId="155" xfId="1" applyNumberFormat="1" applyFont="1" applyFill="1" applyBorder="1" applyAlignment="1">
      <alignment vertical="center"/>
    </xf>
    <xf numFmtId="182" fontId="22" fillId="0" borderId="145" xfId="1" applyNumberFormat="1" applyFont="1" applyFill="1" applyBorder="1" applyAlignment="1">
      <alignment vertical="center"/>
    </xf>
    <xf numFmtId="182" fontId="22" fillId="0" borderId="152" xfId="1" applyNumberFormat="1" applyFont="1" applyFill="1" applyBorder="1" applyAlignment="1">
      <alignment vertical="center"/>
    </xf>
    <xf numFmtId="182" fontId="22" fillId="0" borderId="146" xfId="1" applyNumberFormat="1" applyFont="1" applyFill="1" applyBorder="1" applyAlignment="1">
      <alignment vertical="center"/>
    </xf>
    <xf numFmtId="178" fontId="22" fillId="0" borderId="147" xfId="7" applyNumberFormat="1" applyFont="1" applyBorder="1" applyAlignment="1" applyProtection="1">
      <alignment vertical="center"/>
      <protection locked="0"/>
    </xf>
    <xf numFmtId="182" fontId="22" fillId="0" borderId="154" xfId="1" applyNumberFormat="1" applyFont="1" applyFill="1" applyBorder="1" applyAlignment="1">
      <alignment vertical="center"/>
    </xf>
    <xf numFmtId="0" fontId="22" fillId="0" borderId="144" xfId="7" applyFont="1" applyBorder="1" applyAlignment="1" applyProtection="1">
      <alignment vertical="center" wrapText="1" shrinkToFit="1"/>
      <protection locked="0"/>
    </xf>
    <xf numFmtId="3" fontId="22" fillId="0" borderId="141" xfId="7" applyNumberFormat="1" applyFont="1" applyBorder="1" applyAlignment="1" applyProtection="1">
      <alignment vertical="center"/>
      <protection locked="0"/>
    </xf>
    <xf numFmtId="3" fontId="22" fillId="0" borderId="141" xfId="7" applyNumberFormat="1" applyFont="1" applyBorder="1" applyAlignment="1">
      <alignment vertical="center"/>
    </xf>
    <xf numFmtId="178" fontId="22" fillId="0" borderId="141" xfId="7" applyNumberFormat="1" applyFont="1" applyBorder="1" applyAlignment="1" applyProtection="1">
      <alignment vertical="center"/>
      <protection locked="0"/>
    </xf>
    <xf numFmtId="182" fontId="22" fillId="0" borderId="141" xfId="7" applyNumberFormat="1" applyFont="1" applyBorder="1" applyAlignment="1" applyProtection="1">
      <alignment vertical="center"/>
      <protection locked="0"/>
    </xf>
    <xf numFmtId="182" fontId="22" fillId="0" borderId="142" xfId="7" applyNumberFormat="1" applyFont="1" applyBorder="1" applyAlignment="1" applyProtection="1">
      <alignment vertical="center"/>
      <protection locked="0"/>
    </xf>
    <xf numFmtId="182" fontId="22" fillId="0" borderId="142" xfId="7" applyNumberFormat="1" applyFont="1" applyBorder="1" applyAlignment="1" applyProtection="1">
      <alignment horizontal="right" vertical="center"/>
      <protection locked="0"/>
    </xf>
    <xf numFmtId="182" fontId="22" fillId="0" borderId="141" xfId="7" applyNumberFormat="1" applyFont="1" applyBorder="1" applyAlignment="1">
      <alignment vertical="center"/>
    </xf>
    <xf numFmtId="182" fontId="22" fillId="0" borderId="141" xfId="1" applyNumberFormat="1" applyFont="1" applyFill="1" applyBorder="1" applyAlignment="1">
      <alignment vertical="center"/>
    </xf>
    <xf numFmtId="182" fontId="22" fillId="0" borderId="140" xfId="1" applyNumberFormat="1" applyFont="1" applyFill="1" applyBorder="1" applyAlignment="1">
      <alignment vertical="center"/>
    </xf>
    <xf numFmtId="182" fontId="22" fillId="0" borderId="139" xfId="1" applyNumberFormat="1" applyFont="1" applyFill="1" applyBorder="1" applyAlignment="1">
      <alignment vertical="center"/>
    </xf>
    <xf numFmtId="178" fontId="22" fillId="0" borderId="0" xfId="0" applyNumberFormat="1" applyFont="1" applyAlignment="1">
      <alignment vertical="top" wrapText="1"/>
    </xf>
    <xf numFmtId="0" fontId="41" fillId="0" borderId="119" xfId="9" applyFont="1" applyBorder="1" applyAlignment="1" applyProtection="1">
      <alignment vertical="center"/>
      <protection locked="0"/>
    </xf>
    <xf numFmtId="0" fontId="25" fillId="0" borderId="0" xfId="11" applyFont="1">
      <alignment vertical="center"/>
    </xf>
    <xf numFmtId="0" fontId="30" fillId="0" borderId="0" xfId="11" applyFont="1">
      <alignment vertical="center"/>
    </xf>
    <xf numFmtId="0" fontId="67" fillId="0" borderId="0" xfId="11" applyFont="1">
      <alignment vertical="center"/>
    </xf>
    <xf numFmtId="0" fontId="29" fillId="0" borderId="0" xfId="11" applyFont="1">
      <alignment vertical="center"/>
    </xf>
    <xf numFmtId="0" fontId="3" fillId="0" borderId="0" xfId="11" applyFont="1">
      <alignment vertical="center"/>
    </xf>
    <xf numFmtId="0" fontId="3" fillId="0" borderId="0" xfId="11" applyFont="1" applyAlignment="1">
      <alignment horizontal="right" vertical="center"/>
    </xf>
    <xf numFmtId="0" fontId="0" fillId="0" borderId="74" xfId="0" applyBorder="1" applyAlignment="1">
      <alignment horizontal="center" vertical="center"/>
    </xf>
    <xf numFmtId="0" fontId="3" fillId="5" borderId="40" xfId="0" applyFont="1" applyFill="1" applyBorder="1" applyAlignment="1" applyProtection="1">
      <alignment horizontal="center" vertical="center" wrapText="1"/>
      <protection locked="0"/>
    </xf>
    <xf numFmtId="0" fontId="0" fillId="5" borderId="40" xfId="0" applyFill="1" applyBorder="1" applyAlignment="1" applyProtection="1">
      <alignment horizontal="left" vertical="center" wrapText="1"/>
      <protection locked="0"/>
    </xf>
    <xf numFmtId="0" fontId="0" fillId="5" borderId="40" xfId="0" applyFill="1" applyBorder="1" applyAlignment="1" applyProtection="1">
      <alignment horizontal="center" vertical="center" wrapText="1"/>
      <protection locked="0"/>
    </xf>
    <xf numFmtId="38" fontId="3" fillId="5" borderId="40" xfId="1" applyFont="1" applyFill="1" applyBorder="1" applyAlignment="1" applyProtection="1">
      <alignment horizontal="center" vertical="center" wrapText="1"/>
      <protection locked="0"/>
    </xf>
    <xf numFmtId="3" fontId="3" fillId="5" borderId="40" xfId="1" applyNumberFormat="1" applyFont="1" applyFill="1" applyBorder="1" applyAlignment="1" applyProtection="1">
      <alignment horizontal="center" vertical="center" wrapText="1"/>
      <protection locked="0"/>
    </xf>
    <xf numFmtId="180" fontId="3" fillId="5" borderId="40" xfId="1" applyNumberFormat="1" applyFont="1" applyFill="1" applyBorder="1" applyAlignment="1" applyProtection="1">
      <alignment horizontal="center" vertical="center" wrapText="1"/>
      <protection locked="0"/>
    </xf>
    <xf numFmtId="0" fontId="3" fillId="5" borderId="40" xfId="1" applyNumberFormat="1" applyFont="1" applyFill="1" applyBorder="1" applyAlignment="1" applyProtection="1">
      <alignment horizontal="center" vertical="center" wrapText="1"/>
      <protection locked="0"/>
    </xf>
    <xf numFmtId="57" fontId="3" fillId="5" borderId="70" xfId="1" applyNumberFormat="1" applyFont="1" applyFill="1" applyBorder="1" applyAlignment="1" applyProtection="1">
      <alignment horizontal="center" vertical="center" wrapText="1"/>
      <protection locked="0"/>
    </xf>
    <xf numFmtId="57" fontId="3" fillId="5" borderId="71" xfId="1" applyNumberFormat="1" applyFont="1" applyFill="1" applyBorder="1" applyAlignment="1" applyProtection="1">
      <alignment horizontal="center" vertical="center" wrapText="1"/>
      <protection locked="0"/>
    </xf>
    <xf numFmtId="0" fontId="3" fillId="5" borderId="69" xfId="0" applyFont="1" applyFill="1" applyBorder="1" applyAlignment="1">
      <alignment horizontal="center" vertical="center"/>
    </xf>
    <xf numFmtId="0" fontId="0" fillId="0" borderId="81" xfId="0" applyBorder="1" applyAlignment="1">
      <alignment horizontal="center" vertical="center"/>
    </xf>
    <xf numFmtId="0" fontId="22" fillId="5" borderId="40" xfId="0" applyFont="1" applyFill="1" applyBorder="1" applyAlignment="1" applyProtection="1">
      <alignment horizontal="center" vertical="center" wrapText="1"/>
      <protection locked="0"/>
    </xf>
    <xf numFmtId="0" fontId="22" fillId="5" borderId="40" xfId="0" applyFont="1" applyFill="1" applyBorder="1" applyAlignment="1" applyProtection="1">
      <alignment horizontal="left" vertical="center" wrapText="1"/>
      <protection locked="0"/>
    </xf>
    <xf numFmtId="180" fontId="0" fillId="5" borderId="40" xfId="1" applyNumberFormat="1" applyFont="1" applyFill="1" applyBorder="1" applyAlignment="1" applyProtection="1">
      <alignment horizontal="center" vertical="center" wrapText="1"/>
      <protection locked="0"/>
    </xf>
    <xf numFmtId="12" fontId="3" fillId="5" borderId="40" xfId="1" applyNumberFormat="1" applyFont="1" applyFill="1" applyBorder="1" applyAlignment="1" applyProtection="1">
      <alignment horizontal="center" vertical="center" wrapText="1"/>
      <protection locked="0"/>
    </xf>
    <xf numFmtId="57" fontId="3" fillId="5" borderId="60" xfId="1" applyNumberFormat="1" applyFont="1" applyFill="1" applyBorder="1" applyAlignment="1" applyProtection="1">
      <alignment horizontal="center" vertical="center" wrapText="1"/>
      <protection locked="0"/>
    </xf>
    <xf numFmtId="0" fontId="3" fillId="5" borderId="68" xfId="0" applyFont="1" applyFill="1" applyBorder="1" applyAlignment="1">
      <alignment horizontal="center" vertical="center"/>
    </xf>
    <xf numFmtId="0" fontId="0" fillId="0" borderId="78" xfId="0" applyBorder="1" applyAlignment="1">
      <alignment horizontal="center" vertical="center"/>
    </xf>
    <xf numFmtId="0" fontId="22" fillId="5" borderId="77" xfId="0" applyFont="1" applyFill="1" applyBorder="1" applyAlignment="1" applyProtection="1">
      <alignment horizontal="center" vertical="center" wrapText="1"/>
      <protection locked="0"/>
    </xf>
    <xf numFmtId="0" fontId="22" fillId="5" borderId="77" xfId="0" applyFont="1" applyFill="1" applyBorder="1" applyAlignment="1" applyProtection="1">
      <alignment horizontal="left" vertical="center" wrapText="1"/>
      <protection locked="0"/>
    </xf>
    <xf numFmtId="38" fontId="3" fillId="5" borderId="77" xfId="1" applyFont="1" applyFill="1" applyBorder="1" applyAlignment="1" applyProtection="1">
      <alignment horizontal="center" vertical="center" wrapText="1"/>
      <protection locked="0"/>
    </xf>
    <xf numFmtId="3" fontId="3" fillId="5" borderId="77" xfId="1" applyNumberFormat="1" applyFont="1" applyFill="1" applyBorder="1" applyAlignment="1" applyProtection="1">
      <alignment horizontal="center" vertical="center" wrapText="1"/>
      <protection locked="0"/>
    </xf>
    <xf numFmtId="180" fontId="3" fillId="5" borderId="77" xfId="1" applyNumberFormat="1" applyFont="1" applyFill="1" applyBorder="1" applyAlignment="1" applyProtection="1">
      <alignment horizontal="center" vertical="center" wrapText="1"/>
      <protection locked="0"/>
    </xf>
    <xf numFmtId="0" fontId="22" fillId="5" borderId="77" xfId="1" applyNumberFormat="1" applyFont="1" applyFill="1" applyBorder="1" applyAlignment="1" applyProtection="1">
      <alignment horizontal="center" vertical="center" wrapText="1"/>
      <protection locked="0"/>
    </xf>
    <xf numFmtId="57" fontId="3" fillId="5" borderId="76" xfId="1" applyNumberFormat="1" applyFont="1" applyFill="1" applyBorder="1" applyAlignment="1" applyProtection="1">
      <alignment horizontal="center" vertical="center" wrapText="1"/>
      <protection locked="0"/>
    </xf>
    <xf numFmtId="0" fontId="3" fillId="5" borderId="75" xfId="0" applyFont="1" applyFill="1" applyBorder="1" applyAlignment="1">
      <alignment horizontal="center" vertical="center"/>
    </xf>
    <xf numFmtId="0" fontId="3" fillId="0" borderId="165" xfId="0" applyFont="1" applyBorder="1" applyAlignment="1">
      <alignment horizontal="center" vertical="center"/>
    </xf>
    <xf numFmtId="0" fontId="3" fillId="5" borderId="44" xfId="0" applyFont="1" applyFill="1" applyBorder="1" applyAlignment="1" applyProtection="1">
      <alignment horizontal="center" vertical="center" wrapText="1"/>
      <protection locked="0"/>
    </xf>
    <xf numFmtId="0" fontId="0" fillId="5" borderId="44" xfId="0" applyFill="1" applyBorder="1" applyAlignment="1" applyProtection="1">
      <alignment horizontal="left" vertical="center" wrapText="1"/>
      <protection locked="0"/>
    </xf>
    <xf numFmtId="20" fontId="0" fillId="5" borderId="44" xfId="0" applyNumberFormat="1" applyFill="1" applyBorder="1" applyAlignment="1" applyProtection="1">
      <alignment horizontal="center" vertical="center" wrapText="1"/>
      <protection locked="0"/>
    </xf>
    <xf numFmtId="38" fontId="3" fillId="5" borderId="46" xfId="1" applyFont="1" applyFill="1" applyBorder="1" applyAlignment="1" applyProtection="1">
      <alignment horizontal="center" vertical="center" wrapText="1"/>
      <protection locked="0"/>
    </xf>
    <xf numFmtId="38" fontId="3" fillId="5" borderId="60" xfId="1" applyFont="1" applyFill="1" applyBorder="1" applyAlignment="1" applyProtection="1">
      <alignment horizontal="center" vertical="center" wrapText="1"/>
      <protection locked="0"/>
    </xf>
    <xf numFmtId="38" fontId="3" fillId="5" borderId="44" xfId="1" applyFont="1" applyFill="1" applyBorder="1" applyAlignment="1" applyProtection="1">
      <alignment horizontal="center" vertical="center" wrapText="1"/>
      <protection locked="0"/>
    </xf>
    <xf numFmtId="3" fontId="3" fillId="5" borderId="44" xfId="1" applyNumberFormat="1" applyFont="1" applyFill="1" applyBorder="1" applyAlignment="1" applyProtection="1">
      <alignment horizontal="center" vertical="center" wrapText="1"/>
      <protection locked="0"/>
    </xf>
    <xf numFmtId="180" fontId="3" fillId="5" borderId="44" xfId="1" applyNumberFormat="1" applyFont="1" applyFill="1" applyBorder="1" applyAlignment="1" applyProtection="1">
      <alignment horizontal="center" vertical="center" wrapText="1"/>
      <protection locked="0"/>
    </xf>
    <xf numFmtId="180" fontId="3" fillId="5" borderId="60" xfId="1" applyNumberFormat="1" applyFont="1" applyFill="1" applyBorder="1" applyAlignment="1" applyProtection="1">
      <alignment horizontal="center" vertical="center" wrapText="1"/>
      <protection locked="0"/>
    </xf>
    <xf numFmtId="3" fontId="3" fillId="5" borderId="60" xfId="1" applyNumberFormat="1" applyFont="1" applyFill="1" applyBorder="1" applyAlignment="1" applyProtection="1">
      <alignment horizontal="center" vertical="center" wrapText="1"/>
      <protection locked="0"/>
    </xf>
    <xf numFmtId="12" fontId="3" fillId="5" borderId="44" xfId="1" applyNumberFormat="1" applyFont="1" applyFill="1" applyBorder="1" applyAlignment="1" applyProtection="1">
      <alignment horizontal="center" vertical="center" wrapText="1"/>
      <protection locked="0"/>
    </xf>
    <xf numFmtId="57" fontId="3" fillId="5" borderId="44" xfId="1" applyNumberFormat="1" applyFont="1" applyFill="1" applyBorder="1" applyAlignment="1" applyProtection="1">
      <alignment horizontal="center" vertical="center" wrapText="1"/>
      <protection locked="0"/>
    </xf>
    <xf numFmtId="57" fontId="3" fillId="5" borderId="113" xfId="1"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xf>
    <xf numFmtId="0" fontId="0" fillId="5" borderId="44" xfId="0" applyFill="1" applyBorder="1" applyAlignment="1" applyProtection="1">
      <alignment horizontal="center" vertical="center" wrapText="1"/>
      <protection locked="0"/>
    </xf>
    <xf numFmtId="38" fontId="3" fillId="5" borderId="45" xfId="1" applyFont="1" applyFill="1" applyBorder="1" applyAlignment="1" applyProtection="1">
      <alignment horizontal="center" vertical="center" wrapText="1"/>
      <protection locked="0"/>
    </xf>
    <xf numFmtId="0" fontId="0" fillId="0" borderId="225" xfId="0" applyBorder="1">
      <alignment vertical="center"/>
    </xf>
    <xf numFmtId="38" fontId="3" fillId="0" borderId="225" xfId="1" applyFont="1" applyBorder="1">
      <alignment vertical="center"/>
    </xf>
    <xf numFmtId="57" fontId="3" fillId="5" borderId="40" xfId="1" applyNumberFormat="1" applyFont="1" applyFill="1" applyBorder="1" applyAlignment="1" applyProtection="1">
      <alignment horizontal="center" vertical="center" wrapText="1"/>
      <protection locked="0"/>
    </xf>
    <xf numFmtId="57" fontId="3" fillId="5" borderId="43" xfId="1" applyNumberFormat="1" applyFont="1" applyFill="1" applyBorder="1" applyAlignment="1" applyProtection="1">
      <alignment horizontal="center" vertical="center" wrapText="1"/>
      <protection locked="0"/>
    </xf>
    <xf numFmtId="0" fontId="3" fillId="5" borderId="66" xfId="0" applyFont="1" applyFill="1" applyBorder="1" applyAlignment="1">
      <alignment horizontal="center" vertical="center"/>
    </xf>
    <xf numFmtId="0" fontId="3" fillId="0" borderId="127" xfId="0" applyFont="1" applyBorder="1">
      <alignment vertical="center"/>
    </xf>
    <xf numFmtId="0" fontId="3" fillId="0" borderId="225" xfId="0" applyFont="1" applyBorder="1">
      <alignment vertical="center"/>
    </xf>
    <xf numFmtId="0" fontId="22" fillId="15" borderId="163" xfId="0" applyFont="1" applyFill="1" applyBorder="1">
      <alignment vertical="center"/>
    </xf>
    <xf numFmtId="0" fontId="22" fillId="15" borderId="124" xfId="0" applyFont="1" applyFill="1" applyBorder="1">
      <alignment vertical="center"/>
    </xf>
    <xf numFmtId="0" fontId="3" fillId="0" borderId="169" xfId="0" applyFont="1" applyBorder="1">
      <alignment vertical="center"/>
    </xf>
    <xf numFmtId="0" fontId="3" fillId="0" borderId="163" xfId="0" applyFont="1" applyBorder="1">
      <alignment vertical="center"/>
    </xf>
    <xf numFmtId="0" fontId="3" fillId="0" borderId="124" xfId="0" applyFont="1" applyBorder="1">
      <alignment vertical="center"/>
    </xf>
    <xf numFmtId="0" fontId="3" fillId="0" borderId="65" xfId="0" applyFont="1" applyBorder="1" applyAlignment="1">
      <alignment horizontal="center" vertical="center"/>
    </xf>
    <xf numFmtId="38" fontId="3" fillId="5" borderId="61" xfId="1" applyFont="1" applyFill="1" applyBorder="1" applyAlignment="1" applyProtection="1">
      <alignment horizontal="center" vertical="center" wrapText="1"/>
      <protection locked="0"/>
    </xf>
    <xf numFmtId="3" fontId="3" fillId="5" borderId="61" xfId="1" applyNumberFormat="1" applyFont="1" applyFill="1" applyBorder="1" applyAlignment="1" applyProtection="1">
      <alignment horizontal="center" vertical="center" wrapText="1"/>
      <protection locked="0"/>
    </xf>
    <xf numFmtId="57" fontId="3" fillId="5" borderId="59" xfId="1" applyNumberFormat="1" applyFont="1" applyFill="1" applyBorder="1" applyAlignment="1" applyProtection="1">
      <alignment horizontal="center" vertical="center" wrapText="1"/>
      <protection locked="0"/>
    </xf>
    <xf numFmtId="57" fontId="3" fillId="5" borderId="0" xfId="1" applyNumberFormat="1" applyFont="1" applyFill="1" applyBorder="1" applyAlignment="1" applyProtection="1">
      <alignment horizontal="center" vertical="center" wrapText="1"/>
      <protection locked="0"/>
    </xf>
    <xf numFmtId="0" fontId="3" fillId="5" borderId="58" xfId="0" applyFont="1" applyFill="1" applyBorder="1" applyAlignment="1">
      <alignment horizontal="center" vertical="center"/>
    </xf>
    <xf numFmtId="0" fontId="0" fillId="0" borderId="127" xfId="0" applyBorder="1">
      <alignment vertical="center"/>
    </xf>
    <xf numFmtId="179" fontId="3" fillId="0" borderId="53" xfId="0" applyNumberFormat="1" applyFont="1" applyBorder="1" applyAlignment="1">
      <alignment horizontal="center" vertical="center"/>
    </xf>
    <xf numFmtId="0" fontId="0" fillId="0" borderId="163" xfId="0" applyBorder="1">
      <alignment vertical="center"/>
    </xf>
    <xf numFmtId="0" fontId="0" fillId="16" borderId="0" xfId="0" applyFill="1" applyAlignment="1">
      <alignment horizontal="left" vertical="center"/>
    </xf>
    <xf numFmtId="0" fontId="0" fillId="0" borderId="124" xfId="0" applyBorder="1">
      <alignment vertical="center"/>
    </xf>
    <xf numFmtId="0" fontId="25" fillId="0" borderId="225" xfId="11" applyFont="1" applyBorder="1">
      <alignment vertical="center"/>
    </xf>
    <xf numFmtId="38" fontId="25" fillId="0" borderId="225" xfId="1" applyFont="1" applyBorder="1">
      <alignment vertical="center"/>
    </xf>
    <xf numFmtId="0" fontId="0" fillId="0" borderId="169" xfId="0" applyBorder="1">
      <alignment vertical="center"/>
    </xf>
    <xf numFmtId="0" fontId="0" fillId="17" borderId="0" xfId="0" applyFill="1">
      <alignment vertical="center"/>
    </xf>
    <xf numFmtId="0" fontId="25" fillId="0" borderId="127" xfId="11" applyFont="1" applyBorder="1">
      <alignment vertical="center"/>
    </xf>
    <xf numFmtId="0" fontId="25" fillId="0" borderId="163" xfId="11" applyFont="1" applyBorder="1">
      <alignment vertical="center"/>
    </xf>
    <xf numFmtId="0" fontId="25" fillId="0" borderId="124" xfId="11" applyFont="1" applyBorder="1">
      <alignment vertical="center"/>
    </xf>
    <xf numFmtId="0" fontId="25" fillId="0" borderId="169" xfId="11" applyFont="1" applyBorder="1">
      <alignment vertical="center"/>
    </xf>
    <xf numFmtId="0" fontId="25" fillId="0" borderId="89" xfId="11" applyFont="1" applyBorder="1">
      <alignment vertical="center"/>
    </xf>
    <xf numFmtId="0" fontId="25" fillId="0" borderId="87" xfId="11" applyFont="1" applyBorder="1">
      <alignment vertical="center"/>
    </xf>
    <xf numFmtId="0" fontId="25" fillId="0" borderId="85" xfId="11" applyFont="1" applyBorder="1">
      <alignment vertical="center"/>
    </xf>
    <xf numFmtId="0" fontId="0" fillId="7" borderId="0" xfId="0" applyFill="1">
      <alignment vertical="center"/>
    </xf>
    <xf numFmtId="12" fontId="0" fillId="0" borderId="0" xfId="0" applyNumberFormat="1" applyAlignment="1">
      <alignment horizontal="left" vertical="center"/>
    </xf>
    <xf numFmtId="0" fontId="0" fillId="16" borderId="0" xfId="0" applyFill="1" applyAlignment="1">
      <alignment horizontal="center" vertical="center"/>
    </xf>
    <xf numFmtId="38" fontId="0" fillId="0" borderId="0" xfId="1" applyFont="1">
      <alignment vertical="center"/>
    </xf>
    <xf numFmtId="0" fontId="0" fillId="0" borderId="0" xfId="0" applyAlignment="1">
      <alignment horizontal="left" vertical="center"/>
    </xf>
    <xf numFmtId="0" fontId="0" fillId="0" borderId="0" xfId="0" applyAlignment="1">
      <alignment vertical="center" wrapText="1"/>
    </xf>
    <xf numFmtId="12" fontId="0" fillId="16" borderId="0" xfId="0" applyNumberFormat="1" applyFill="1" applyAlignment="1">
      <alignment horizontal="left" vertical="center"/>
    </xf>
    <xf numFmtId="38" fontId="0" fillId="0" borderId="0" xfId="1" applyFont="1" applyAlignment="1">
      <alignment vertical="center"/>
    </xf>
    <xf numFmtId="12" fontId="0" fillId="0" borderId="0" xfId="0" applyNumberFormat="1">
      <alignment vertical="center"/>
    </xf>
    <xf numFmtId="0" fontId="3" fillId="16" borderId="0" xfId="0" applyFont="1" applyFill="1" applyAlignment="1">
      <alignment horizontal="left" vertical="center"/>
    </xf>
    <xf numFmtId="0" fontId="40" fillId="0" borderId="0" xfId="0" applyFont="1">
      <alignment vertical="center"/>
    </xf>
    <xf numFmtId="38" fontId="0" fillId="0" borderId="0" xfId="1" applyFont="1" applyAlignment="1">
      <alignment horizontal="left" vertical="center"/>
    </xf>
    <xf numFmtId="0" fontId="0" fillId="18" borderId="0" xfId="0" applyFill="1">
      <alignment vertical="center"/>
    </xf>
    <xf numFmtId="0" fontId="0" fillId="19" borderId="0" xfId="0" applyFill="1">
      <alignment vertical="center"/>
    </xf>
    <xf numFmtId="0" fontId="1" fillId="16" borderId="0" xfId="11" applyFill="1" applyAlignment="1">
      <alignment horizontal="left" vertical="center"/>
    </xf>
    <xf numFmtId="0" fontId="0" fillId="20" borderId="0" xfId="0" applyFill="1">
      <alignment vertical="center"/>
    </xf>
    <xf numFmtId="0" fontId="3" fillId="16" borderId="0" xfId="11" applyFont="1" applyFill="1" applyAlignment="1">
      <alignment horizontal="left" vertical="center"/>
    </xf>
    <xf numFmtId="0" fontId="0" fillId="21" borderId="0" xfId="0" applyFill="1">
      <alignment vertical="center"/>
    </xf>
    <xf numFmtId="0" fontId="3" fillId="22" borderId="0" xfId="0" applyFont="1" applyFill="1" applyAlignment="1">
      <alignment horizontal="left" vertical="center"/>
    </xf>
    <xf numFmtId="0" fontId="0" fillId="22" borderId="0" xfId="0" applyFill="1" applyAlignment="1">
      <alignment horizontal="left" vertical="center"/>
    </xf>
    <xf numFmtId="0" fontId="1" fillId="22" borderId="0" xfId="11" applyFill="1" applyAlignment="1">
      <alignment horizontal="left" vertical="center"/>
    </xf>
    <xf numFmtId="0" fontId="3" fillId="22" borderId="0" xfId="11" applyFont="1" applyFill="1" applyAlignment="1">
      <alignment horizontal="left" vertical="center"/>
    </xf>
    <xf numFmtId="0" fontId="1" fillId="0" borderId="0" xfId="11" applyAlignment="1">
      <alignment horizontal="left" vertical="center"/>
    </xf>
    <xf numFmtId="0" fontId="3" fillId="0" borderId="0" xfId="11" applyFont="1" applyAlignment="1">
      <alignment horizontal="left" vertical="center"/>
    </xf>
    <xf numFmtId="0" fontId="0" fillId="23" borderId="0" xfId="0" applyFill="1">
      <alignment vertical="center"/>
    </xf>
    <xf numFmtId="0" fontId="0" fillId="24" borderId="0" xfId="0" applyFill="1" applyAlignment="1">
      <alignment horizontal="left" vertical="center"/>
    </xf>
    <xf numFmtId="3" fontId="0" fillId="0" borderId="0" xfId="0" applyNumberFormat="1">
      <alignment vertical="center"/>
    </xf>
    <xf numFmtId="0" fontId="3" fillId="0" borderId="128" xfId="0" applyFont="1" applyBorder="1" applyAlignment="1">
      <alignment horizontal="center" vertical="center" wrapText="1"/>
    </xf>
    <xf numFmtId="176" fontId="34" fillId="5" borderId="67" xfId="0" applyNumberFormat="1" applyFont="1" applyFill="1" applyBorder="1" applyAlignment="1">
      <alignment horizontal="center" vertical="center" wrapText="1"/>
    </xf>
    <xf numFmtId="176" fontId="34" fillId="5" borderId="111" xfId="0" applyNumberFormat="1" applyFont="1" applyFill="1" applyBorder="1" applyAlignment="1">
      <alignment horizontal="center" vertical="center" wrapText="1"/>
    </xf>
    <xf numFmtId="176" fontId="34" fillId="5" borderId="110" xfId="0" applyNumberFormat="1" applyFont="1" applyFill="1" applyBorder="1" applyAlignment="1">
      <alignment horizontal="center" vertical="center" wrapText="1"/>
    </xf>
    <xf numFmtId="176" fontId="34" fillId="5" borderId="107" xfId="0" applyNumberFormat="1" applyFont="1" applyFill="1" applyBorder="1" applyAlignment="1">
      <alignment horizontal="center" vertical="center" wrapText="1"/>
    </xf>
    <xf numFmtId="176" fontId="34" fillId="5" borderId="106" xfId="0" applyNumberFormat="1" applyFont="1" applyFill="1" applyBorder="1" applyAlignment="1">
      <alignment horizontal="center" vertical="center" wrapText="1"/>
    </xf>
    <xf numFmtId="176" fontId="34" fillId="5" borderId="101" xfId="0" applyNumberFormat="1" applyFont="1" applyFill="1" applyBorder="1" applyAlignment="1">
      <alignment horizontal="center" vertical="center" wrapText="1"/>
    </xf>
    <xf numFmtId="176" fontId="34" fillId="5" borderId="100" xfId="0" applyNumberFormat="1" applyFont="1" applyFill="1" applyBorder="1" applyAlignment="1">
      <alignment horizontal="center" vertical="center" wrapText="1"/>
    </xf>
    <xf numFmtId="0" fontId="33" fillId="0" borderId="0" xfId="0" applyFont="1" applyAlignment="1">
      <alignment horizontal="right" vertical="center" wrapText="1"/>
    </xf>
    <xf numFmtId="0" fontId="0" fillId="0" borderId="128" xfId="0" applyBorder="1">
      <alignment vertical="center"/>
    </xf>
    <xf numFmtId="0" fontId="69" fillId="0" borderId="92" xfId="0" applyFont="1" applyBorder="1" applyAlignment="1">
      <alignment horizontal="center" vertical="center" wrapText="1"/>
    </xf>
    <xf numFmtId="0" fontId="70" fillId="5" borderId="117" xfId="0" applyFont="1" applyFill="1" applyBorder="1" applyAlignment="1">
      <alignment horizontal="center" vertical="center" wrapText="1"/>
    </xf>
    <xf numFmtId="0" fontId="70" fillId="11" borderId="129" xfId="0" applyFont="1" applyFill="1" applyBorder="1" applyAlignment="1">
      <alignment horizontal="center" vertical="center" wrapText="1"/>
    </xf>
    <xf numFmtId="0" fontId="70" fillId="11" borderId="93" xfId="0" applyFont="1" applyFill="1" applyBorder="1" applyAlignment="1">
      <alignment horizontal="center" vertical="center" wrapText="1"/>
    </xf>
    <xf numFmtId="0" fontId="70" fillId="5" borderId="130" xfId="0" applyFont="1" applyFill="1" applyBorder="1" applyAlignment="1">
      <alignment horizontal="center" vertical="center" wrapText="1"/>
    </xf>
    <xf numFmtId="0" fontId="70" fillId="5" borderId="118" xfId="0" applyFont="1" applyFill="1" applyBorder="1" applyAlignment="1">
      <alignment horizontal="center" vertical="center" wrapText="1"/>
    </xf>
    <xf numFmtId="0" fontId="70" fillId="10" borderId="92" xfId="0" applyFont="1" applyFill="1" applyBorder="1" applyAlignment="1">
      <alignment horizontal="center" vertical="center" wrapText="1"/>
    </xf>
    <xf numFmtId="0" fontId="70" fillId="5" borderId="129" xfId="0" applyFont="1" applyFill="1" applyBorder="1" applyAlignment="1">
      <alignment horizontal="center" vertical="center" wrapText="1"/>
    </xf>
    <xf numFmtId="0" fontId="70" fillId="10" borderId="117" xfId="0" applyFont="1" applyFill="1" applyBorder="1" applyAlignment="1">
      <alignment horizontal="center" vertical="center" wrapText="1"/>
    </xf>
    <xf numFmtId="0" fontId="70" fillId="10" borderId="93" xfId="0" applyFont="1" applyFill="1" applyBorder="1" applyAlignment="1">
      <alignment horizontal="center" vertical="center" wrapText="1"/>
    </xf>
    <xf numFmtId="0" fontId="70" fillId="5" borderId="93" xfId="0" applyFont="1" applyFill="1" applyBorder="1" applyAlignment="1">
      <alignment horizontal="left" vertical="center" wrapText="1"/>
    </xf>
    <xf numFmtId="0" fontId="70" fillId="10" borderId="128" xfId="0" applyFont="1" applyFill="1" applyBorder="1" applyAlignment="1">
      <alignment horizontal="center" vertical="center" wrapText="1"/>
    </xf>
    <xf numFmtId="0" fontId="70" fillId="0" borderId="40" xfId="0" applyFont="1" applyBorder="1" applyAlignment="1">
      <alignment horizontal="center" vertical="center" wrapText="1"/>
    </xf>
    <xf numFmtId="0" fontId="71" fillId="5" borderId="117" xfId="0" applyFont="1" applyFill="1" applyBorder="1" applyAlignment="1">
      <alignment horizontal="center" vertical="center" wrapText="1"/>
    </xf>
    <xf numFmtId="0" fontId="71" fillId="11" borderId="117" xfId="0" applyFont="1" applyFill="1" applyBorder="1" applyAlignment="1">
      <alignment horizontal="center" vertical="center" wrapText="1"/>
    </xf>
    <xf numFmtId="0" fontId="70" fillId="5" borderId="93" xfId="0" applyFont="1" applyFill="1" applyBorder="1" applyAlignment="1">
      <alignment horizontal="center" vertical="center" wrapText="1"/>
    </xf>
    <xf numFmtId="0" fontId="72" fillId="5" borderId="93" xfId="0" applyFont="1" applyFill="1" applyBorder="1" applyAlignment="1">
      <alignment horizontal="center" vertical="center" wrapText="1"/>
    </xf>
    <xf numFmtId="0" fontId="72" fillId="5" borderId="118" xfId="0" applyFont="1" applyFill="1" applyBorder="1" applyAlignment="1">
      <alignment horizontal="center" vertical="center" wrapText="1"/>
    </xf>
    <xf numFmtId="0" fontId="72" fillId="10" borderId="92" xfId="0" applyFont="1" applyFill="1" applyBorder="1" applyAlignment="1">
      <alignment horizontal="center" vertical="center" wrapText="1"/>
    </xf>
    <xf numFmtId="0" fontId="72" fillId="10" borderId="117" xfId="0" applyFont="1" applyFill="1" applyBorder="1" applyAlignment="1">
      <alignment horizontal="center" vertical="center" wrapText="1"/>
    </xf>
    <xf numFmtId="0" fontId="72" fillId="10" borderId="93" xfId="0" applyFont="1" applyFill="1" applyBorder="1" applyAlignment="1">
      <alignment horizontal="center" vertical="center" wrapText="1"/>
    </xf>
    <xf numFmtId="0" fontId="72" fillId="5" borderId="93" xfId="0" applyFont="1" applyFill="1" applyBorder="1" applyAlignment="1">
      <alignment horizontal="left" vertical="center" wrapText="1"/>
    </xf>
    <xf numFmtId="0" fontId="72" fillId="11" borderId="93" xfId="0" applyFont="1" applyFill="1" applyBorder="1" applyAlignment="1">
      <alignment horizontal="center" vertical="center" wrapText="1"/>
    </xf>
    <xf numFmtId="0" fontId="72" fillId="10" borderId="116" xfId="0" applyFont="1" applyFill="1" applyBorder="1" applyAlignment="1">
      <alignment horizontal="center" vertical="center" wrapText="1"/>
    </xf>
    <xf numFmtId="0" fontId="72" fillId="10" borderId="40" xfId="0" applyFont="1" applyFill="1" applyBorder="1" applyAlignment="1">
      <alignment horizontal="center" vertical="center" wrapText="1"/>
    </xf>
    <xf numFmtId="0" fontId="72" fillId="5" borderId="40" xfId="0" applyFont="1" applyFill="1" applyBorder="1" applyAlignment="1">
      <alignment horizontal="center" vertical="center" wrapText="1"/>
    </xf>
    <xf numFmtId="0" fontId="71" fillId="0" borderId="115" xfId="0" applyFont="1" applyBorder="1" applyAlignment="1">
      <alignment horizontal="center" vertical="center" wrapText="1"/>
    </xf>
    <xf numFmtId="0" fontId="70" fillId="5" borderId="40" xfId="0" applyFont="1" applyFill="1" applyBorder="1" applyAlignment="1">
      <alignment horizontal="center" vertical="center" wrapText="1"/>
    </xf>
    <xf numFmtId="178" fontId="14" fillId="10" borderId="236" xfId="0" applyNumberFormat="1" applyFont="1" applyFill="1" applyBorder="1" applyAlignment="1">
      <alignment vertical="center" shrinkToFit="1"/>
    </xf>
    <xf numFmtId="178" fontId="14" fillId="10" borderId="237" xfId="0" applyNumberFormat="1" applyFont="1" applyFill="1" applyBorder="1" applyAlignment="1">
      <alignment vertical="center" shrinkToFit="1"/>
    </xf>
    <xf numFmtId="178" fontId="14" fillId="10" borderId="238" xfId="0" applyNumberFormat="1" applyFont="1" applyFill="1" applyBorder="1" applyAlignment="1">
      <alignment vertical="center" shrinkToFit="1"/>
    </xf>
    <xf numFmtId="0" fontId="73" fillId="0" borderId="0" xfId="0" applyFont="1">
      <alignment vertical="center"/>
    </xf>
    <xf numFmtId="0" fontId="74" fillId="0" borderId="0" xfId="0" applyFont="1">
      <alignment vertical="center"/>
    </xf>
    <xf numFmtId="0" fontId="16" fillId="0" borderId="0" xfId="0" applyFont="1" applyAlignment="1">
      <alignment horizontal="center" vertical="center"/>
    </xf>
    <xf numFmtId="176" fontId="34" fillId="10" borderId="76" xfId="0" applyNumberFormat="1" applyFont="1" applyFill="1" applyBorder="1" applyAlignment="1">
      <alignment horizontal="center" vertical="center" wrapText="1"/>
    </xf>
    <xf numFmtId="176" fontId="34" fillId="10" borderId="60" xfId="0" applyNumberFormat="1" applyFont="1" applyFill="1" applyBorder="1" applyAlignment="1">
      <alignment horizontal="center" vertical="center" wrapText="1"/>
    </xf>
    <xf numFmtId="176" fontId="34" fillId="10" borderId="61" xfId="0" applyNumberFormat="1" applyFont="1" applyFill="1" applyBorder="1" applyAlignment="1">
      <alignment horizontal="center" vertical="center" wrapText="1"/>
    </xf>
    <xf numFmtId="12" fontId="34" fillId="10" borderId="40" xfId="0" applyNumberFormat="1" applyFont="1" applyFill="1" applyBorder="1" applyAlignment="1">
      <alignment horizontal="center" vertical="center" wrapText="1"/>
    </xf>
    <xf numFmtId="12" fontId="34" fillId="10" borderId="76" xfId="0" applyNumberFormat="1" applyFont="1" applyFill="1" applyBorder="1" applyAlignment="1">
      <alignment horizontal="center" vertical="center" wrapText="1"/>
    </xf>
    <xf numFmtId="12" fontId="34" fillId="10" borderId="60" xfId="0" applyNumberFormat="1" applyFont="1" applyFill="1" applyBorder="1" applyAlignment="1">
      <alignment horizontal="center" vertical="center" wrapText="1"/>
    </xf>
    <xf numFmtId="12" fontId="34" fillId="10" borderId="61" xfId="0" applyNumberFormat="1" applyFont="1" applyFill="1" applyBorder="1" applyAlignment="1">
      <alignment horizontal="center" vertical="center" wrapText="1"/>
    </xf>
    <xf numFmtId="182" fontId="33" fillId="10" borderId="60" xfId="7" applyNumberFormat="1" applyFont="1" applyFill="1" applyBorder="1" applyAlignment="1">
      <alignment horizontal="center" vertical="center"/>
    </xf>
    <xf numFmtId="182" fontId="33" fillId="10" borderId="70" xfId="7" applyNumberFormat="1" applyFont="1" applyFill="1" applyBorder="1" applyAlignment="1">
      <alignment horizontal="center" vertical="center"/>
    </xf>
    <xf numFmtId="12" fontId="33" fillId="10" borderId="76" xfId="7" applyNumberFormat="1" applyFont="1" applyFill="1" applyBorder="1" applyAlignment="1">
      <alignment horizontal="center" vertical="center" wrapText="1"/>
    </xf>
    <xf numFmtId="12" fontId="33" fillId="10" borderId="70" xfId="7" applyNumberFormat="1" applyFont="1" applyFill="1" applyBorder="1" applyAlignment="1">
      <alignment horizontal="center" vertical="center"/>
    </xf>
    <xf numFmtId="12" fontId="33" fillId="10" borderId="60" xfId="7" applyNumberFormat="1" applyFont="1" applyFill="1" applyBorder="1" applyAlignment="1">
      <alignment horizontal="center" vertical="center"/>
    </xf>
    <xf numFmtId="0" fontId="34" fillId="10" borderId="40" xfId="2" applyNumberFormat="1" applyFont="1" applyFill="1" applyBorder="1" applyAlignment="1">
      <alignment horizontal="center" vertical="center" wrapText="1"/>
    </xf>
    <xf numFmtId="176" fontId="4" fillId="0" borderId="0" xfId="0" applyNumberFormat="1" applyFont="1" applyAlignment="1">
      <alignment vertical="center" wrapText="1" shrinkToFit="1"/>
    </xf>
    <xf numFmtId="0" fontId="0" fillId="0" borderId="0" xfId="0" applyAlignment="1">
      <alignment vertical="center" wrapText="1" shrinkToFit="1"/>
    </xf>
    <xf numFmtId="0" fontId="8" fillId="0" borderId="0" xfId="0" applyFont="1" applyAlignment="1">
      <alignment horizontal="center" vertical="center" wrapText="1"/>
    </xf>
    <xf numFmtId="177" fontId="4" fillId="0" borderId="0" xfId="0" applyNumberFormat="1" applyFont="1" applyAlignment="1">
      <alignment horizontal="right" vertical="center" shrinkToFit="1"/>
    </xf>
    <xf numFmtId="0" fontId="4" fillId="2" borderId="0" xfId="0" applyFont="1" applyFill="1" applyAlignment="1">
      <alignment horizontal="center" vertical="center"/>
    </xf>
    <xf numFmtId="0" fontId="4" fillId="2" borderId="0" xfId="0" applyFont="1" applyFill="1" applyAlignment="1">
      <alignment horizontal="distributed" vertical="center"/>
    </xf>
    <xf numFmtId="58" fontId="4" fillId="2" borderId="0" xfId="0" applyNumberFormat="1" applyFont="1" applyFill="1" applyAlignment="1">
      <alignment horizontal="distributed" vertical="center"/>
    </xf>
    <xf numFmtId="58" fontId="4" fillId="0" borderId="0" xfId="0" applyNumberFormat="1" applyFont="1" applyAlignment="1">
      <alignment horizontal="distributed" vertical="center"/>
    </xf>
    <xf numFmtId="0" fontId="4" fillId="0" borderId="0" xfId="0" applyFont="1" applyAlignment="1">
      <alignment horizontal="distributed" vertical="center"/>
    </xf>
    <xf numFmtId="0" fontId="4" fillId="0" borderId="0" xfId="0" applyFont="1" applyAlignment="1">
      <alignment horizontal="center" vertical="center" wrapText="1"/>
    </xf>
    <xf numFmtId="0" fontId="16" fillId="0" borderId="0" xfId="0" applyFont="1" applyAlignment="1">
      <alignment horizontal="center" vertical="center"/>
    </xf>
    <xf numFmtId="0" fontId="0" fillId="0" borderId="0" xfId="0" applyAlignment="1">
      <alignment horizontal="center" vertical="center"/>
    </xf>
    <xf numFmtId="0" fontId="16" fillId="0" borderId="38"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29" xfId="0" applyFont="1" applyBorder="1" applyAlignment="1">
      <alignment horizontal="center" vertical="center" wrapText="1"/>
    </xf>
    <xf numFmtId="0" fontId="22" fillId="0" borderId="0" xfId="0" applyFont="1" applyAlignment="1">
      <alignment horizontal="center" vertical="center" textRotation="255" shrinkToFit="1"/>
    </xf>
    <xf numFmtId="0" fontId="22" fillId="0" borderId="0" xfId="7" applyFont="1" applyAlignment="1">
      <alignment vertical="center" wrapText="1"/>
    </xf>
    <xf numFmtId="0" fontId="22" fillId="0" borderId="70" xfId="7" applyFont="1" applyBorder="1" applyAlignment="1">
      <alignment horizontal="center" vertical="center" wrapText="1"/>
    </xf>
    <xf numFmtId="0" fontId="22" fillId="0" borderId="40" xfId="7" applyFont="1" applyBorder="1" applyAlignment="1">
      <alignment horizontal="center" vertical="center"/>
    </xf>
    <xf numFmtId="0" fontId="23" fillId="0" borderId="40" xfId="7" applyFont="1" applyBorder="1" applyAlignment="1">
      <alignment horizontal="center" vertical="center"/>
    </xf>
    <xf numFmtId="0" fontId="22" fillId="0" borderId="40" xfId="7" applyFont="1" applyBorder="1" applyAlignment="1">
      <alignment horizontal="center" vertical="center" wrapText="1"/>
    </xf>
    <xf numFmtId="0" fontId="22" fillId="0" borderId="69" xfId="7" applyFont="1" applyBorder="1" applyAlignment="1">
      <alignment horizontal="center" vertical="center" wrapText="1"/>
    </xf>
    <xf numFmtId="0" fontId="22" fillId="0" borderId="66" xfId="7" applyFont="1" applyBorder="1" applyAlignment="1">
      <alignment horizontal="center" vertical="center" wrapText="1"/>
    </xf>
    <xf numFmtId="0" fontId="22" fillId="0" borderId="0" xfId="7" applyFont="1" applyAlignment="1">
      <alignment horizontal="left" vertical="center" wrapText="1"/>
    </xf>
    <xf numFmtId="0" fontId="53" fillId="0" borderId="0" xfId="7" applyFont="1" applyAlignment="1">
      <alignment horizontal="center" vertical="top"/>
    </xf>
    <xf numFmtId="0" fontId="22" fillId="0" borderId="74" xfId="7" applyFont="1" applyBorder="1" applyAlignment="1">
      <alignment horizontal="center" vertical="center" wrapText="1" shrinkToFit="1"/>
    </xf>
    <xf numFmtId="0" fontId="22" fillId="0" borderId="64" xfId="7" applyFont="1" applyBorder="1" applyAlignment="1">
      <alignment horizontal="center" vertical="center" wrapText="1" shrinkToFit="1"/>
    </xf>
    <xf numFmtId="0" fontId="11" fillId="0" borderId="70" xfId="0" applyFont="1" applyBorder="1" applyAlignment="1">
      <alignment horizontal="center" vertical="center" wrapText="1"/>
    </xf>
    <xf numFmtId="0" fontId="17" fillId="0" borderId="40" xfId="7" applyBorder="1" applyAlignment="1">
      <alignment horizontal="center" vertical="center" wrapText="1"/>
    </xf>
    <xf numFmtId="0" fontId="11" fillId="0" borderId="40" xfId="0" applyFont="1" applyBorder="1" applyAlignment="1">
      <alignment horizontal="center" vertical="center" wrapText="1"/>
    </xf>
    <xf numFmtId="0" fontId="42" fillId="0" borderId="86" xfId="9" applyFont="1" applyBorder="1" applyAlignment="1" applyProtection="1">
      <alignment horizontal="left" vertical="center" shrinkToFit="1"/>
      <protection locked="0"/>
    </xf>
    <xf numFmtId="0" fontId="42" fillId="0" borderId="0" xfId="9" applyFont="1" applyAlignment="1" applyProtection="1">
      <alignment horizontal="left" vertical="center" shrinkToFit="1"/>
      <protection locked="0"/>
    </xf>
    <xf numFmtId="0" fontId="42" fillId="0" borderId="61" xfId="9" applyFont="1" applyBorder="1" applyAlignment="1" applyProtection="1">
      <alignment horizontal="left" vertical="center" shrinkToFit="1"/>
      <protection locked="0"/>
    </xf>
    <xf numFmtId="0" fontId="42" fillId="0" borderId="43" xfId="9" applyFont="1" applyBorder="1" applyAlignment="1" applyProtection="1">
      <alignment horizontal="center" vertical="center"/>
      <protection locked="0"/>
    </xf>
    <xf numFmtId="0" fontId="42" fillId="0" borderId="42" xfId="9" applyFont="1" applyBorder="1" applyAlignment="1" applyProtection="1">
      <alignment horizontal="center" vertical="center"/>
      <protection locked="0"/>
    </xf>
    <xf numFmtId="0" fontId="42" fillId="0" borderId="41" xfId="9" applyFont="1" applyBorder="1" applyAlignment="1" applyProtection="1">
      <alignment horizontal="center" vertical="center"/>
      <protection locked="0"/>
    </xf>
    <xf numFmtId="0" fontId="42" fillId="0" borderId="49" xfId="9" applyFont="1" applyBorder="1" applyAlignment="1" applyProtection="1">
      <alignment horizontal="center" vertical="center"/>
      <protection locked="0"/>
    </xf>
    <xf numFmtId="0" fontId="42" fillId="0" borderId="48" xfId="9" applyFont="1" applyBorder="1" applyAlignment="1" applyProtection="1">
      <alignment horizontal="center" vertical="center"/>
      <protection locked="0"/>
    </xf>
    <xf numFmtId="0" fontId="42" fillId="0" borderId="47" xfId="9" applyFont="1" applyBorder="1" applyAlignment="1" applyProtection="1">
      <alignment horizontal="center" vertical="center"/>
      <protection locked="0"/>
    </xf>
    <xf numFmtId="0" fontId="42" fillId="0" borderId="86" xfId="9" applyFont="1" applyBorder="1" applyAlignment="1" applyProtection="1">
      <alignment horizontal="left" vertical="center" wrapText="1" shrinkToFit="1"/>
      <protection locked="0"/>
    </xf>
    <xf numFmtId="0" fontId="0" fillId="0" borderId="72" xfId="0" applyBorder="1" applyAlignment="1">
      <alignment horizontal="center" vertical="center" wrapText="1"/>
    </xf>
    <xf numFmtId="0" fontId="3" fillId="0" borderId="45" xfId="0" applyFont="1" applyBorder="1" applyAlignment="1">
      <alignment horizontal="center" vertical="center" wrapText="1"/>
    </xf>
    <xf numFmtId="0" fontId="3" fillId="0" borderId="63" xfId="0" applyFont="1" applyBorder="1" applyAlignment="1">
      <alignment horizontal="center" vertical="center" wrapText="1"/>
    </xf>
    <xf numFmtId="0" fontId="0" fillId="0" borderId="88" xfId="0" applyBorder="1" applyAlignment="1">
      <alignment horizontal="center" vertical="center" wrapText="1"/>
    </xf>
    <xf numFmtId="0" fontId="3" fillId="0" borderId="86" xfId="0" applyFont="1" applyBorder="1" applyAlignment="1">
      <alignment horizontal="center" vertical="center" wrapText="1"/>
    </xf>
    <xf numFmtId="0" fontId="3" fillId="0" borderId="83" xfId="0" applyFont="1" applyBorder="1" applyAlignment="1">
      <alignment horizontal="center" vertical="center" wrapText="1"/>
    </xf>
    <xf numFmtId="0" fontId="22" fillId="0" borderId="72" xfId="0" applyFont="1" applyBorder="1" applyAlignment="1">
      <alignment horizontal="center" vertical="center" textRotation="255" wrapText="1"/>
    </xf>
    <xf numFmtId="0" fontId="22" fillId="0" borderId="45" xfId="0" applyFont="1" applyBorder="1" applyAlignment="1">
      <alignment horizontal="center" vertical="center" textRotation="255" wrapText="1"/>
    </xf>
    <xf numFmtId="0" fontId="22" fillId="0" borderId="63" xfId="0" applyFont="1" applyBorder="1" applyAlignment="1">
      <alignment horizontal="center" vertical="center" textRotation="255" wrapText="1"/>
    </xf>
    <xf numFmtId="0" fontId="22" fillId="0" borderId="79" xfId="0" applyFont="1" applyBorder="1" applyAlignment="1">
      <alignment horizontal="center" vertical="center" textRotation="255" wrapText="1"/>
    </xf>
    <xf numFmtId="0" fontId="22" fillId="0" borderId="58" xfId="0" applyFont="1" applyBorder="1" applyAlignment="1">
      <alignment horizontal="center" vertical="center" textRotation="255" wrapText="1"/>
    </xf>
    <xf numFmtId="0" fontId="22" fillId="0" borderId="82" xfId="0" applyFont="1" applyBorder="1" applyAlignment="1">
      <alignment horizontal="center" vertical="center" textRotation="255" wrapText="1"/>
    </xf>
    <xf numFmtId="0" fontId="28" fillId="8" borderId="235" xfId="0" applyFont="1" applyFill="1" applyBorder="1" applyAlignment="1">
      <alignment horizontal="center" vertical="center"/>
    </xf>
    <xf numFmtId="0" fontId="28" fillId="8" borderId="71" xfId="0" applyFont="1" applyFill="1" applyBorder="1" applyAlignment="1">
      <alignment horizontal="center" vertical="center"/>
    </xf>
    <xf numFmtId="0" fontId="0" fillId="0" borderId="45" xfId="0" applyBorder="1" applyAlignment="1">
      <alignment horizontal="center" vertical="center" wrapText="1"/>
    </xf>
    <xf numFmtId="0" fontId="0" fillId="0" borderId="63" xfId="0" applyBorder="1" applyAlignment="1">
      <alignment horizontal="center" vertical="center" wrapText="1"/>
    </xf>
    <xf numFmtId="0" fontId="0" fillId="0" borderId="73" xfId="0" applyBorder="1" applyAlignment="1">
      <alignment horizontal="center" vertical="center" wrapText="1"/>
    </xf>
    <xf numFmtId="0" fontId="0" fillId="0" borderId="86" xfId="0" applyBorder="1" applyAlignment="1">
      <alignment horizontal="center" vertical="center" wrapText="1"/>
    </xf>
    <xf numFmtId="0" fontId="0" fillId="0" borderId="61" xfId="0" applyBorder="1" applyAlignment="1">
      <alignment horizontal="center" vertical="center" wrapText="1"/>
    </xf>
    <xf numFmtId="0" fontId="0" fillId="0" borderId="83" xfId="0" applyBorder="1" applyAlignment="1">
      <alignment horizontal="center" vertical="center" wrapText="1"/>
    </xf>
    <xf numFmtId="0" fontId="0" fillId="0" borderId="59" xfId="0" applyBorder="1" applyAlignment="1">
      <alignment horizontal="center" vertical="center" wrapText="1"/>
    </xf>
    <xf numFmtId="0" fontId="0" fillId="0" borderId="89" xfId="0" applyBorder="1" applyAlignment="1">
      <alignment horizontal="center" vertical="center"/>
    </xf>
    <xf numFmtId="0" fontId="3" fillId="0" borderId="87" xfId="0" applyFont="1" applyBorder="1" applyAlignment="1">
      <alignment horizontal="center" vertical="center"/>
    </xf>
    <xf numFmtId="0" fontId="3" fillId="0" borderId="85" xfId="0" applyFont="1" applyBorder="1" applyAlignment="1">
      <alignment horizontal="center" vertical="center"/>
    </xf>
    <xf numFmtId="0" fontId="0" fillId="0" borderId="80" xfId="0" applyBorder="1" applyAlignment="1">
      <alignment horizontal="center" vertical="center"/>
    </xf>
    <xf numFmtId="0" fontId="3" fillId="0" borderId="81" xfId="0" applyFont="1" applyBorder="1" applyAlignment="1">
      <alignment horizontal="center" vertical="center"/>
    </xf>
    <xf numFmtId="0" fontId="3" fillId="0" borderId="84" xfId="0" applyFont="1" applyBorder="1" applyAlignment="1">
      <alignment horizontal="center" vertical="center"/>
    </xf>
    <xf numFmtId="0" fontId="0" fillId="0" borderId="0" xfId="0" applyAlignment="1">
      <alignment horizontal="left" vertical="top" wrapText="1"/>
    </xf>
    <xf numFmtId="0" fontId="38" fillId="0" borderId="127" xfId="0" applyFont="1" applyBorder="1" applyAlignment="1">
      <alignment horizontal="center" vertical="center" wrapText="1"/>
    </xf>
    <xf numFmtId="0" fontId="38" fillId="0" borderId="126" xfId="0" applyFont="1" applyBorder="1" applyAlignment="1">
      <alignment horizontal="center" vertical="center" wrapText="1"/>
    </xf>
    <xf numFmtId="0" fontId="38" fillId="0" borderId="125" xfId="0" applyFont="1" applyBorder="1" applyAlignment="1">
      <alignment horizontal="center" vertical="center" wrapText="1"/>
    </xf>
    <xf numFmtId="0" fontId="38" fillId="0" borderId="124" xfId="0" applyFont="1" applyBorder="1" applyAlignment="1">
      <alignment horizontal="center" vertical="center" wrapText="1"/>
    </xf>
    <xf numFmtId="0" fontId="38" fillId="0" borderId="123" xfId="0" applyFont="1" applyBorder="1" applyAlignment="1">
      <alignment horizontal="center" vertical="center" wrapText="1"/>
    </xf>
    <xf numFmtId="0" fontId="38" fillId="0" borderId="122" xfId="0" applyFont="1" applyBorder="1" applyAlignment="1">
      <alignment horizontal="center" vertical="center" wrapText="1"/>
    </xf>
    <xf numFmtId="0" fontId="32" fillId="5" borderId="44" xfId="0" applyFont="1" applyFill="1" applyBorder="1" applyAlignment="1">
      <alignment horizontal="center" vertical="center" wrapText="1"/>
    </xf>
    <xf numFmtId="0" fontId="32" fillId="11" borderId="40" xfId="0" applyFont="1" applyFill="1" applyBorder="1" applyAlignment="1">
      <alignment horizontal="center" vertical="center" wrapText="1"/>
    </xf>
    <xf numFmtId="0" fontId="32" fillId="10" borderId="40" xfId="0" applyFont="1" applyFill="1" applyBorder="1" applyAlignment="1">
      <alignment horizontal="center" vertical="center" wrapText="1"/>
    </xf>
    <xf numFmtId="0" fontId="32" fillId="11" borderId="121" xfId="0" applyFont="1" applyFill="1" applyBorder="1" applyAlignment="1">
      <alignment horizontal="center" vertical="center" wrapText="1"/>
    </xf>
    <xf numFmtId="0" fontId="32" fillId="11" borderId="115" xfId="0" applyFont="1" applyFill="1" applyBorder="1" applyAlignment="1">
      <alignment horizontal="center" vertical="center" wrapText="1"/>
    </xf>
    <xf numFmtId="0" fontId="31" fillId="0" borderId="119" xfId="0" applyFont="1" applyBorder="1" applyAlignment="1">
      <alignment horizontal="center" vertical="center" wrapText="1"/>
    </xf>
    <xf numFmtId="0" fontId="41" fillId="2" borderId="119" xfId="9" applyFont="1" applyFill="1" applyBorder="1" applyAlignment="1" applyProtection="1">
      <alignment horizontal="center" vertical="center"/>
      <protection locked="0"/>
    </xf>
    <xf numFmtId="0" fontId="0" fillId="0" borderId="0" xfId="0" applyAlignment="1">
      <alignment horizontal="left" vertical="center" wrapText="1"/>
    </xf>
    <xf numFmtId="0" fontId="38" fillId="0" borderId="127" xfId="0" applyFont="1" applyBorder="1" applyAlignment="1">
      <alignment horizontal="center" vertical="center"/>
    </xf>
    <xf numFmtId="0" fontId="38" fillId="0" borderId="126" xfId="0" applyFont="1" applyBorder="1" applyAlignment="1">
      <alignment horizontal="center" vertical="center"/>
    </xf>
    <xf numFmtId="0" fontId="38" fillId="0" borderId="125" xfId="0" applyFont="1" applyBorder="1" applyAlignment="1">
      <alignment horizontal="center" vertical="center"/>
    </xf>
    <xf numFmtId="0" fontId="38" fillId="0" borderId="124" xfId="0" applyFont="1" applyBorder="1" applyAlignment="1">
      <alignment horizontal="center" vertical="center"/>
    </xf>
    <xf numFmtId="0" fontId="38" fillId="0" borderId="123" xfId="0" applyFont="1" applyBorder="1" applyAlignment="1">
      <alignment horizontal="center" vertical="center"/>
    </xf>
    <xf numFmtId="0" fontId="38" fillId="0" borderId="122" xfId="0" applyFont="1" applyBorder="1" applyAlignment="1">
      <alignment horizontal="center" vertical="center"/>
    </xf>
    <xf numFmtId="0" fontId="32" fillId="5" borderId="44" xfId="0" applyFont="1" applyFill="1" applyBorder="1" applyAlignment="1">
      <alignment horizontal="center" vertical="center"/>
    </xf>
    <xf numFmtId="0" fontId="32" fillId="11" borderId="40" xfId="0" applyFont="1" applyFill="1" applyBorder="1" applyAlignment="1">
      <alignment horizontal="center" vertical="center"/>
    </xf>
    <xf numFmtId="0" fontId="32" fillId="11" borderId="121" xfId="0" applyFont="1" applyFill="1" applyBorder="1" applyAlignment="1">
      <alignment horizontal="center" vertical="center"/>
    </xf>
    <xf numFmtId="0" fontId="32" fillId="11" borderId="115" xfId="0" applyFont="1" applyFill="1" applyBorder="1" applyAlignment="1">
      <alignment horizontal="center" vertical="center"/>
    </xf>
    <xf numFmtId="0" fontId="31" fillId="0" borderId="119" xfId="0" applyFont="1" applyBorder="1" applyAlignment="1">
      <alignment horizontal="center" vertical="center"/>
    </xf>
    <xf numFmtId="0" fontId="22" fillId="10" borderId="126" xfId="7" applyFont="1" applyFill="1" applyBorder="1" applyAlignment="1">
      <alignment horizontal="center" vertical="center" wrapText="1"/>
    </xf>
    <xf numFmtId="0" fontId="22" fillId="10" borderId="0" xfId="7" applyFont="1" applyFill="1" applyAlignment="1">
      <alignment horizontal="center" vertical="center" wrapText="1"/>
    </xf>
    <xf numFmtId="0" fontId="22" fillId="10" borderId="79" xfId="7" applyFont="1" applyFill="1" applyBorder="1" applyAlignment="1">
      <alignment horizontal="center" vertical="center" wrapText="1"/>
    </xf>
    <xf numFmtId="0" fontId="22" fillId="10" borderId="58" xfId="7" applyFont="1" applyFill="1" applyBorder="1" applyAlignment="1">
      <alignment horizontal="center" vertical="center" wrapText="1"/>
    </xf>
    <xf numFmtId="0" fontId="53" fillId="0" borderId="169" xfId="7" applyFont="1" applyBorder="1" applyAlignment="1">
      <alignment horizontal="center" vertical="top"/>
    </xf>
    <xf numFmtId="0" fontId="53" fillId="0" borderId="168" xfId="7" applyFont="1" applyBorder="1" applyAlignment="1">
      <alignment horizontal="center" vertical="top"/>
    </xf>
    <xf numFmtId="0" fontId="53" fillId="0" borderId="167" xfId="7" applyFont="1" applyBorder="1" applyAlignment="1">
      <alignment horizontal="center" vertical="top"/>
    </xf>
    <xf numFmtId="0" fontId="22" fillId="5" borderId="80" xfId="7" applyFont="1" applyFill="1" applyBorder="1" applyAlignment="1">
      <alignment horizontal="center" vertical="center" wrapText="1" shrinkToFit="1"/>
    </xf>
    <xf numFmtId="0" fontId="22" fillId="5" borderId="81" xfId="7" applyFont="1" applyFill="1" applyBorder="1" applyAlignment="1">
      <alignment horizontal="center" vertical="center" wrapText="1" shrinkToFit="1"/>
    </xf>
    <xf numFmtId="0" fontId="22" fillId="11" borderId="45" xfId="7" applyFont="1" applyFill="1" applyBorder="1" applyAlignment="1">
      <alignment horizontal="center" vertical="center" wrapText="1"/>
    </xf>
    <xf numFmtId="0" fontId="22" fillId="5" borderId="72" xfId="7" applyFont="1" applyFill="1" applyBorder="1" applyAlignment="1">
      <alignment horizontal="center" vertical="center" wrapText="1"/>
    </xf>
    <xf numFmtId="0" fontId="22" fillId="5" borderId="45" xfId="7" applyFont="1" applyFill="1" applyBorder="1" applyAlignment="1">
      <alignment horizontal="center" vertical="center" wrapText="1"/>
    </xf>
    <xf numFmtId="0" fontId="22" fillId="10" borderId="72" xfId="7" applyFont="1" applyFill="1" applyBorder="1" applyAlignment="1">
      <alignment horizontal="center" vertical="center" wrapText="1"/>
    </xf>
    <xf numFmtId="0" fontId="22" fillId="10" borderId="45" xfId="7" applyFont="1" applyFill="1" applyBorder="1" applyAlignment="1">
      <alignment horizontal="center" vertical="center" wrapText="1"/>
    </xf>
    <xf numFmtId="0" fontId="22" fillId="0" borderId="0" xfId="7" applyFont="1" applyAlignment="1">
      <alignment horizontal="left" vertical="top" wrapText="1"/>
    </xf>
    <xf numFmtId="178" fontId="22" fillId="0" borderId="137" xfId="0" applyNumberFormat="1" applyFont="1" applyBorder="1" applyAlignment="1">
      <alignment horizontal="left" vertical="top" wrapText="1"/>
    </xf>
    <xf numFmtId="178" fontId="22" fillId="0" borderId="52" xfId="0" applyNumberFormat="1" applyFont="1" applyBorder="1" applyAlignment="1">
      <alignment horizontal="left" vertical="top" wrapText="1"/>
    </xf>
    <xf numFmtId="178" fontId="22" fillId="0" borderId="136" xfId="0" applyNumberFormat="1" applyFont="1" applyBorder="1" applyAlignment="1">
      <alignment horizontal="left" vertical="top" wrapText="1"/>
    </xf>
    <xf numFmtId="178" fontId="22" fillId="0" borderId="135" xfId="0" applyNumberFormat="1" applyFont="1" applyBorder="1" applyAlignment="1">
      <alignment horizontal="left" vertical="top" wrapText="1"/>
    </xf>
    <xf numFmtId="178" fontId="22" fillId="0" borderId="0" xfId="0" applyNumberFormat="1" applyFont="1" applyAlignment="1">
      <alignment horizontal="left" vertical="top" wrapText="1"/>
    </xf>
    <xf numFmtId="178" fontId="22" fillId="0" borderId="134" xfId="0" applyNumberFormat="1" applyFont="1" applyBorder="1" applyAlignment="1">
      <alignment horizontal="left" vertical="top" wrapText="1"/>
    </xf>
    <xf numFmtId="178" fontId="22" fillId="0" borderId="133" xfId="0" applyNumberFormat="1" applyFont="1" applyBorder="1" applyAlignment="1">
      <alignment horizontal="left" vertical="top" wrapText="1"/>
    </xf>
    <xf numFmtId="178" fontId="22" fillId="0" borderId="132" xfId="0" applyNumberFormat="1" applyFont="1" applyBorder="1" applyAlignment="1">
      <alignment horizontal="left" vertical="top" wrapText="1"/>
    </xf>
    <xf numFmtId="178" fontId="22" fillId="0" borderId="131" xfId="0" applyNumberFormat="1" applyFont="1" applyBorder="1" applyAlignment="1">
      <alignment horizontal="left" vertical="top" wrapText="1"/>
    </xf>
    <xf numFmtId="0" fontId="11" fillId="11" borderId="72" xfId="0" applyFont="1" applyFill="1" applyBorder="1" applyAlignment="1">
      <alignment horizontal="center" vertical="center" wrapText="1"/>
    </xf>
    <xf numFmtId="0" fontId="17" fillId="11" borderId="45" xfId="7" applyFill="1" applyBorder="1" applyAlignment="1">
      <alignment horizontal="center" vertical="center" wrapText="1"/>
    </xf>
    <xf numFmtId="0" fontId="22" fillId="10" borderId="70" xfId="7" applyFont="1" applyFill="1" applyBorder="1" applyAlignment="1">
      <alignment horizontal="center" vertical="center" wrapText="1"/>
    </xf>
    <xf numFmtId="0" fontId="22" fillId="10" borderId="40" xfId="7" applyFont="1" applyFill="1" applyBorder="1" applyAlignment="1">
      <alignment horizontal="center" vertical="center"/>
    </xf>
    <xf numFmtId="0" fontId="22" fillId="10" borderId="46" xfId="7" applyFont="1" applyFill="1" applyBorder="1" applyAlignment="1">
      <alignment horizontal="center" vertical="center"/>
    </xf>
    <xf numFmtId="0" fontId="23" fillId="10" borderId="40" xfId="7" applyFont="1" applyFill="1" applyBorder="1" applyAlignment="1">
      <alignment horizontal="center" vertical="center"/>
    </xf>
    <xf numFmtId="0" fontId="23" fillId="10" borderId="46" xfId="7" applyFont="1" applyFill="1" applyBorder="1" applyAlignment="1">
      <alignment horizontal="center" vertical="center"/>
    </xf>
    <xf numFmtId="0" fontId="22" fillId="10" borderId="73" xfId="7" applyFont="1" applyFill="1" applyBorder="1" applyAlignment="1">
      <alignment horizontal="center" vertical="center" wrapText="1"/>
    </xf>
    <xf numFmtId="0" fontId="22" fillId="10" borderId="61" xfId="7" applyFont="1" applyFill="1" applyBorder="1" applyAlignment="1">
      <alignment horizontal="center" vertical="center" wrapText="1"/>
    </xf>
    <xf numFmtId="0" fontId="64" fillId="0" borderId="169" xfId="0" applyFont="1" applyBorder="1" applyAlignment="1">
      <alignment horizontal="center" vertical="center"/>
    </xf>
    <xf numFmtId="0" fontId="64" fillId="0" borderId="168" xfId="0" applyFont="1" applyBorder="1" applyAlignment="1">
      <alignment horizontal="center" vertical="center"/>
    </xf>
    <xf numFmtId="0" fontId="64" fillId="0" borderId="167" xfId="0" applyFont="1" applyBorder="1" applyAlignment="1">
      <alignment horizontal="center" vertical="center"/>
    </xf>
    <xf numFmtId="0" fontId="56" fillId="5" borderId="38" xfId="0" applyFont="1" applyFill="1" applyBorder="1" applyAlignment="1">
      <alignment horizontal="center" vertical="center" wrapText="1"/>
    </xf>
    <xf numFmtId="0" fontId="14" fillId="5" borderId="33" xfId="0" applyFont="1" applyFill="1" applyBorder="1" applyAlignment="1">
      <alignment horizontal="center" vertical="center" wrapText="1"/>
    </xf>
    <xf numFmtId="0" fontId="56" fillId="11" borderId="183" xfId="0" applyFont="1" applyFill="1" applyBorder="1" applyAlignment="1">
      <alignment horizontal="center" vertical="center" wrapText="1"/>
    </xf>
    <xf numFmtId="0" fontId="56" fillId="11" borderId="206" xfId="0" applyFont="1" applyFill="1" applyBorder="1" applyAlignment="1">
      <alignment horizontal="center" vertical="center" wrapText="1"/>
    </xf>
    <xf numFmtId="0" fontId="56" fillId="0" borderId="0" xfId="0" applyFont="1" applyAlignment="1">
      <alignment horizontal="left" vertical="center" wrapText="1"/>
    </xf>
    <xf numFmtId="0" fontId="0" fillId="0" borderId="0" xfId="0" applyAlignment="1">
      <alignment vertical="center" wrapText="1"/>
    </xf>
    <xf numFmtId="0" fontId="47" fillId="0" borderId="0" xfId="0" applyFont="1" applyAlignment="1">
      <alignment horizontal="center" vertical="center" wrapText="1"/>
    </xf>
    <xf numFmtId="0" fontId="0" fillId="0" borderId="43" xfId="0" applyBorder="1" applyAlignment="1">
      <alignment vertical="center" wrapText="1"/>
    </xf>
    <xf numFmtId="0" fontId="0" fillId="0" borderId="42" xfId="0" applyBorder="1" applyAlignment="1">
      <alignment vertical="center" wrapText="1"/>
    </xf>
    <xf numFmtId="0" fontId="0" fillId="0" borderId="41" xfId="0" applyBorder="1" applyAlignment="1">
      <alignment vertical="center" wrapText="1"/>
    </xf>
    <xf numFmtId="0" fontId="0" fillId="25" borderId="40" xfId="0" applyFill="1" applyBorder="1" applyAlignment="1">
      <alignment horizontal="center" vertical="center"/>
    </xf>
    <xf numFmtId="0" fontId="0" fillId="0" borderId="113" xfId="0" applyBorder="1" applyAlignment="1">
      <alignment vertical="center" wrapText="1"/>
    </xf>
    <xf numFmtId="0" fontId="0" fillId="0" borderId="119" xfId="0" applyBorder="1" applyAlignment="1">
      <alignment vertical="center" wrapText="1"/>
    </xf>
    <xf numFmtId="0" fontId="0" fillId="0" borderId="60" xfId="0" applyBorder="1" applyAlignment="1">
      <alignment vertical="center" wrapText="1"/>
    </xf>
    <xf numFmtId="0" fontId="0" fillId="25" borderId="0" xfId="0" applyFill="1" applyAlignment="1">
      <alignment horizontal="right" vertical="center" shrinkToFit="1"/>
    </xf>
    <xf numFmtId="0" fontId="0" fillId="0" borderId="49" xfId="0"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0" fontId="0" fillId="0" borderId="40" xfId="0" applyBorder="1" applyAlignment="1">
      <alignment horizontal="center" vertical="center" wrapText="1"/>
    </xf>
    <xf numFmtId="0" fontId="0" fillId="0" borderId="40" xfId="0" applyBorder="1" applyAlignment="1">
      <alignment horizontal="center" vertical="center"/>
    </xf>
    <xf numFmtId="0" fontId="0" fillId="0" borderId="43" xfId="0" applyBorder="1" applyAlignment="1">
      <alignment vertical="center"/>
    </xf>
    <xf numFmtId="0" fontId="0" fillId="0" borderId="42" xfId="0" applyBorder="1" applyAlignment="1">
      <alignment vertical="center"/>
    </xf>
    <xf numFmtId="0" fontId="0" fillId="0" borderId="41" xfId="0" applyBorder="1" applyAlignment="1">
      <alignment vertical="center"/>
    </xf>
    <xf numFmtId="0" fontId="56" fillId="11" borderId="26" xfId="0" applyFont="1" applyFill="1" applyBorder="1" applyAlignment="1">
      <alignment horizontal="center" vertical="center" wrapText="1"/>
    </xf>
    <xf numFmtId="0" fontId="56" fillId="5" borderId="36" xfId="0" applyFont="1" applyFill="1" applyBorder="1" applyAlignment="1">
      <alignment horizontal="center" vertical="center" wrapText="1"/>
    </xf>
    <xf numFmtId="0" fontId="56" fillId="5" borderId="206" xfId="0" applyFont="1" applyFill="1" applyBorder="1" applyAlignment="1">
      <alignment horizontal="center" vertical="center" wrapText="1"/>
    </xf>
    <xf numFmtId="0" fontId="0" fillId="0" borderId="0" xfId="3" applyFont="1" applyAlignment="1">
      <alignment horizontal="left" vertical="top" wrapText="1"/>
    </xf>
    <xf numFmtId="0" fontId="3" fillId="0" borderId="0" xfId="3" applyFont="1" applyAlignment="1">
      <alignment horizontal="left" vertical="top" wrapText="1"/>
    </xf>
    <xf numFmtId="0" fontId="0" fillId="0" borderId="169" xfId="3" applyFont="1" applyBorder="1" applyAlignment="1">
      <alignment horizontal="right" vertical="center"/>
    </xf>
    <xf numFmtId="0" fontId="0" fillId="0" borderId="168" xfId="3" applyFont="1" applyBorder="1" applyAlignment="1">
      <alignment horizontal="right" vertical="center"/>
    </xf>
    <xf numFmtId="0" fontId="0" fillId="0" borderId="167" xfId="3" applyFont="1" applyBorder="1" applyAlignment="1">
      <alignment horizontal="right" vertical="center"/>
    </xf>
  </cellXfs>
  <cellStyles count="12">
    <cellStyle name="パーセント" xfId="2" builtinId="5"/>
    <cellStyle name="桁区切り" xfId="1" builtinId="6"/>
    <cellStyle name="桁区切り 2" xfId="5" xr:uid="{B048C247-3C33-4531-B060-04A59BF41532}"/>
    <cellStyle name="桁区切り 7" xfId="10" xr:uid="{EA0C3018-FF76-4FBB-AAF5-349E5B001E4C}"/>
    <cellStyle name="標準" xfId="0" builtinId="0"/>
    <cellStyle name="標準 13" xfId="9" xr:uid="{1A98AA4E-3206-4DA4-B3C6-496BF606F3D3}"/>
    <cellStyle name="標準 2 5" xfId="3" xr:uid="{DFE9802E-94D8-43D3-80A3-D3FFB124ABF8}"/>
    <cellStyle name="標準 2 7" xfId="6" xr:uid="{70D6B258-5388-4EC5-8D15-32B69840DE1E}"/>
    <cellStyle name="標準 2 8" xfId="8" xr:uid="{4EDB32AB-E82F-4D41-AB02-95EB67C6F88D}"/>
    <cellStyle name="標準 2 8 2" xfId="11" xr:uid="{EF10D8DB-61D5-4ABE-846A-01A7E1912C76}"/>
    <cellStyle name="標準 3" xfId="4" xr:uid="{4ABCAF38-07A1-4CA7-9A8E-7CD7D51B80EB}"/>
    <cellStyle name="標準_交付要綱（様式編②）" xfId="7" xr:uid="{703A9D52-0F6A-4F22-8292-9464714CE89C}"/>
  </cellStyles>
  <dxfs count="4">
    <dxf>
      <font>
        <color rgb="FF9C0006"/>
      </font>
      <fill>
        <patternFill>
          <bgColor rgb="FFFFC7CE"/>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theme/theme1.xml" Type="http://schemas.openxmlformats.org/officeDocument/2006/relationships/theme"/><Relationship Id="rId21" Target="styles.xml" Type="http://schemas.openxmlformats.org/officeDocument/2006/relationships/styles"/><Relationship Id="rId22" Target="sharedStrings.xml" Type="http://schemas.openxmlformats.org/officeDocument/2006/relationships/sharedStrings"/><Relationship Id="rId23" Target="metadata.xml" Type="http://schemas.openxmlformats.org/officeDocument/2006/relationships/sheetMetadata"/><Relationship Id="rId24" Target="persons/person.xml" Type="http://schemas.microsoft.com/office/2017/10/relationships/person"/><Relationship Id="rId25" Target="calcChain.xml" Type="http://schemas.openxmlformats.org/officeDocument/2006/relationships/calcChain"/><Relationship Id="rId26" Target="../customXml/item1.xml" Type="http://schemas.openxmlformats.org/officeDocument/2006/relationships/customXml"/><Relationship Id="rId27" Target="../customXml/item2.xml" Type="http://schemas.openxmlformats.org/officeDocument/2006/relationships/customXml"/><Relationship Id="rId28"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F3EBCD90-050E-4454-8A20-988544694EA8}"/>
            </a:ext>
          </a:extLst>
        </xdr:cNvPr>
        <xdr:cNvSpPr/>
      </xdr:nvSpPr>
      <xdr:spPr>
        <a:xfrm>
          <a:off x="6153150" y="2343150"/>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persons/person.xml><?xml version="1.0" encoding="utf-8"?>
<personList xmlns="http://schemas.microsoft.com/office/spreadsheetml/2018/threadedcomments" xmlns:x="http://schemas.openxmlformats.org/spreadsheetml/2006/main">
  <person displayName="下山 恭平(shimoyama-kyouhei.zr1)" id="{08844B91-09F0-4A93-B4B8-7D10BEC670CB}" userId="S::SKNSQ@lansys.mhlw.go.jp::61b3b51b-d4b0-4193-8c85-3c4dd428aa77"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3" dT="2026-02-05T06:14:58.82" personId="{08844B91-09F0-4A93-B4B8-7D10BEC670CB}" id="{C910B0F0-DA7F-42E1-802C-801DFE09E41E}">
    <text>追記</text>
  </threadedComment>
</ThreadedComments>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 Id="rId4" Target="../threadedComments/threadedComment1.xml" Type="http://schemas.microsoft.com/office/2017/10/relationships/threadedComment"/></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F1977-7431-4D9E-8C9B-786FE398232D}">
  <sheetPr>
    <tabColor rgb="FFFFC000"/>
  </sheetPr>
  <dimension ref="A1:O46"/>
  <sheetViews>
    <sheetView tabSelected="1" view="pageBreakPreview" zoomScale="115" zoomScaleNormal="100" zoomScaleSheetLayoutView="115" workbookViewId="0">
      <selection activeCell="B20" sqref="B20:D20"/>
    </sheetView>
  </sheetViews>
  <sheetFormatPr defaultColWidth="9" defaultRowHeight="14.25"/>
  <cols>
    <col min="1" max="1" width="5" style="1" customWidth="1"/>
    <col min="2" max="2" width="3.375" style="1" customWidth="1"/>
    <col min="3" max="3" width="10.75" style="1" customWidth="1"/>
    <col min="4" max="4" width="9.875" style="1" customWidth="1"/>
    <col min="5" max="6" width="9" style="1"/>
    <col min="7" max="7" width="10" style="1" customWidth="1"/>
    <col min="8" max="8" width="9" style="1" customWidth="1"/>
    <col min="9" max="9" width="17.375" style="1" customWidth="1"/>
    <col min="10" max="16384" width="9" style="1"/>
  </cols>
  <sheetData>
    <row r="1" spans="1:9">
      <c r="A1" s="2" t="s">
        <v>0</v>
      </c>
    </row>
    <row r="2" spans="1:9">
      <c r="A2" s="2"/>
    </row>
    <row r="3" spans="1:9">
      <c r="A3" s="2"/>
      <c r="G3" s="777" t="s">
        <v>1</v>
      </c>
      <c r="H3" s="777"/>
      <c r="I3" s="777"/>
    </row>
    <row r="4" spans="1:9">
      <c r="A4" s="2"/>
      <c r="G4" s="778" t="s">
        <v>2</v>
      </c>
      <c r="H4" s="778"/>
      <c r="I4" s="778"/>
    </row>
    <row r="5" spans="1:9">
      <c r="A5" s="2"/>
      <c r="F5" s="779"/>
      <c r="G5" s="780"/>
      <c r="H5" s="780"/>
    </row>
    <row r="6" spans="1:9">
      <c r="A6" s="2" t="s">
        <v>3</v>
      </c>
    </row>
    <row r="7" spans="1:9">
      <c r="A7" s="2"/>
    </row>
    <row r="8" spans="1:9">
      <c r="A8" s="2"/>
    </row>
    <row r="9" spans="1:9">
      <c r="A9" s="2"/>
    </row>
    <row r="10" spans="1:9">
      <c r="A10" s="2"/>
      <c r="G10" s="776" t="s">
        <v>4</v>
      </c>
      <c r="H10" s="776"/>
      <c r="I10" s="776"/>
    </row>
    <row r="11" spans="1:9">
      <c r="A11" s="2"/>
      <c r="D11" s="5"/>
      <c r="E11" s="5"/>
      <c r="F11" s="5"/>
      <c r="G11" s="5"/>
    </row>
    <row r="12" spans="1:9">
      <c r="A12" s="2"/>
      <c r="D12" s="5"/>
      <c r="E12" s="5"/>
      <c r="F12" s="5"/>
      <c r="G12" s="5"/>
    </row>
    <row r="13" spans="1:9">
      <c r="A13" s="2"/>
    </row>
    <row r="14" spans="1:9">
      <c r="A14" s="774" t="s">
        <v>5</v>
      </c>
      <c r="B14" s="774"/>
      <c r="C14" s="774"/>
      <c r="D14" s="774"/>
      <c r="E14" s="774"/>
      <c r="F14" s="774"/>
      <c r="G14" s="774"/>
      <c r="H14" s="774"/>
      <c r="I14" s="774"/>
    </row>
    <row r="15" spans="1:9">
      <c r="A15" s="774"/>
      <c r="B15" s="774"/>
      <c r="C15" s="774"/>
      <c r="D15" s="774"/>
      <c r="E15" s="774"/>
      <c r="F15" s="774"/>
      <c r="G15" s="774"/>
      <c r="H15" s="774"/>
      <c r="I15" s="774"/>
    </row>
    <row r="16" spans="1:9">
      <c r="A16" s="2"/>
    </row>
    <row r="17" spans="1:15">
      <c r="A17" s="2"/>
    </row>
    <row r="18" spans="1:15">
      <c r="A18" s="2"/>
    </row>
    <row r="19" spans="1:15" ht="30" customHeight="1">
      <c r="A19" s="2"/>
      <c r="B19" s="781" t="s">
        <v>6</v>
      </c>
      <c r="C19" s="781"/>
      <c r="D19" s="781"/>
      <c r="E19" s="781"/>
      <c r="F19" s="781"/>
      <c r="G19" s="781"/>
      <c r="H19" s="781"/>
      <c r="I19" s="781"/>
    </row>
    <row r="20" spans="1:15">
      <c r="A20" s="2"/>
    </row>
    <row r="21" spans="1:15">
      <c r="A21" s="2"/>
    </row>
    <row r="22" spans="1:15">
      <c r="A22" s="2"/>
      <c r="B22" s="1">
        <v>1</v>
      </c>
      <c r="C22" s="1" t="s">
        <v>7</v>
      </c>
      <c r="E22" s="5" t="str">
        <f>IF(F22="","金","")</f>
        <v/>
      </c>
      <c r="F22" s="775">
        <f>'第１号様式_別紙1 経費所要額調'!D17</f>
        <v>0</v>
      </c>
      <c r="G22" s="775"/>
      <c r="H22" s="1" t="s">
        <v>8</v>
      </c>
    </row>
    <row r="23" spans="1:15">
      <c r="A23" s="2"/>
      <c r="E23" s="5"/>
      <c r="F23" s="4"/>
      <c r="G23" s="4"/>
    </row>
    <row r="24" spans="1:15" ht="39.950000000000003" customHeight="1">
      <c r="A24" s="2"/>
      <c r="B24" s="1">
        <v>2</v>
      </c>
      <c r="C24" s="1" t="s">
        <v>9</v>
      </c>
      <c r="D24" s="1" t="s">
        <v>10</v>
      </c>
      <c r="E24" s="772" t="s">
        <v>11</v>
      </c>
      <c r="F24" s="773"/>
      <c r="G24" s="773"/>
      <c r="H24" s="773"/>
      <c r="I24" s="773"/>
      <c r="N24" s="1" t="s">
        <v>9</v>
      </c>
      <c r="O24" s="1" t="s">
        <v>12</v>
      </c>
    </row>
    <row r="25" spans="1:15" ht="39.950000000000003" customHeight="1">
      <c r="A25" s="2"/>
      <c r="D25" s="1" t="s">
        <v>13</v>
      </c>
      <c r="E25" s="772" t="s">
        <v>14</v>
      </c>
      <c r="F25" s="773"/>
      <c r="G25" s="773"/>
      <c r="H25" s="773"/>
      <c r="I25" s="773"/>
      <c r="N25" s="3" t="s">
        <v>15</v>
      </c>
      <c r="O25" s="1" t="s">
        <v>16</v>
      </c>
    </row>
    <row r="26" spans="1:15" ht="39.950000000000003" customHeight="1">
      <c r="A26" s="2"/>
      <c r="D26" s="1" t="s">
        <v>17</v>
      </c>
      <c r="E26" s="772" t="s">
        <v>18</v>
      </c>
      <c r="F26" s="773"/>
      <c r="G26" s="773"/>
      <c r="H26" s="773"/>
      <c r="I26" s="773"/>
      <c r="N26" s="3" t="s">
        <v>13</v>
      </c>
      <c r="O26" s="1" t="s">
        <v>19</v>
      </c>
    </row>
    <row r="27" spans="1:15" ht="39.950000000000003" customHeight="1">
      <c r="A27" s="2"/>
      <c r="D27" s="1" t="s">
        <v>20</v>
      </c>
      <c r="E27" s="772" t="s">
        <v>21</v>
      </c>
      <c r="F27" s="773"/>
      <c r="G27" s="773"/>
      <c r="H27" s="773"/>
      <c r="I27" s="773"/>
      <c r="N27" s="3" t="s">
        <v>17</v>
      </c>
      <c r="O27" s="1" t="s">
        <v>18</v>
      </c>
    </row>
    <row r="28" spans="1:15" ht="39.950000000000003" customHeight="1">
      <c r="A28" s="2"/>
      <c r="D28" s="1" t="s">
        <v>22</v>
      </c>
      <c r="E28" s="772" t="s">
        <v>23</v>
      </c>
      <c r="F28" s="773"/>
      <c r="G28" s="773"/>
      <c r="H28" s="773"/>
      <c r="I28" s="773"/>
      <c r="N28" s="3" t="s">
        <v>20</v>
      </c>
      <c r="O28" s="1" t="s">
        <v>21</v>
      </c>
    </row>
    <row r="29" spans="1:15" ht="39" customHeight="1">
      <c r="A29" s="2"/>
      <c r="D29" s="1" t="s">
        <v>24</v>
      </c>
      <c r="E29" s="772" t="s">
        <v>25</v>
      </c>
      <c r="F29" s="773"/>
      <c r="G29" s="773"/>
      <c r="H29" s="773"/>
      <c r="I29" s="773"/>
      <c r="N29" s="3" t="s">
        <v>22</v>
      </c>
      <c r="O29" s="1" t="s">
        <v>23</v>
      </c>
    </row>
    <row r="30" spans="1:15" ht="39" customHeight="1">
      <c r="A30" s="2"/>
      <c r="D30" s="1" t="s">
        <v>26</v>
      </c>
      <c r="E30" s="772" t="s">
        <v>27</v>
      </c>
      <c r="F30" s="773"/>
      <c r="G30" s="773"/>
      <c r="H30" s="773"/>
      <c r="I30" s="773"/>
      <c r="N30" s="3" t="s">
        <v>24</v>
      </c>
      <c r="O30" s="1" t="s">
        <v>25</v>
      </c>
    </row>
    <row r="31" spans="1:15" ht="39" customHeight="1">
      <c r="A31" s="2"/>
      <c r="D31" s="1" t="s">
        <v>28</v>
      </c>
      <c r="E31" s="772" t="s">
        <v>29</v>
      </c>
      <c r="F31" s="773"/>
      <c r="G31" s="773"/>
      <c r="H31" s="773"/>
      <c r="I31" s="773"/>
      <c r="N31" s="3" t="s">
        <v>26</v>
      </c>
      <c r="O31" s="1" t="s">
        <v>27</v>
      </c>
    </row>
    <row r="32" spans="1:15" ht="39" customHeight="1">
      <c r="A32" s="2"/>
      <c r="D32" s="1" t="s">
        <v>30</v>
      </c>
      <c r="E32" s="772" t="s">
        <v>31</v>
      </c>
      <c r="F32" s="773"/>
      <c r="G32" s="773"/>
      <c r="H32" s="773"/>
      <c r="I32" s="773"/>
      <c r="N32" s="3" t="s">
        <v>32</v>
      </c>
      <c r="O32" s="1" t="s">
        <v>33</v>
      </c>
    </row>
    <row r="33" spans="1:15" ht="39" customHeight="1">
      <c r="A33" s="2"/>
      <c r="E33" s="772"/>
      <c r="F33" s="773"/>
      <c r="G33" s="773"/>
      <c r="H33" s="773"/>
      <c r="I33" s="773"/>
      <c r="N33" s="3" t="s">
        <v>34</v>
      </c>
      <c r="O33" s="1" t="s">
        <v>35</v>
      </c>
    </row>
    <row r="34" spans="1:15" ht="39" customHeight="1">
      <c r="A34" s="2"/>
      <c r="E34" s="772"/>
      <c r="F34" s="773"/>
      <c r="G34" s="773"/>
      <c r="H34" s="773"/>
      <c r="I34" s="773"/>
    </row>
    <row r="35" spans="1:15">
      <c r="A35" s="2"/>
      <c r="B35" s="1">
        <v>3</v>
      </c>
      <c r="C35" s="1" t="s">
        <v>36</v>
      </c>
    </row>
    <row r="36" spans="1:15">
      <c r="A36" s="2"/>
    </row>
    <row r="37" spans="1:15">
      <c r="A37" s="2"/>
      <c r="B37" s="1">
        <v>4</v>
      </c>
      <c r="C37" s="1" t="s">
        <v>37</v>
      </c>
      <c r="D37" s="1" t="str">
        <f>IF(D24="","（別表〇〇）",IF(D24=$N$25,"（別表１）",IF(D24=$N$26,"（別表２）",IF(D24=$N$27,"（別表３）",IF(D24=$N$28,"（別表４）",IF(D24=$N$29,"（別表５）",IF(D24=$N$30,"（別表６）",IF(D24=$N$31,"（別表７）",IF(D24=$N$32,"（別表９）",IF(D24=$N$33,"（別表10）"))))))))))</f>
        <v>（別表１）</v>
      </c>
      <c r="E37" s="1" t="str">
        <f>IF(D25="","（別表〇〇）",IF(D25=$N$25,"（別表１）",IF(D25=$N$26,"（別表２）",IF(D25=$N$27,"（別表３）",IF(D25=$N$28,"（別表４）",IF(D25=$N$29,"（別表５）",IF(D25=$N$30,"（別表６）",IF(D25=$N$31,"（別表７）",IF(D25=$N$32,"（別表９）",IF(D25=$N$33,"（別表10）"))))))))))</f>
        <v>（別表２）</v>
      </c>
      <c r="F37" s="1" t="str">
        <f>IF(D26="","（別表〇〇）",IF(D26=$N$25,"（別表１）",IF(D26=$N$26,"（別表２）",IF(D26=$N$27,"（別表３）",IF(D26=$N$28,"（別表４）",IF(D26=$N$29,"（別表５）",IF(D26=$N$30,"（別表６）",IF(D26=$N$31,"（別表７）",IF(D26=$N$32,"（別表９）",IF(D26=$N$33,"（別表10）"))))))))))</f>
        <v>（別表３）</v>
      </c>
      <c r="G37" s="1" t="str">
        <f>IF(D27="","（別表〇〇）",IF(D27=$N$25,"（別表１）",IF(D27=$N$26,"（別表２）",IF(D27=$N$27,"（別表３）",IF(D27=$N$28,"（別表４）",IF(D27=$N$29,"（別表５）",IF(D27=$N$30,"（別表６）",IF(D27=$N$31,"（別表７）",IF(D27=$N$32,"（別表９）",IF(D27=$N$33,"（別表10）"))))))))))</f>
        <v>（別表４）</v>
      </c>
      <c r="H37" s="1" t="str">
        <f>IF(D28="","（別表〇〇）",IF(D28=$N$25,"（別表１）",IF(D28=$N$26,"（別表２）",IF(D28=$N$27,"（別表３）",IF(D28=$N$28,"（別表４）",IF(D28=$N$29,"（別表５）",IF(D28=$N$30,"（別表６）",IF(D28=$N$31,"（別表７）",IF(D28=$N$32,"（別表９）",IF(D28=$N$33,"（別表10）"))))))))))</f>
        <v>（別表５）</v>
      </c>
    </row>
    <row r="38" spans="1:15">
      <c r="A38" s="2"/>
      <c r="D38" s="1" t="str">
        <f>IF($D29="","（別表〇〇）",IF($D29=$N$25,"（別表１）",IF($D29=$N$26,"（別表２）",IF($D29=$N$27,"（別表３）",IF($D29=$N$28,"（別表４）",IF($D29=$N$29,"（別表５）",IF($D29=$N$30,"（別表６）",IF($D29=$N$31,"（別表７）",IF($D29=$N$32,"（別表９）",IF($D29=$N$33,"（別表10）"))))))))))</f>
        <v>（別表６）</v>
      </c>
      <c r="E38" s="1" t="str">
        <f>IF($D30="","（別表〇〇）",IF($D30=$N$25,"（別表１）",IF($D30=$N$26,"（別表２）",IF($D30=$N$27,"（別表３）",IF($D30=$N$28,"（別表４）",IF($D30=$N$29,"（別表５）",IF($D30=$N$30,"（別表６）",IF($D30=$N$31,"（別表７）",IF($D30=$N$32,"（別表９）",IF($D30=$N$33,"（別表10）"))))))))))</f>
        <v>（別表７）</v>
      </c>
      <c r="F38" s="1" t="str">
        <f>IF($D31="","（別表〇〇）",IF($D31=$N$25,"（別表１）",IF($D31=$N$26,"（別表２）",IF($D31=$N$27,"（別表３）",IF($D31=$N$28,"（別表４）",IF($D31=$N$29,"（別表５）",IF($D31=$N$30,"（別表６）",IF($D31=$N$31,"（別表７）",IF($D31=$N$32,"（別表８）",IF($D31=$N$33,"（別表９）"))))))))))</f>
        <v>（別表８）</v>
      </c>
      <c r="G38" s="1" t="str">
        <f>IF($D32="","（別表〇〇）",IF($D32=$N$25,"（別表１）",IF($D32=$N$26,"（別表２）",IF($D32=$N$27,"（別表３）",IF($D32=$N$28,"（別表４）",IF($D32=$N$29,"（別表５）",IF($D32=$N$30,"（別表６）",IF($D32=$N$31,"（別表７）",IF($D32=$N$32,"（別表８）",IF($D32=$N$33,"（別表９）"))))))))))</f>
        <v>（別表９）</v>
      </c>
    </row>
    <row r="39" spans="1:15">
      <c r="A39" s="2"/>
    </row>
    <row r="40" spans="1:15">
      <c r="A40" s="2"/>
      <c r="B40" s="1">
        <v>5</v>
      </c>
      <c r="C40" s="1" t="s">
        <v>38</v>
      </c>
      <c r="D40" s="1" t="s">
        <v>39</v>
      </c>
    </row>
    <row r="41" spans="1:15">
      <c r="A41" s="2"/>
    </row>
    <row r="42" spans="1:15">
      <c r="A42" s="2"/>
    </row>
    <row r="43" spans="1:15">
      <c r="A43" s="2"/>
    </row>
    <row r="44" spans="1:15">
      <c r="A44" s="2"/>
    </row>
    <row r="45" spans="1:15">
      <c r="A45" s="2"/>
    </row>
    <row r="46" spans="1:15">
      <c r="A46" s="2"/>
    </row>
  </sheetData>
  <sheetProtection selectLockedCells="1"/>
  <mergeCells count="18">
    <mergeCell ref="G10:I10"/>
    <mergeCell ref="G3:I3"/>
    <mergeCell ref="G4:I4"/>
    <mergeCell ref="F5:H5"/>
    <mergeCell ref="E29:I29"/>
    <mergeCell ref="B19:I19"/>
    <mergeCell ref="E33:I33"/>
    <mergeCell ref="E34:I34"/>
    <mergeCell ref="A14:I15"/>
    <mergeCell ref="F22:G22"/>
    <mergeCell ref="E24:I24"/>
    <mergeCell ref="E25:I25"/>
    <mergeCell ref="E26:I26"/>
    <mergeCell ref="E27:I27"/>
    <mergeCell ref="E28:I28"/>
    <mergeCell ref="E30:I30"/>
    <mergeCell ref="E32:I32"/>
    <mergeCell ref="E31:I31"/>
  </mergeCells>
  <phoneticPr fontId="5"/>
  <dataValidations count="2">
    <dataValidation type="list" allowBlank="1" showInputMessage="1" showErrorMessage="1" sqref="E24:I34" xr:uid="{09B4F96B-3DC2-451B-8F05-A6E6655E30EE}">
      <formula1>$O:$O</formula1>
    </dataValidation>
    <dataValidation type="list" allowBlank="1" showInputMessage="1" showErrorMessage="1" sqref="D24:D34" xr:uid="{DE5D06C3-1E1E-457E-8064-A32FEE532AA6}">
      <formula1>$N:$N</formula1>
    </dataValidation>
  </dataValidations>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9" max="52" man="1"/>
  </col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5E19A-763E-4106-9805-A7AD4BC709DF}">
  <sheetPr>
    <tabColor rgb="FFFFC000"/>
    <outlinePr summaryRight="0"/>
    <pageSetUpPr fitToPage="1"/>
  </sheetPr>
  <dimension ref="A1:Q103"/>
  <sheetViews>
    <sheetView showGridLines="0" view="pageBreakPreview" zoomScale="80" zoomScaleNormal="115" zoomScaleSheetLayoutView="80" workbookViewId="0">
      <selection activeCell="B20" sqref="B20:D20"/>
    </sheetView>
  </sheetViews>
  <sheetFormatPr defaultColWidth="9" defaultRowHeight="13.5" outlineLevelCol="1"/>
  <cols>
    <col min="1" max="1" width="7.375" style="250" bestFit="1" customWidth="1"/>
    <col min="2" max="2" width="29" style="249" customWidth="1"/>
    <col min="3" max="3" width="36.875" style="248" bestFit="1" customWidth="1" outlineLevel="1"/>
    <col min="4" max="4" width="14" style="248" bestFit="1" customWidth="1"/>
    <col min="5" max="5" width="18.25" style="248" customWidth="1"/>
    <col min="6" max="6" width="13.625" style="248" customWidth="1"/>
    <col min="7" max="7" width="14" style="248" bestFit="1" customWidth="1"/>
    <col min="8" max="8" width="20.625" style="248" customWidth="1"/>
    <col min="9" max="9" width="12.125" style="248" customWidth="1"/>
    <col min="10" max="10" width="17.375" style="248" bestFit="1" customWidth="1"/>
    <col min="11" max="11" width="14.25" style="248" customWidth="1"/>
    <col min="12" max="12" width="20.375" style="248" customWidth="1"/>
    <col min="13" max="15" width="14.625" style="248" customWidth="1"/>
    <col min="16" max="16" width="12.625" style="248" customWidth="1"/>
    <col min="17" max="16384" width="9" style="248"/>
  </cols>
  <sheetData>
    <row r="1" spans="1:17" ht="29.25" customHeight="1" thickBot="1">
      <c r="A1" s="246" t="s">
        <v>301</v>
      </c>
      <c r="C1" s="247"/>
    </row>
    <row r="2" spans="1:17" ht="24" customHeight="1" thickBot="1">
      <c r="B2" s="870" t="s">
        <v>302</v>
      </c>
      <c r="C2" s="871"/>
      <c r="D2" s="871"/>
      <c r="E2" s="871"/>
      <c r="F2" s="871"/>
      <c r="G2" s="871"/>
      <c r="H2" s="871"/>
      <c r="I2" s="871"/>
      <c r="J2" s="871"/>
      <c r="K2" s="871"/>
      <c r="L2" s="871"/>
      <c r="M2" s="871"/>
      <c r="N2" s="871"/>
      <c r="O2" s="872"/>
    </row>
    <row r="3" spans="1:17" ht="18.75" customHeight="1">
      <c r="B3" s="356" t="s">
        <v>221</v>
      </c>
      <c r="C3" s="180"/>
    </row>
    <row r="4" spans="1:17" ht="18.75" customHeight="1">
      <c r="B4" s="355" t="s">
        <v>222</v>
      </c>
      <c r="C4" s="180"/>
    </row>
    <row r="5" spans="1:17" ht="37.5">
      <c r="B5" s="354" t="s">
        <v>274</v>
      </c>
      <c r="C5" s="180"/>
    </row>
    <row r="6" spans="1:17" ht="18.75" customHeight="1">
      <c r="B6" s="353"/>
      <c r="C6" s="352"/>
    </row>
    <row r="7" spans="1:17" ht="18.75" customHeight="1" thickBot="1">
      <c r="B7" s="351"/>
      <c r="C7" s="350" t="s">
        <v>224</v>
      </c>
      <c r="D7" s="349"/>
    </row>
    <row r="8" spans="1:17" ht="15.75" customHeight="1">
      <c r="B8" s="873" t="s">
        <v>55</v>
      </c>
      <c r="C8" s="875" t="s">
        <v>303</v>
      </c>
      <c r="D8" s="876" t="s">
        <v>56</v>
      </c>
      <c r="E8" s="876" t="s">
        <v>304</v>
      </c>
      <c r="F8" s="878" t="s">
        <v>58</v>
      </c>
      <c r="G8" s="876" t="s">
        <v>305</v>
      </c>
      <c r="H8" s="876" t="s">
        <v>306</v>
      </c>
      <c r="I8" s="897" t="s">
        <v>60</v>
      </c>
      <c r="J8" s="878" t="s">
        <v>61</v>
      </c>
      <c r="K8" s="890" t="s">
        <v>62</v>
      </c>
      <c r="L8" s="892" t="s">
        <v>64</v>
      </c>
      <c r="M8" s="892" t="s">
        <v>65</v>
      </c>
      <c r="N8" s="866" t="s">
        <v>66</v>
      </c>
      <c r="O8" s="868" t="s">
        <v>67</v>
      </c>
    </row>
    <row r="9" spans="1:17" ht="15.75" customHeight="1">
      <c r="B9" s="874"/>
      <c r="C9" s="875"/>
      <c r="D9" s="877"/>
      <c r="E9" s="877"/>
      <c r="F9" s="879"/>
      <c r="G9" s="877"/>
      <c r="H9" s="877"/>
      <c r="I9" s="898"/>
      <c r="J9" s="879"/>
      <c r="K9" s="891"/>
      <c r="L9" s="893"/>
      <c r="M9" s="895"/>
      <c r="N9" s="867"/>
      <c r="O9" s="869"/>
    </row>
    <row r="10" spans="1:17" ht="15.75" customHeight="1">
      <c r="B10" s="874"/>
      <c r="C10" s="875"/>
      <c r="D10" s="877"/>
      <c r="E10" s="877"/>
      <c r="F10" s="879"/>
      <c r="G10" s="877"/>
      <c r="H10" s="877"/>
      <c r="I10" s="898"/>
      <c r="J10" s="879"/>
      <c r="K10" s="891"/>
      <c r="L10" s="893"/>
      <c r="M10" s="895"/>
      <c r="N10" s="867"/>
      <c r="O10" s="869"/>
      <c r="P10" s="796"/>
      <c r="Q10" s="796"/>
    </row>
    <row r="11" spans="1:17" ht="15.75" customHeight="1">
      <c r="B11" s="874"/>
      <c r="C11" s="875"/>
      <c r="D11" s="877"/>
      <c r="E11" s="877"/>
      <c r="F11" s="879"/>
      <c r="G11" s="877"/>
      <c r="H11" s="877"/>
      <c r="I11" s="898"/>
      <c r="J11" s="879"/>
      <c r="K11" s="891"/>
      <c r="L11" s="894"/>
      <c r="M11" s="896"/>
      <c r="N11" s="867"/>
      <c r="O11" s="869"/>
      <c r="P11" s="796"/>
      <c r="Q11" s="796"/>
    </row>
    <row r="12" spans="1:17">
      <c r="B12" s="348"/>
      <c r="C12" s="347"/>
      <c r="D12" s="345" t="s">
        <v>307</v>
      </c>
      <c r="E12" s="345" t="s">
        <v>69</v>
      </c>
      <c r="F12" s="346" t="s">
        <v>70</v>
      </c>
      <c r="G12" s="345" t="s">
        <v>286</v>
      </c>
      <c r="H12" s="345"/>
      <c r="I12" s="344" t="s">
        <v>72</v>
      </c>
      <c r="J12" s="345" t="s">
        <v>73</v>
      </c>
      <c r="K12" s="345" t="s">
        <v>74</v>
      </c>
      <c r="L12" s="346" t="s">
        <v>308</v>
      </c>
      <c r="M12" s="345" t="s">
        <v>309</v>
      </c>
      <c r="N12" s="344" t="s">
        <v>75</v>
      </c>
      <c r="O12" s="321" t="s">
        <v>76</v>
      </c>
      <c r="P12" s="343"/>
    </row>
    <row r="13" spans="1:17">
      <c r="A13" s="342"/>
      <c r="B13" s="341"/>
      <c r="C13" s="339" t="s">
        <v>251</v>
      </c>
      <c r="D13" s="339" t="s">
        <v>8</v>
      </c>
      <c r="E13" s="339" t="s">
        <v>8</v>
      </c>
      <c r="F13" s="339" t="s">
        <v>8</v>
      </c>
      <c r="G13" s="339" t="s">
        <v>8</v>
      </c>
      <c r="H13" s="340" t="s">
        <v>251</v>
      </c>
      <c r="I13" s="339" t="s">
        <v>8</v>
      </c>
      <c r="J13" s="339" t="s">
        <v>8</v>
      </c>
      <c r="K13" s="339" t="s">
        <v>8</v>
      </c>
      <c r="L13" s="338" t="s">
        <v>80</v>
      </c>
      <c r="M13" s="338" t="s">
        <v>80</v>
      </c>
      <c r="N13" s="337" t="s">
        <v>81</v>
      </c>
      <c r="O13" s="336" t="s">
        <v>81</v>
      </c>
      <c r="P13" s="335"/>
      <c r="Q13" s="334"/>
    </row>
    <row r="14" spans="1:17">
      <c r="A14" s="321" t="s">
        <v>82</v>
      </c>
      <c r="B14" s="333" t="s">
        <v>83</v>
      </c>
      <c r="C14" s="332" t="s">
        <v>255</v>
      </c>
      <c r="D14" s="330">
        <v>70000000</v>
      </c>
      <c r="E14" s="330">
        <v>30000000</v>
      </c>
      <c r="F14" s="331">
        <f t="shared" ref="F14:F33" si="0">D14-E14</f>
        <v>40000000</v>
      </c>
      <c r="G14" s="330">
        <v>18000000</v>
      </c>
      <c r="H14" s="329" t="s">
        <v>310</v>
      </c>
      <c r="I14" s="328">
        <f t="shared" ref="I14:I33" si="1">IF(H14="年間９月以上",11246000,IF(H14="年間６月以上９月未満",7500000,IF(H14="年間６月未満",3700000,0)))</f>
        <v>7500000</v>
      </c>
      <c r="J14" s="327">
        <f t="shared" ref="J14:J33" si="2">MIN(F14,G14,I14)</f>
        <v>7500000</v>
      </c>
      <c r="K14" s="326">
        <v>7500000</v>
      </c>
      <c r="L14" s="325">
        <f t="shared" ref="L14:L33" si="3">MIN(J14,K14)</f>
        <v>7500000</v>
      </c>
      <c r="M14" s="324">
        <f t="shared" ref="M14:M33" si="4">ROUNDDOWN(L14*1/2,-3)</f>
        <v>3750000</v>
      </c>
      <c r="N14" s="323"/>
      <c r="O14" s="322"/>
      <c r="P14" s="302"/>
      <c r="Q14" s="301"/>
    </row>
    <row r="15" spans="1:17" ht="14.25" thickBot="1">
      <c r="A15" s="321" t="s">
        <v>82</v>
      </c>
      <c r="B15" s="320" t="s">
        <v>84</v>
      </c>
      <c r="C15" s="319" t="s">
        <v>261</v>
      </c>
      <c r="D15" s="317">
        <v>120000000</v>
      </c>
      <c r="E15" s="317">
        <v>60000000</v>
      </c>
      <c r="F15" s="318">
        <f t="shared" si="0"/>
        <v>60000000</v>
      </c>
      <c r="G15" s="317">
        <v>58000000</v>
      </c>
      <c r="H15" s="316" t="s">
        <v>311</v>
      </c>
      <c r="I15" s="315">
        <f t="shared" si="1"/>
        <v>11246000</v>
      </c>
      <c r="J15" s="314">
        <f t="shared" si="2"/>
        <v>11246000</v>
      </c>
      <c r="K15" s="313"/>
      <c r="L15" s="312">
        <f t="shared" si="3"/>
        <v>11246000</v>
      </c>
      <c r="M15" s="311">
        <f t="shared" si="4"/>
        <v>5623000</v>
      </c>
      <c r="N15" s="310"/>
      <c r="O15" s="309"/>
      <c r="P15" s="302"/>
      <c r="Q15" s="301"/>
    </row>
    <row r="16" spans="1:17">
      <c r="B16" s="308"/>
      <c r="C16" s="295"/>
      <c r="D16" s="306"/>
      <c r="E16" s="306"/>
      <c r="F16" s="307">
        <f t="shared" si="0"/>
        <v>0</v>
      </c>
      <c r="G16" s="306"/>
      <c r="H16" s="292"/>
      <c r="I16" s="305">
        <f t="shared" si="1"/>
        <v>0</v>
      </c>
      <c r="J16" s="290">
        <f t="shared" si="2"/>
        <v>0</v>
      </c>
      <c r="K16" s="289"/>
      <c r="L16" s="288">
        <f t="shared" si="3"/>
        <v>0</v>
      </c>
      <c r="M16" s="304">
        <f t="shared" si="4"/>
        <v>0</v>
      </c>
      <c r="N16" s="303"/>
      <c r="O16" s="298"/>
      <c r="P16" s="302"/>
      <c r="Q16" s="301"/>
    </row>
    <row r="17" spans="2:17">
      <c r="B17" s="296"/>
      <c r="C17" s="295"/>
      <c r="D17" s="293"/>
      <c r="E17" s="293"/>
      <c r="F17" s="294">
        <f t="shared" si="0"/>
        <v>0</v>
      </c>
      <c r="G17" s="293"/>
      <c r="H17" s="292"/>
      <c r="I17" s="291">
        <f t="shared" si="1"/>
        <v>0</v>
      </c>
      <c r="J17" s="290">
        <f t="shared" si="2"/>
        <v>0</v>
      </c>
      <c r="K17" s="289"/>
      <c r="L17" s="288">
        <f t="shared" si="3"/>
        <v>0</v>
      </c>
      <c r="M17" s="287">
        <f t="shared" si="4"/>
        <v>0</v>
      </c>
      <c r="N17" s="300"/>
      <c r="O17" s="285"/>
      <c r="P17" s="301"/>
      <c r="Q17" s="301"/>
    </row>
    <row r="18" spans="2:17">
      <c r="B18" s="296"/>
      <c r="C18" s="295"/>
      <c r="D18" s="293"/>
      <c r="E18" s="293"/>
      <c r="F18" s="294">
        <f t="shared" si="0"/>
        <v>0</v>
      </c>
      <c r="G18" s="293"/>
      <c r="H18" s="292"/>
      <c r="I18" s="291">
        <f t="shared" si="1"/>
        <v>0</v>
      </c>
      <c r="J18" s="290">
        <f t="shared" si="2"/>
        <v>0</v>
      </c>
      <c r="K18" s="289"/>
      <c r="L18" s="288">
        <f t="shared" si="3"/>
        <v>0</v>
      </c>
      <c r="M18" s="287">
        <f t="shared" si="4"/>
        <v>0</v>
      </c>
      <c r="N18" s="297"/>
      <c r="O18" s="298"/>
      <c r="P18" s="301"/>
      <c r="Q18" s="301"/>
    </row>
    <row r="19" spans="2:17">
      <c r="B19" s="296"/>
      <c r="C19" s="295"/>
      <c r="D19" s="293"/>
      <c r="E19" s="293"/>
      <c r="F19" s="294">
        <f t="shared" si="0"/>
        <v>0</v>
      </c>
      <c r="G19" s="293"/>
      <c r="H19" s="292"/>
      <c r="I19" s="291">
        <f t="shared" si="1"/>
        <v>0</v>
      </c>
      <c r="J19" s="290">
        <f t="shared" si="2"/>
        <v>0</v>
      </c>
      <c r="K19" s="289"/>
      <c r="L19" s="288">
        <f t="shared" si="3"/>
        <v>0</v>
      </c>
      <c r="M19" s="287">
        <f t="shared" si="4"/>
        <v>0</v>
      </c>
      <c r="N19" s="286"/>
      <c r="O19" s="285"/>
      <c r="P19" s="301"/>
      <c r="Q19" s="301"/>
    </row>
    <row r="20" spans="2:17">
      <c r="B20" s="296"/>
      <c r="C20" s="295"/>
      <c r="D20" s="293"/>
      <c r="E20" s="293"/>
      <c r="F20" s="294">
        <f t="shared" si="0"/>
        <v>0</v>
      </c>
      <c r="G20" s="293"/>
      <c r="H20" s="292"/>
      <c r="I20" s="291">
        <f t="shared" si="1"/>
        <v>0</v>
      </c>
      <c r="J20" s="290">
        <f t="shared" si="2"/>
        <v>0</v>
      </c>
      <c r="K20" s="289"/>
      <c r="L20" s="288">
        <f t="shared" si="3"/>
        <v>0</v>
      </c>
      <c r="M20" s="287">
        <f t="shared" si="4"/>
        <v>0</v>
      </c>
      <c r="N20" s="297"/>
      <c r="O20" s="285"/>
      <c r="P20" s="301"/>
      <c r="Q20" s="301"/>
    </row>
    <row r="21" spans="2:17">
      <c r="B21" s="296"/>
      <c r="C21" s="295"/>
      <c r="D21" s="293"/>
      <c r="E21" s="293"/>
      <c r="F21" s="294">
        <f t="shared" si="0"/>
        <v>0</v>
      </c>
      <c r="G21" s="293"/>
      <c r="H21" s="292"/>
      <c r="I21" s="291">
        <f t="shared" si="1"/>
        <v>0</v>
      </c>
      <c r="J21" s="290">
        <f t="shared" si="2"/>
        <v>0</v>
      </c>
      <c r="K21" s="289"/>
      <c r="L21" s="288">
        <f t="shared" si="3"/>
        <v>0</v>
      </c>
      <c r="M21" s="287">
        <f t="shared" si="4"/>
        <v>0</v>
      </c>
      <c r="N21" s="286"/>
      <c r="O21" s="285"/>
    </row>
    <row r="22" spans="2:17">
      <c r="B22" s="296"/>
      <c r="C22" s="295"/>
      <c r="D22" s="293"/>
      <c r="E22" s="293"/>
      <c r="F22" s="294">
        <f t="shared" si="0"/>
        <v>0</v>
      </c>
      <c r="G22" s="293"/>
      <c r="H22" s="292"/>
      <c r="I22" s="291">
        <f t="shared" si="1"/>
        <v>0</v>
      </c>
      <c r="J22" s="290">
        <f t="shared" si="2"/>
        <v>0</v>
      </c>
      <c r="K22" s="289"/>
      <c r="L22" s="288">
        <f t="shared" si="3"/>
        <v>0</v>
      </c>
      <c r="M22" s="287">
        <f t="shared" si="4"/>
        <v>0</v>
      </c>
      <c r="N22" s="300"/>
      <c r="O22" s="285"/>
    </row>
    <row r="23" spans="2:17">
      <c r="B23" s="296"/>
      <c r="C23" s="295"/>
      <c r="D23" s="293"/>
      <c r="E23" s="293"/>
      <c r="F23" s="294">
        <f t="shared" si="0"/>
        <v>0</v>
      </c>
      <c r="G23" s="293"/>
      <c r="H23" s="292"/>
      <c r="I23" s="291">
        <f t="shared" si="1"/>
        <v>0</v>
      </c>
      <c r="J23" s="290">
        <f t="shared" si="2"/>
        <v>0</v>
      </c>
      <c r="K23" s="289"/>
      <c r="L23" s="288">
        <f t="shared" si="3"/>
        <v>0</v>
      </c>
      <c r="M23" s="287">
        <f t="shared" si="4"/>
        <v>0</v>
      </c>
      <c r="N23" s="300"/>
      <c r="O23" s="285"/>
    </row>
    <row r="24" spans="2:17">
      <c r="B24" s="296"/>
      <c r="C24" s="295"/>
      <c r="D24" s="293"/>
      <c r="E24" s="293"/>
      <c r="F24" s="294">
        <f t="shared" si="0"/>
        <v>0</v>
      </c>
      <c r="G24" s="293"/>
      <c r="H24" s="292"/>
      <c r="I24" s="291">
        <f t="shared" si="1"/>
        <v>0</v>
      </c>
      <c r="J24" s="290">
        <f t="shared" si="2"/>
        <v>0</v>
      </c>
      <c r="K24" s="289"/>
      <c r="L24" s="288">
        <f t="shared" si="3"/>
        <v>0</v>
      </c>
      <c r="M24" s="287">
        <f t="shared" si="4"/>
        <v>0</v>
      </c>
      <c r="N24" s="297"/>
      <c r="O24" s="299"/>
    </row>
    <row r="25" spans="2:17">
      <c r="B25" s="296"/>
      <c r="C25" s="295"/>
      <c r="D25" s="293"/>
      <c r="E25" s="293"/>
      <c r="F25" s="294">
        <f t="shared" si="0"/>
        <v>0</v>
      </c>
      <c r="G25" s="293"/>
      <c r="H25" s="292"/>
      <c r="I25" s="291">
        <f t="shared" si="1"/>
        <v>0</v>
      </c>
      <c r="J25" s="290">
        <f t="shared" si="2"/>
        <v>0</v>
      </c>
      <c r="K25" s="289"/>
      <c r="L25" s="288">
        <f t="shared" si="3"/>
        <v>0</v>
      </c>
      <c r="M25" s="287">
        <f t="shared" si="4"/>
        <v>0</v>
      </c>
      <c r="N25" s="297"/>
      <c r="O25" s="299"/>
    </row>
    <row r="26" spans="2:17">
      <c r="B26" s="296"/>
      <c r="C26" s="295"/>
      <c r="D26" s="293"/>
      <c r="E26" s="293"/>
      <c r="F26" s="294">
        <f t="shared" si="0"/>
        <v>0</v>
      </c>
      <c r="G26" s="293"/>
      <c r="H26" s="292"/>
      <c r="I26" s="291">
        <f t="shared" si="1"/>
        <v>0</v>
      </c>
      <c r="J26" s="290">
        <f t="shared" si="2"/>
        <v>0</v>
      </c>
      <c r="K26" s="289"/>
      <c r="L26" s="288">
        <f t="shared" si="3"/>
        <v>0</v>
      </c>
      <c r="M26" s="287">
        <f t="shared" si="4"/>
        <v>0</v>
      </c>
      <c r="N26" s="297"/>
      <c r="O26" s="298"/>
    </row>
    <row r="27" spans="2:17">
      <c r="B27" s="296"/>
      <c r="C27" s="295"/>
      <c r="D27" s="293"/>
      <c r="E27" s="293"/>
      <c r="F27" s="294">
        <f t="shared" si="0"/>
        <v>0</v>
      </c>
      <c r="G27" s="293"/>
      <c r="H27" s="292"/>
      <c r="I27" s="291">
        <f t="shared" si="1"/>
        <v>0</v>
      </c>
      <c r="J27" s="290">
        <f t="shared" si="2"/>
        <v>0</v>
      </c>
      <c r="K27" s="289"/>
      <c r="L27" s="288">
        <f t="shared" si="3"/>
        <v>0</v>
      </c>
      <c r="M27" s="287">
        <f t="shared" si="4"/>
        <v>0</v>
      </c>
      <c r="N27" s="297"/>
      <c r="O27" s="285"/>
    </row>
    <row r="28" spans="2:17">
      <c r="B28" s="296"/>
      <c r="C28" s="295"/>
      <c r="D28" s="293"/>
      <c r="E28" s="293"/>
      <c r="F28" s="294">
        <f t="shared" si="0"/>
        <v>0</v>
      </c>
      <c r="G28" s="293"/>
      <c r="H28" s="292"/>
      <c r="I28" s="291">
        <f t="shared" si="1"/>
        <v>0</v>
      </c>
      <c r="J28" s="290">
        <f t="shared" si="2"/>
        <v>0</v>
      </c>
      <c r="K28" s="289"/>
      <c r="L28" s="288">
        <f t="shared" si="3"/>
        <v>0</v>
      </c>
      <c r="M28" s="287">
        <f t="shared" si="4"/>
        <v>0</v>
      </c>
      <c r="N28" s="286"/>
      <c r="O28" s="285"/>
    </row>
    <row r="29" spans="2:17">
      <c r="B29" s="296"/>
      <c r="C29" s="295"/>
      <c r="D29" s="293"/>
      <c r="E29" s="293"/>
      <c r="F29" s="294">
        <f t="shared" si="0"/>
        <v>0</v>
      </c>
      <c r="G29" s="293"/>
      <c r="H29" s="292"/>
      <c r="I29" s="291">
        <f t="shared" si="1"/>
        <v>0</v>
      </c>
      <c r="J29" s="290">
        <f t="shared" si="2"/>
        <v>0</v>
      </c>
      <c r="K29" s="289"/>
      <c r="L29" s="288">
        <f t="shared" si="3"/>
        <v>0</v>
      </c>
      <c r="M29" s="287">
        <f t="shared" si="4"/>
        <v>0</v>
      </c>
      <c r="N29" s="297"/>
      <c r="O29" s="285"/>
    </row>
    <row r="30" spans="2:17">
      <c r="B30" s="296"/>
      <c r="C30" s="295"/>
      <c r="D30" s="293"/>
      <c r="E30" s="293"/>
      <c r="F30" s="294">
        <f t="shared" si="0"/>
        <v>0</v>
      </c>
      <c r="G30" s="293"/>
      <c r="H30" s="292"/>
      <c r="I30" s="291">
        <f t="shared" si="1"/>
        <v>0</v>
      </c>
      <c r="J30" s="290">
        <f t="shared" si="2"/>
        <v>0</v>
      </c>
      <c r="K30" s="289"/>
      <c r="L30" s="288">
        <f t="shared" si="3"/>
        <v>0</v>
      </c>
      <c r="M30" s="287">
        <f t="shared" si="4"/>
        <v>0</v>
      </c>
      <c r="N30" s="286"/>
      <c r="O30" s="298"/>
    </row>
    <row r="31" spans="2:17">
      <c r="B31" s="296"/>
      <c r="C31" s="295"/>
      <c r="D31" s="293"/>
      <c r="E31" s="293"/>
      <c r="F31" s="294">
        <f t="shared" si="0"/>
        <v>0</v>
      </c>
      <c r="G31" s="293"/>
      <c r="H31" s="292"/>
      <c r="I31" s="291">
        <f t="shared" si="1"/>
        <v>0</v>
      </c>
      <c r="J31" s="290">
        <f t="shared" si="2"/>
        <v>0</v>
      </c>
      <c r="K31" s="289"/>
      <c r="L31" s="288">
        <f t="shared" si="3"/>
        <v>0</v>
      </c>
      <c r="M31" s="287">
        <f t="shared" si="4"/>
        <v>0</v>
      </c>
      <c r="N31" s="297"/>
      <c r="O31" s="285"/>
    </row>
    <row r="32" spans="2:17">
      <c r="B32" s="296"/>
      <c r="C32" s="295"/>
      <c r="D32" s="293"/>
      <c r="E32" s="293"/>
      <c r="F32" s="294">
        <f t="shared" si="0"/>
        <v>0</v>
      </c>
      <c r="G32" s="293"/>
      <c r="H32" s="292"/>
      <c r="I32" s="291">
        <f t="shared" si="1"/>
        <v>0</v>
      </c>
      <c r="J32" s="290">
        <f t="shared" si="2"/>
        <v>0</v>
      </c>
      <c r="K32" s="289"/>
      <c r="L32" s="288">
        <f t="shared" si="3"/>
        <v>0</v>
      </c>
      <c r="M32" s="287">
        <f t="shared" si="4"/>
        <v>0</v>
      </c>
      <c r="N32" s="286"/>
      <c r="O32" s="285"/>
    </row>
    <row r="33" spans="1:15" ht="14.25" thickBot="1">
      <c r="B33" s="284"/>
      <c r="C33" s="283"/>
      <c r="D33" s="281"/>
      <c r="E33" s="281"/>
      <c r="F33" s="282">
        <f t="shared" si="0"/>
        <v>0</v>
      </c>
      <c r="G33" s="281"/>
      <c r="H33" s="280"/>
      <c r="I33" s="279">
        <f t="shared" si="1"/>
        <v>0</v>
      </c>
      <c r="J33" s="278">
        <f t="shared" si="2"/>
        <v>0</v>
      </c>
      <c r="K33" s="277"/>
      <c r="L33" s="276">
        <f t="shared" si="3"/>
        <v>0</v>
      </c>
      <c r="M33" s="275">
        <f t="shared" si="4"/>
        <v>0</v>
      </c>
      <c r="N33" s="274"/>
      <c r="O33" s="273"/>
    </row>
    <row r="34" spans="1:15" ht="15" thickTop="1" thickBot="1">
      <c r="B34" s="272" t="s">
        <v>86</v>
      </c>
      <c r="C34" s="271"/>
      <c r="D34" s="270"/>
      <c r="E34" s="270"/>
      <c r="F34" s="270"/>
      <c r="G34" s="270"/>
      <c r="H34" s="270"/>
      <c r="I34" s="269"/>
      <c r="J34" s="269"/>
      <c r="K34" s="269"/>
      <c r="L34" s="269"/>
      <c r="M34" s="268">
        <f>SUM(M16:M33)</f>
        <v>0</v>
      </c>
      <c r="N34" s="267"/>
      <c r="O34" s="266"/>
    </row>
    <row r="35" spans="1:15">
      <c r="N35" s="265"/>
      <c r="O35" s="265"/>
    </row>
    <row r="36" spans="1:15">
      <c r="C36" s="187" t="s">
        <v>261</v>
      </c>
      <c r="D36" s="880"/>
      <c r="E36" s="880"/>
      <c r="F36" s="880"/>
      <c r="G36" s="880"/>
      <c r="H36" s="264" t="s">
        <v>311</v>
      </c>
    </row>
    <row r="37" spans="1:15">
      <c r="A37" s="263"/>
      <c r="B37" s="263"/>
      <c r="C37" s="185" t="s">
        <v>255</v>
      </c>
      <c r="D37" s="880"/>
      <c r="E37" s="880"/>
      <c r="F37" s="880"/>
      <c r="G37" s="880"/>
      <c r="H37" s="262" t="s">
        <v>310</v>
      </c>
    </row>
    <row r="38" spans="1:15" ht="15.75" customHeight="1">
      <c r="A38" s="788"/>
      <c r="B38" s="255"/>
      <c r="D38" s="880"/>
      <c r="E38" s="880"/>
      <c r="F38" s="880"/>
      <c r="G38" s="880"/>
      <c r="H38" s="185" t="s">
        <v>312</v>
      </c>
    </row>
    <row r="39" spans="1:15" ht="15.75" customHeight="1" thickBot="1">
      <c r="A39" s="788"/>
      <c r="B39" s="255"/>
      <c r="D39" s="261"/>
      <c r="E39" s="261"/>
      <c r="F39" s="261"/>
      <c r="G39" s="261"/>
    </row>
    <row r="40" spans="1:15" ht="15.75" customHeight="1" thickTop="1">
      <c r="A40" s="788"/>
      <c r="B40" s="254"/>
      <c r="C40" s="881" t="s">
        <v>503</v>
      </c>
      <c r="D40" s="882"/>
      <c r="E40" s="882"/>
      <c r="F40" s="882"/>
      <c r="G40" s="882"/>
      <c r="H40" s="882"/>
      <c r="I40" s="882"/>
      <c r="J40" s="882"/>
      <c r="K40" s="882"/>
      <c r="L40" s="882"/>
      <c r="M40" s="883"/>
      <c r="N40" s="260"/>
      <c r="O40" s="260"/>
    </row>
    <row r="41" spans="1:15" ht="15.75" customHeight="1">
      <c r="A41" s="788"/>
      <c r="B41" s="254"/>
      <c r="C41" s="884"/>
      <c r="D41" s="885"/>
      <c r="E41" s="885"/>
      <c r="F41" s="885"/>
      <c r="G41" s="885"/>
      <c r="H41" s="885"/>
      <c r="I41" s="885"/>
      <c r="J41" s="885"/>
      <c r="K41" s="885"/>
      <c r="L41" s="885"/>
      <c r="M41" s="886"/>
      <c r="N41" s="260"/>
      <c r="O41" s="260"/>
    </row>
    <row r="42" spans="1:15" ht="15.75" customHeight="1">
      <c r="A42" s="788"/>
      <c r="B42" s="254"/>
      <c r="C42" s="884"/>
      <c r="D42" s="885"/>
      <c r="E42" s="885"/>
      <c r="F42" s="885"/>
      <c r="G42" s="885"/>
      <c r="H42" s="885"/>
      <c r="I42" s="885"/>
      <c r="J42" s="885"/>
      <c r="K42" s="885"/>
      <c r="L42" s="885"/>
      <c r="M42" s="886"/>
      <c r="N42" s="260"/>
      <c r="O42" s="260"/>
    </row>
    <row r="43" spans="1:15" ht="15.75" customHeight="1">
      <c r="A43" s="788"/>
      <c r="B43" s="257"/>
      <c r="C43" s="884"/>
      <c r="D43" s="885"/>
      <c r="E43" s="885"/>
      <c r="F43" s="885"/>
      <c r="G43" s="885"/>
      <c r="H43" s="885"/>
      <c r="I43" s="885"/>
      <c r="J43" s="885"/>
      <c r="K43" s="885"/>
      <c r="L43" s="885"/>
      <c r="M43" s="886"/>
      <c r="N43" s="260"/>
      <c r="O43" s="260"/>
    </row>
    <row r="44" spans="1:15" ht="15.75" customHeight="1">
      <c r="A44" s="788"/>
      <c r="B44" s="257"/>
      <c r="C44" s="884"/>
      <c r="D44" s="885"/>
      <c r="E44" s="885"/>
      <c r="F44" s="885"/>
      <c r="G44" s="885"/>
      <c r="H44" s="885"/>
      <c r="I44" s="885"/>
      <c r="J44" s="885"/>
      <c r="K44" s="885"/>
      <c r="L44" s="885"/>
      <c r="M44" s="886"/>
      <c r="N44" s="260"/>
      <c r="O44" s="260"/>
    </row>
    <row r="45" spans="1:15" ht="15.75" customHeight="1">
      <c r="A45" s="788"/>
      <c r="B45" s="254"/>
      <c r="C45" s="884"/>
      <c r="D45" s="885"/>
      <c r="E45" s="885"/>
      <c r="F45" s="885"/>
      <c r="G45" s="885"/>
      <c r="H45" s="885"/>
      <c r="I45" s="885"/>
      <c r="J45" s="885"/>
      <c r="K45" s="885"/>
      <c r="L45" s="885"/>
      <c r="M45" s="886"/>
      <c r="N45" s="260"/>
      <c r="O45" s="260"/>
    </row>
    <row r="46" spans="1:15" ht="15.75" customHeight="1">
      <c r="A46" s="788"/>
      <c r="B46" s="254"/>
      <c r="C46" s="884"/>
      <c r="D46" s="885"/>
      <c r="E46" s="885"/>
      <c r="F46" s="885"/>
      <c r="G46" s="885"/>
      <c r="H46" s="885"/>
      <c r="I46" s="885"/>
      <c r="J46" s="885"/>
      <c r="K46" s="885"/>
      <c r="L46" s="885"/>
      <c r="M46" s="886"/>
      <c r="N46" s="260"/>
      <c r="O46" s="260"/>
    </row>
    <row r="47" spans="1:15" ht="15.75" customHeight="1">
      <c r="A47" s="788"/>
      <c r="B47" s="258"/>
      <c r="C47" s="884"/>
      <c r="D47" s="885"/>
      <c r="E47" s="885"/>
      <c r="F47" s="885"/>
      <c r="G47" s="885"/>
      <c r="H47" s="885"/>
      <c r="I47" s="885"/>
      <c r="J47" s="885"/>
      <c r="K47" s="885"/>
      <c r="L47" s="885"/>
      <c r="M47" s="886"/>
      <c r="N47" s="260"/>
      <c r="O47" s="260"/>
    </row>
    <row r="48" spans="1:15" ht="15.75" customHeight="1">
      <c r="A48" s="788"/>
      <c r="B48" s="258"/>
      <c r="C48" s="884"/>
      <c r="D48" s="885"/>
      <c r="E48" s="885"/>
      <c r="F48" s="885"/>
      <c r="G48" s="885"/>
      <c r="H48" s="885"/>
      <c r="I48" s="885"/>
      <c r="J48" s="885"/>
      <c r="K48" s="885"/>
      <c r="L48" s="885"/>
      <c r="M48" s="886"/>
      <c r="N48" s="260"/>
      <c r="O48" s="260"/>
    </row>
    <row r="49" spans="1:15" ht="15.75" customHeight="1">
      <c r="A49" s="788"/>
      <c r="B49" s="256"/>
      <c r="C49" s="884"/>
      <c r="D49" s="885"/>
      <c r="E49" s="885"/>
      <c r="F49" s="885"/>
      <c r="G49" s="885"/>
      <c r="H49" s="885"/>
      <c r="I49" s="885"/>
      <c r="J49" s="885"/>
      <c r="K49" s="885"/>
      <c r="L49" s="885"/>
      <c r="M49" s="886"/>
      <c r="N49" s="260"/>
      <c r="O49" s="260"/>
    </row>
    <row r="50" spans="1:15" ht="15.75" customHeight="1">
      <c r="A50" s="788"/>
      <c r="B50" s="255"/>
      <c r="C50" s="884"/>
      <c r="D50" s="885"/>
      <c r="E50" s="885"/>
      <c r="F50" s="885"/>
      <c r="G50" s="885"/>
      <c r="H50" s="885"/>
      <c r="I50" s="885"/>
      <c r="J50" s="885"/>
      <c r="K50" s="885"/>
      <c r="L50" s="885"/>
      <c r="M50" s="886"/>
      <c r="N50" s="260"/>
      <c r="O50" s="260"/>
    </row>
    <row r="51" spans="1:15" ht="15.75" customHeight="1" thickBot="1">
      <c r="A51" s="788"/>
      <c r="B51" s="257"/>
      <c r="C51" s="887"/>
      <c r="D51" s="888"/>
      <c r="E51" s="888"/>
      <c r="F51" s="888"/>
      <c r="G51" s="888"/>
      <c r="H51" s="888"/>
      <c r="I51" s="888"/>
      <c r="J51" s="888"/>
      <c r="K51" s="888"/>
      <c r="L51" s="888"/>
      <c r="M51" s="889"/>
      <c r="N51" s="260"/>
      <c r="O51" s="260"/>
    </row>
    <row r="52" spans="1:15" ht="15.75" customHeight="1" thickTop="1">
      <c r="A52" s="788"/>
      <c r="B52" s="257"/>
      <c r="D52" s="253"/>
    </row>
    <row r="53" spans="1:15" ht="15.75" customHeight="1">
      <c r="A53" s="788"/>
      <c r="B53" s="256"/>
      <c r="D53" s="253"/>
    </row>
    <row r="54" spans="1:15" ht="15.75" customHeight="1">
      <c r="A54" s="788"/>
      <c r="B54" s="255"/>
      <c r="D54" s="253"/>
    </row>
    <row r="55" spans="1:15" ht="15.75" customHeight="1">
      <c r="A55" s="788"/>
      <c r="B55" s="254"/>
      <c r="D55" s="253"/>
    </row>
    <row r="56" spans="1:15" ht="15.75" customHeight="1">
      <c r="A56" s="788"/>
      <c r="B56" s="254"/>
      <c r="D56" s="253"/>
    </row>
    <row r="57" spans="1:15" ht="15.75" customHeight="1">
      <c r="A57" s="788"/>
      <c r="B57" s="254"/>
      <c r="D57" s="253"/>
    </row>
    <row r="58" spans="1:15" ht="15.75" customHeight="1">
      <c r="A58" s="788"/>
      <c r="B58" s="254"/>
      <c r="D58" s="253"/>
    </row>
    <row r="59" spans="1:15" ht="15.75" customHeight="1">
      <c r="A59" s="788"/>
      <c r="B59" s="254"/>
      <c r="D59" s="253"/>
    </row>
    <row r="60" spans="1:15" ht="15.75" customHeight="1">
      <c r="A60" s="788"/>
      <c r="B60" s="256"/>
      <c r="D60" s="253"/>
    </row>
    <row r="61" spans="1:15" ht="15.75" customHeight="1">
      <c r="A61" s="788"/>
      <c r="B61" s="255"/>
      <c r="D61" s="253"/>
    </row>
    <row r="62" spans="1:15" ht="15.75" customHeight="1">
      <c r="A62" s="788"/>
      <c r="B62" s="254"/>
      <c r="D62" s="253"/>
    </row>
    <row r="63" spans="1:15" ht="15.75" customHeight="1">
      <c r="A63" s="788"/>
      <c r="B63" s="254"/>
      <c r="D63" s="253"/>
    </row>
    <row r="64" spans="1:15" ht="15.75" customHeight="1">
      <c r="A64" s="788"/>
      <c r="B64" s="256"/>
      <c r="D64" s="253"/>
    </row>
    <row r="65" spans="1:4" ht="15.75" customHeight="1">
      <c r="A65" s="788"/>
      <c r="B65" s="255"/>
      <c r="D65" s="253"/>
    </row>
    <row r="66" spans="1:4" ht="15.75" customHeight="1">
      <c r="A66" s="788"/>
      <c r="B66" s="255"/>
      <c r="D66" s="253"/>
    </row>
    <row r="67" spans="1:4" ht="15.75" customHeight="1">
      <c r="A67" s="788"/>
      <c r="B67" s="254"/>
      <c r="D67" s="253"/>
    </row>
    <row r="68" spans="1:4" ht="15.75" customHeight="1">
      <c r="A68" s="788"/>
      <c r="B68" s="254"/>
      <c r="D68" s="253"/>
    </row>
    <row r="69" spans="1:4" ht="15.75" customHeight="1">
      <c r="A69" s="788"/>
      <c r="B69" s="257"/>
      <c r="D69" s="253"/>
    </row>
    <row r="70" spans="1:4" ht="15.75" customHeight="1">
      <c r="A70" s="788"/>
      <c r="B70" s="257"/>
      <c r="D70" s="253"/>
    </row>
    <row r="71" spans="1:4" ht="15.75" customHeight="1">
      <c r="A71" s="788"/>
      <c r="B71" s="257"/>
      <c r="D71" s="253"/>
    </row>
    <row r="72" spans="1:4" ht="15.75" customHeight="1">
      <c r="A72" s="788"/>
      <c r="B72" s="254"/>
      <c r="D72" s="253"/>
    </row>
    <row r="73" spans="1:4" ht="15.75" customHeight="1">
      <c r="A73" s="788"/>
      <c r="B73" s="259"/>
      <c r="D73" s="253"/>
    </row>
    <row r="74" spans="1:4" ht="15.75" customHeight="1">
      <c r="A74" s="788"/>
      <c r="B74" s="256"/>
      <c r="D74" s="253"/>
    </row>
    <row r="75" spans="1:4" ht="15.75" customHeight="1">
      <c r="A75" s="788"/>
      <c r="B75" s="254"/>
      <c r="D75" s="253"/>
    </row>
    <row r="76" spans="1:4" ht="15.75" customHeight="1">
      <c r="A76" s="788"/>
      <c r="B76" s="254"/>
      <c r="D76" s="253"/>
    </row>
    <row r="77" spans="1:4" ht="15.75" customHeight="1">
      <c r="A77" s="788"/>
      <c r="B77" s="254"/>
      <c r="D77" s="253"/>
    </row>
    <row r="78" spans="1:4" ht="15.75" customHeight="1">
      <c r="A78" s="788"/>
      <c r="B78" s="136"/>
      <c r="D78" s="253"/>
    </row>
    <row r="79" spans="1:4" ht="15.75" customHeight="1">
      <c r="A79" s="788"/>
      <c r="B79" s="252"/>
      <c r="D79" s="251"/>
    </row>
    <row r="80" spans="1:4" ht="15.75" customHeight="1">
      <c r="A80" s="788"/>
      <c r="B80" s="255"/>
      <c r="D80" s="253"/>
    </row>
    <row r="81" spans="1:4" ht="15.75" customHeight="1">
      <c r="A81" s="788"/>
      <c r="B81" s="254"/>
      <c r="D81" s="253"/>
    </row>
    <row r="82" spans="1:4" ht="15.75" customHeight="1">
      <c r="A82" s="788"/>
      <c r="B82" s="254"/>
      <c r="D82" s="253"/>
    </row>
    <row r="83" spans="1:4" ht="15.75" customHeight="1">
      <c r="A83" s="788"/>
      <c r="B83" s="257"/>
      <c r="D83" s="253"/>
    </row>
    <row r="84" spans="1:4" ht="15.75" customHeight="1">
      <c r="A84" s="788"/>
      <c r="B84" s="257"/>
      <c r="D84" s="253"/>
    </row>
    <row r="85" spans="1:4" ht="15.75" customHeight="1">
      <c r="A85" s="788"/>
      <c r="B85" s="254"/>
      <c r="D85" s="251"/>
    </row>
    <row r="86" spans="1:4" ht="15.75" customHeight="1">
      <c r="A86" s="788"/>
      <c r="B86" s="258"/>
      <c r="D86" s="251"/>
    </row>
    <row r="87" spans="1:4" ht="15.75" customHeight="1">
      <c r="A87" s="788"/>
      <c r="B87" s="256"/>
      <c r="D87" s="253"/>
    </row>
    <row r="88" spans="1:4" ht="15.75" customHeight="1">
      <c r="A88" s="788"/>
      <c r="B88" s="255"/>
      <c r="D88" s="253"/>
    </row>
    <row r="89" spans="1:4" ht="15.75" customHeight="1">
      <c r="A89" s="788"/>
      <c r="B89" s="257"/>
      <c r="D89" s="253"/>
    </row>
    <row r="90" spans="1:4" ht="15.75" customHeight="1">
      <c r="A90" s="788"/>
      <c r="B90" s="256"/>
      <c r="D90" s="253"/>
    </row>
    <row r="91" spans="1:4" ht="15.75" customHeight="1">
      <c r="A91" s="788"/>
      <c r="B91" s="255"/>
      <c r="D91" s="253"/>
    </row>
    <row r="92" spans="1:4" ht="15.75" customHeight="1">
      <c r="A92" s="788"/>
      <c r="B92" s="255"/>
      <c r="D92" s="253"/>
    </row>
    <row r="93" spans="1:4" ht="15.75" customHeight="1">
      <c r="A93" s="788"/>
      <c r="B93" s="254"/>
      <c r="D93" s="253"/>
    </row>
    <row r="94" spans="1:4" ht="15.75" customHeight="1">
      <c r="A94" s="788"/>
      <c r="B94" s="254"/>
      <c r="D94" s="253"/>
    </row>
    <row r="95" spans="1:4" ht="15.75" customHeight="1">
      <c r="A95" s="788"/>
      <c r="B95" s="254"/>
      <c r="D95" s="253"/>
    </row>
    <row r="96" spans="1:4" ht="15.75" customHeight="1">
      <c r="A96" s="788"/>
      <c r="B96" s="256"/>
      <c r="D96" s="253"/>
    </row>
    <row r="97" spans="1:4" ht="15.75" customHeight="1">
      <c r="A97" s="788"/>
      <c r="B97" s="255"/>
      <c r="D97" s="253"/>
    </row>
    <row r="98" spans="1:4" ht="15.75" customHeight="1">
      <c r="A98" s="788"/>
      <c r="B98" s="254"/>
      <c r="D98" s="253"/>
    </row>
    <row r="99" spans="1:4" ht="15.75" customHeight="1">
      <c r="A99" s="788"/>
      <c r="B99" s="254"/>
      <c r="D99" s="253"/>
    </row>
    <row r="100" spans="1:4" ht="15.75" customHeight="1">
      <c r="A100" s="788"/>
      <c r="B100" s="136"/>
      <c r="D100" s="253"/>
    </row>
    <row r="101" spans="1:4" ht="15.75" customHeight="1">
      <c r="A101" s="788"/>
      <c r="B101" s="254"/>
      <c r="D101" s="253"/>
    </row>
    <row r="102" spans="1:4" ht="15.75" customHeight="1">
      <c r="A102" s="788"/>
      <c r="B102" s="252"/>
      <c r="D102" s="251"/>
    </row>
    <row r="103" spans="1:4">
      <c r="A103" s="252"/>
      <c r="B103" s="252"/>
      <c r="D103" s="251"/>
    </row>
  </sheetData>
  <sheetProtection selectLockedCells="1"/>
  <mergeCells count="20">
    <mergeCell ref="D36:G38"/>
    <mergeCell ref="A38:A79"/>
    <mergeCell ref="C40:M51"/>
    <mergeCell ref="A80:A102"/>
    <mergeCell ref="K8:K11"/>
    <mergeCell ref="L8:L11"/>
    <mergeCell ref="M8:M11"/>
    <mergeCell ref="H8:H11"/>
    <mergeCell ref="I8:I11"/>
    <mergeCell ref="J8:J11"/>
    <mergeCell ref="N8:N11"/>
    <mergeCell ref="O8:O11"/>
    <mergeCell ref="P10:Q11"/>
    <mergeCell ref="B2:O2"/>
    <mergeCell ref="B8:B11"/>
    <mergeCell ref="C8:C11"/>
    <mergeCell ref="D8:D11"/>
    <mergeCell ref="E8:E11"/>
    <mergeCell ref="F8:F11"/>
    <mergeCell ref="G8:G11"/>
  </mergeCells>
  <phoneticPr fontId="5"/>
  <conditionalFormatting sqref="K14:K33">
    <cfRule type="expression" dxfId="2"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7890F64D-0524-4353-82BF-E88EB7B42DFA}"/>
    <dataValidation type="list" allowBlank="1" showInputMessage="1" showErrorMessage="1" sqref="C14:C33" xr:uid="{610E18FC-B7C6-477B-8C60-B6538797CA11}">
      <formula1>$C$36:$C$37</formula1>
    </dataValidation>
    <dataValidation allowBlank="1" showInputMessage="1" showErrorMessage="1" sqref="I14:I33" xr:uid="{7B8AB93D-2A2E-4DE4-9A63-805A291505BD}"/>
    <dataValidation type="list" imeMode="off" allowBlank="1" showInputMessage="1" showErrorMessage="1" sqref="H14:H33" xr:uid="{30A4E461-0296-4EBA-8369-952C82D16693}">
      <formula1>$H$36:$H$38</formula1>
    </dataValidation>
  </dataValidations>
  <printOptions horizontalCentered="1"/>
  <pageMargins left="0.39370078740157483" right="0.39370078740157483" top="0.74803149606299213" bottom="0.74803149606299213" header="0.31496062992125984" footer="0.31496062992125984"/>
  <pageSetup paperSize="9" scale="50" fitToHeight="0" orientation="landscape"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56B8A-D176-4300-9AC5-83E509037566}">
  <sheetPr>
    <tabColor rgb="FFFFC000"/>
    <outlinePr summaryRight="0"/>
    <pageSetUpPr fitToPage="1"/>
  </sheetPr>
  <dimension ref="A1:Z28"/>
  <sheetViews>
    <sheetView showGridLines="0" view="pageBreakPreview" topLeftCell="E1" zoomScaleNormal="115" zoomScaleSheetLayoutView="100" workbookViewId="0">
      <selection activeCell="B20" sqref="B20:D20"/>
    </sheetView>
  </sheetViews>
  <sheetFormatPr defaultColWidth="9" defaultRowHeight="13.5"/>
  <cols>
    <col min="1" max="1" width="7.125" style="6" bestFit="1" customWidth="1"/>
    <col min="2" max="2" width="24.75" style="6" customWidth="1"/>
    <col min="3" max="3" width="29.875" style="6" bestFit="1" customWidth="1"/>
    <col min="4" max="4" width="15.375" style="6" bestFit="1" customWidth="1"/>
    <col min="5" max="5" width="19" style="6" bestFit="1" customWidth="1"/>
    <col min="6" max="18" width="11.25" style="6" customWidth="1"/>
    <col min="19" max="21" width="5.75" style="6" customWidth="1"/>
    <col min="22" max="23" width="5.625" style="6" customWidth="1"/>
    <col min="24" max="16384" width="9" style="6"/>
  </cols>
  <sheetData>
    <row r="1" spans="1:26" ht="21" customHeight="1" thickBot="1">
      <c r="A1" s="246" t="s">
        <v>313</v>
      </c>
    </row>
    <row r="2" spans="1:26" ht="24" customHeight="1" thickBot="1">
      <c r="B2" s="899" t="s">
        <v>314</v>
      </c>
      <c r="C2" s="900"/>
      <c r="D2" s="900"/>
      <c r="E2" s="900"/>
      <c r="F2" s="900"/>
      <c r="G2" s="900"/>
      <c r="H2" s="900"/>
      <c r="I2" s="900"/>
      <c r="J2" s="900"/>
      <c r="K2" s="900"/>
      <c r="L2" s="900"/>
      <c r="M2" s="900"/>
      <c r="N2" s="900"/>
      <c r="O2" s="900"/>
      <c r="P2" s="901"/>
      <c r="Q2" s="455"/>
      <c r="R2" s="455"/>
    </row>
    <row r="3" spans="1:26" ht="16.5">
      <c r="B3" s="454" t="s">
        <v>221</v>
      </c>
    </row>
    <row r="4" spans="1:26" ht="19.5" customHeight="1">
      <c r="B4" s="453" t="s">
        <v>222</v>
      </c>
      <c r="C4" s="452"/>
      <c r="D4" s="452"/>
      <c r="E4" s="452"/>
    </row>
    <row r="5" spans="1:26" ht="33">
      <c r="B5" s="451" t="s">
        <v>274</v>
      </c>
      <c r="C5" s="449"/>
      <c r="D5" s="450"/>
      <c r="E5" s="449"/>
    </row>
    <row r="6" spans="1:26" ht="19.5" customHeight="1">
      <c r="B6" s="449"/>
      <c r="C6" s="449"/>
      <c r="D6" s="449"/>
      <c r="E6" s="449"/>
    </row>
    <row r="7" spans="1:26" ht="7.5" customHeight="1">
      <c r="B7" s="54"/>
      <c r="C7" s="54"/>
      <c r="D7" s="54"/>
      <c r="E7" s="54"/>
      <c r="F7" s="54"/>
      <c r="G7" s="54"/>
      <c r="H7" s="54"/>
      <c r="I7" s="54"/>
      <c r="J7" s="54"/>
      <c r="K7" s="54"/>
      <c r="L7" s="54"/>
      <c r="M7" s="54"/>
      <c r="N7" s="54"/>
      <c r="O7" s="758"/>
      <c r="P7" s="54"/>
      <c r="Q7" s="54"/>
      <c r="R7" s="54"/>
    </row>
    <row r="8" spans="1:26" ht="19.5" thickBot="1">
      <c r="B8" s="448"/>
      <c r="C8" s="447" t="s">
        <v>224</v>
      </c>
      <c r="D8" s="447"/>
      <c r="E8" s="447"/>
      <c r="F8" s="447"/>
      <c r="L8" s="446"/>
      <c r="M8" s="446"/>
    </row>
    <row r="9" spans="1:26" ht="45" customHeight="1" thickTop="1">
      <c r="B9" s="902" t="s">
        <v>315</v>
      </c>
      <c r="C9" s="904" t="s">
        <v>227</v>
      </c>
      <c r="D9" s="445" t="s">
        <v>316</v>
      </c>
      <c r="E9" s="444" t="s">
        <v>317</v>
      </c>
      <c r="F9" s="443" t="s">
        <v>318</v>
      </c>
      <c r="G9" s="442" t="s">
        <v>319</v>
      </c>
      <c r="H9" s="441" t="s">
        <v>320</v>
      </c>
      <c r="I9" s="442" t="s">
        <v>321</v>
      </c>
      <c r="J9" s="441" t="s">
        <v>322</v>
      </c>
      <c r="K9" s="441" t="s">
        <v>323</v>
      </c>
      <c r="L9" s="440" t="s">
        <v>324</v>
      </c>
      <c r="M9" s="439" t="s">
        <v>325</v>
      </c>
      <c r="N9" s="438" t="s">
        <v>326</v>
      </c>
      <c r="O9" s="437" t="s">
        <v>388</v>
      </c>
      <c r="P9" s="437" t="s">
        <v>65</v>
      </c>
      <c r="Q9" s="436" t="s">
        <v>45</v>
      </c>
      <c r="R9" s="435" t="s">
        <v>327</v>
      </c>
    </row>
    <row r="10" spans="1:26" ht="13.5" customHeight="1" thickBot="1">
      <c r="B10" s="903"/>
      <c r="C10" s="905"/>
      <c r="D10" s="434"/>
      <c r="E10" s="433"/>
      <c r="F10" s="431" t="s">
        <v>328</v>
      </c>
      <c r="G10" s="432" t="s">
        <v>329</v>
      </c>
      <c r="H10" s="431" t="s">
        <v>330</v>
      </c>
      <c r="I10" s="432" t="s">
        <v>331</v>
      </c>
      <c r="J10" s="431" t="s">
        <v>332</v>
      </c>
      <c r="K10" s="430" t="s">
        <v>333</v>
      </c>
      <c r="L10" s="428"/>
      <c r="M10" s="429" t="s">
        <v>334</v>
      </c>
      <c r="N10" s="428" t="s">
        <v>335</v>
      </c>
      <c r="O10" s="428" t="s">
        <v>336</v>
      </c>
      <c r="P10" s="428" t="s">
        <v>516</v>
      </c>
      <c r="Q10" s="427" t="s">
        <v>338</v>
      </c>
      <c r="R10" s="426" t="s">
        <v>517</v>
      </c>
    </row>
    <row r="11" spans="1:26" ht="18.75" customHeight="1" thickBot="1">
      <c r="B11" s="425"/>
      <c r="C11" s="424" t="s">
        <v>339</v>
      </c>
      <c r="D11" s="424" t="s">
        <v>339</v>
      </c>
      <c r="E11" s="423"/>
      <c r="F11" s="422" t="s">
        <v>340</v>
      </c>
      <c r="G11" s="422" t="s">
        <v>341</v>
      </c>
      <c r="H11" s="422" t="s">
        <v>340</v>
      </c>
      <c r="I11" s="422" t="s">
        <v>340</v>
      </c>
      <c r="J11" s="422" t="s">
        <v>48</v>
      </c>
      <c r="K11" s="422" t="s">
        <v>48</v>
      </c>
      <c r="L11" s="421"/>
      <c r="M11" s="421" t="s">
        <v>49</v>
      </c>
      <c r="N11" s="421" t="s">
        <v>49</v>
      </c>
      <c r="O11" s="420" t="s">
        <v>49</v>
      </c>
      <c r="P11" s="420" t="s">
        <v>49</v>
      </c>
      <c r="Q11" s="420" t="s">
        <v>81</v>
      </c>
      <c r="R11" s="419" t="s">
        <v>81</v>
      </c>
    </row>
    <row r="12" spans="1:26" ht="22.5" customHeight="1" thickBot="1">
      <c r="A12" s="6" t="s">
        <v>82</v>
      </c>
      <c r="B12" s="417" t="s">
        <v>342</v>
      </c>
      <c r="C12" s="416" t="s">
        <v>255</v>
      </c>
      <c r="D12" s="415" t="s">
        <v>256</v>
      </c>
      <c r="E12" s="415" t="s">
        <v>343</v>
      </c>
      <c r="F12" s="414">
        <v>50000000</v>
      </c>
      <c r="G12" s="414">
        <v>8500000</v>
      </c>
      <c r="H12" s="412">
        <f t="shared" ref="H12:H17" si="0">F12-G12</f>
        <v>41500000</v>
      </c>
      <c r="I12" s="414">
        <v>40000000</v>
      </c>
      <c r="J12" s="413">
        <v>7239000</v>
      </c>
      <c r="K12" s="412">
        <f t="shared" ref="K12:K17" si="1">MIN(H12,I12,J12)</f>
        <v>7239000</v>
      </c>
      <c r="L12" s="411">
        <v>0.5</v>
      </c>
      <c r="M12" s="410">
        <f t="shared" ref="M12:M17" si="2">K12*1/2</f>
        <v>3619500</v>
      </c>
      <c r="N12" s="418">
        <v>3619000</v>
      </c>
      <c r="O12" s="408">
        <f>MIN(M12,N12)</f>
        <v>3619000</v>
      </c>
      <c r="P12" s="408">
        <f>ROUNDDOWN(O12,-3)</f>
        <v>3619000</v>
      </c>
      <c r="Q12" s="407"/>
      <c r="R12" s="406"/>
      <c r="S12" s="376"/>
      <c r="T12" s="375"/>
      <c r="U12" s="375"/>
      <c r="V12" s="375"/>
      <c r="W12" s="375"/>
    </row>
    <row r="13" spans="1:26" ht="22.5" customHeight="1" thickBot="1">
      <c r="A13" s="6" t="s">
        <v>82</v>
      </c>
      <c r="B13" s="417" t="s">
        <v>344</v>
      </c>
      <c r="C13" s="416" t="s">
        <v>261</v>
      </c>
      <c r="D13" s="415" t="s">
        <v>256</v>
      </c>
      <c r="E13" s="415" t="s">
        <v>345</v>
      </c>
      <c r="F13" s="414">
        <v>5000000</v>
      </c>
      <c r="G13" s="414">
        <v>850000</v>
      </c>
      <c r="H13" s="412">
        <f t="shared" si="0"/>
        <v>4150000</v>
      </c>
      <c r="I13" s="414">
        <v>4500000</v>
      </c>
      <c r="J13" s="413">
        <v>7239000</v>
      </c>
      <c r="K13" s="412">
        <v>7239000</v>
      </c>
      <c r="L13" s="411">
        <v>0.5</v>
      </c>
      <c r="M13" s="410">
        <f t="shared" si="2"/>
        <v>3619500</v>
      </c>
      <c r="N13" s="409"/>
      <c r="O13" s="408">
        <f>MIN(M13,N13)</f>
        <v>3619500</v>
      </c>
      <c r="P13" s="408">
        <f>ROUNDDOWN(O13,-3)</f>
        <v>3619000</v>
      </c>
      <c r="Q13" s="407"/>
      <c r="R13" s="406"/>
      <c r="S13" s="376"/>
      <c r="T13" s="375"/>
      <c r="U13" s="375"/>
      <c r="V13" s="375"/>
      <c r="W13" s="375"/>
    </row>
    <row r="14" spans="1:26" ht="22.5" customHeight="1">
      <c r="B14" s="400"/>
      <c r="C14" s="405"/>
      <c r="D14" s="404"/>
      <c r="E14" s="403"/>
      <c r="F14" s="397"/>
      <c r="G14" s="397"/>
      <c r="H14" s="395">
        <f t="shared" si="0"/>
        <v>0</v>
      </c>
      <c r="I14" s="397"/>
      <c r="J14" s="396">
        <v>7239000</v>
      </c>
      <c r="K14" s="395">
        <f t="shared" si="1"/>
        <v>0</v>
      </c>
      <c r="L14" s="394">
        <v>0.5</v>
      </c>
      <c r="M14" s="381">
        <f t="shared" si="2"/>
        <v>0</v>
      </c>
      <c r="N14" s="393">
        <v>0</v>
      </c>
      <c r="O14" s="379">
        <f>MIN(M14,N14)</f>
        <v>0</v>
      </c>
      <c r="P14" s="379">
        <f>ROUNDDOWN(O14,-3)</f>
        <v>0</v>
      </c>
      <c r="Q14" s="402"/>
      <c r="R14" s="401"/>
      <c r="S14" s="376"/>
      <c r="T14" s="375"/>
      <c r="U14" s="375"/>
      <c r="V14" s="375"/>
      <c r="W14" s="375"/>
    </row>
    <row r="15" spans="1:26" ht="22.5" customHeight="1">
      <c r="B15" s="400"/>
      <c r="C15" s="399"/>
      <c r="D15" s="398"/>
      <c r="E15" s="398"/>
      <c r="F15" s="397"/>
      <c r="G15" s="397"/>
      <c r="H15" s="395">
        <f t="shared" si="0"/>
        <v>0</v>
      </c>
      <c r="I15" s="397"/>
      <c r="J15" s="396">
        <v>7239000</v>
      </c>
      <c r="K15" s="395">
        <f t="shared" si="1"/>
        <v>0</v>
      </c>
      <c r="L15" s="394">
        <v>0.5</v>
      </c>
      <c r="M15" s="381">
        <f t="shared" si="2"/>
        <v>0</v>
      </c>
      <c r="N15" s="393">
        <v>0</v>
      </c>
      <c r="O15" s="379">
        <f>MIN(M15,N15)</f>
        <v>0</v>
      </c>
      <c r="P15" s="379">
        <f>ROUNDDOWN(O15,-3)</f>
        <v>0</v>
      </c>
      <c r="Q15" s="392"/>
      <c r="R15" s="391"/>
      <c r="S15" s="376"/>
      <c r="T15" s="375"/>
      <c r="U15" s="375"/>
      <c r="V15" s="375"/>
      <c r="W15" s="375"/>
    </row>
    <row r="16" spans="1:26" ht="22.5" customHeight="1">
      <c r="B16" s="400"/>
      <c r="C16" s="399"/>
      <c r="D16" s="398"/>
      <c r="E16" s="398"/>
      <c r="F16" s="397"/>
      <c r="G16" s="397"/>
      <c r="H16" s="395">
        <f t="shared" si="0"/>
        <v>0</v>
      </c>
      <c r="I16" s="397"/>
      <c r="J16" s="396">
        <v>7239000</v>
      </c>
      <c r="K16" s="395">
        <f t="shared" si="1"/>
        <v>0</v>
      </c>
      <c r="L16" s="394">
        <v>0.5</v>
      </c>
      <c r="M16" s="381">
        <f t="shared" si="2"/>
        <v>0</v>
      </c>
      <c r="N16" s="393">
        <v>0</v>
      </c>
      <c r="O16" s="379">
        <f t="shared" ref="O16:O17" si="3">MIN(M16,N16)</f>
        <v>0</v>
      </c>
      <c r="P16" s="379">
        <f t="shared" ref="P16:P17" si="4">ROUNDDOWN(O16,-3)</f>
        <v>0</v>
      </c>
      <c r="Q16" s="392"/>
      <c r="R16" s="391"/>
      <c r="S16" s="376"/>
      <c r="T16" s="375"/>
      <c r="U16" s="375"/>
      <c r="V16" s="375"/>
      <c r="W16" s="375"/>
      <c r="Z16" s="361"/>
    </row>
    <row r="17" spans="2:23" ht="22.5" customHeight="1" thickBot="1">
      <c r="B17" s="390"/>
      <c r="C17" s="389"/>
      <c r="D17" s="388"/>
      <c r="E17" s="387"/>
      <c r="F17" s="385"/>
      <c r="G17" s="385"/>
      <c r="H17" s="386">
        <f t="shared" si="0"/>
        <v>0</v>
      </c>
      <c r="I17" s="385"/>
      <c r="J17" s="384">
        <v>7239000</v>
      </c>
      <c r="K17" s="383">
        <f t="shared" si="1"/>
        <v>0</v>
      </c>
      <c r="L17" s="382">
        <v>0.5</v>
      </c>
      <c r="M17" s="381">
        <f t="shared" si="2"/>
        <v>0</v>
      </c>
      <c r="N17" s="380">
        <v>0</v>
      </c>
      <c r="O17" s="379">
        <f t="shared" si="3"/>
        <v>0</v>
      </c>
      <c r="P17" s="379">
        <f t="shared" si="4"/>
        <v>0</v>
      </c>
      <c r="Q17" s="378"/>
      <c r="R17" s="377"/>
      <c r="S17" s="376"/>
      <c r="T17" s="375"/>
      <c r="U17" s="375"/>
      <c r="V17" s="375"/>
      <c r="W17" s="375"/>
    </row>
    <row r="18" spans="2:23" ht="22.5" customHeight="1" thickTop="1" thickBot="1">
      <c r="B18" s="374" t="s">
        <v>50</v>
      </c>
      <c r="C18" s="373"/>
      <c r="D18" s="372"/>
      <c r="E18" s="372"/>
      <c r="F18" s="371"/>
      <c r="G18" s="368"/>
      <c r="H18" s="370"/>
      <c r="I18" s="371"/>
      <c r="J18" s="368"/>
      <c r="K18" s="370"/>
      <c r="L18" s="369"/>
      <c r="M18" s="369"/>
      <c r="N18" s="368"/>
      <c r="O18" s="367">
        <f>SUM(O14:O17)</f>
        <v>0</v>
      </c>
      <c r="P18" s="367">
        <f>SUM(P14:P17)</f>
        <v>0</v>
      </c>
      <c r="Q18" s="366"/>
      <c r="R18" s="365"/>
    </row>
    <row r="19" spans="2:23" ht="14.25" thickTop="1">
      <c r="B19" s="11"/>
      <c r="C19" s="364" t="s">
        <v>261</v>
      </c>
      <c r="D19" s="11"/>
      <c r="E19" s="11"/>
    </row>
    <row r="20" spans="2:23">
      <c r="B20" s="362" t="s">
        <v>346</v>
      </c>
      <c r="C20" s="363" t="s">
        <v>255</v>
      </c>
      <c r="D20" s="362"/>
      <c r="E20" s="362"/>
      <c r="K20" s="361"/>
      <c r="L20" s="361"/>
      <c r="M20" s="361"/>
      <c r="N20" s="361"/>
      <c r="O20" s="361"/>
    </row>
    <row r="21" spans="2:23">
      <c r="B21" s="360" t="s">
        <v>347</v>
      </c>
      <c r="C21" s="360"/>
      <c r="D21" s="360"/>
      <c r="E21" s="360"/>
    </row>
    <row r="22" spans="2:23">
      <c r="B22" s="360" t="s">
        <v>348</v>
      </c>
      <c r="C22" s="359"/>
      <c r="D22" s="359"/>
      <c r="E22" s="359"/>
    </row>
    <row r="23" spans="2:23">
      <c r="B23" s="358" t="s">
        <v>349</v>
      </c>
      <c r="C23" s="358"/>
      <c r="D23" s="358"/>
      <c r="E23" s="358"/>
      <c r="F23" s="358"/>
      <c r="G23" s="358"/>
      <c r="H23" s="358"/>
      <c r="I23" s="358"/>
      <c r="J23" s="358"/>
      <c r="K23" s="357"/>
      <c r="L23" s="357"/>
      <c r="M23" s="357"/>
      <c r="N23" s="357"/>
      <c r="O23" s="357"/>
    </row>
    <row r="24" spans="2:23" ht="84" customHeight="1">
      <c r="B24" s="906" t="s">
        <v>350</v>
      </c>
      <c r="C24" s="906"/>
      <c r="D24" s="906"/>
      <c r="E24" s="906"/>
      <c r="F24" s="906"/>
      <c r="G24" s="906"/>
      <c r="H24" s="906"/>
      <c r="I24" s="906"/>
      <c r="J24" s="906"/>
      <c r="K24" s="906"/>
      <c r="L24" s="906"/>
      <c r="M24" s="906"/>
      <c r="N24" s="906"/>
      <c r="O24" s="906"/>
      <c r="P24" s="906"/>
      <c r="Q24" s="906"/>
      <c r="R24" s="906"/>
      <c r="S24" s="906"/>
      <c r="T24" s="906"/>
    </row>
    <row r="25" spans="2:23">
      <c r="B25" s="358" t="s">
        <v>351</v>
      </c>
      <c r="C25" s="358"/>
      <c r="D25" s="358"/>
      <c r="E25" s="358"/>
      <c r="F25" s="358"/>
      <c r="G25" s="358"/>
      <c r="H25" s="358"/>
      <c r="I25" s="358"/>
      <c r="J25" s="358"/>
      <c r="K25" s="357"/>
      <c r="L25" s="357"/>
      <c r="M25" s="357"/>
      <c r="N25" s="357"/>
      <c r="O25" s="357"/>
    </row>
    <row r="27" spans="2:23">
      <c r="D27" s="6" t="s">
        <v>262</v>
      </c>
    </row>
    <row r="28" spans="2:23">
      <c r="D28" s="6" t="s">
        <v>264</v>
      </c>
    </row>
  </sheetData>
  <sheetProtection selectLockedCells="1"/>
  <dataConsolidate/>
  <mergeCells count="4">
    <mergeCell ref="B2:P2"/>
    <mergeCell ref="B9:B10"/>
    <mergeCell ref="C9:C10"/>
    <mergeCell ref="B24:T24"/>
  </mergeCells>
  <phoneticPr fontId="5"/>
  <conditionalFormatting sqref="S14:S34">
    <cfRule type="expression" dxfId="1" priority="1">
      <formula>IF(F14="都道府県が行う事業（直接補助）",TRUE,FALSE)</formula>
    </cfRule>
  </conditionalFormatting>
  <dataValidations count="5">
    <dataValidation type="list" imeMode="off" allowBlank="1" showInputMessage="1" showErrorMessage="1" sqref="K18:N34 O19:O34" xr:uid="{62B78F42-2A28-4D88-84D5-415F59B5BEC9}">
      <formula1>$K$37:$K$39</formula1>
    </dataValidation>
    <dataValidation type="list" allowBlank="1" showInputMessage="1" showErrorMessage="1" sqref="F18:F34" xr:uid="{17307AD7-4F74-4518-B0B9-6C3C23A72E76}">
      <formula1>$F$37:$F$38</formula1>
    </dataValidation>
    <dataValidation imeMode="off" allowBlank="1" showInputMessage="1" showErrorMessage="1" sqref="B38:E104 F8:F13 T35:U35 K8:O8 H35:O36 F35:G37 G8:J34 S8:S34 C19 J53:S104 P8:R10 F105:S1048576 P35:S40 O12:O18 K12:N13 O9:O10 P12:R34" xr:uid="{13EFB31F-116B-44AD-BA5F-E44946E6306E}"/>
    <dataValidation type="list" allowBlank="1" showInputMessage="1" showErrorMessage="1" sqref="D12:D17" xr:uid="{3DC52D14-3B93-47EC-8219-880ECB84E59E}">
      <formula1>$D$27:$D$28</formula1>
    </dataValidation>
    <dataValidation type="list" allowBlank="1" showInputMessage="1" showErrorMessage="1" sqref="C12:C17" xr:uid="{0DC44B23-05D5-43EB-8FD5-B67322BE8903}">
      <formula1>$C$19:$C$20</formula1>
    </dataValidation>
  </dataValidations>
  <printOptions horizontalCentered="1"/>
  <pageMargins left="0.39370078740157483" right="0.39370078740157483" top="0.74803149606299213" bottom="0.74803149606299213" header="0.31496062992125984" footer="0.31496062992125984"/>
  <pageSetup paperSize="9" scale="55" fitToHeight="0" orientation="landscape"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D4364-84B1-4547-8E31-800724346F48}">
  <sheetPr>
    <tabColor theme="0" tint="-0.249977111117893"/>
  </sheetPr>
  <dimension ref="A1:K15"/>
  <sheetViews>
    <sheetView workbookViewId="0">
      <selection activeCell="A13" sqref="A13:K14"/>
    </sheetView>
  </sheetViews>
  <sheetFormatPr defaultRowHeight="13.5"/>
  <sheetData>
    <row r="1" spans="1:11" ht="45.75" customHeight="1"/>
    <row r="2" spans="1:11" ht="45.75" customHeight="1"/>
    <row r="3" spans="1:11" ht="45.75" customHeight="1">
      <c r="A3" s="908" t="s">
        <v>352</v>
      </c>
      <c r="B3" s="908"/>
      <c r="C3" s="908"/>
      <c r="D3" s="908"/>
      <c r="E3" s="908"/>
      <c r="F3" s="908"/>
      <c r="G3" s="908"/>
      <c r="H3" s="908"/>
      <c r="I3" s="908"/>
      <c r="J3" s="908"/>
      <c r="K3" s="908"/>
    </row>
    <row r="4" spans="1:11" ht="45.75" customHeight="1">
      <c r="A4" s="756"/>
    </row>
    <row r="5" spans="1:11" ht="45.75" customHeight="1">
      <c r="A5" t="s">
        <v>353</v>
      </c>
      <c r="H5" s="916" t="s">
        <v>354</v>
      </c>
      <c r="I5" s="916"/>
      <c r="J5" s="916"/>
      <c r="K5" s="916"/>
    </row>
    <row r="6" spans="1:11" ht="45.75" customHeight="1">
      <c r="A6" s="917" t="s">
        <v>355</v>
      </c>
      <c r="B6" s="918"/>
      <c r="C6" s="918"/>
      <c r="D6" s="918"/>
      <c r="E6" s="918"/>
      <c r="F6" s="918"/>
      <c r="G6" s="918"/>
      <c r="H6" s="918"/>
      <c r="I6" s="919"/>
      <c r="J6" s="920" t="s">
        <v>356</v>
      </c>
      <c r="K6" s="921"/>
    </row>
    <row r="7" spans="1:11" ht="45.75" customHeight="1">
      <c r="A7" s="922" t="s">
        <v>357</v>
      </c>
      <c r="B7" s="923"/>
      <c r="C7" s="923"/>
      <c r="D7" s="923"/>
      <c r="E7" s="923"/>
      <c r="F7" s="923"/>
      <c r="G7" s="923"/>
      <c r="H7" s="923"/>
      <c r="I7" s="924"/>
      <c r="J7" s="912"/>
      <c r="K7" s="912"/>
    </row>
    <row r="8" spans="1:11" ht="45.75" customHeight="1">
      <c r="A8" s="909" t="s">
        <v>358</v>
      </c>
      <c r="B8" s="910"/>
      <c r="C8" s="910"/>
      <c r="D8" s="910"/>
      <c r="E8" s="910"/>
      <c r="F8" s="910"/>
      <c r="G8" s="910"/>
      <c r="H8" s="910"/>
      <c r="I8" s="911"/>
      <c r="J8" s="912"/>
      <c r="K8" s="912"/>
    </row>
    <row r="9" spans="1:11" ht="45.75" customHeight="1">
      <c r="A9" s="913" t="s">
        <v>359</v>
      </c>
      <c r="B9" s="914"/>
      <c r="C9" s="914"/>
      <c r="D9" s="914"/>
      <c r="E9" s="914"/>
      <c r="F9" s="914"/>
      <c r="G9" s="914"/>
      <c r="H9" s="914"/>
      <c r="I9" s="915"/>
      <c r="J9" s="912"/>
      <c r="K9" s="912"/>
    </row>
    <row r="10" spans="1:11" ht="45.75" customHeight="1">
      <c r="A10" s="909" t="s">
        <v>360</v>
      </c>
      <c r="B10" s="910"/>
      <c r="C10" s="910"/>
      <c r="D10" s="910"/>
      <c r="E10" s="910"/>
      <c r="F10" s="910"/>
      <c r="G10" s="910"/>
      <c r="H10" s="910"/>
      <c r="I10" s="911"/>
      <c r="J10" s="912"/>
      <c r="K10" s="912"/>
    </row>
    <row r="11" spans="1:11" ht="45.75" customHeight="1">
      <c r="A11" s="909" t="s">
        <v>361</v>
      </c>
      <c r="B11" s="910"/>
      <c r="C11" s="910"/>
      <c r="D11" s="910"/>
      <c r="E11" s="910"/>
      <c r="F11" s="910"/>
      <c r="G11" s="910"/>
      <c r="H11" s="910"/>
      <c r="I11" s="911"/>
      <c r="J11" s="912"/>
      <c r="K11" s="912"/>
    </row>
    <row r="12" spans="1:11" ht="45.75" customHeight="1">
      <c r="A12" s="532"/>
      <c r="B12" s="532"/>
    </row>
    <row r="13" spans="1:11" ht="45.75" customHeight="1">
      <c r="A13" s="907" t="s">
        <v>362</v>
      </c>
      <c r="B13" s="907"/>
      <c r="C13" s="907"/>
      <c r="D13" s="907"/>
      <c r="E13" s="907"/>
      <c r="F13" s="907"/>
      <c r="G13" s="907"/>
      <c r="H13" s="907"/>
      <c r="I13" s="907"/>
      <c r="J13" s="907"/>
      <c r="K13" s="907"/>
    </row>
    <row r="14" spans="1:11" ht="45.75" customHeight="1">
      <c r="A14" s="907"/>
      <c r="B14" s="907"/>
      <c r="C14" s="907"/>
      <c r="D14" s="907"/>
      <c r="E14" s="907"/>
      <c r="F14" s="907"/>
      <c r="G14" s="907"/>
      <c r="H14" s="907"/>
      <c r="I14" s="907"/>
      <c r="J14" s="907"/>
      <c r="K14" s="907"/>
    </row>
    <row r="15" spans="1:11" ht="45.75" customHeight="1">
      <c r="A15" s="757" t="s">
        <v>363</v>
      </c>
    </row>
  </sheetData>
  <mergeCells count="15">
    <mergeCell ref="A13:K14"/>
    <mergeCell ref="A3:K3"/>
    <mergeCell ref="A10:I10"/>
    <mergeCell ref="J10:K10"/>
    <mergeCell ref="A11:I11"/>
    <mergeCell ref="J11:K11"/>
    <mergeCell ref="A9:I9"/>
    <mergeCell ref="J9:K9"/>
    <mergeCell ref="H5:K5"/>
    <mergeCell ref="A6:I6"/>
    <mergeCell ref="J6:K6"/>
    <mergeCell ref="A7:I7"/>
    <mergeCell ref="J7:K7"/>
    <mergeCell ref="A8:I8"/>
    <mergeCell ref="J8:K8"/>
  </mergeCells>
  <phoneticPr fontId="5"/>
  <dataValidations count="1">
    <dataValidation type="list" allowBlank="1" showInputMessage="1" showErrorMessage="1" sqref="J7:K11" xr:uid="{E2188DF5-D841-4281-84D1-B6E24F417DD1}">
      <formula1>"○,×"</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7B5F0-DD1C-4652-8070-A4E89A010E4F}">
  <sheetPr>
    <tabColor rgb="FFFFC000"/>
    <pageSetUpPr fitToPage="1"/>
  </sheetPr>
  <dimension ref="B1:Q81"/>
  <sheetViews>
    <sheetView showGridLines="0" view="pageBreakPreview" zoomScale="90" zoomScaleNormal="90" zoomScaleSheetLayoutView="90" zoomScalePageLayoutView="70" workbookViewId="0">
      <selection activeCell="B20" sqref="B20:D20"/>
    </sheetView>
  </sheetViews>
  <sheetFormatPr defaultRowHeight="13.5" outlineLevelCol="1"/>
  <cols>
    <col min="1" max="1" width="3.625" style="152" customWidth="1"/>
    <col min="2" max="10" width="22.375" style="152" customWidth="1"/>
    <col min="11" max="13" width="20.75" style="152" customWidth="1"/>
    <col min="14" max="14" width="5.625" style="152" customWidth="1" outlineLevel="1"/>
    <col min="15" max="16" width="9" style="152" customWidth="1" outlineLevel="1"/>
    <col min="18" max="262" width="9" style="152"/>
    <col min="263" max="263" width="15.75" style="152" customWidth="1"/>
    <col min="264" max="269" width="12.125" style="152" customWidth="1"/>
    <col min="270" max="270" width="11.875" style="152" customWidth="1"/>
    <col min="271" max="518" width="9" style="152"/>
    <col min="519" max="519" width="15.75" style="152" customWidth="1"/>
    <col min="520" max="525" width="12.125" style="152" customWidth="1"/>
    <col min="526" max="526" width="11.875" style="152" customWidth="1"/>
    <col min="527" max="774" width="9" style="152"/>
    <col min="775" max="775" width="15.75" style="152" customWidth="1"/>
    <col min="776" max="781" width="12.125" style="152" customWidth="1"/>
    <col min="782" max="782" width="11.875" style="152" customWidth="1"/>
    <col min="783" max="1030" width="9" style="152"/>
    <col min="1031" max="1031" width="15.75" style="152" customWidth="1"/>
    <col min="1032" max="1037" width="12.125" style="152" customWidth="1"/>
    <col min="1038" max="1038" width="11.875" style="152" customWidth="1"/>
    <col min="1039" max="1286" width="9" style="152"/>
    <col min="1287" max="1287" width="15.75" style="152" customWidth="1"/>
    <col min="1288" max="1293" width="12.125" style="152" customWidth="1"/>
    <col min="1294" max="1294" width="11.875" style="152" customWidth="1"/>
    <col min="1295" max="1542" width="9" style="152"/>
    <col min="1543" max="1543" width="15.75" style="152" customWidth="1"/>
    <col min="1544" max="1549" width="12.125" style="152" customWidth="1"/>
    <col min="1550" max="1550" width="11.875" style="152" customWidth="1"/>
    <col min="1551" max="1798" width="9" style="152"/>
    <col min="1799" max="1799" width="15.75" style="152" customWidth="1"/>
    <col min="1800" max="1805" width="12.125" style="152" customWidth="1"/>
    <col min="1806" max="1806" width="11.875" style="152" customWidth="1"/>
    <col min="1807" max="2054" width="9" style="152"/>
    <col min="2055" max="2055" width="15.75" style="152" customWidth="1"/>
    <col min="2056" max="2061" width="12.125" style="152" customWidth="1"/>
    <col min="2062" max="2062" width="11.875" style="152" customWidth="1"/>
    <col min="2063" max="2310" width="9" style="152"/>
    <col min="2311" max="2311" width="15.75" style="152" customWidth="1"/>
    <col min="2312" max="2317" width="12.125" style="152" customWidth="1"/>
    <col min="2318" max="2318" width="11.875" style="152" customWidth="1"/>
    <col min="2319" max="2566" width="9" style="152"/>
    <col min="2567" max="2567" width="15.75" style="152" customWidth="1"/>
    <col min="2568" max="2573" width="12.125" style="152" customWidth="1"/>
    <col min="2574" max="2574" width="11.875" style="152" customWidth="1"/>
    <col min="2575" max="2822" width="9" style="152"/>
    <col min="2823" max="2823" width="15.75" style="152" customWidth="1"/>
    <col min="2824" max="2829" width="12.125" style="152" customWidth="1"/>
    <col min="2830" max="2830" width="11.875" style="152" customWidth="1"/>
    <col min="2831" max="3078" width="9" style="152"/>
    <col min="3079" max="3079" width="15.75" style="152" customWidth="1"/>
    <col min="3080" max="3085" width="12.125" style="152" customWidth="1"/>
    <col min="3086" max="3086" width="11.875" style="152" customWidth="1"/>
    <col min="3087" max="3334" width="9" style="152"/>
    <col min="3335" max="3335" width="15.75" style="152" customWidth="1"/>
    <col min="3336" max="3341" width="12.125" style="152" customWidth="1"/>
    <col min="3342" max="3342" width="11.875" style="152" customWidth="1"/>
    <col min="3343" max="3590" width="9" style="152"/>
    <col min="3591" max="3591" width="15.75" style="152" customWidth="1"/>
    <col min="3592" max="3597" width="12.125" style="152" customWidth="1"/>
    <col min="3598" max="3598" width="11.875" style="152" customWidth="1"/>
    <col min="3599" max="3846" width="9" style="152"/>
    <col min="3847" max="3847" width="15.75" style="152" customWidth="1"/>
    <col min="3848" max="3853" width="12.125" style="152" customWidth="1"/>
    <col min="3854" max="3854" width="11.875" style="152" customWidth="1"/>
    <col min="3855" max="4102" width="9" style="152"/>
    <col min="4103" max="4103" width="15.75" style="152" customWidth="1"/>
    <col min="4104" max="4109" width="12.125" style="152" customWidth="1"/>
    <col min="4110" max="4110" width="11.875" style="152" customWidth="1"/>
    <col min="4111" max="4358" width="9" style="152"/>
    <col min="4359" max="4359" width="15.75" style="152" customWidth="1"/>
    <col min="4360" max="4365" width="12.125" style="152" customWidth="1"/>
    <col min="4366" max="4366" width="11.875" style="152" customWidth="1"/>
    <col min="4367" max="4614" width="9" style="152"/>
    <col min="4615" max="4615" width="15.75" style="152" customWidth="1"/>
    <col min="4616" max="4621" width="12.125" style="152" customWidth="1"/>
    <col min="4622" max="4622" width="11.875" style="152" customWidth="1"/>
    <col min="4623" max="4870" width="9" style="152"/>
    <col min="4871" max="4871" width="15.75" style="152" customWidth="1"/>
    <col min="4872" max="4877" width="12.125" style="152" customWidth="1"/>
    <col min="4878" max="4878" width="11.875" style="152" customWidth="1"/>
    <col min="4879" max="5126" width="9" style="152"/>
    <col min="5127" max="5127" width="15.75" style="152" customWidth="1"/>
    <col min="5128" max="5133" width="12.125" style="152" customWidth="1"/>
    <col min="5134" max="5134" width="11.875" style="152" customWidth="1"/>
    <col min="5135" max="5382" width="9" style="152"/>
    <col min="5383" max="5383" width="15.75" style="152" customWidth="1"/>
    <col min="5384" max="5389" width="12.125" style="152" customWidth="1"/>
    <col min="5390" max="5390" width="11.875" style="152" customWidth="1"/>
    <col min="5391" max="5638" width="9" style="152"/>
    <col min="5639" max="5639" width="15.75" style="152" customWidth="1"/>
    <col min="5640" max="5645" width="12.125" style="152" customWidth="1"/>
    <col min="5646" max="5646" width="11.875" style="152" customWidth="1"/>
    <col min="5647" max="5894" width="9" style="152"/>
    <col min="5895" max="5895" width="15.75" style="152" customWidth="1"/>
    <col min="5896" max="5901" width="12.125" style="152" customWidth="1"/>
    <col min="5902" max="5902" width="11.875" style="152" customWidth="1"/>
    <col min="5903" max="6150" width="9" style="152"/>
    <col min="6151" max="6151" width="15.75" style="152" customWidth="1"/>
    <col min="6152" max="6157" width="12.125" style="152" customWidth="1"/>
    <col min="6158" max="6158" width="11.875" style="152" customWidth="1"/>
    <col min="6159" max="6406" width="9" style="152"/>
    <col min="6407" max="6407" width="15.75" style="152" customWidth="1"/>
    <col min="6408" max="6413" width="12.125" style="152" customWidth="1"/>
    <col min="6414" max="6414" width="11.875" style="152" customWidth="1"/>
    <col min="6415" max="6662" width="9" style="152"/>
    <col min="6663" max="6663" width="15.75" style="152" customWidth="1"/>
    <col min="6664" max="6669" width="12.125" style="152" customWidth="1"/>
    <col min="6670" max="6670" width="11.875" style="152" customWidth="1"/>
    <col min="6671" max="6918" width="9" style="152"/>
    <col min="6919" max="6919" width="15.75" style="152" customWidth="1"/>
    <col min="6920" max="6925" width="12.125" style="152" customWidth="1"/>
    <col min="6926" max="6926" width="11.875" style="152" customWidth="1"/>
    <col min="6927" max="7174" width="9" style="152"/>
    <col min="7175" max="7175" width="15.75" style="152" customWidth="1"/>
    <col min="7176" max="7181" width="12.125" style="152" customWidth="1"/>
    <col min="7182" max="7182" width="11.875" style="152" customWidth="1"/>
    <col min="7183" max="7430" width="9" style="152"/>
    <col min="7431" max="7431" width="15.75" style="152" customWidth="1"/>
    <col min="7432" max="7437" width="12.125" style="152" customWidth="1"/>
    <col min="7438" max="7438" width="11.875" style="152" customWidth="1"/>
    <col min="7439" max="7686" width="9" style="152"/>
    <col min="7687" max="7687" width="15.75" style="152" customWidth="1"/>
    <col min="7688" max="7693" width="12.125" style="152" customWidth="1"/>
    <col min="7694" max="7694" width="11.875" style="152" customWidth="1"/>
    <col min="7695" max="7942" width="9" style="152"/>
    <col min="7943" max="7943" width="15.75" style="152" customWidth="1"/>
    <col min="7944" max="7949" width="12.125" style="152" customWidth="1"/>
    <col min="7950" max="7950" width="11.875" style="152" customWidth="1"/>
    <col min="7951" max="8198" width="9" style="152"/>
    <col min="8199" max="8199" width="15.75" style="152" customWidth="1"/>
    <col min="8200" max="8205" width="12.125" style="152" customWidth="1"/>
    <col min="8206" max="8206" width="11.875" style="152" customWidth="1"/>
    <col min="8207" max="8454" width="9" style="152"/>
    <col min="8455" max="8455" width="15.75" style="152" customWidth="1"/>
    <col min="8456" max="8461" width="12.125" style="152" customWidth="1"/>
    <col min="8462" max="8462" width="11.875" style="152" customWidth="1"/>
    <col min="8463" max="8710" width="9" style="152"/>
    <col min="8711" max="8711" width="15.75" style="152" customWidth="1"/>
    <col min="8712" max="8717" width="12.125" style="152" customWidth="1"/>
    <col min="8718" max="8718" width="11.875" style="152" customWidth="1"/>
    <col min="8719" max="8966" width="9" style="152"/>
    <col min="8967" max="8967" width="15.75" style="152" customWidth="1"/>
    <col min="8968" max="8973" width="12.125" style="152" customWidth="1"/>
    <col min="8974" max="8974" width="11.875" style="152" customWidth="1"/>
    <col min="8975" max="9222" width="9" style="152"/>
    <col min="9223" max="9223" width="15.75" style="152" customWidth="1"/>
    <col min="9224" max="9229" width="12.125" style="152" customWidth="1"/>
    <col min="9230" max="9230" width="11.875" style="152" customWidth="1"/>
    <col min="9231" max="9478" width="9" style="152"/>
    <col min="9479" max="9479" width="15.75" style="152" customWidth="1"/>
    <col min="9480" max="9485" width="12.125" style="152" customWidth="1"/>
    <col min="9486" max="9486" width="11.875" style="152" customWidth="1"/>
    <col min="9487" max="9734" width="9" style="152"/>
    <col min="9735" max="9735" width="15.75" style="152" customWidth="1"/>
    <col min="9736" max="9741" width="12.125" style="152" customWidth="1"/>
    <col min="9742" max="9742" width="11.875" style="152" customWidth="1"/>
    <col min="9743" max="9990" width="9" style="152"/>
    <col min="9991" max="9991" width="15.75" style="152" customWidth="1"/>
    <col min="9992" max="9997" width="12.125" style="152" customWidth="1"/>
    <col min="9998" max="9998" width="11.875" style="152" customWidth="1"/>
    <col min="9999" max="10246" width="9" style="152"/>
    <col min="10247" max="10247" width="15.75" style="152" customWidth="1"/>
    <col min="10248" max="10253" width="12.125" style="152" customWidth="1"/>
    <col min="10254" max="10254" width="11.875" style="152" customWidth="1"/>
    <col min="10255" max="10502" width="9" style="152"/>
    <col min="10503" max="10503" width="15.75" style="152" customWidth="1"/>
    <col min="10504" max="10509" width="12.125" style="152" customWidth="1"/>
    <col min="10510" max="10510" width="11.875" style="152" customWidth="1"/>
    <col min="10511" max="10758" width="9" style="152"/>
    <col min="10759" max="10759" width="15.75" style="152" customWidth="1"/>
    <col min="10760" max="10765" width="12.125" style="152" customWidth="1"/>
    <col min="10766" max="10766" width="11.875" style="152" customWidth="1"/>
    <col min="10767" max="11014" width="9" style="152"/>
    <col min="11015" max="11015" width="15.75" style="152" customWidth="1"/>
    <col min="11016" max="11021" width="12.125" style="152" customWidth="1"/>
    <col min="11022" max="11022" width="11.875" style="152" customWidth="1"/>
    <col min="11023" max="11270" width="9" style="152"/>
    <col min="11271" max="11271" width="15.75" style="152" customWidth="1"/>
    <col min="11272" max="11277" width="12.125" style="152" customWidth="1"/>
    <col min="11278" max="11278" width="11.875" style="152" customWidth="1"/>
    <col min="11279" max="11526" width="9" style="152"/>
    <col min="11527" max="11527" width="15.75" style="152" customWidth="1"/>
    <col min="11528" max="11533" width="12.125" style="152" customWidth="1"/>
    <col min="11534" max="11534" width="11.875" style="152" customWidth="1"/>
    <col min="11535" max="11782" width="9" style="152"/>
    <col min="11783" max="11783" width="15.75" style="152" customWidth="1"/>
    <col min="11784" max="11789" width="12.125" style="152" customWidth="1"/>
    <col min="11790" max="11790" width="11.875" style="152" customWidth="1"/>
    <col min="11791" max="12038" width="9" style="152"/>
    <col min="12039" max="12039" width="15.75" style="152" customWidth="1"/>
    <col min="12040" max="12045" width="12.125" style="152" customWidth="1"/>
    <col min="12046" max="12046" width="11.875" style="152" customWidth="1"/>
    <col min="12047" max="12294" width="9" style="152"/>
    <col min="12295" max="12295" width="15.75" style="152" customWidth="1"/>
    <col min="12296" max="12301" width="12.125" style="152" customWidth="1"/>
    <col min="12302" max="12302" width="11.875" style="152" customWidth="1"/>
    <col min="12303" max="12550" width="9" style="152"/>
    <col min="12551" max="12551" width="15.75" style="152" customWidth="1"/>
    <col min="12552" max="12557" width="12.125" style="152" customWidth="1"/>
    <col min="12558" max="12558" width="11.875" style="152" customWidth="1"/>
    <col min="12559" max="12806" width="9" style="152"/>
    <col min="12807" max="12807" width="15.75" style="152" customWidth="1"/>
    <col min="12808" max="12813" width="12.125" style="152" customWidth="1"/>
    <col min="12814" max="12814" width="11.875" style="152" customWidth="1"/>
    <col min="12815" max="13062" width="9" style="152"/>
    <col min="13063" max="13063" width="15.75" style="152" customWidth="1"/>
    <col min="13064" max="13069" width="12.125" style="152" customWidth="1"/>
    <col min="13070" max="13070" width="11.875" style="152" customWidth="1"/>
    <col min="13071" max="13318" width="9" style="152"/>
    <col min="13319" max="13319" width="15.75" style="152" customWidth="1"/>
    <col min="13320" max="13325" width="12.125" style="152" customWidth="1"/>
    <col min="13326" max="13326" width="11.875" style="152" customWidth="1"/>
    <col min="13327" max="13574" width="9" style="152"/>
    <col min="13575" max="13575" width="15.75" style="152" customWidth="1"/>
    <col min="13576" max="13581" width="12.125" style="152" customWidth="1"/>
    <col min="13582" max="13582" width="11.875" style="152" customWidth="1"/>
    <col min="13583" max="13830" width="9" style="152"/>
    <col min="13831" max="13831" width="15.75" style="152" customWidth="1"/>
    <col min="13832" max="13837" width="12.125" style="152" customWidth="1"/>
    <col min="13838" max="13838" width="11.875" style="152" customWidth="1"/>
    <col min="13839" max="14086" width="9" style="152"/>
    <col min="14087" max="14087" width="15.75" style="152" customWidth="1"/>
    <col min="14088" max="14093" width="12.125" style="152" customWidth="1"/>
    <col min="14094" max="14094" width="11.875" style="152" customWidth="1"/>
    <col min="14095" max="14342" width="9" style="152"/>
    <col min="14343" max="14343" width="15.75" style="152" customWidth="1"/>
    <col min="14344" max="14349" width="12.125" style="152" customWidth="1"/>
    <col min="14350" max="14350" width="11.875" style="152" customWidth="1"/>
    <col min="14351" max="14598" width="9" style="152"/>
    <col min="14599" max="14599" width="15.75" style="152" customWidth="1"/>
    <col min="14600" max="14605" width="12.125" style="152" customWidth="1"/>
    <col min="14606" max="14606" width="11.875" style="152" customWidth="1"/>
    <col min="14607" max="14854" width="9" style="152"/>
    <col min="14855" max="14855" width="15.75" style="152" customWidth="1"/>
    <col min="14856" max="14861" width="12.125" style="152" customWidth="1"/>
    <col min="14862" max="14862" width="11.875" style="152" customWidth="1"/>
    <col min="14863" max="15110" width="9" style="152"/>
    <col min="15111" max="15111" width="15.75" style="152" customWidth="1"/>
    <col min="15112" max="15117" width="12.125" style="152" customWidth="1"/>
    <col min="15118" max="15118" width="11.875" style="152" customWidth="1"/>
    <col min="15119" max="15366" width="9" style="152"/>
    <col min="15367" max="15367" width="15.75" style="152" customWidth="1"/>
    <col min="15368" max="15373" width="12.125" style="152" customWidth="1"/>
    <col min="15374" max="15374" width="11.875" style="152" customWidth="1"/>
    <col min="15375" max="15622" width="9" style="152"/>
    <col min="15623" max="15623" width="15.75" style="152" customWidth="1"/>
    <col min="15624" max="15629" width="12.125" style="152" customWidth="1"/>
    <col min="15630" max="15630" width="11.875" style="152" customWidth="1"/>
    <col min="15631" max="15878" width="9" style="152"/>
    <col min="15879" max="15879" width="15.75" style="152" customWidth="1"/>
    <col min="15880" max="15885" width="12.125" style="152" customWidth="1"/>
    <col min="15886" max="15886" width="11.875" style="152" customWidth="1"/>
    <col min="15887" max="16134" width="9" style="152"/>
    <col min="16135" max="16135" width="15.75" style="152" customWidth="1"/>
    <col min="16136" max="16141" width="12.125" style="152" customWidth="1"/>
    <col min="16142" max="16142" width="11.875" style="152" customWidth="1"/>
    <col min="16143" max="16384" width="9" style="152"/>
  </cols>
  <sheetData>
    <row r="1" spans="2:14" ht="16.5" customHeight="1">
      <c r="B1" s="169" t="s">
        <v>364</v>
      </c>
      <c r="C1" s="174"/>
      <c r="D1" s="153"/>
      <c r="E1" s="153"/>
      <c r="F1" s="153"/>
      <c r="G1" s="153"/>
      <c r="H1" s="153"/>
      <c r="I1" s="153"/>
      <c r="J1" s="153"/>
      <c r="K1" s="153"/>
      <c r="L1" s="153"/>
      <c r="M1" s="153"/>
    </row>
    <row r="2" spans="2:14" ht="13.5" customHeight="1">
      <c r="B2" s="153"/>
      <c r="C2" s="153"/>
      <c r="D2" s="153"/>
      <c r="E2" s="153"/>
      <c r="F2" s="153"/>
      <c r="G2" s="153"/>
      <c r="H2" s="153"/>
      <c r="I2" s="153"/>
      <c r="J2" s="153"/>
      <c r="K2" s="153"/>
      <c r="L2" s="153"/>
      <c r="M2" s="153"/>
    </row>
    <row r="3" spans="2:14" ht="13.5" customHeight="1">
      <c r="B3" s="153"/>
      <c r="C3" s="173"/>
      <c r="D3" s="173"/>
      <c r="E3" s="173"/>
      <c r="F3" s="173"/>
      <c r="G3" s="173"/>
      <c r="H3" s="173"/>
      <c r="I3" s="173"/>
      <c r="J3" s="173"/>
      <c r="K3" s="173"/>
      <c r="L3" s="173"/>
      <c r="M3" s="173"/>
    </row>
    <row r="4" spans="2:14" ht="23.25" customHeight="1">
      <c r="B4" s="169" t="s">
        <v>365</v>
      </c>
      <c r="C4" s="169"/>
      <c r="D4" s="153"/>
      <c r="E4" s="153"/>
      <c r="F4" s="153"/>
      <c r="G4" s="153"/>
      <c r="H4" s="153"/>
      <c r="I4" s="153"/>
      <c r="J4" s="153"/>
      <c r="K4" s="153"/>
      <c r="L4" s="853" t="s">
        <v>98</v>
      </c>
      <c r="M4" s="853"/>
    </row>
    <row r="5" spans="2:14" ht="18" customHeight="1">
      <c r="B5" s="806" t="s">
        <v>99</v>
      </c>
      <c r="C5" s="807"/>
      <c r="D5" s="808"/>
      <c r="E5" s="806" t="s">
        <v>100</v>
      </c>
      <c r="F5" s="808"/>
      <c r="G5" s="806" t="s">
        <v>101</v>
      </c>
      <c r="H5" s="807"/>
      <c r="I5" s="807"/>
      <c r="J5" s="807"/>
      <c r="K5" s="807"/>
      <c r="L5" s="807"/>
      <c r="M5" s="808"/>
      <c r="N5" s="172"/>
    </row>
    <row r="6" spans="2:14" ht="18" customHeight="1">
      <c r="B6" s="809"/>
      <c r="C6" s="810"/>
      <c r="D6" s="811"/>
      <c r="E6" s="162"/>
      <c r="F6" s="171" t="s">
        <v>102</v>
      </c>
      <c r="G6" s="170"/>
      <c r="H6" s="169"/>
      <c r="I6" s="169"/>
      <c r="J6" s="169"/>
      <c r="K6" s="169"/>
      <c r="L6" s="169"/>
      <c r="M6" s="168"/>
    </row>
    <row r="7" spans="2:14" ht="18" customHeight="1">
      <c r="B7" s="812" t="s">
        <v>268</v>
      </c>
      <c r="C7" s="804"/>
      <c r="D7" s="805"/>
      <c r="E7" s="162"/>
      <c r="F7" s="161"/>
      <c r="G7" s="167"/>
      <c r="H7" s="164"/>
      <c r="I7" s="164"/>
      <c r="J7" s="164"/>
      <c r="K7" s="164"/>
      <c r="L7" s="164"/>
      <c r="M7" s="163"/>
      <c r="N7" s="152">
        <v>4</v>
      </c>
    </row>
    <row r="8" spans="2:14" ht="18" customHeight="1">
      <c r="B8" s="803"/>
      <c r="C8" s="804"/>
      <c r="D8" s="805"/>
      <c r="E8" s="162"/>
      <c r="F8" s="161"/>
      <c r="G8" s="167"/>
      <c r="H8" s="164"/>
      <c r="I8" s="164"/>
      <c r="J8" s="164"/>
      <c r="K8" s="164"/>
      <c r="L8" s="164"/>
      <c r="M8" s="163"/>
      <c r="N8" s="152">
        <v>5</v>
      </c>
    </row>
    <row r="9" spans="2:14" ht="18" customHeight="1">
      <c r="B9" s="803"/>
      <c r="C9" s="804"/>
      <c r="D9" s="805"/>
      <c r="E9" s="162"/>
      <c r="F9" s="161"/>
      <c r="G9" s="165"/>
      <c r="H9" s="164"/>
      <c r="I9" s="164"/>
      <c r="J9" s="164"/>
      <c r="K9" s="164"/>
      <c r="L9" s="164"/>
      <c r="M9" s="163"/>
      <c r="N9" s="152">
        <v>6</v>
      </c>
    </row>
    <row r="10" spans="2:14" ht="18" customHeight="1">
      <c r="B10" s="803"/>
      <c r="C10" s="804"/>
      <c r="D10" s="805"/>
      <c r="E10" s="162"/>
      <c r="F10" s="161"/>
      <c r="G10" s="165"/>
      <c r="H10" s="164"/>
      <c r="I10" s="164"/>
      <c r="J10" s="164"/>
      <c r="K10" s="164"/>
      <c r="L10" s="164"/>
      <c r="M10" s="163"/>
      <c r="N10" s="152">
        <v>7</v>
      </c>
    </row>
    <row r="11" spans="2:14" ht="18" customHeight="1">
      <c r="B11" s="803" t="s">
        <v>269</v>
      </c>
      <c r="C11" s="804"/>
      <c r="D11" s="805"/>
      <c r="E11" s="162"/>
      <c r="F11" s="166"/>
      <c r="G11" s="165"/>
      <c r="H11" s="164"/>
      <c r="I11" s="164"/>
      <c r="J11" s="164"/>
      <c r="K11" s="164"/>
      <c r="L11" s="164"/>
      <c r="M11" s="163"/>
      <c r="N11" s="152">
        <v>8</v>
      </c>
    </row>
    <row r="12" spans="2:14" ht="18" customHeight="1">
      <c r="B12" s="803"/>
      <c r="C12" s="804"/>
      <c r="D12" s="805"/>
      <c r="E12" s="162"/>
      <c r="F12" s="161"/>
      <c r="G12" s="165"/>
      <c r="H12" s="164"/>
      <c r="I12" s="164"/>
      <c r="J12" s="164"/>
      <c r="K12" s="164"/>
      <c r="L12" s="164"/>
      <c r="M12" s="163"/>
      <c r="N12" s="152">
        <v>9</v>
      </c>
    </row>
    <row r="13" spans="2:14" ht="18" customHeight="1">
      <c r="B13" s="803"/>
      <c r="C13" s="804"/>
      <c r="D13" s="805"/>
      <c r="E13" s="162"/>
      <c r="F13" s="161"/>
      <c r="G13" s="165"/>
      <c r="H13" s="164"/>
      <c r="I13" s="164"/>
      <c r="J13" s="164"/>
      <c r="K13" s="164"/>
      <c r="L13" s="164"/>
      <c r="M13" s="163"/>
      <c r="N13" s="152">
        <v>10</v>
      </c>
    </row>
    <row r="14" spans="2:14" ht="18" customHeight="1">
      <c r="B14" s="803"/>
      <c r="C14" s="804"/>
      <c r="D14" s="805"/>
      <c r="E14" s="162"/>
      <c r="F14" s="161"/>
      <c r="G14" s="165"/>
      <c r="H14" s="164"/>
      <c r="I14" s="164"/>
      <c r="J14" s="164"/>
      <c r="K14" s="164"/>
      <c r="L14" s="164"/>
      <c r="M14" s="163"/>
      <c r="N14" s="152">
        <v>11</v>
      </c>
    </row>
    <row r="15" spans="2:14" ht="18" customHeight="1">
      <c r="B15" s="803" t="s">
        <v>270</v>
      </c>
      <c r="C15" s="804"/>
      <c r="D15" s="805"/>
      <c r="E15" s="162"/>
      <c r="F15" s="161"/>
      <c r="G15" s="165"/>
      <c r="H15" s="164"/>
      <c r="I15" s="164"/>
      <c r="J15" s="164"/>
      <c r="K15" s="164"/>
      <c r="L15" s="164"/>
      <c r="M15" s="163"/>
      <c r="N15" s="152">
        <v>12</v>
      </c>
    </row>
    <row r="16" spans="2:14" ht="18" customHeight="1">
      <c r="B16" s="803"/>
      <c r="C16" s="804"/>
      <c r="D16" s="805"/>
      <c r="E16" s="162"/>
      <c r="F16" s="161"/>
      <c r="G16" s="165"/>
      <c r="H16" s="164"/>
      <c r="I16" s="164"/>
      <c r="J16" s="164"/>
      <c r="K16" s="164"/>
      <c r="L16" s="164"/>
      <c r="M16" s="163"/>
      <c r="N16" s="152">
        <v>13</v>
      </c>
    </row>
    <row r="17" spans="2:14" ht="18" customHeight="1">
      <c r="B17" s="803"/>
      <c r="C17" s="804"/>
      <c r="D17" s="805"/>
      <c r="E17" s="162"/>
      <c r="F17" s="161"/>
      <c r="G17" s="165"/>
      <c r="H17" s="164"/>
      <c r="I17" s="164"/>
      <c r="J17" s="164"/>
      <c r="K17" s="164"/>
      <c r="L17" s="164"/>
      <c r="M17" s="163"/>
      <c r="N17" s="152">
        <v>14</v>
      </c>
    </row>
    <row r="18" spans="2:14" ht="18" customHeight="1">
      <c r="B18" s="803" t="s">
        <v>271</v>
      </c>
      <c r="C18" s="804"/>
      <c r="D18" s="805"/>
      <c r="E18" s="162"/>
      <c r="F18" s="161"/>
      <c r="G18" s="165"/>
      <c r="H18" s="164"/>
      <c r="I18" s="164"/>
      <c r="J18" s="164"/>
      <c r="K18" s="164"/>
      <c r="L18" s="164"/>
      <c r="M18" s="163"/>
      <c r="N18" s="152">
        <v>15</v>
      </c>
    </row>
    <row r="19" spans="2:14" ht="18" customHeight="1">
      <c r="B19" s="803"/>
      <c r="C19" s="804"/>
      <c r="D19" s="805"/>
      <c r="E19" s="162"/>
      <c r="F19" s="161"/>
      <c r="G19" s="165"/>
      <c r="H19" s="164"/>
      <c r="I19" s="164"/>
      <c r="J19" s="164"/>
      <c r="K19" s="164"/>
      <c r="L19" s="164"/>
      <c r="M19" s="163"/>
      <c r="N19" s="152">
        <v>16</v>
      </c>
    </row>
    <row r="20" spans="2:14" ht="18" customHeight="1">
      <c r="B20" s="803"/>
      <c r="C20" s="804"/>
      <c r="D20" s="805"/>
      <c r="E20" s="162"/>
      <c r="F20" s="161"/>
      <c r="G20" s="165"/>
      <c r="H20" s="164"/>
      <c r="I20" s="164"/>
      <c r="J20" s="164"/>
      <c r="K20" s="164"/>
      <c r="L20" s="164"/>
      <c r="M20" s="163"/>
      <c r="N20" s="152">
        <v>17</v>
      </c>
    </row>
    <row r="21" spans="2:14" ht="18" customHeight="1">
      <c r="B21" s="803"/>
      <c r="C21" s="804"/>
      <c r="D21" s="805"/>
      <c r="E21" s="162"/>
      <c r="F21" s="161"/>
      <c r="G21" s="165"/>
      <c r="H21" s="164"/>
      <c r="I21" s="164"/>
      <c r="J21" s="164"/>
      <c r="K21" s="164"/>
      <c r="L21" s="164"/>
      <c r="M21" s="163"/>
      <c r="N21" s="152">
        <v>18</v>
      </c>
    </row>
    <row r="22" spans="2:14" ht="18" customHeight="1">
      <c r="B22" s="803"/>
      <c r="C22" s="804"/>
      <c r="D22" s="805"/>
      <c r="E22" s="162"/>
      <c r="F22" s="161"/>
      <c r="G22" s="165"/>
      <c r="H22" s="164"/>
      <c r="I22" s="164"/>
      <c r="J22" s="164"/>
      <c r="K22" s="164"/>
      <c r="L22" s="164"/>
      <c r="M22" s="163"/>
      <c r="N22" s="152">
        <v>19</v>
      </c>
    </row>
    <row r="23" spans="2:14" ht="18" customHeight="1">
      <c r="B23" s="803"/>
      <c r="C23" s="804"/>
      <c r="D23" s="805"/>
      <c r="E23" s="162"/>
      <c r="F23" s="161"/>
      <c r="G23" s="165"/>
      <c r="H23" s="164"/>
      <c r="I23" s="164"/>
      <c r="J23" s="164"/>
      <c r="K23" s="164"/>
      <c r="L23" s="164"/>
      <c r="M23" s="163"/>
      <c r="N23" s="152">
        <v>20</v>
      </c>
    </row>
    <row r="24" spans="2:14" ht="18" customHeight="1">
      <c r="B24" s="803"/>
      <c r="C24" s="804"/>
      <c r="D24" s="805"/>
      <c r="E24" s="162"/>
      <c r="F24" s="161"/>
      <c r="G24" s="165"/>
      <c r="H24" s="164"/>
      <c r="I24" s="164"/>
      <c r="J24" s="164"/>
      <c r="K24" s="164"/>
      <c r="L24" s="164"/>
      <c r="M24" s="163"/>
      <c r="N24" s="152">
        <v>21</v>
      </c>
    </row>
    <row r="25" spans="2:14" ht="18" customHeight="1">
      <c r="B25" s="803"/>
      <c r="C25" s="804"/>
      <c r="D25" s="805"/>
      <c r="E25" s="162"/>
      <c r="F25" s="161"/>
      <c r="G25" s="165"/>
      <c r="H25" s="164"/>
      <c r="I25" s="164"/>
      <c r="J25" s="164"/>
      <c r="K25" s="164"/>
      <c r="L25" s="164"/>
      <c r="M25" s="163"/>
      <c r="N25" s="152">
        <v>22</v>
      </c>
    </row>
    <row r="26" spans="2:14" ht="18" customHeight="1">
      <c r="B26" s="803"/>
      <c r="C26" s="804"/>
      <c r="D26" s="805"/>
      <c r="E26" s="162"/>
      <c r="F26" s="161"/>
      <c r="G26" s="165"/>
      <c r="H26" s="164"/>
      <c r="I26" s="164"/>
      <c r="J26" s="164"/>
      <c r="K26" s="164"/>
      <c r="L26" s="164"/>
      <c r="M26" s="163"/>
      <c r="N26" s="152">
        <v>23</v>
      </c>
    </row>
    <row r="27" spans="2:14" ht="18" customHeight="1">
      <c r="B27" s="803"/>
      <c r="C27" s="804"/>
      <c r="D27" s="805"/>
      <c r="E27" s="162"/>
      <c r="F27" s="161"/>
      <c r="G27" s="165"/>
      <c r="H27" s="164"/>
      <c r="I27" s="164"/>
      <c r="J27" s="164"/>
      <c r="K27" s="164"/>
      <c r="L27" s="164"/>
      <c r="M27" s="163"/>
      <c r="N27" s="152">
        <v>24</v>
      </c>
    </row>
    <row r="28" spans="2:14" ht="18" customHeight="1">
      <c r="B28" s="803"/>
      <c r="C28" s="804"/>
      <c r="D28" s="805"/>
      <c r="E28" s="162"/>
      <c r="F28" s="161"/>
      <c r="G28" s="165"/>
      <c r="H28" s="164"/>
      <c r="I28" s="164"/>
      <c r="J28" s="164"/>
      <c r="K28" s="164"/>
      <c r="L28" s="164"/>
      <c r="M28" s="163"/>
      <c r="N28" s="152">
        <v>25</v>
      </c>
    </row>
    <row r="29" spans="2:14" ht="18" customHeight="1">
      <c r="B29" s="803"/>
      <c r="C29" s="804"/>
      <c r="D29" s="805"/>
      <c r="E29" s="162"/>
      <c r="F29" s="161"/>
      <c r="G29" s="165"/>
      <c r="H29" s="164"/>
      <c r="I29" s="164"/>
      <c r="J29" s="164"/>
      <c r="K29" s="164"/>
      <c r="L29" s="164"/>
      <c r="M29" s="163"/>
      <c r="N29" s="152">
        <v>26</v>
      </c>
    </row>
    <row r="30" spans="2:14" ht="18" customHeight="1">
      <c r="B30" s="803"/>
      <c r="C30" s="804"/>
      <c r="D30" s="805"/>
      <c r="E30" s="162"/>
      <c r="F30" s="161"/>
      <c r="G30" s="165"/>
      <c r="H30" s="164"/>
      <c r="I30" s="164"/>
      <c r="J30" s="164"/>
      <c r="K30" s="164"/>
      <c r="L30" s="164"/>
      <c r="M30" s="163"/>
      <c r="N30" s="152">
        <v>27</v>
      </c>
    </row>
    <row r="31" spans="2:14" ht="18" customHeight="1">
      <c r="B31" s="803"/>
      <c r="C31" s="804"/>
      <c r="D31" s="805"/>
      <c r="E31" s="162"/>
      <c r="F31" s="161"/>
      <c r="G31" s="165"/>
      <c r="H31" s="164"/>
      <c r="I31" s="164"/>
      <c r="J31" s="164"/>
      <c r="K31" s="164"/>
      <c r="L31" s="164"/>
      <c r="M31" s="163"/>
      <c r="N31" s="152">
        <v>28</v>
      </c>
    </row>
    <row r="32" spans="2:14" ht="18" customHeight="1">
      <c r="B32" s="803"/>
      <c r="C32" s="804"/>
      <c r="D32" s="805"/>
      <c r="E32" s="162"/>
      <c r="F32" s="161"/>
      <c r="G32" s="165"/>
      <c r="H32" s="164"/>
      <c r="I32" s="164"/>
      <c r="J32" s="164"/>
      <c r="K32" s="164"/>
      <c r="L32" s="164"/>
      <c r="M32" s="163"/>
      <c r="N32" s="152">
        <v>29</v>
      </c>
    </row>
    <row r="33" spans="2:14" ht="18" customHeight="1">
      <c r="B33" s="803"/>
      <c r="C33" s="804"/>
      <c r="D33" s="805"/>
      <c r="E33" s="162"/>
      <c r="F33" s="161"/>
      <c r="G33" s="165"/>
      <c r="H33" s="164"/>
      <c r="I33" s="164"/>
      <c r="J33" s="164"/>
      <c r="K33" s="164"/>
      <c r="L33" s="164"/>
      <c r="M33" s="163"/>
      <c r="N33" s="152">
        <v>30</v>
      </c>
    </row>
    <row r="34" spans="2:14" ht="18" customHeight="1">
      <c r="B34" s="803"/>
      <c r="C34" s="804"/>
      <c r="D34" s="805"/>
      <c r="E34" s="162"/>
      <c r="F34" s="161"/>
      <c r="G34" s="165"/>
      <c r="H34" s="164"/>
      <c r="I34" s="164"/>
      <c r="J34" s="164"/>
      <c r="K34" s="164"/>
      <c r="L34" s="164"/>
      <c r="M34" s="163"/>
      <c r="N34" s="152">
        <v>31</v>
      </c>
    </row>
    <row r="35" spans="2:14" ht="18" customHeight="1">
      <c r="B35" s="803"/>
      <c r="C35" s="804"/>
      <c r="D35" s="805"/>
      <c r="E35" s="162"/>
      <c r="F35" s="161"/>
      <c r="G35" s="165"/>
      <c r="H35" s="164"/>
      <c r="I35" s="164"/>
      <c r="J35" s="164"/>
      <c r="K35" s="164"/>
      <c r="L35" s="164"/>
      <c r="M35" s="163"/>
      <c r="N35" s="152">
        <v>32</v>
      </c>
    </row>
    <row r="36" spans="2:14" ht="18" customHeight="1">
      <c r="B36" s="803"/>
      <c r="C36" s="804"/>
      <c r="D36" s="805"/>
      <c r="E36" s="162"/>
      <c r="F36" s="161"/>
      <c r="G36" s="165"/>
      <c r="H36" s="164"/>
      <c r="I36" s="164"/>
      <c r="J36" s="164"/>
      <c r="K36" s="164"/>
      <c r="L36" s="164"/>
      <c r="M36" s="163"/>
      <c r="N36" s="152">
        <v>33</v>
      </c>
    </row>
    <row r="37" spans="2:14" ht="18" customHeight="1">
      <c r="B37" s="803"/>
      <c r="C37" s="804"/>
      <c r="D37" s="805"/>
      <c r="E37" s="162"/>
      <c r="F37" s="161"/>
      <c r="G37" s="165"/>
      <c r="H37" s="164"/>
      <c r="I37" s="164"/>
      <c r="J37" s="164"/>
      <c r="K37" s="164"/>
      <c r="L37" s="164"/>
      <c r="M37" s="163"/>
      <c r="N37" s="152">
        <v>34</v>
      </c>
    </row>
    <row r="38" spans="2:14" ht="18" customHeight="1">
      <c r="B38" s="803"/>
      <c r="C38" s="804"/>
      <c r="D38" s="805"/>
      <c r="E38" s="162"/>
      <c r="F38" s="161"/>
      <c r="G38" s="165"/>
      <c r="H38" s="164"/>
      <c r="I38" s="164"/>
      <c r="J38" s="164"/>
      <c r="K38" s="164"/>
      <c r="L38" s="164"/>
      <c r="M38" s="163"/>
      <c r="N38" s="152">
        <v>35</v>
      </c>
    </row>
    <row r="39" spans="2:14" ht="18" customHeight="1">
      <c r="B39" s="803"/>
      <c r="C39" s="804"/>
      <c r="D39" s="805"/>
      <c r="E39" s="162"/>
      <c r="F39" s="161"/>
      <c r="G39" s="165"/>
      <c r="H39" s="164"/>
      <c r="I39" s="164"/>
      <c r="J39" s="164"/>
      <c r="K39" s="164"/>
      <c r="L39" s="164"/>
      <c r="M39" s="163"/>
      <c r="N39" s="152">
        <v>36</v>
      </c>
    </row>
    <row r="40" spans="2:14" ht="18" customHeight="1">
      <c r="B40" s="803"/>
      <c r="C40" s="804"/>
      <c r="D40" s="805"/>
      <c r="E40" s="162"/>
      <c r="F40" s="161"/>
      <c r="G40" s="165"/>
      <c r="H40" s="164"/>
      <c r="I40" s="164"/>
      <c r="J40" s="164"/>
      <c r="K40" s="164"/>
      <c r="L40" s="164"/>
      <c r="M40" s="163"/>
      <c r="N40" s="152">
        <v>37</v>
      </c>
    </row>
    <row r="41" spans="2:14" ht="18" customHeight="1">
      <c r="B41" s="803"/>
      <c r="C41" s="804"/>
      <c r="D41" s="805"/>
      <c r="E41" s="162"/>
      <c r="F41" s="161"/>
      <c r="G41" s="165"/>
      <c r="H41" s="164"/>
      <c r="I41" s="164"/>
      <c r="J41" s="164"/>
      <c r="K41" s="164"/>
      <c r="L41" s="164"/>
      <c r="M41" s="163"/>
      <c r="N41" s="152">
        <v>38</v>
      </c>
    </row>
    <row r="42" spans="2:14" ht="18" customHeight="1">
      <c r="B42" s="803"/>
      <c r="C42" s="804"/>
      <c r="D42" s="805"/>
      <c r="E42" s="162"/>
      <c r="F42" s="161"/>
      <c r="G42" s="165"/>
      <c r="H42" s="164"/>
      <c r="I42" s="164"/>
      <c r="J42" s="164"/>
      <c r="K42" s="164"/>
      <c r="L42" s="164"/>
      <c r="M42" s="163"/>
      <c r="N42" s="152">
        <v>39</v>
      </c>
    </row>
    <row r="43" spans="2:14" ht="18" customHeight="1">
      <c r="B43" s="803"/>
      <c r="C43" s="804"/>
      <c r="D43" s="805"/>
      <c r="E43" s="162"/>
      <c r="F43" s="161"/>
      <c r="G43" s="165"/>
      <c r="H43" s="164"/>
      <c r="I43" s="164"/>
      <c r="J43" s="164"/>
      <c r="K43" s="164"/>
      <c r="L43" s="164"/>
      <c r="M43" s="163"/>
      <c r="N43" s="152">
        <v>40</v>
      </c>
    </row>
    <row r="44" spans="2:14" ht="18" customHeight="1">
      <c r="B44" s="803"/>
      <c r="C44" s="804"/>
      <c r="D44" s="805"/>
      <c r="E44" s="162"/>
      <c r="F44" s="161"/>
      <c r="G44" s="165"/>
      <c r="H44" s="164"/>
      <c r="I44" s="164"/>
      <c r="J44" s="164"/>
      <c r="K44" s="164"/>
      <c r="L44" s="164"/>
      <c r="M44" s="163"/>
      <c r="N44" s="152">
        <v>41</v>
      </c>
    </row>
    <row r="45" spans="2:14" ht="18" customHeight="1">
      <c r="B45" s="803"/>
      <c r="C45" s="804"/>
      <c r="D45" s="805"/>
      <c r="E45" s="162"/>
      <c r="F45" s="161"/>
      <c r="G45" s="165"/>
      <c r="H45" s="164"/>
      <c r="I45" s="164"/>
      <c r="J45" s="164"/>
      <c r="K45" s="164"/>
      <c r="L45" s="164"/>
      <c r="M45" s="163"/>
      <c r="N45" s="152">
        <v>42</v>
      </c>
    </row>
    <row r="46" spans="2:14" ht="18" customHeight="1">
      <c r="B46" s="803"/>
      <c r="C46" s="804"/>
      <c r="D46" s="805"/>
      <c r="E46" s="162"/>
      <c r="F46" s="161"/>
      <c r="G46" s="165"/>
      <c r="H46" s="164"/>
      <c r="I46" s="164"/>
      <c r="J46" s="164"/>
      <c r="K46" s="164"/>
      <c r="L46" s="164"/>
      <c r="M46" s="163"/>
      <c r="N46" s="152">
        <v>43</v>
      </c>
    </row>
    <row r="47" spans="2:14" ht="18" customHeight="1">
      <c r="B47" s="803"/>
      <c r="C47" s="804"/>
      <c r="D47" s="805"/>
      <c r="E47" s="162"/>
      <c r="F47" s="161"/>
      <c r="G47" s="165"/>
      <c r="H47" s="164"/>
      <c r="I47" s="164"/>
      <c r="J47" s="164"/>
      <c r="K47" s="164"/>
      <c r="L47" s="164"/>
      <c r="M47" s="163"/>
      <c r="N47" s="152">
        <v>44</v>
      </c>
    </row>
    <row r="48" spans="2:14" ht="18" customHeight="1">
      <c r="B48" s="803"/>
      <c r="C48" s="804"/>
      <c r="D48" s="805"/>
      <c r="E48" s="162"/>
      <c r="F48" s="161"/>
      <c r="G48" s="165"/>
      <c r="H48" s="164"/>
      <c r="I48" s="164"/>
      <c r="J48" s="164"/>
      <c r="K48" s="164"/>
      <c r="L48" s="164"/>
      <c r="M48" s="163"/>
      <c r="N48" s="152">
        <v>45</v>
      </c>
    </row>
    <row r="49" spans="2:14" ht="18" customHeight="1">
      <c r="B49" s="803"/>
      <c r="C49" s="804"/>
      <c r="D49" s="805"/>
      <c r="E49" s="162"/>
      <c r="F49" s="161"/>
      <c r="G49" s="165"/>
      <c r="H49" s="164"/>
      <c r="I49" s="164"/>
      <c r="J49" s="164"/>
      <c r="K49" s="164"/>
      <c r="L49" s="164"/>
      <c r="M49" s="163"/>
      <c r="N49" s="152">
        <v>46</v>
      </c>
    </row>
    <row r="50" spans="2:14" ht="18" customHeight="1">
      <c r="B50" s="803"/>
      <c r="C50" s="804"/>
      <c r="D50" s="805"/>
      <c r="E50" s="162"/>
      <c r="F50" s="161"/>
      <c r="G50" s="165"/>
      <c r="H50" s="164"/>
      <c r="I50" s="164"/>
      <c r="J50" s="164"/>
      <c r="K50" s="164"/>
      <c r="L50" s="164"/>
      <c r="M50" s="163"/>
      <c r="N50" s="152">
        <v>47</v>
      </c>
    </row>
    <row r="51" spans="2:14" ht="18" customHeight="1">
      <c r="B51" s="803"/>
      <c r="C51" s="804"/>
      <c r="D51" s="805"/>
      <c r="E51" s="162"/>
      <c r="F51" s="161"/>
      <c r="G51" s="165"/>
      <c r="H51" s="164"/>
      <c r="I51" s="164"/>
      <c r="J51" s="164"/>
      <c r="K51" s="164"/>
      <c r="L51" s="164"/>
      <c r="M51" s="163"/>
      <c r="N51" s="152">
        <v>48</v>
      </c>
    </row>
    <row r="52" spans="2:14" ht="18" customHeight="1">
      <c r="B52" s="803"/>
      <c r="C52" s="804"/>
      <c r="D52" s="805"/>
      <c r="E52" s="162"/>
      <c r="F52" s="161"/>
      <c r="G52" s="165"/>
      <c r="H52" s="164"/>
      <c r="I52" s="164"/>
      <c r="J52" s="164"/>
      <c r="K52" s="164"/>
      <c r="L52" s="164"/>
      <c r="M52" s="163"/>
      <c r="N52" s="152">
        <v>49</v>
      </c>
    </row>
    <row r="53" spans="2:14" ht="18" customHeight="1">
      <c r="B53" s="803"/>
      <c r="C53" s="804"/>
      <c r="D53" s="805"/>
      <c r="E53" s="162"/>
      <c r="F53" s="161"/>
      <c r="G53" s="165"/>
      <c r="H53" s="164"/>
      <c r="I53" s="164"/>
      <c r="J53" s="164"/>
      <c r="K53" s="164"/>
      <c r="L53" s="164"/>
      <c r="M53" s="163"/>
      <c r="N53" s="152">
        <v>50</v>
      </c>
    </row>
    <row r="54" spans="2:14" ht="18" customHeight="1">
      <c r="B54" s="803"/>
      <c r="C54" s="804"/>
      <c r="D54" s="805"/>
      <c r="E54" s="162"/>
      <c r="F54" s="161"/>
      <c r="G54" s="165"/>
      <c r="H54" s="164"/>
      <c r="I54" s="164"/>
      <c r="J54" s="164"/>
      <c r="K54" s="164"/>
      <c r="L54" s="164"/>
      <c r="M54" s="163"/>
      <c r="N54" s="152">
        <v>51</v>
      </c>
    </row>
    <row r="55" spans="2:14" ht="18" customHeight="1">
      <c r="B55" s="803"/>
      <c r="C55" s="804"/>
      <c r="D55" s="805"/>
      <c r="E55" s="162"/>
      <c r="F55" s="161"/>
      <c r="G55" s="165"/>
      <c r="H55" s="164"/>
      <c r="I55" s="164"/>
      <c r="J55" s="164"/>
      <c r="K55" s="164"/>
      <c r="L55" s="164"/>
      <c r="M55" s="163"/>
      <c r="N55" s="152">
        <v>52</v>
      </c>
    </row>
    <row r="56" spans="2:14" ht="18" customHeight="1">
      <c r="B56" s="803"/>
      <c r="C56" s="804"/>
      <c r="D56" s="805"/>
      <c r="E56" s="162"/>
      <c r="F56" s="161"/>
      <c r="G56" s="165"/>
      <c r="H56" s="164"/>
      <c r="I56" s="164"/>
      <c r="J56" s="164"/>
      <c r="K56" s="164"/>
      <c r="L56" s="164"/>
      <c r="M56" s="163"/>
      <c r="N56" s="152">
        <v>53</v>
      </c>
    </row>
    <row r="57" spans="2:14" ht="18" customHeight="1">
      <c r="B57" s="803"/>
      <c r="C57" s="804"/>
      <c r="D57" s="805"/>
      <c r="E57" s="162"/>
      <c r="F57" s="161"/>
      <c r="G57" s="165"/>
      <c r="H57" s="164"/>
      <c r="I57" s="164"/>
      <c r="J57" s="164"/>
      <c r="K57" s="164"/>
      <c r="L57" s="164"/>
      <c r="M57" s="163"/>
      <c r="N57" s="152">
        <v>54</v>
      </c>
    </row>
    <row r="58" spans="2:14" ht="18" customHeight="1">
      <c r="B58" s="803"/>
      <c r="C58" s="804"/>
      <c r="D58" s="805"/>
      <c r="E58" s="162"/>
      <c r="F58" s="161"/>
      <c r="G58" s="165"/>
      <c r="H58" s="164"/>
      <c r="I58" s="164"/>
      <c r="J58" s="164"/>
      <c r="K58" s="164"/>
      <c r="L58" s="164"/>
      <c r="M58" s="163"/>
      <c r="N58" s="152">
        <v>55</v>
      </c>
    </row>
    <row r="59" spans="2:14" ht="18" customHeight="1">
      <c r="B59" s="803"/>
      <c r="C59" s="804"/>
      <c r="D59" s="805"/>
      <c r="E59" s="162"/>
      <c r="F59" s="161"/>
      <c r="G59" s="165"/>
      <c r="H59" s="164"/>
      <c r="I59" s="164"/>
      <c r="J59" s="164"/>
      <c r="K59" s="164"/>
      <c r="L59" s="164"/>
      <c r="M59" s="163"/>
      <c r="N59" s="152">
        <v>56</v>
      </c>
    </row>
    <row r="60" spans="2:14" ht="18" customHeight="1">
      <c r="B60" s="803"/>
      <c r="C60" s="804"/>
      <c r="D60" s="805"/>
      <c r="E60" s="162"/>
      <c r="F60" s="161"/>
      <c r="G60" s="165"/>
      <c r="H60" s="164"/>
      <c r="I60" s="164"/>
      <c r="J60" s="164"/>
      <c r="K60" s="164"/>
      <c r="L60" s="164"/>
      <c r="M60" s="163"/>
      <c r="N60" s="152">
        <v>57</v>
      </c>
    </row>
    <row r="61" spans="2:14" ht="18" customHeight="1">
      <c r="B61" s="803"/>
      <c r="C61" s="804"/>
      <c r="D61" s="805"/>
      <c r="E61" s="162"/>
      <c r="F61" s="161"/>
      <c r="G61" s="165"/>
      <c r="H61" s="164"/>
      <c r="I61" s="164"/>
      <c r="J61" s="164"/>
      <c r="K61" s="164"/>
      <c r="L61" s="164"/>
      <c r="M61" s="163"/>
      <c r="N61" s="152">
        <v>58</v>
      </c>
    </row>
    <row r="62" spans="2:14" ht="18" customHeight="1">
      <c r="B62" s="803"/>
      <c r="C62" s="804"/>
      <c r="D62" s="805"/>
      <c r="E62" s="162"/>
      <c r="F62" s="161"/>
      <c r="G62" s="165"/>
      <c r="H62" s="164"/>
      <c r="I62" s="164"/>
      <c r="J62" s="164"/>
      <c r="K62" s="164"/>
      <c r="L62" s="164"/>
      <c r="M62" s="163"/>
      <c r="N62" s="152">
        <v>59</v>
      </c>
    </row>
    <row r="63" spans="2:14" ht="18" customHeight="1">
      <c r="B63" s="803"/>
      <c r="C63" s="804"/>
      <c r="D63" s="805"/>
      <c r="E63" s="162"/>
      <c r="F63" s="161"/>
      <c r="G63" s="165"/>
      <c r="H63" s="164"/>
      <c r="I63" s="164"/>
      <c r="J63" s="164"/>
      <c r="K63" s="164"/>
      <c r="L63" s="164"/>
      <c r="M63" s="163"/>
      <c r="N63" s="152">
        <v>60</v>
      </c>
    </row>
    <row r="64" spans="2:14" ht="18" customHeight="1">
      <c r="B64" s="803"/>
      <c r="C64" s="804"/>
      <c r="D64" s="805"/>
      <c r="E64" s="162"/>
      <c r="F64" s="161"/>
      <c r="G64" s="165"/>
      <c r="H64" s="164"/>
      <c r="I64" s="164"/>
      <c r="J64" s="164"/>
      <c r="K64" s="164"/>
      <c r="L64" s="164"/>
      <c r="M64" s="163"/>
      <c r="N64" s="152">
        <v>61</v>
      </c>
    </row>
    <row r="65" spans="2:14" ht="18" customHeight="1">
      <c r="B65" s="803"/>
      <c r="C65" s="804"/>
      <c r="D65" s="805"/>
      <c r="E65" s="162"/>
      <c r="F65" s="161"/>
      <c r="G65" s="165"/>
      <c r="H65" s="164"/>
      <c r="I65" s="164"/>
      <c r="J65" s="164"/>
      <c r="K65" s="164"/>
      <c r="L65" s="164"/>
      <c r="M65" s="163"/>
      <c r="N65" s="152">
        <v>62</v>
      </c>
    </row>
    <row r="66" spans="2:14" ht="18" customHeight="1">
      <c r="B66" s="803"/>
      <c r="C66" s="804"/>
      <c r="D66" s="805"/>
      <c r="E66" s="162"/>
      <c r="F66" s="161"/>
      <c r="G66" s="165"/>
      <c r="H66" s="164"/>
      <c r="I66" s="164"/>
      <c r="J66" s="164"/>
      <c r="K66" s="164"/>
      <c r="L66" s="164"/>
      <c r="M66" s="163"/>
      <c r="N66" s="152">
        <v>63</v>
      </c>
    </row>
    <row r="67" spans="2:14" ht="18" customHeight="1">
      <c r="B67" s="803"/>
      <c r="C67" s="804"/>
      <c r="D67" s="805"/>
      <c r="E67" s="162"/>
      <c r="F67" s="161"/>
      <c r="G67" s="165"/>
      <c r="H67" s="164"/>
      <c r="I67" s="164"/>
      <c r="J67" s="164"/>
      <c r="K67" s="164"/>
      <c r="L67" s="164"/>
      <c r="M67" s="163"/>
      <c r="N67" s="152">
        <v>64</v>
      </c>
    </row>
    <row r="68" spans="2:14" ht="18" customHeight="1">
      <c r="B68" s="803"/>
      <c r="C68" s="804"/>
      <c r="D68" s="805"/>
      <c r="E68" s="162"/>
      <c r="F68" s="161"/>
      <c r="G68" s="165"/>
      <c r="H68" s="164"/>
      <c r="I68" s="164"/>
      <c r="J68" s="164"/>
      <c r="K68" s="164"/>
      <c r="L68" s="164"/>
      <c r="M68" s="163"/>
      <c r="N68" s="152">
        <v>65</v>
      </c>
    </row>
    <row r="69" spans="2:14" ht="18" customHeight="1">
      <c r="B69" s="803"/>
      <c r="C69" s="804"/>
      <c r="D69" s="805"/>
      <c r="E69" s="162"/>
      <c r="F69" s="161"/>
      <c r="G69" s="165"/>
      <c r="H69" s="164"/>
      <c r="I69" s="164"/>
      <c r="J69" s="164"/>
      <c r="K69" s="164"/>
      <c r="L69" s="164"/>
      <c r="M69" s="163"/>
      <c r="N69" s="152">
        <v>66</v>
      </c>
    </row>
    <row r="70" spans="2:14" ht="18" customHeight="1">
      <c r="B70" s="803"/>
      <c r="C70" s="804"/>
      <c r="D70" s="805"/>
      <c r="E70" s="162"/>
      <c r="F70" s="161"/>
      <c r="G70" s="165"/>
      <c r="H70" s="164"/>
      <c r="I70" s="164"/>
      <c r="J70" s="164"/>
      <c r="K70" s="164"/>
      <c r="L70" s="164"/>
      <c r="M70" s="163"/>
      <c r="N70" s="152">
        <v>67</v>
      </c>
    </row>
    <row r="71" spans="2:14" ht="18" customHeight="1">
      <c r="B71" s="803"/>
      <c r="C71" s="804"/>
      <c r="D71" s="805"/>
      <c r="E71" s="162"/>
      <c r="F71" s="161"/>
      <c r="G71" s="165"/>
      <c r="H71" s="164"/>
      <c r="I71" s="164"/>
      <c r="J71" s="164"/>
      <c r="K71" s="164"/>
      <c r="L71" s="164"/>
      <c r="M71" s="163"/>
      <c r="N71" s="152">
        <v>68</v>
      </c>
    </row>
    <row r="72" spans="2:14" ht="18" customHeight="1">
      <c r="B72" s="803"/>
      <c r="C72" s="804"/>
      <c r="D72" s="805"/>
      <c r="E72" s="162"/>
      <c r="F72" s="161"/>
      <c r="G72" s="165"/>
      <c r="H72" s="164"/>
      <c r="I72" s="164"/>
      <c r="J72" s="164"/>
      <c r="K72" s="164"/>
      <c r="L72" s="164"/>
      <c r="M72" s="163"/>
      <c r="N72" s="152">
        <v>69</v>
      </c>
    </row>
    <row r="73" spans="2:14" ht="18" customHeight="1">
      <c r="B73" s="803"/>
      <c r="C73" s="804"/>
      <c r="D73" s="805"/>
      <c r="E73" s="162"/>
      <c r="F73" s="161"/>
      <c r="G73" s="165"/>
      <c r="H73" s="164"/>
      <c r="I73" s="164"/>
      <c r="J73" s="164"/>
      <c r="K73" s="164"/>
      <c r="L73" s="164"/>
      <c r="M73" s="163"/>
      <c r="N73" s="152">
        <v>70</v>
      </c>
    </row>
    <row r="74" spans="2:14" ht="18" customHeight="1">
      <c r="B74" s="803"/>
      <c r="C74" s="804"/>
      <c r="D74" s="805"/>
      <c r="E74" s="162"/>
      <c r="F74" s="161"/>
      <c r="G74" s="165"/>
      <c r="H74" s="164"/>
      <c r="I74" s="164"/>
      <c r="J74" s="164"/>
      <c r="K74" s="164"/>
      <c r="L74" s="164"/>
      <c r="M74" s="163"/>
      <c r="N74" s="152">
        <v>71</v>
      </c>
    </row>
    <row r="75" spans="2:14" ht="18" customHeight="1">
      <c r="B75" s="803"/>
      <c r="C75" s="804"/>
      <c r="D75" s="805"/>
      <c r="E75" s="162"/>
      <c r="F75" s="161"/>
      <c r="G75" s="165"/>
      <c r="H75" s="164"/>
      <c r="I75" s="164"/>
      <c r="J75" s="164"/>
      <c r="K75" s="164"/>
      <c r="L75" s="164"/>
      <c r="M75" s="163"/>
      <c r="N75" s="152">
        <v>72</v>
      </c>
    </row>
    <row r="76" spans="2:14" ht="18" customHeight="1">
      <c r="B76" s="803"/>
      <c r="C76" s="804"/>
      <c r="D76" s="805"/>
      <c r="E76" s="162"/>
      <c r="F76" s="161"/>
      <c r="G76" s="165"/>
      <c r="H76" s="164"/>
      <c r="I76" s="164"/>
      <c r="J76" s="164"/>
      <c r="K76" s="164"/>
      <c r="L76" s="164"/>
      <c r="M76" s="163"/>
    </row>
    <row r="77" spans="2:14" ht="18" customHeight="1">
      <c r="B77" s="803"/>
      <c r="C77" s="804"/>
      <c r="D77" s="805"/>
      <c r="E77" s="162"/>
      <c r="F77" s="161"/>
      <c r="G77" s="165"/>
      <c r="H77" s="164"/>
      <c r="I77" s="164"/>
      <c r="J77" s="164"/>
      <c r="K77" s="164"/>
      <c r="L77" s="164"/>
      <c r="M77" s="163"/>
    </row>
    <row r="78" spans="2:14" ht="18" customHeight="1">
      <c r="B78" s="803"/>
      <c r="C78" s="804"/>
      <c r="D78" s="805"/>
      <c r="E78" s="162"/>
      <c r="F78" s="161"/>
      <c r="G78" s="160"/>
      <c r="H78" s="159"/>
      <c r="I78" s="159"/>
      <c r="J78" s="159"/>
      <c r="K78" s="159"/>
      <c r="L78" s="159"/>
      <c r="M78" s="158"/>
    </row>
    <row r="79" spans="2:14" ht="23.25" customHeight="1">
      <c r="B79" s="806" t="s">
        <v>112</v>
      </c>
      <c r="C79" s="807"/>
      <c r="D79" s="808"/>
      <c r="E79" s="156"/>
      <c r="F79" s="157">
        <f>SUM(F7:F78)</f>
        <v>0</v>
      </c>
      <c r="G79" s="156"/>
      <c r="H79" s="155"/>
      <c r="I79" s="155"/>
      <c r="J79" s="155"/>
      <c r="K79" s="155"/>
      <c r="L79" s="155"/>
      <c r="M79" s="154"/>
    </row>
    <row r="80" spans="2:14" ht="19.5" customHeight="1">
      <c r="B80" s="153"/>
      <c r="C80" s="153"/>
      <c r="D80" s="153"/>
      <c r="E80" s="153"/>
      <c r="F80" s="153"/>
      <c r="G80" s="153"/>
      <c r="H80" s="153"/>
      <c r="I80" s="153"/>
      <c r="J80" s="153"/>
      <c r="K80" s="153"/>
      <c r="L80" s="153"/>
      <c r="M80" s="153"/>
    </row>
    <row r="81" spans="2:13">
      <c r="B81" s="153"/>
      <c r="C81" s="153"/>
      <c r="D81" s="153"/>
      <c r="E81" s="153"/>
      <c r="F81" s="153"/>
      <c r="G81" s="153"/>
      <c r="H81" s="153"/>
      <c r="I81" s="153"/>
      <c r="J81" s="153"/>
      <c r="K81" s="153"/>
      <c r="L81" s="153"/>
      <c r="M81" s="153"/>
    </row>
  </sheetData>
  <sheetProtection formatCells="0" formatColumns="0" formatRows="0" insertColumns="0" insertRows="0" insertHyperlinks="0" deleteColumns="0" deleteRows="0" sort="0" autoFilter="0" pivotTables="0"/>
  <mergeCells count="78">
    <mergeCell ref="B5:D5"/>
    <mergeCell ref="E5:F5"/>
    <mergeCell ref="G5:M5"/>
    <mergeCell ref="B6:D6"/>
    <mergeCell ref="B7:D7"/>
    <mergeCell ref="B14:D14"/>
    <mergeCell ref="B15:D15"/>
    <mergeCell ref="B16:D16"/>
    <mergeCell ref="B17:D17"/>
    <mergeCell ref="B8:D8"/>
    <mergeCell ref="B9:D9"/>
    <mergeCell ref="B10:D10"/>
    <mergeCell ref="B11:D11"/>
    <mergeCell ref="B12:D12"/>
    <mergeCell ref="B13:D13"/>
    <mergeCell ref="B18:D18"/>
    <mergeCell ref="B19:D19"/>
    <mergeCell ref="B32:D32"/>
    <mergeCell ref="B21:D21"/>
    <mergeCell ref="B22:D22"/>
    <mergeCell ref="B23:D23"/>
    <mergeCell ref="B24:D24"/>
    <mergeCell ref="B25:D25"/>
    <mergeCell ref="B26:D26"/>
    <mergeCell ref="B27:D27"/>
    <mergeCell ref="B20:D20"/>
    <mergeCell ref="B28:D28"/>
    <mergeCell ref="B29:D29"/>
    <mergeCell ref="B30:D30"/>
    <mergeCell ref="B31:D31"/>
    <mergeCell ref="B33:D33"/>
    <mergeCell ref="B34:D34"/>
    <mergeCell ref="B35:D35"/>
    <mergeCell ref="B36:D36"/>
    <mergeCell ref="B37:D37"/>
    <mergeCell ref="B50:D50"/>
    <mergeCell ref="B38:D38"/>
    <mergeCell ref="B39:D39"/>
    <mergeCell ref="B40:D40"/>
    <mergeCell ref="B41:D41"/>
    <mergeCell ref="B42:D42"/>
    <mergeCell ref="B43:D43"/>
    <mergeCell ref="B44:D44"/>
    <mergeCell ref="B73:D73"/>
    <mergeCell ref="B74:D74"/>
    <mergeCell ref="B63:D63"/>
    <mergeCell ref="B64:D64"/>
    <mergeCell ref="B65:D65"/>
    <mergeCell ref="B66:D66"/>
    <mergeCell ref="B67:D67"/>
    <mergeCell ref="B68:D68"/>
    <mergeCell ref="L4:M4"/>
    <mergeCell ref="B69:D69"/>
    <mergeCell ref="B70:D70"/>
    <mergeCell ref="B71:D71"/>
    <mergeCell ref="B72:D72"/>
    <mergeCell ref="B57:D57"/>
    <mergeCell ref="B58:D58"/>
    <mergeCell ref="B59:D59"/>
    <mergeCell ref="B60:D60"/>
    <mergeCell ref="B61:D61"/>
    <mergeCell ref="B56:D56"/>
    <mergeCell ref="B45:D45"/>
    <mergeCell ref="B46:D46"/>
    <mergeCell ref="B47:D47"/>
    <mergeCell ref="B48:D48"/>
    <mergeCell ref="B49:D49"/>
    <mergeCell ref="B62:D62"/>
    <mergeCell ref="B51:D51"/>
    <mergeCell ref="B52:D52"/>
    <mergeCell ref="B53:D53"/>
    <mergeCell ref="B54:D54"/>
    <mergeCell ref="B55:D55"/>
    <mergeCell ref="B75:D75"/>
    <mergeCell ref="B76:D76"/>
    <mergeCell ref="B77:D77"/>
    <mergeCell ref="B78:D78"/>
    <mergeCell ref="B79:D79"/>
  </mergeCells>
  <phoneticPr fontId="5"/>
  <pageMargins left="0.7" right="0.7" top="0.75" bottom="0.75" header="0.3" footer="0.3"/>
  <pageSetup paperSize="9" scale="33"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D31DE-D729-4204-8DBC-02652E1E023B}">
  <sheetPr>
    <tabColor rgb="FFFFC000"/>
    <outlinePr summaryRight="0"/>
    <pageSetUpPr fitToPage="1"/>
  </sheetPr>
  <dimension ref="A1:AB29"/>
  <sheetViews>
    <sheetView showGridLines="0" view="pageBreakPreview" topLeftCell="I1" zoomScale="90" zoomScaleNormal="115" zoomScaleSheetLayoutView="90" workbookViewId="0">
      <selection activeCell="B20" sqref="B20:D20"/>
    </sheetView>
  </sheetViews>
  <sheetFormatPr defaultColWidth="9" defaultRowHeight="13.5"/>
  <cols>
    <col min="1" max="1" width="7.125" style="6" bestFit="1" customWidth="1"/>
    <col min="2" max="2" width="24.75" style="6" customWidth="1"/>
    <col min="3" max="3" width="29.875" style="6" bestFit="1" customWidth="1"/>
    <col min="4" max="4" width="20" style="6" bestFit="1" customWidth="1"/>
    <col min="5" max="8" width="12.75" style="6" customWidth="1"/>
    <col min="9" max="15" width="11.25" style="6" customWidth="1"/>
    <col min="16" max="16" width="16.75" style="6" bestFit="1" customWidth="1"/>
    <col min="17" max="21" width="11.25" style="6" customWidth="1"/>
    <col min="22" max="23" width="5.75" style="6" customWidth="1"/>
    <col min="24" max="25" width="5.625" style="6" customWidth="1"/>
    <col min="26" max="16384" width="9" style="6"/>
  </cols>
  <sheetData>
    <row r="1" spans="1:28" ht="21" customHeight="1" thickBot="1">
      <c r="A1" s="246" t="s">
        <v>366</v>
      </c>
    </row>
    <row r="2" spans="1:28" ht="24" customHeight="1" thickBot="1">
      <c r="B2" s="899" t="s">
        <v>367</v>
      </c>
      <c r="C2" s="900"/>
      <c r="D2" s="900"/>
      <c r="E2" s="900"/>
      <c r="F2" s="900"/>
      <c r="G2" s="900"/>
      <c r="H2" s="900"/>
      <c r="I2" s="900"/>
      <c r="J2" s="900"/>
      <c r="K2" s="900"/>
      <c r="L2" s="900"/>
      <c r="M2" s="900"/>
      <c r="N2" s="900"/>
      <c r="O2" s="900"/>
      <c r="P2" s="900"/>
      <c r="Q2" s="900"/>
      <c r="R2" s="900"/>
      <c r="S2" s="900"/>
      <c r="T2" s="900"/>
      <c r="U2" s="901"/>
    </row>
    <row r="3" spans="1:28" ht="16.5">
      <c r="B3" s="454" t="s">
        <v>221</v>
      </c>
    </row>
    <row r="4" spans="1:28" ht="19.5" customHeight="1">
      <c r="B4" s="453" t="s">
        <v>222</v>
      </c>
      <c r="C4" s="452"/>
      <c r="D4" s="452"/>
      <c r="E4" s="452"/>
      <c r="F4" s="452"/>
      <c r="G4" s="452"/>
      <c r="H4" s="452"/>
    </row>
    <row r="5" spans="1:28" ht="33">
      <c r="B5" s="451" t="s">
        <v>274</v>
      </c>
      <c r="C5" s="449"/>
      <c r="D5" s="449"/>
      <c r="E5" s="449"/>
      <c r="F5" s="449"/>
      <c r="G5" s="449"/>
      <c r="H5" s="449"/>
    </row>
    <row r="6" spans="1:28" ht="19.5" customHeight="1">
      <c r="B6" s="449"/>
      <c r="C6" s="449"/>
      <c r="D6" s="449"/>
      <c r="E6" s="449"/>
      <c r="F6" s="449"/>
      <c r="G6" s="449"/>
      <c r="H6" s="449"/>
    </row>
    <row r="7" spans="1:28" ht="7.5" customHeight="1">
      <c r="B7" s="54"/>
      <c r="C7" s="54"/>
      <c r="D7" s="54"/>
      <c r="E7" s="54"/>
      <c r="F7" s="54"/>
      <c r="G7" s="54"/>
      <c r="H7" s="54"/>
      <c r="I7" s="54"/>
      <c r="J7" s="54"/>
      <c r="K7" s="54"/>
      <c r="L7" s="54"/>
      <c r="M7" s="54"/>
      <c r="N7" s="54"/>
      <c r="O7" s="54"/>
      <c r="P7" s="54"/>
      <c r="Q7" s="54"/>
      <c r="R7" s="758"/>
      <c r="S7" s="54"/>
      <c r="T7" s="54"/>
      <c r="U7" s="54"/>
    </row>
    <row r="8" spans="1:28" ht="19.5" thickBot="1">
      <c r="B8" s="448"/>
      <c r="C8" s="180" t="s">
        <v>224</v>
      </c>
      <c r="D8" s="488"/>
      <c r="E8" s="488"/>
      <c r="F8" s="488"/>
      <c r="G8" s="488"/>
      <c r="H8" s="488"/>
      <c r="I8" s="488"/>
    </row>
    <row r="9" spans="1:28" ht="45" customHeight="1" thickTop="1">
      <c r="B9" s="902" t="s">
        <v>315</v>
      </c>
      <c r="C9" s="925" t="s">
        <v>227</v>
      </c>
      <c r="D9" s="487" t="s">
        <v>368</v>
      </c>
      <c r="E9" s="926" t="s">
        <v>369</v>
      </c>
      <c r="F9" s="926" t="s">
        <v>370</v>
      </c>
      <c r="G9" s="926" t="s">
        <v>371</v>
      </c>
      <c r="H9" s="926" t="s">
        <v>372</v>
      </c>
      <c r="I9" s="442" t="s">
        <v>318</v>
      </c>
      <c r="J9" s="442" t="s">
        <v>373</v>
      </c>
      <c r="K9" s="441" t="s">
        <v>320</v>
      </c>
      <c r="L9" s="441" t="s">
        <v>321</v>
      </c>
      <c r="M9" s="441" t="s">
        <v>322</v>
      </c>
      <c r="N9" s="441" t="s">
        <v>323</v>
      </c>
      <c r="O9" s="486" t="s">
        <v>374</v>
      </c>
      <c r="P9" s="486" t="s">
        <v>375</v>
      </c>
      <c r="Q9" s="438" t="s">
        <v>326</v>
      </c>
      <c r="R9" s="485" t="s">
        <v>388</v>
      </c>
      <c r="S9" s="485" t="s">
        <v>65</v>
      </c>
      <c r="T9" s="436" t="s">
        <v>45</v>
      </c>
      <c r="U9" s="435" t="s">
        <v>327</v>
      </c>
    </row>
    <row r="10" spans="1:28" ht="13.5" customHeight="1" thickBot="1">
      <c r="B10" s="903"/>
      <c r="C10" s="905"/>
      <c r="D10" s="484"/>
      <c r="E10" s="927"/>
      <c r="F10" s="927"/>
      <c r="G10" s="927"/>
      <c r="H10" s="927"/>
      <c r="I10" s="431" t="s">
        <v>328</v>
      </c>
      <c r="J10" s="432" t="s">
        <v>329</v>
      </c>
      <c r="K10" s="431" t="s">
        <v>330</v>
      </c>
      <c r="L10" s="432" t="s">
        <v>331</v>
      </c>
      <c r="M10" s="431" t="s">
        <v>332</v>
      </c>
      <c r="N10" s="483" t="s">
        <v>333</v>
      </c>
      <c r="O10" s="428"/>
      <c r="P10" s="482" t="s">
        <v>376</v>
      </c>
      <c r="Q10" s="428" t="s">
        <v>335</v>
      </c>
      <c r="R10" s="481" t="s">
        <v>336</v>
      </c>
      <c r="S10" s="481" t="s">
        <v>516</v>
      </c>
      <c r="T10" s="427" t="s">
        <v>338</v>
      </c>
      <c r="U10" s="426" t="s">
        <v>517</v>
      </c>
    </row>
    <row r="11" spans="1:28" ht="18.75" customHeight="1" thickBot="1">
      <c r="B11" s="425"/>
      <c r="C11" s="480"/>
      <c r="D11" s="480"/>
      <c r="E11" s="480"/>
      <c r="F11" s="480"/>
      <c r="G11" s="480"/>
      <c r="H11" s="480"/>
      <c r="I11" s="422" t="s">
        <v>340</v>
      </c>
      <c r="J11" s="422" t="s">
        <v>341</v>
      </c>
      <c r="K11" s="422" t="s">
        <v>340</v>
      </c>
      <c r="L11" s="422" t="s">
        <v>340</v>
      </c>
      <c r="M11" s="422" t="s">
        <v>48</v>
      </c>
      <c r="N11" s="479" t="s">
        <v>377</v>
      </c>
      <c r="O11" s="421"/>
      <c r="P11" s="478" t="s">
        <v>378</v>
      </c>
      <c r="Q11" s="421" t="s">
        <v>49</v>
      </c>
      <c r="R11" s="477" t="s">
        <v>49</v>
      </c>
      <c r="S11" s="477" t="s">
        <v>49</v>
      </c>
      <c r="T11" s="420" t="s">
        <v>81</v>
      </c>
      <c r="U11" s="419" t="s">
        <v>81</v>
      </c>
    </row>
    <row r="12" spans="1:28" ht="22.5" customHeight="1" thickBot="1">
      <c r="A12" s="6" t="s">
        <v>82</v>
      </c>
      <c r="B12" s="417" t="s">
        <v>342</v>
      </c>
      <c r="C12" s="416" t="s">
        <v>255</v>
      </c>
      <c r="D12" s="415" t="s">
        <v>256</v>
      </c>
      <c r="E12" s="476">
        <v>3000000</v>
      </c>
      <c r="F12" s="476">
        <v>500000</v>
      </c>
      <c r="G12" s="475">
        <v>2000000</v>
      </c>
      <c r="H12" s="475">
        <f t="shared" ref="H12:H17" si="0">SUM(E12:G12)</f>
        <v>5500000</v>
      </c>
      <c r="I12" s="414">
        <v>6000000</v>
      </c>
      <c r="J12" s="414">
        <v>850000</v>
      </c>
      <c r="K12" s="412">
        <f t="shared" ref="K12:K17" si="1">I12-J12</f>
        <v>5150000</v>
      </c>
      <c r="L12" s="412">
        <f t="shared" ref="L12:L17" si="2">H12</f>
        <v>5500000</v>
      </c>
      <c r="M12" s="413">
        <v>4630000</v>
      </c>
      <c r="N12" s="412">
        <f t="shared" ref="N12:N17" si="3">MIN(K12,L12,M12)</f>
        <v>4630000</v>
      </c>
      <c r="O12" s="411">
        <v>0.5</v>
      </c>
      <c r="P12" s="408">
        <f>N12*1/2</f>
        <v>2315000</v>
      </c>
      <c r="Q12" s="418">
        <v>2315000</v>
      </c>
      <c r="R12" s="408">
        <f>MIN(P12,Q12)</f>
        <v>2315000</v>
      </c>
      <c r="S12" s="408">
        <f>ROUNDDOWN(R12,-3)</f>
        <v>2315000</v>
      </c>
      <c r="T12" s="406"/>
      <c r="U12" s="406"/>
      <c r="V12" s="375"/>
      <c r="W12" s="375"/>
      <c r="X12" s="375"/>
      <c r="Y12" s="375"/>
    </row>
    <row r="13" spans="1:28" ht="22.5" customHeight="1" thickBot="1">
      <c r="A13" s="6" t="s">
        <v>82</v>
      </c>
      <c r="B13" s="417" t="s">
        <v>344</v>
      </c>
      <c r="C13" s="416" t="s">
        <v>261</v>
      </c>
      <c r="D13" s="415" t="s">
        <v>256</v>
      </c>
      <c r="E13" s="476">
        <v>3000000</v>
      </c>
      <c r="F13" s="415">
        <v>0</v>
      </c>
      <c r="G13" s="475">
        <v>0</v>
      </c>
      <c r="H13" s="475">
        <f t="shared" si="0"/>
        <v>3000000</v>
      </c>
      <c r="I13" s="414">
        <v>3500000</v>
      </c>
      <c r="J13" s="414">
        <v>500000</v>
      </c>
      <c r="K13" s="412">
        <f t="shared" si="1"/>
        <v>3000000</v>
      </c>
      <c r="L13" s="412">
        <f t="shared" si="2"/>
        <v>3000000</v>
      </c>
      <c r="M13" s="413">
        <v>4630000</v>
      </c>
      <c r="N13" s="412">
        <f t="shared" si="3"/>
        <v>3000000</v>
      </c>
      <c r="O13" s="411">
        <v>0.5</v>
      </c>
      <c r="P13" s="408">
        <f>N13*1/2</f>
        <v>1500000</v>
      </c>
      <c r="Q13" s="409"/>
      <c r="R13" s="408">
        <f>MIN(P13,Q13)</f>
        <v>1500000</v>
      </c>
      <c r="S13" s="408">
        <f>ROUNDDOWN(R13,-3)</f>
        <v>1500000</v>
      </c>
      <c r="T13" s="406"/>
      <c r="U13" s="406"/>
      <c r="V13" s="375"/>
      <c r="W13" s="375"/>
      <c r="X13" s="375"/>
      <c r="Y13" s="375"/>
    </row>
    <row r="14" spans="1:28" ht="22.5" customHeight="1">
      <c r="B14" s="400"/>
      <c r="C14" s="405"/>
      <c r="D14" s="404"/>
      <c r="E14" s="474"/>
      <c r="F14" s="404"/>
      <c r="G14" s="474"/>
      <c r="H14" s="473">
        <f t="shared" si="0"/>
        <v>0</v>
      </c>
      <c r="I14" s="397"/>
      <c r="J14" s="397"/>
      <c r="K14" s="395">
        <f t="shared" si="1"/>
        <v>0</v>
      </c>
      <c r="L14" s="472">
        <f t="shared" si="2"/>
        <v>0</v>
      </c>
      <c r="M14" s="396">
        <v>4630000</v>
      </c>
      <c r="N14" s="395">
        <f t="shared" si="3"/>
        <v>0</v>
      </c>
      <c r="O14" s="394">
        <v>0.5</v>
      </c>
      <c r="P14" s="379">
        <f t="shared" ref="P14:P17" si="4">N14*1/2</f>
        <v>0</v>
      </c>
      <c r="Q14" s="393">
        <v>0</v>
      </c>
      <c r="R14" s="471">
        <f>MIN(Q14,P14)</f>
        <v>0</v>
      </c>
      <c r="S14" s="471">
        <f>ROUNDDOWN(R14,-3)</f>
        <v>0</v>
      </c>
      <c r="T14" s="401"/>
      <c r="U14" s="401"/>
      <c r="V14" s="375"/>
      <c r="W14" s="375"/>
      <c r="X14" s="375"/>
      <c r="Y14" s="375"/>
    </row>
    <row r="15" spans="1:28" ht="22.5" customHeight="1">
      <c r="B15" s="400"/>
      <c r="C15" s="399"/>
      <c r="D15" s="398"/>
      <c r="E15" s="470"/>
      <c r="F15" s="398"/>
      <c r="G15" s="470"/>
      <c r="H15" s="469">
        <f t="shared" si="0"/>
        <v>0</v>
      </c>
      <c r="I15" s="397"/>
      <c r="J15" s="397"/>
      <c r="K15" s="395">
        <f t="shared" si="1"/>
        <v>0</v>
      </c>
      <c r="L15" s="468">
        <f t="shared" si="2"/>
        <v>0</v>
      </c>
      <c r="M15" s="396">
        <v>4630000</v>
      </c>
      <c r="N15" s="395">
        <f t="shared" si="3"/>
        <v>0</v>
      </c>
      <c r="O15" s="394">
        <v>0.5</v>
      </c>
      <c r="P15" s="379">
        <f t="shared" si="4"/>
        <v>0</v>
      </c>
      <c r="Q15" s="393">
        <v>0</v>
      </c>
      <c r="R15" s="467">
        <f>MIN(Q15,P15)</f>
        <v>0</v>
      </c>
      <c r="S15" s="467">
        <f>ROUNDDOWN(R15,-3)</f>
        <v>0</v>
      </c>
      <c r="T15" s="466"/>
      <c r="U15" s="391"/>
      <c r="V15" s="375"/>
      <c r="W15" s="375"/>
      <c r="X15" s="375"/>
      <c r="Y15" s="375"/>
    </row>
    <row r="16" spans="1:28" ht="22.5" customHeight="1">
      <c r="B16" s="400"/>
      <c r="C16" s="399"/>
      <c r="D16" s="398"/>
      <c r="E16" s="470"/>
      <c r="F16" s="398"/>
      <c r="G16" s="470"/>
      <c r="H16" s="469">
        <f t="shared" si="0"/>
        <v>0</v>
      </c>
      <c r="I16" s="397"/>
      <c r="J16" s="397"/>
      <c r="K16" s="395">
        <f t="shared" si="1"/>
        <v>0</v>
      </c>
      <c r="L16" s="468">
        <f t="shared" si="2"/>
        <v>0</v>
      </c>
      <c r="M16" s="396">
        <v>4630000</v>
      </c>
      <c r="N16" s="395">
        <f t="shared" si="3"/>
        <v>0</v>
      </c>
      <c r="O16" s="394">
        <v>0.5</v>
      </c>
      <c r="P16" s="379">
        <f t="shared" si="4"/>
        <v>0</v>
      </c>
      <c r="Q16" s="393">
        <v>0</v>
      </c>
      <c r="R16" s="467">
        <f t="shared" ref="R16:R17" si="5">MIN(Q16,P16)</f>
        <v>0</v>
      </c>
      <c r="S16" s="467">
        <f t="shared" ref="S16:S17" si="6">ROUNDDOWN(R16,-3)</f>
        <v>0</v>
      </c>
      <c r="T16" s="466"/>
      <c r="U16" s="391"/>
      <c r="V16" s="375"/>
      <c r="W16" s="375"/>
      <c r="X16" s="375"/>
      <c r="Y16" s="375"/>
      <c r="AB16" s="361"/>
    </row>
    <row r="17" spans="1:25" ht="22.5" customHeight="1" thickBot="1">
      <c r="B17" s="390"/>
      <c r="C17" s="389"/>
      <c r="D17" s="465"/>
      <c r="E17" s="464"/>
      <c r="F17" s="465"/>
      <c r="G17" s="464"/>
      <c r="H17" s="463">
        <f t="shared" si="0"/>
        <v>0</v>
      </c>
      <c r="I17" s="385"/>
      <c r="J17" s="385"/>
      <c r="K17" s="386">
        <f t="shared" si="1"/>
        <v>0</v>
      </c>
      <c r="L17" s="462">
        <f t="shared" si="2"/>
        <v>0</v>
      </c>
      <c r="M17" s="384">
        <v>4630000</v>
      </c>
      <c r="N17" s="383">
        <f t="shared" si="3"/>
        <v>0</v>
      </c>
      <c r="O17" s="382">
        <v>0.5</v>
      </c>
      <c r="P17" s="379">
        <f t="shared" si="4"/>
        <v>0</v>
      </c>
      <c r="Q17" s="380">
        <v>0</v>
      </c>
      <c r="R17" s="467">
        <f t="shared" si="5"/>
        <v>0</v>
      </c>
      <c r="S17" s="467">
        <f t="shared" si="6"/>
        <v>0</v>
      </c>
      <c r="T17" s="461"/>
      <c r="U17" s="377"/>
      <c r="V17" s="375"/>
      <c r="W17" s="375"/>
      <c r="X17" s="375"/>
      <c r="Y17" s="375"/>
    </row>
    <row r="18" spans="1:25" ht="22.5" customHeight="1" thickTop="1" thickBot="1">
      <c r="B18" s="374" t="s">
        <v>50</v>
      </c>
      <c r="C18" s="460"/>
      <c r="D18" s="459"/>
      <c r="E18" s="460"/>
      <c r="F18" s="459"/>
      <c r="G18" s="459"/>
      <c r="H18" s="459"/>
      <c r="I18" s="371"/>
      <c r="J18" s="368"/>
      <c r="K18" s="370"/>
      <c r="L18" s="371"/>
      <c r="M18" s="368"/>
      <c r="N18" s="370"/>
      <c r="O18" s="369"/>
      <c r="P18" s="369"/>
      <c r="Q18" s="368"/>
      <c r="R18" s="458">
        <f>SUM(R14:R17)</f>
        <v>0</v>
      </c>
      <c r="S18" s="458">
        <f>SUM(S14:S17)</f>
        <v>0</v>
      </c>
      <c r="T18" s="366"/>
      <c r="U18" s="365"/>
    </row>
    <row r="19" spans="1:25" ht="14.25" thickTop="1">
      <c r="B19" s="11"/>
      <c r="C19" s="364" t="s">
        <v>261</v>
      </c>
      <c r="D19" s="11"/>
      <c r="E19" s="11"/>
      <c r="F19" s="11"/>
      <c r="G19" s="11"/>
      <c r="H19" s="11"/>
      <c r="T19" s="457"/>
    </row>
    <row r="20" spans="1:25">
      <c r="B20" s="362" t="s">
        <v>346</v>
      </c>
      <c r="C20" s="363" t="s">
        <v>255</v>
      </c>
      <c r="D20" s="362"/>
      <c r="E20" s="362"/>
      <c r="F20" s="362"/>
      <c r="G20" s="362"/>
      <c r="H20" s="362"/>
      <c r="N20" s="361"/>
      <c r="O20" s="361"/>
      <c r="P20" s="361"/>
      <c r="Q20" s="361"/>
      <c r="R20" s="361"/>
    </row>
    <row r="21" spans="1:25">
      <c r="A21" s="456"/>
      <c r="B21" s="360" t="s">
        <v>347</v>
      </c>
      <c r="C21" s="360"/>
      <c r="D21" s="360"/>
      <c r="E21" s="360"/>
      <c r="F21" s="359"/>
      <c r="G21" s="359"/>
      <c r="H21" s="359"/>
    </row>
    <row r="22" spans="1:25">
      <c r="A22" s="456"/>
      <c r="B22" s="360" t="s">
        <v>348</v>
      </c>
      <c r="C22" s="360"/>
      <c r="D22" s="360"/>
      <c r="E22" s="360"/>
      <c r="F22" s="359"/>
      <c r="G22" s="359"/>
      <c r="H22" s="359"/>
    </row>
    <row r="23" spans="1:25">
      <c r="B23" s="358" t="s">
        <v>379</v>
      </c>
      <c r="C23" s="358"/>
      <c r="D23" s="358"/>
      <c r="E23" s="358"/>
      <c r="F23" s="358"/>
      <c r="G23" s="358"/>
      <c r="H23" s="358"/>
      <c r="I23" s="358"/>
      <c r="J23" s="358"/>
      <c r="K23" s="358"/>
      <c r="L23" s="358"/>
      <c r="M23" s="358"/>
      <c r="N23" s="357"/>
      <c r="O23" s="357"/>
      <c r="P23" s="357"/>
      <c r="Q23" s="357"/>
      <c r="R23" s="357"/>
    </row>
    <row r="24" spans="1:25" ht="84" customHeight="1">
      <c r="B24" s="906" t="s">
        <v>350</v>
      </c>
      <c r="C24" s="906"/>
      <c r="D24" s="906"/>
      <c r="E24" s="906"/>
      <c r="F24" s="906"/>
      <c r="G24" s="906"/>
      <c r="H24" s="906"/>
      <c r="I24" s="906"/>
      <c r="J24" s="906"/>
      <c r="K24" s="906"/>
      <c r="L24" s="906"/>
      <c r="M24" s="906"/>
      <c r="N24" s="906"/>
      <c r="O24" s="906"/>
      <c r="P24" s="906"/>
      <c r="Q24" s="906"/>
      <c r="R24" s="906"/>
      <c r="S24" s="906"/>
      <c r="T24" s="906"/>
      <c r="U24" s="906"/>
      <c r="V24" s="906"/>
    </row>
    <row r="25" spans="1:25">
      <c r="B25" s="358" t="s">
        <v>380</v>
      </c>
      <c r="C25" s="358"/>
      <c r="D25" s="358"/>
      <c r="E25" s="358"/>
      <c r="F25" s="358"/>
      <c r="G25" s="358"/>
      <c r="H25" s="358"/>
      <c r="I25" s="358"/>
      <c r="J25" s="358"/>
      <c r="K25" s="358"/>
      <c r="L25" s="358"/>
      <c r="M25" s="358"/>
      <c r="N25" s="357"/>
      <c r="O25" s="357"/>
      <c r="P25" s="357"/>
      <c r="Q25" s="357"/>
      <c r="R25" s="357"/>
    </row>
    <row r="27" spans="1:25">
      <c r="D27" s="6" t="s">
        <v>262</v>
      </c>
      <c r="H27" s="6" t="s">
        <v>381</v>
      </c>
    </row>
    <row r="28" spans="1:25">
      <c r="D28" s="6" t="s">
        <v>264</v>
      </c>
      <c r="H28" s="6" t="s">
        <v>382</v>
      </c>
    </row>
    <row r="29" spans="1:25">
      <c r="H29" s="6" t="s">
        <v>383</v>
      </c>
    </row>
  </sheetData>
  <sheetProtection selectLockedCells="1"/>
  <mergeCells count="8">
    <mergeCell ref="B24:V24"/>
    <mergeCell ref="B2:U2"/>
    <mergeCell ref="B9:B10"/>
    <mergeCell ref="C9:C10"/>
    <mergeCell ref="E9:E10"/>
    <mergeCell ref="F9:F10"/>
    <mergeCell ref="G9:G10"/>
    <mergeCell ref="H9:H10"/>
  </mergeCells>
  <phoneticPr fontId="5"/>
  <dataValidations count="5">
    <dataValidation imeMode="off" allowBlank="1" showInputMessage="1" showErrorMessage="1" sqref="B38:H104 I8:I13 V35:W35 N8:R8 K35:R36 I35:J37 C19 J8:M34 N12:P13 M53:U104 S8:U10 I105:U1048576 R12:R18 Q12 R9:R10 S12:U40" xr:uid="{D9D4ACA9-9AF3-4348-8DAA-349971E83D00}"/>
    <dataValidation type="list" allowBlank="1" showInputMessage="1" showErrorMessage="1" sqref="I27:I34 I18:I24" xr:uid="{242FF1DE-5BFA-4644-BA90-B96EC791B164}">
      <formula1>$I$37:$I$38</formula1>
    </dataValidation>
    <dataValidation type="list" imeMode="off" allowBlank="1" showInputMessage="1" showErrorMessage="1" sqref="N18:Q34 R19:R34" xr:uid="{A165B852-A941-40D1-9BCB-C2EFC940C985}">
      <formula1>$N$37:$N$39</formula1>
    </dataValidation>
    <dataValidation type="list" allowBlank="1" showInputMessage="1" showErrorMessage="1" sqref="D12:D17" xr:uid="{0B590E65-9101-4749-ADBC-90A0F10AC68C}">
      <formula1>$D$27:$D$28</formula1>
    </dataValidation>
    <dataValidation type="list" allowBlank="1" showInputMessage="1" showErrorMessage="1" sqref="C12:C17" xr:uid="{BE1C75E4-B01F-4420-BF14-AEFC3B0415FA}">
      <formula1>$C$19:$C$20</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9BB91-C67D-4AE7-B0A8-D695B7DA9B22}">
  <sheetPr>
    <tabColor rgb="FFFFC000"/>
    <outlinePr summaryRight="0"/>
    <pageSetUpPr fitToPage="1"/>
  </sheetPr>
  <dimension ref="A1:O14"/>
  <sheetViews>
    <sheetView showGridLines="0" view="pageBreakPreview" zoomScaleNormal="100" zoomScaleSheetLayoutView="100" workbookViewId="0">
      <selection activeCell="B20" sqref="B20:D20"/>
    </sheetView>
  </sheetViews>
  <sheetFormatPr defaultColWidth="9" defaultRowHeight="13.5"/>
  <cols>
    <col min="1" max="1" width="9" style="55"/>
    <col min="2" max="2" width="16" style="55" customWidth="1"/>
    <col min="3" max="3" width="16.375" style="55" customWidth="1"/>
    <col min="4" max="4" width="14" style="55" customWidth="1"/>
    <col min="5" max="5" width="15.375" style="55" customWidth="1"/>
    <col min="6" max="6" width="12.375" style="55" customWidth="1"/>
    <col min="7" max="7" width="12.125" style="55" customWidth="1"/>
    <col min="8" max="8" width="10.875" style="55" customWidth="1"/>
    <col min="9" max="9" width="12.75" style="55" customWidth="1"/>
    <col min="10" max="10" width="9.125" style="55" bestFit="1" customWidth="1"/>
    <col min="11" max="11" width="14.375" style="55" customWidth="1"/>
    <col min="12" max="12" width="15.375" style="55" customWidth="1"/>
    <col min="13" max="16384" width="9" style="55"/>
  </cols>
  <sheetData>
    <row r="1" spans="1:15" ht="19.5" customHeight="1">
      <c r="B1" s="928" t="s">
        <v>384</v>
      </c>
      <c r="C1" s="929"/>
    </row>
    <row r="2" spans="1:15" ht="24.75" customHeight="1" thickBot="1">
      <c r="B2" s="522" t="s">
        <v>29</v>
      </c>
      <c r="J2" s="55" t="str">
        <f>'第１号様式_交付申請書（都道府県→国）'!G10</f>
        <v>（都道府県知事名）</v>
      </c>
    </row>
    <row r="3" spans="1:15" ht="75.75" customHeight="1" thickTop="1">
      <c r="B3" s="521" t="s">
        <v>385</v>
      </c>
      <c r="C3" s="520" t="s">
        <v>318</v>
      </c>
      <c r="D3" s="519" t="s">
        <v>319</v>
      </c>
      <c r="E3" s="517" t="s">
        <v>320</v>
      </c>
      <c r="F3" s="518" t="s">
        <v>321</v>
      </c>
      <c r="G3" s="517" t="s">
        <v>322</v>
      </c>
      <c r="H3" s="517" t="s">
        <v>386</v>
      </c>
      <c r="I3" s="516" t="s">
        <v>326</v>
      </c>
      <c r="J3" s="515" t="s">
        <v>387</v>
      </c>
      <c r="K3" s="514" t="s">
        <v>388</v>
      </c>
      <c r="L3" s="514" t="s">
        <v>65</v>
      </c>
      <c r="M3" s="436" t="s">
        <v>45</v>
      </c>
      <c r="N3" s="435" t="s">
        <v>327</v>
      </c>
    </row>
    <row r="4" spans="1:15" ht="25.5" customHeight="1" thickBot="1">
      <c r="B4" s="513"/>
      <c r="C4" s="509" t="s">
        <v>328</v>
      </c>
      <c r="D4" s="512" t="s">
        <v>329</v>
      </c>
      <c r="E4" s="511" t="s">
        <v>330</v>
      </c>
      <c r="F4" s="512" t="s">
        <v>331</v>
      </c>
      <c r="G4" s="511" t="s">
        <v>332</v>
      </c>
      <c r="H4" s="510" t="s">
        <v>333</v>
      </c>
      <c r="I4" s="509" t="s">
        <v>389</v>
      </c>
      <c r="J4" s="509"/>
      <c r="K4" s="509" t="s">
        <v>390</v>
      </c>
      <c r="L4" s="509" t="s">
        <v>391</v>
      </c>
      <c r="M4" s="427" t="s">
        <v>337</v>
      </c>
      <c r="N4" s="426" t="s">
        <v>338</v>
      </c>
    </row>
    <row r="5" spans="1:15" ht="59.25" customHeight="1" thickBot="1">
      <c r="A5" s="57" t="s">
        <v>392</v>
      </c>
      <c r="B5" s="500" t="s">
        <v>393</v>
      </c>
      <c r="C5" s="499">
        <v>5000000</v>
      </c>
      <c r="D5" s="499">
        <v>0</v>
      </c>
      <c r="E5" s="497">
        <f t="shared" ref="E5:E11" si="0">C5-D5</f>
        <v>5000000</v>
      </c>
      <c r="F5" s="498">
        <v>5000000</v>
      </c>
      <c r="G5" s="497">
        <f t="shared" ref="G5:G11" si="1">F5</f>
        <v>5000000</v>
      </c>
      <c r="H5" s="497">
        <f t="shared" ref="H5:H11" si="2">MIN(E5,F5,G5)</f>
        <v>5000000</v>
      </c>
      <c r="I5" s="508" t="s">
        <v>394</v>
      </c>
      <c r="J5" s="501">
        <v>1</v>
      </c>
      <c r="K5" s="494">
        <f t="shared" ref="K5:K11" si="3">G5</f>
        <v>5000000</v>
      </c>
      <c r="L5" s="494">
        <f t="shared" ref="L5:L11" si="4">ROUNDDOWN(H5,-3)</f>
        <v>5000000</v>
      </c>
      <c r="M5" s="753"/>
      <c r="N5" s="753"/>
    </row>
    <row r="6" spans="1:15" ht="59.25" customHeight="1" thickBot="1">
      <c r="A6" s="57" t="s">
        <v>392</v>
      </c>
      <c r="B6" s="507" t="s">
        <v>395</v>
      </c>
      <c r="C6" s="506">
        <v>2500000</v>
      </c>
      <c r="D6" s="506">
        <v>0</v>
      </c>
      <c r="E6" s="504">
        <f t="shared" si="0"/>
        <v>2500000</v>
      </c>
      <c r="F6" s="505">
        <v>2500000</v>
      </c>
      <c r="G6" s="497">
        <f t="shared" si="1"/>
        <v>2500000</v>
      </c>
      <c r="H6" s="504">
        <f t="shared" si="2"/>
        <v>2500000</v>
      </c>
      <c r="I6" s="503">
        <f t="shared" ref="I6:I11" si="5">H6</f>
        <v>2500000</v>
      </c>
      <c r="J6" s="495">
        <v>1</v>
      </c>
      <c r="K6" s="494">
        <f t="shared" si="3"/>
        <v>2500000</v>
      </c>
      <c r="L6" s="494">
        <f t="shared" si="4"/>
        <v>2500000</v>
      </c>
      <c r="M6" s="753"/>
      <c r="N6" s="753"/>
      <c r="O6" s="502"/>
    </row>
    <row r="7" spans="1:15" ht="59.25" customHeight="1" thickBot="1">
      <c r="A7" s="57"/>
      <c r="B7" s="500"/>
      <c r="C7" s="499"/>
      <c r="D7" s="499">
        <v>0</v>
      </c>
      <c r="E7" s="497">
        <f t="shared" si="0"/>
        <v>0</v>
      </c>
      <c r="F7" s="498"/>
      <c r="G7" s="497">
        <f t="shared" si="1"/>
        <v>0</v>
      </c>
      <c r="H7" s="497">
        <f t="shared" si="2"/>
        <v>0</v>
      </c>
      <c r="I7" s="496">
        <f t="shared" si="5"/>
        <v>0</v>
      </c>
      <c r="J7" s="501">
        <v>1</v>
      </c>
      <c r="K7" s="494">
        <f t="shared" si="3"/>
        <v>0</v>
      </c>
      <c r="L7" s="494">
        <f t="shared" si="4"/>
        <v>0</v>
      </c>
      <c r="M7" s="753"/>
      <c r="N7" s="753"/>
    </row>
    <row r="8" spans="1:15" ht="59.25" customHeight="1" thickBot="1">
      <c r="A8" s="57"/>
      <c r="B8" s="500"/>
      <c r="C8" s="499"/>
      <c r="D8" s="499">
        <v>0</v>
      </c>
      <c r="E8" s="497">
        <f t="shared" si="0"/>
        <v>0</v>
      </c>
      <c r="F8" s="498"/>
      <c r="G8" s="497">
        <f t="shared" si="1"/>
        <v>0</v>
      </c>
      <c r="H8" s="497">
        <f t="shared" si="2"/>
        <v>0</v>
      </c>
      <c r="I8" s="496">
        <f t="shared" si="5"/>
        <v>0</v>
      </c>
      <c r="J8" s="501">
        <v>1</v>
      </c>
      <c r="K8" s="494">
        <f t="shared" si="3"/>
        <v>0</v>
      </c>
      <c r="L8" s="494">
        <f t="shared" si="4"/>
        <v>0</v>
      </c>
      <c r="M8" s="753"/>
      <c r="N8" s="753"/>
    </row>
    <row r="9" spans="1:15" ht="59.25" customHeight="1" thickBot="1">
      <c r="A9" s="57"/>
      <c r="B9" s="500"/>
      <c r="C9" s="499"/>
      <c r="D9" s="499">
        <v>0</v>
      </c>
      <c r="E9" s="497">
        <f t="shared" si="0"/>
        <v>0</v>
      </c>
      <c r="F9" s="498"/>
      <c r="G9" s="497">
        <f t="shared" si="1"/>
        <v>0</v>
      </c>
      <c r="H9" s="497">
        <f t="shared" si="2"/>
        <v>0</v>
      </c>
      <c r="I9" s="496">
        <f t="shared" si="5"/>
        <v>0</v>
      </c>
      <c r="J9" s="501">
        <v>1</v>
      </c>
      <c r="K9" s="494">
        <f t="shared" si="3"/>
        <v>0</v>
      </c>
      <c r="L9" s="494">
        <f t="shared" si="4"/>
        <v>0</v>
      </c>
      <c r="M9" s="754"/>
      <c r="N9" s="755"/>
    </row>
    <row r="10" spans="1:15" ht="59.25" customHeight="1" thickBot="1">
      <c r="A10" s="57"/>
      <c r="B10" s="500"/>
      <c r="C10" s="499"/>
      <c r="D10" s="499">
        <v>0</v>
      </c>
      <c r="E10" s="497">
        <f t="shared" si="0"/>
        <v>0</v>
      </c>
      <c r="F10" s="498"/>
      <c r="G10" s="497">
        <f t="shared" si="1"/>
        <v>0</v>
      </c>
      <c r="H10" s="497">
        <f t="shared" si="2"/>
        <v>0</v>
      </c>
      <c r="I10" s="496">
        <f t="shared" si="5"/>
        <v>0</v>
      </c>
      <c r="J10" s="501">
        <v>1</v>
      </c>
      <c r="K10" s="494">
        <f t="shared" si="3"/>
        <v>0</v>
      </c>
      <c r="L10" s="494">
        <f t="shared" si="4"/>
        <v>0</v>
      </c>
      <c r="M10" s="754"/>
      <c r="N10" s="755"/>
    </row>
    <row r="11" spans="1:15" ht="72.75" customHeight="1" thickBot="1">
      <c r="B11" s="500"/>
      <c r="C11" s="499"/>
      <c r="D11" s="499">
        <v>0</v>
      </c>
      <c r="E11" s="497">
        <f t="shared" si="0"/>
        <v>0</v>
      </c>
      <c r="F11" s="498"/>
      <c r="G11" s="497">
        <f t="shared" si="1"/>
        <v>0</v>
      </c>
      <c r="H11" s="497">
        <f t="shared" si="2"/>
        <v>0</v>
      </c>
      <c r="I11" s="496">
        <f t="shared" si="5"/>
        <v>0</v>
      </c>
      <c r="J11" s="495">
        <v>1</v>
      </c>
      <c r="K11" s="494">
        <f t="shared" si="3"/>
        <v>0</v>
      </c>
      <c r="L11" s="494">
        <f t="shared" si="4"/>
        <v>0</v>
      </c>
      <c r="M11" s="754"/>
      <c r="N11" s="755"/>
    </row>
    <row r="12" spans="1:15" ht="58.5" customHeight="1" thickBot="1">
      <c r="B12" s="930" t="s">
        <v>396</v>
      </c>
      <c r="C12" s="931"/>
      <c r="D12" s="931"/>
      <c r="E12" s="931"/>
      <c r="F12" s="931"/>
      <c r="G12" s="931"/>
      <c r="H12" s="931"/>
      <c r="I12" s="931"/>
      <c r="J12" s="932"/>
      <c r="K12" s="493">
        <f>SUM(K5:K11)</f>
        <v>7500000</v>
      </c>
      <c r="L12" s="493">
        <f>SUM(L5:L11)</f>
        <v>7500000</v>
      </c>
      <c r="M12" s="492"/>
      <c r="N12" s="491"/>
    </row>
    <row r="13" spans="1:15">
      <c r="M13" s="490"/>
      <c r="N13" s="490"/>
    </row>
    <row r="14" spans="1:15">
      <c r="B14" s="489" t="s">
        <v>397</v>
      </c>
    </row>
  </sheetData>
  <sheetProtection selectLockedCells="1"/>
  <mergeCells count="2">
    <mergeCell ref="B1:C1"/>
    <mergeCell ref="B12:J12"/>
  </mergeCells>
  <phoneticPr fontId="5"/>
  <dataValidations count="1">
    <dataValidation imeMode="off" allowBlank="1" showInputMessage="1" showErrorMessage="1" sqref="M5:N12 J3:N4 C3:G11" xr:uid="{08C04257-4737-411A-A62D-BBD8D1B204F6}"/>
  </dataValidations>
  <printOptions horizontalCentered="1"/>
  <pageMargins left="0.39370078740157483" right="0.39370078740157483" top="0.74803149606299213" bottom="0.74803149606299213" header="0.31496062992125984" footer="0.31496062992125984"/>
  <pageSetup paperSize="9" scale="81" fitToHeight="0" orientation="landscape"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73E22-71EF-448A-8FCE-716E727B4C92}">
  <sheetPr>
    <tabColor rgb="FFFFC000"/>
    <pageSetUpPr fitToPage="1"/>
  </sheetPr>
  <dimension ref="B1:P81"/>
  <sheetViews>
    <sheetView showGridLines="0" view="pageBreakPreview" zoomScale="90" zoomScaleNormal="90" zoomScaleSheetLayoutView="90" zoomScalePageLayoutView="70" workbookViewId="0">
      <selection activeCell="B20" sqref="B20:D20"/>
    </sheetView>
  </sheetViews>
  <sheetFormatPr defaultRowHeight="13.5" outlineLevelCol="1"/>
  <cols>
    <col min="1" max="1" width="3.625" style="152" customWidth="1"/>
    <col min="2" max="10" width="22.375" style="152" customWidth="1"/>
    <col min="11" max="13" width="20.75" style="152" customWidth="1"/>
    <col min="14" max="14" width="5.625" style="152" customWidth="1" outlineLevel="1"/>
    <col min="15" max="16" width="9" style="152" customWidth="1" outlineLevel="1"/>
    <col min="17" max="262" width="9" style="152"/>
    <col min="263" max="263" width="15.75" style="152" customWidth="1"/>
    <col min="264" max="269" width="12.125" style="152" customWidth="1"/>
    <col min="270" max="270" width="11.875" style="152" customWidth="1"/>
    <col min="271" max="518" width="9" style="152"/>
    <col min="519" max="519" width="15.75" style="152" customWidth="1"/>
    <col min="520" max="525" width="12.125" style="152" customWidth="1"/>
    <col min="526" max="526" width="11.875" style="152" customWidth="1"/>
    <col min="527" max="774" width="9" style="152"/>
    <col min="775" max="775" width="15.75" style="152" customWidth="1"/>
    <col min="776" max="781" width="12.125" style="152" customWidth="1"/>
    <col min="782" max="782" width="11.875" style="152" customWidth="1"/>
    <col min="783" max="1030" width="9" style="152"/>
    <col min="1031" max="1031" width="15.75" style="152" customWidth="1"/>
    <col min="1032" max="1037" width="12.125" style="152" customWidth="1"/>
    <col min="1038" max="1038" width="11.875" style="152" customWidth="1"/>
    <col min="1039" max="1286" width="9" style="152"/>
    <col min="1287" max="1287" width="15.75" style="152" customWidth="1"/>
    <col min="1288" max="1293" width="12.125" style="152" customWidth="1"/>
    <col min="1294" max="1294" width="11.875" style="152" customWidth="1"/>
    <col min="1295" max="1542" width="9" style="152"/>
    <col min="1543" max="1543" width="15.75" style="152" customWidth="1"/>
    <col min="1544" max="1549" width="12.125" style="152" customWidth="1"/>
    <col min="1550" max="1550" width="11.875" style="152" customWidth="1"/>
    <col min="1551" max="1798" width="9" style="152"/>
    <col min="1799" max="1799" width="15.75" style="152" customWidth="1"/>
    <col min="1800" max="1805" width="12.125" style="152" customWidth="1"/>
    <col min="1806" max="1806" width="11.875" style="152" customWidth="1"/>
    <col min="1807" max="2054" width="9" style="152"/>
    <col min="2055" max="2055" width="15.75" style="152" customWidth="1"/>
    <col min="2056" max="2061" width="12.125" style="152" customWidth="1"/>
    <col min="2062" max="2062" width="11.875" style="152" customWidth="1"/>
    <col min="2063" max="2310" width="9" style="152"/>
    <col min="2311" max="2311" width="15.75" style="152" customWidth="1"/>
    <col min="2312" max="2317" width="12.125" style="152" customWidth="1"/>
    <col min="2318" max="2318" width="11.875" style="152" customWidth="1"/>
    <col min="2319" max="2566" width="9" style="152"/>
    <col min="2567" max="2567" width="15.75" style="152" customWidth="1"/>
    <col min="2568" max="2573" width="12.125" style="152" customWidth="1"/>
    <col min="2574" max="2574" width="11.875" style="152" customWidth="1"/>
    <col min="2575" max="2822" width="9" style="152"/>
    <col min="2823" max="2823" width="15.75" style="152" customWidth="1"/>
    <col min="2824" max="2829" width="12.125" style="152" customWidth="1"/>
    <col min="2830" max="2830" width="11.875" style="152" customWidth="1"/>
    <col min="2831" max="3078" width="9" style="152"/>
    <col min="3079" max="3079" width="15.75" style="152" customWidth="1"/>
    <col min="3080" max="3085" width="12.125" style="152" customWidth="1"/>
    <col min="3086" max="3086" width="11.875" style="152" customWidth="1"/>
    <col min="3087" max="3334" width="9" style="152"/>
    <col min="3335" max="3335" width="15.75" style="152" customWidth="1"/>
    <col min="3336" max="3341" width="12.125" style="152" customWidth="1"/>
    <col min="3342" max="3342" width="11.875" style="152" customWidth="1"/>
    <col min="3343" max="3590" width="9" style="152"/>
    <col min="3591" max="3591" width="15.75" style="152" customWidth="1"/>
    <col min="3592" max="3597" width="12.125" style="152" customWidth="1"/>
    <col min="3598" max="3598" width="11.875" style="152" customWidth="1"/>
    <col min="3599" max="3846" width="9" style="152"/>
    <col min="3847" max="3847" width="15.75" style="152" customWidth="1"/>
    <col min="3848" max="3853" width="12.125" style="152" customWidth="1"/>
    <col min="3854" max="3854" width="11.875" style="152" customWidth="1"/>
    <col min="3855" max="4102" width="9" style="152"/>
    <col min="4103" max="4103" width="15.75" style="152" customWidth="1"/>
    <col min="4104" max="4109" width="12.125" style="152" customWidth="1"/>
    <col min="4110" max="4110" width="11.875" style="152" customWidth="1"/>
    <col min="4111" max="4358" width="9" style="152"/>
    <col min="4359" max="4359" width="15.75" style="152" customWidth="1"/>
    <col min="4360" max="4365" width="12.125" style="152" customWidth="1"/>
    <col min="4366" max="4366" width="11.875" style="152" customWidth="1"/>
    <col min="4367" max="4614" width="9" style="152"/>
    <col min="4615" max="4615" width="15.75" style="152" customWidth="1"/>
    <col min="4616" max="4621" width="12.125" style="152" customWidth="1"/>
    <col min="4622" max="4622" width="11.875" style="152" customWidth="1"/>
    <col min="4623" max="4870" width="9" style="152"/>
    <col min="4871" max="4871" width="15.75" style="152" customWidth="1"/>
    <col min="4872" max="4877" width="12.125" style="152" customWidth="1"/>
    <col min="4878" max="4878" width="11.875" style="152" customWidth="1"/>
    <col min="4879" max="5126" width="9" style="152"/>
    <col min="5127" max="5127" width="15.75" style="152" customWidth="1"/>
    <col min="5128" max="5133" width="12.125" style="152" customWidth="1"/>
    <col min="5134" max="5134" width="11.875" style="152" customWidth="1"/>
    <col min="5135" max="5382" width="9" style="152"/>
    <col min="5383" max="5383" width="15.75" style="152" customWidth="1"/>
    <col min="5384" max="5389" width="12.125" style="152" customWidth="1"/>
    <col min="5390" max="5390" width="11.875" style="152" customWidth="1"/>
    <col min="5391" max="5638" width="9" style="152"/>
    <col min="5639" max="5639" width="15.75" style="152" customWidth="1"/>
    <col min="5640" max="5645" width="12.125" style="152" customWidth="1"/>
    <col min="5646" max="5646" width="11.875" style="152" customWidth="1"/>
    <col min="5647" max="5894" width="9" style="152"/>
    <col min="5895" max="5895" width="15.75" style="152" customWidth="1"/>
    <col min="5896" max="5901" width="12.125" style="152" customWidth="1"/>
    <col min="5902" max="5902" width="11.875" style="152" customWidth="1"/>
    <col min="5903" max="6150" width="9" style="152"/>
    <col min="6151" max="6151" width="15.75" style="152" customWidth="1"/>
    <col min="6152" max="6157" width="12.125" style="152" customWidth="1"/>
    <col min="6158" max="6158" width="11.875" style="152" customWidth="1"/>
    <col min="6159" max="6406" width="9" style="152"/>
    <col min="6407" max="6407" width="15.75" style="152" customWidth="1"/>
    <col min="6408" max="6413" width="12.125" style="152" customWidth="1"/>
    <col min="6414" max="6414" width="11.875" style="152" customWidth="1"/>
    <col min="6415" max="6662" width="9" style="152"/>
    <col min="6663" max="6663" width="15.75" style="152" customWidth="1"/>
    <col min="6664" max="6669" width="12.125" style="152" customWidth="1"/>
    <col min="6670" max="6670" width="11.875" style="152" customWidth="1"/>
    <col min="6671" max="6918" width="9" style="152"/>
    <col min="6919" max="6919" width="15.75" style="152" customWidth="1"/>
    <col min="6920" max="6925" width="12.125" style="152" customWidth="1"/>
    <col min="6926" max="6926" width="11.875" style="152" customWidth="1"/>
    <col min="6927" max="7174" width="9" style="152"/>
    <col min="7175" max="7175" width="15.75" style="152" customWidth="1"/>
    <col min="7176" max="7181" width="12.125" style="152" customWidth="1"/>
    <col min="7182" max="7182" width="11.875" style="152" customWidth="1"/>
    <col min="7183" max="7430" width="9" style="152"/>
    <col min="7431" max="7431" width="15.75" style="152" customWidth="1"/>
    <col min="7432" max="7437" width="12.125" style="152" customWidth="1"/>
    <col min="7438" max="7438" width="11.875" style="152" customWidth="1"/>
    <col min="7439" max="7686" width="9" style="152"/>
    <col min="7687" max="7687" width="15.75" style="152" customWidth="1"/>
    <col min="7688" max="7693" width="12.125" style="152" customWidth="1"/>
    <col min="7694" max="7694" width="11.875" style="152" customWidth="1"/>
    <col min="7695" max="7942" width="9" style="152"/>
    <col min="7943" max="7943" width="15.75" style="152" customWidth="1"/>
    <col min="7944" max="7949" width="12.125" style="152" customWidth="1"/>
    <col min="7950" max="7950" width="11.875" style="152" customWidth="1"/>
    <col min="7951" max="8198" width="9" style="152"/>
    <col min="8199" max="8199" width="15.75" style="152" customWidth="1"/>
    <col min="8200" max="8205" width="12.125" style="152" customWidth="1"/>
    <col min="8206" max="8206" width="11.875" style="152" customWidth="1"/>
    <col min="8207" max="8454" width="9" style="152"/>
    <col min="8455" max="8455" width="15.75" style="152" customWidth="1"/>
    <col min="8456" max="8461" width="12.125" style="152" customWidth="1"/>
    <col min="8462" max="8462" width="11.875" style="152" customWidth="1"/>
    <col min="8463" max="8710" width="9" style="152"/>
    <col min="8711" max="8711" width="15.75" style="152" customWidth="1"/>
    <col min="8712" max="8717" width="12.125" style="152" customWidth="1"/>
    <col min="8718" max="8718" width="11.875" style="152" customWidth="1"/>
    <col min="8719" max="8966" width="9" style="152"/>
    <col min="8967" max="8967" width="15.75" style="152" customWidth="1"/>
    <col min="8968" max="8973" width="12.125" style="152" customWidth="1"/>
    <col min="8974" max="8974" width="11.875" style="152" customWidth="1"/>
    <col min="8975" max="9222" width="9" style="152"/>
    <col min="9223" max="9223" width="15.75" style="152" customWidth="1"/>
    <col min="9224" max="9229" width="12.125" style="152" customWidth="1"/>
    <col min="9230" max="9230" width="11.875" style="152" customWidth="1"/>
    <col min="9231" max="9478" width="9" style="152"/>
    <col min="9479" max="9479" width="15.75" style="152" customWidth="1"/>
    <col min="9480" max="9485" width="12.125" style="152" customWidth="1"/>
    <col min="9486" max="9486" width="11.875" style="152" customWidth="1"/>
    <col min="9487" max="9734" width="9" style="152"/>
    <col min="9735" max="9735" width="15.75" style="152" customWidth="1"/>
    <col min="9736" max="9741" width="12.125" style="152" customWidth="1"/>
    <col min="9742" max="9742" width="11.875" style="152" customWidth="1"/>
    <col min="9743" max="9990" width="9" style="152"/>
    <col min="9991" max="9991" width="15.75" style="152" customWidth="1"/>
    <col min="9992" max="9997" width="12.125" style="152" customWidth="1"/>
    <col min="9998" max="9998" width="11.875" style="152" customWidth="1"/>
    <col min="9999" max="10246" width="9" style="152"/>
    <col min="10247" max="10247" width="15.75" style="152" customWidth="1"/>
    <col min="10248" max="10253" width="12.125" style="152" customWidth="1"/>
    <col min="10254" max="10254" width="11.875" style="152" customWidth="1"/>
    <col min="10255" max="10502" width="9" style="152"/>
    <col min="10503" max="10503" width="15.75" style="152" customWidth="1"/>
    <col min="10504" max="10509" width="12.125" style="152" customWidth="1"/>
    <col min="10510" max="10510" width="11.875" style="152" customWidth="1"/>
    <col min="10511" max="10758" width="9" style="152"/>
    <col min="10759" max="10759" width="15.75" style="152" customWidth="1"/>
    <col min="10760" max="10765" width="12.125" style="152" customWidth="1"/>
    <col min="10766" max="10766" width="11.875" style="152" customWidth="1"/>
    <col min="10767" max="11014" width="9" style="152"/>
    <col min="11015" max="11015" width="15.75" style="152" customWidth="1"/>
    <col min="11016" max="11021" width="12.125" style="152" customWidth="1"/>
    <col min="11022" max="11022" width="11.875" style="152" customWidth="1"/>
    <col min="11023" max="11270" width="9" style="152"/>
    <col min="11271" max="11271" width="15.75" style="152" customWidth="1"/>
    <col min="11272" max="11277" width="12.125" style="152" customWidth="1"/>
    <col min="11278" max="11278" width="11.875" style="152" customWidth="1"/>
    <col min="11279" max="11526" width="9" style="152"/>
    <col min="11527" max="11527" width="15.75" style="152" customWidth="1"/>
    <col min="11528" max="11533" width="12.125" style="152" customWidth="1"/>
    <col min="11534" max="11534" width="11.875" style="152" customWidth="1"/>
    <col min="11535" max="11782" width="9" style="152"/>
    <col min="11783" max="11783" width="15.75" style="152" customWidth="1"/>
    <col min="11784" max="11789" width="12.125" style="152" customWidth="1"/>
    <col min="11790" max="11790" width="11.875" style="152" customWidth="1"/>
    <col min="11791" max="12038" width="9" style="152"/>
    <col min="12039" max="12039" width="15.75" style="152" customWidth="1"/>
    <col min="12040" max="12045" width="12.125" style="152" customWidth="1"/>
    <col min="12046" max="12046" width="11.875" style="152" customWidth="1"/>
    <col min="12047" max="12294" width="9" style="152"/>
    <col min="12295" max="12295" width="15.75" style="152" customWidth="1"/>
    <col min="12296" max="12301" width="12.125" style="152" customWidth="1"/>
    <col min="12302" max="12302" width="11.875" style="152" customWidth="1"/>
    <col min="12303" max="12550" width="9" style="152"/>
    <col min="12551" max="12551" width="15.75" style="152" customWidth="1"/>
    <col min="12552" max="12557" width="12.125" style="152" customWidth="1"/>
    <col min="12558" max="12558" width="11.875" style="152" customWidth="1"/>
    <col min="12559" max="12806" width="9" style="152"/>
    <col min="12807" max="12807" width="15.75" style="152" customWidth="1"/>
    <col min="12808" max="12813" width="12.125" style="152" customWidth="1"/>
    <col min="12814" max="12814" width="11.875" style="152" customWidth="1"/>
    <col min="12815" max="13062" width="9" style="152"/>
    <col min="13063" max="13063" width="15.75" style="152" customWidth="1"/>
    <col min="13064" max="13069" width="12.125" style="152" customWidth="1"/>
    <col min="13070" max="13070" width="11.875" style="152" customWidth="1"/>
    <col min="13071" max="13318" width="9" style="152"/>
    <col min="13319" max="13319" width="15.75" style="152" customWidth="1"/>
    <col min="13320" max="13325" width="12.125" style="152" customWidth="1"/>
    <col min="13326" max="13326" width="11.875" style="152" customWidth="1"/>
    <col min="13327" max="13574" width="9" style="152"/>
    <col min="13575" max="13575" width="15.75" style="152" customWidth="1"/>
    <col min="13576" max="13581" width="12.125" style="152" customWidth="1"/>
    <col min="13582" max="13582" width="11.875" style="152" customWidth="1"/>
    <col min="13583" max="13830" width="9" style="152"/>
    <col min="13831" max="13831" width="15.75" style="152" customWidth="1"/>
    <col min="13832" max="13837" width="12.125" style="152" customWidth="1"/>
    <col min="13838" max="13838" width="11.875" style="152" customWidth="1"/>
    <col min="13839" max="14086" width="9" style="152"/>
    <col min="14087" max="14087" width="15.75" style="152" customWidth="1"/>
    <col min="14088" max="14093" width="12.125" style="152" customWidth="1"/>
    <col min="14094" max="14094" width="11.875" style="152" customWidth="1"/>
    <col min="14095" max="14342" width="9" style="152"/>
    <col min="14343" max="14343" width="15.75" style="152" customWidth="1"/>
    <col min="14344" max="14349" width="12.125" style="152" customWidth="1"/>
    <col min="14350" max="14350" width="11.875" style="152" customWidth="1"/>
    <col min="14351" max="14598" width="9" style="152"/>
    <col min="14599" max="14599" width="15.75" style="152" customWidth="1"/>
    <col min="14600" max="14605" width="12.125" style="152" customWidth="1"/>
    <col min="14606" max="14606" width="11.875" style="152" customWidth="1"/>
    <col min="14607" max="14854" width="9" style="152"/>
    <col min="14855" max="14855" width="15.75" style="152" customWidth="1"/>
    <col min="14856" max="14861" width="12.125" style="152" customWidth="1"/>
    <col min="14862" max="14862" width="11.875" style="152" customWidth="1"/>
    <col min="14863" max="15110" width="9" style="152"/>
    <col min="15111" max="15111" width="15.75" style="152" customWidth="1"/>
    <col min="15112" max="15117" width="12.125" style="152" customWidth="1"/>
    <col min="15118" max="15118" width="11.875" style="152" customWidth="1"/>
    <col min="15119" max="15366" width="9" style="152"/>
    <col min="15367" max="15367" width="15.75" style="152" customWidth="1"/>
    <col min="15368" max="15373" width="12.125" style="152" customWidth="1"/>
    <col min="15374" max="15374" width="11.875" style="152" customWidth="1"/>
    <col min="15375" max="15622" width="9" style="152"/>
    <col min="15623" max="15623" width="15.75" style="152" customWidth="1"/>
    <col min="15624" max="15629" width="12.125" style="152" customWidth="1"/>
    <col min="15630" max="15630" width="11.875" style="152" customWidth="1"/>
    <col min="15631" max="15878" width="9" style="152"/>
    <col min="15879" max="15879" width="15.75" style="152" customWidth="1"/>
    <col min="15880" max="15885" width="12.125" style="152" customWidth="1"/>
    <col min="15886" max="15886" width="11.875" style="152" customWidth="1"/>
    <col min="15887" max="16134" width="9" style="152"/>
    <col min="16135" max="16135" width="15.75" style="152" customWidth="1"/>
    <col min="16136" max="16141" width="12.125" style="152" customWidth="1"/>
    <col min="16142" max="16142" width="11.875" style="152" customWidth="1"/>
    <col min="16143" max="16384" width="9" style="152"/>
  </cols>
  <sheetData>
    <row r="1" spans="2:14" ht="16.5" customHeight="1">
      <c r="B1" s="169" t="s">
        <v>398</v>
      </c>
      <c r="C1" s="174"/>
      <c r="D1" s="153"/>
      <c r="E1" s="153"/>
      <c r="F1" s="153"/>
      <c r="G1" s="153"/>
      <c r="H1" s="153"/>
      <c r="I1" s="153"/>
      <c r="J1" s="153"/>
      <c r="K1" s="153"/>
      <c r="L1" s="153"/>
      <c r="M1" s="153"/>
    </row>
    <row r="2" spans="2:14" ht="13.5" customHeight="1">
      <c r="B2" s="153"/>
      <c r="C2" s="153"/>
      <c r="D2" s="153"/>
      <c r="E2" s="153"/>
      <c r="F2" s="153"/>
      <c r="G2" s="153"/>
      <c r="H2" s="153"/>
      <c r="I2" s="153"/>
      <c r="J2" s="153"/>
      <c r="K2" s="153"/>
      <c r="L2" s="153"/>
      <c r="M2" s="153"/>
    </row>
    <row r="3" spans="2:14" ht="13.5" customHeight="1">
      <c r="B3" s="153"/>
      <c r="C3" s="173"/>
      <c r="D3" s="173"/>
      <c r="E3" s="173"/>
      <c r="F3" s="173"/>
      <c r="G3" s="173"/>
      <c r="H3" s="173"/>
      <c r="I3" s="173"/>
      <c r="J3" s="173"/>
      <c r="K3" s="173"/>
      <c r="L3" s="173"/>
      <c r="M3" s="173"/>
    </row>
    <row r="4" spans="2:14" ht="23.25" customHeight="1">
      <c r="B4" s="169" t="str">
        <f>'第１号様式_別表８　事業計画書（施設整備促進支援執行事業）'!B2</f>
        <v>施設整備促進支援執行事業</v>
      </c>
      <c r="C4" s="169"/>
      <c r="D4" s="153"/>
      <c r="E4" s="153"/>
      <c r="F4" s="153"/>
      <c r="G4" s="153"/>
      <c r="H4" s="153"/>
      <c r="I4" s="153"/>
      <c r="J4" s="153"/>
      <c r="K4" s="153"/>
      <c r="L4" s="853" t="s">
        <v>98</v>
      </c>
      <c r="M4" s="853"/>
    </row>
    <row r="5" spans="2:14" ht="18" customHeight="1">
      <c r="B5" s="806" t="s">
        <v>99</v>
      </c>
      <c r="C5" s="807"/>
      <c r="D5" s="808"/>
      <c r="E5" s="806" t="s">
        <v>100</v>
      </c>
      <c r="F5" s="808"/>
      <c r="G5" s="806" t="s">
        <v>101</v>
      </c>
      <c r="H5" s="807"/>
      <c r="I5" s="807"/>
      <c r="J5" s="807"/>
      <c r="K5" s="807"/>
      <c r="L5" s="807"/>
      <c r="M5" s="808"/>
      <c r="N5" s="172"/>
    </row>
    <row r="6" spans="2:14" ht="18" customHeight="1">
      <c r="B6" s="809"/>
      <c r="C6" s="810"/>
      <c r="D6" s="811"/>
      <c r="E6" s="162"/>
      <c r="F6" s="171" t="s">
        <v>102</v>
      </c>
      <c r="G6" s="170"/>
      <c r="H6" s="169"/>
      <c r="I6" s="169"/>
      <c r="J6" s="169"/>
      <c r="K6" s="169"/>
      <c r="L6" s="169"/>
      <c r="M6" s="168"/>
    </row>
    <row r="7" spans="2:14" ht="18" customHeight="1">
      <c r="B7" s="812" t="s">
        <v>399</v>
      </c>
      <c r="C7" s="804"/>
      <c r="D7" s="805"/>
      <c r="E7" s="162"/>
      <c r="F7" s="526"/>
      <c r="G7" s="531"/>
      <c r="H7" s="528"/>
      <c r="I7" s="528"/>
      <c r="J7" s="528"/>
      <c r="K7" s="528"/>
      <c r="L7" s="528"/>
      <c r="M7" s="527"/>
      <c r="N7" s="152">
        <v>4</v>
      </c>
    </row>
    <row r="8" spans="2:14" ht="18" customHeight="1">
      <c r="B8" s="803"/>
      <c r="C8" s="804"/>
      <c r="D8" s="805"/>
      <c r="E8" s="162"/>
      <c r="F8" s="526"/>
      <c r="G8" s="531"/>
      <c r="H8" s="528"/>
      <c r="I8" s="528"/>
      <c r="J8" s="528"/>
      <c r="K8" s="528"/>
      <c r="L8" s="528"/>
      <c r="M8" s="527"/>
      <c r="N8" s="152">
        <v>5</v>
      </c>
    </row>
    <row r="9" spans="2:14" ht="18" customHeight="1">
      <c r="B9" s="803" t="s">
        <v>400</v>
      </c>
      <c r="C9" s="804"/>
      <c r="D9" s="805"/>
      <c r="E9" s="162"/>
      <c r="F9" s="526"/>
      <c r="G9" s="529"/>
      <c r="H9" s="528"/>
      <c r="I9" s="528"/>
      <c r="J9" s="528"/>
      <c r="K9" s="528"/>
      <c r="L9" s="528"/>
      <c r="M9" s="527"/>
      <c r="N9" s="152">
        <v>6</v>
      </c>
    </row>
    <row r="10" spans="2:14" ht="18" customHeight="1">
      <c r="B10" s="803"/>
      <c r="C10" s="804"/>
      <c r="D10" s="805"/>
      <c r="E10" s="162"/>
      <c r="F10" s="526"/>
      <c r="G10" s="529"/>
      <c r="H10" s="528"/>
      <c r="I10" s="528"/>
      <c r="J10" s="528"/>
      <c r="K10" s="528"/>
      <c r="L10" s="528"/>
      <c r="M10" s="527"/>
      <c r="N10" s="152">
        <v>7</v>
      </c>
    </row>
    <row r="11" spans="2:14" ht="18" customHeight="1">
      <c r="B11" s="803" t="s">
        <v>401</v>
      </c>
      <c r="C11" s="804"/>
      <c r="D11" s="805"/>
      <c r="E11" s="162"/>
      <c r="F11" s="530"/>
      <c r="G11" s="529"/>
      <c r="H11" s="528"/>
      <c r="I11" s="528"/>
      <c r="J11" s="528"/>
      <c r="K11" s="528"/>
      <c r="L11" s="528"/>
      <c r="M11" s="527"/>
      <c r="N11" s="152">
        <v>8</v>
      </c>
    </row>
    <row r="12" spans="2:14" ht="18" customHeight="1">
      <c r="B12" s="803"/>
      <c r="C12" s="804"/>
      <c r="D12" s="805"/>
      <c r="E12" s="162"/>
      <c r="F12" s="526"/>
      <c r="G12" s="529"/>
      <c r="H12" s="528"/>
      <c r="I12" s="528"/>
      <c r="J12" s="528"/>
      <c r="K12" s="528"/>
      <c r="L12" s="528"/>
      <c r="M12" s="527"/>
      <c r="N12" s="152">
        <v>9</v>
      </c>
    </row>
    <row r="13" spans="2:14" ht="18" customHeight="1">
      <c r="B13" s="803" t="s">
        <v>402</v>
      </c>
      <c r="C13" s="804"/>
      <c r="D13" s="805"/>
      <c r="E13" s="162"/>
      <c r="F13" s="526"/>
      <c r="G13" s="529"/>
      <c r="H13" s="528"/>
      <c r="I13" s="528"/>
      <c r="J13" s="528"/>
      <c r="K13" s="528"/>
      <c r="L13" s="528"/>
      <c r="M13" s="527"/>
      <c r="N13" s="152">
        <v>10</v>
      </c>
    </row>
    <row r="14" spans="2:14" ht="18" customHeight="1">
      <c r="B14" s="803"/>
      <c r="C14" s="804"/>
      <c r="D14" s="805"/>
      <c r="E14" s="162"/>
      <c r="F14" s="526"/>
      <c r="G14" s="529"/>
      <c r="H14" s="528"/>
      <c r="I14" s="528"/>
      <c r="J14" s="528"/>
      <c r="K14" s="528"/>
      <c r="L14" s="528"/>
      <c r="M14" s="527"/>
      <c r="N14" s="152">
        <v>11</v>
      </c>
    </row>
    <row r="15" spans="2:14" ht="18" customHeight="1">
      <c r="B15" s="803" t="s">
        <v>403</v>
      </c>
      <c r="C15" s="804"/>
      <c r="D15" s="805"/>
      <c r="E15" s="162"/>
      <c r="F15" s="526"/>
      <c r="G15" s="529"/>
      <c r="H15" s="528"/>
      <c r="I15" s="528"/>
      <c r="J15" s="528"/>
      <c r="K15" s="528"/>
      <c r="L15" s="528"/>
      <c r="M15" s="527"/>
      <c r="N15" s="152">
        <v>12</v>
      </c>
    </row>
    <row r="16" spans="2:14" ht="18" customHeight="1">
      <c r="B16" s="803" t="s">
        <v>404</v>
      </c>
      <c r="C16" s="804"/>
      <c r="D16" s="805"/>
      <c r="E16" s="162"/>
      <c r="F16" s="526"/>
      <c r="G16" s="529"/>
      <c r="H16" s="528"/>
      <c r="I16" s="528"/>
      <c r="J16" s="528"/>
      <c r="K16" s="528"/>
      <c r="L16" s="528"/>
      <c r="M16" s="527"/>
      <c r="N16" s="152">
        <v>13</v>
      </c>
    </row>
    <row r="17" spans="2:14" ht="18" customHeight="1">
      <c r="B17" s="803" t="s">
        <v>405</v>
      </c>
      <c r="C17" s="804"/>
      <c r="D17" s="805"/>
      <c r="E17" s="162"/>
      <c r="F17" s="526"/>
      <c r="G17" s="529"/>
      <c r="H17" s="528"/>
      <c r="I17" s="528"/>
      <c r="J17" s="528"/>
      <c r="K17" s="528"/>
      <c r="L17" s="528"/>
      <c r="M17" s="527"/>
      <c r="N17" s="152">
        <v>14</v>
      </c>
    </row>
    <row r="18" spans="2:14" ht="18" customHeight="1">
      <c r="B18" s="803" t="s">
        <v>504</v>
      </c>
      <c r="C18" s="804"/>
      <c r="D18" s="805"/>
      <c r="E18" s="162"/>
      <c r="F18" s="526"/>
      <c r="G18" s="529"/>
      <c r="H18" s="528"/>
      <c r="I18" s="528"/>
      <c r="J18" s="528"/>
      <c r="K18" s="528"/>
      <c r="L18" s="528"/>
      <c r="M18" s="527"/>
      <c r="N18" s="152">
        <v>15</v>
      </c>
    </row>
    <row r="19" spans="2:14" ht="18" customHeight="1">
      <c r="B19" s="803" t="s">
        <v>505</v>
      </c>
      <c r="C19" s="804"/>
      <c r="D19" s="805"/>
      <c r="E19" s="162"/>
      <c r="F19" s="526"/>
      <c r="G19" s="529"/>
      <c r="H19" s="528"/>
      <c r="I19" s="528"/>
      <c r="J19" s="528"/>
      <c r="K19" s="528"/>
      <c r="L19" s="528"/>
      <c r="M19" s="527"/>
      <c r="N19" s="152">
        <v>16</v>
      </c>
    </row>
    <row r="20" spans="2:14" ht="18" customHeight="1">
      <c r="B20" s="803"/>
      <c r="C20" s="804"/>
      <c r="D20" s="805"/>
      <c r="E20" s="162"/>
      <c r="F20" s="526"/>
      <c r="G20" s="529"/>
      <c r="H20" s="528"/>
      <c r="I20" s="528"/>
      <c r="J20" s="528"/>
      <c r="K20" s="528"/>
      <c r="L20" s="528"/>
      <c r="M20" s="527"/>
      <c r="N20" s="152">
        <v>17</v>
      </c>
    </row>
    <row r="21" spans="2:14" ht="18" customHeight="1">
      <c r="B21" s="803" t="s">
        <v>270</v>
      </c>
      <c r="C21" s="804"/>
      <c r="D21" s="805"/>
      <c r="E21" s="162"/>
      <c r="F21" s="526"/>
      <c r="G21" s="529"/>
      <c r="H21" s="528"/>
      <c r="I21" s="528"/>
      <c r="J21" s="528"/>
      <c r="K21" s="528"/>
      <c r="L21" s="528"/>
      <c r="M21" s="527"/>
      <c r="N21" s="152">
        <v>18</v>
      </c>
    </row>
    <row r="22" spans="2:14" ht="18" customHeight="1">
      <c r="B22" s="803"/>
      <c r="C22" s="804"/>
      <c r="D22" s="805"/>
      <c r="E22" s="162"/>
      <c r="F22" s="526"/>
      <c r="G22" s="529"/>
      <c r="H22" s="528"/>
      <c r="I22" s="528"/>
      <c r="J22" s="528"/>
      <c r="K22" s="528"/>
      <c r="L22" s="528"/>
      <c r="M22" s="527"/>
      <c r="N22" s="152">
        <v>19</v>
      </c>
    </row>
    <row r="23" spans="2:14" ht="18" customHeight="1">
      <c r="B23" s="803" t="s">
        <v>406</v>
      </c>
      <c r="C23" s="804"/>
      <c r="D23" s="805"/>
      <c r="E23" s="162"/>
      <c r="F23" s="526"/>
      <c r="G23" s="529"/>
      <c r="H23" s="528"/>
      <c r="I23" s="528"/>
      <c r="J23" s="528"/>
      <c r="K23" s="528"/>
      <c r="L23" s="528"/>
      <c r="M23" s="527"/>
      <c r="N23" s="152">
        <v>20</v>
      </c>
    </row>
    <row r="24" spans="2:14" ht="18" customHeight="1">
      <c r="B24" s="803"/>
      <c r="C24" s="804"/>
      <c r="D24" s="805"/>
      <c r="E24" s="162"/>
      <c r="F24" s="526"/>
      <c r="G24" s="529"/>
      <c r="H24" s="528"/>
      <c r="I24" s="528"/>
      <c r="J24" s="528"/>
      <c r="K24" s="528"/>
      <c r="L24" s="528"/>
      <c r="M24" s="527"/>
      <c r="N24" s="152">
        <v>21</v>
      </c>
    </row>
    <row r="25" spans="2:14" ht="18" customHeight="1">
      <c r="B25" s="803" t="s">
        <v>407</v>
      </c>
      <c r="C25" s="804"/>
      <c r="D25" s="805"/>
      <c r="E25" s="162"/>
      <c r="F25" s="526"/>
      <c r="G25" s="529"/>
      <c r="H25" s="528"/>
      <c r="I25" s="528"/>
      <c r="J25" s="528"/>
      <c r="K25" s="528"/>
      <c r="L25" s="528"/>
      <c r="M25" s="527"/>
      <c r="N25" s="152">
        <v>22</v>
      </c>
    </row>
    <row r="26" spans="2:14" ht="18" customHeight="1">
      <c r="B26" s="803"/>
      <c r="C26" s="804"/>
      <c r="D26" s="805"/>
      <c r="E26" s="162"/>
      <c r="F26" s="526"/>
      <c r="G26" s="529"/>
      <c r="H26" s="528"/>
      <c r="I26" s="528"/>
      <c r="J26" s="528"/>
      <c r="K26" s="528"/>
      <c r="L26" s="528"/>
      <c r="M26" s="527"/>
      <c r="N26" s="152">
        <v>23</v>
      </c>
    </row>
    <row r="27" spans="2:14" ht="18" customHeight="1">
      <c r="B27" s="803" t="s">
        <v>408</v>
      </c>
      <c r="C27" s="804"/>
      <c r="D27" s="805"/>
      <c r="E27" s="162"/>
      <c r="F27" s="526"/>
      <c r="G27" s="529"/>
      <c r="H27" s="528"/>
      <c r="I27" s="528"/>
      <c r="J27" s="528"/>
      <c r="K27" s="528"/>
      <c r="L27" s="528"/>
      <c r="M27" s="527"/>
      <c r="N27" s="152">
        <v>24</v>
      </c>
    </row>
    <row r="28" spans="2:14" ht="18" customHeight="1">
      <c r="B28" s="803"/>
      <c r="C28" s="804"/>
      <c r="D28" s="805"/>
      <c r="E28" s="162"/>
      <c r="F28" s="526"/>
      <c r="G28" s="529"/>
      <c r="H28" s="528"/>
      <c r="I28" s="528"/>
      <c r="J28" s="528"/>
      <c r="K28" s="528"/>
      <c r="L28" s="528"/>
      <c r="M28" s="527"/>
      <c r="N28" s="152">
        <v>25</v>
      </c>
    </row>
    <row r="29" spans="2:14" ht="18" customHeight="1">
      <c r="B29" s="803" t="s">
        <v>409</v>
      </c>
      <c r="C29" s="804"/>
      <c r="D29" s="805"/>
      <c r="E29" s="162"/>
      <c r="F29" s="526"/>
      <c r="G29" s="529"/>
      <c r="H29" s="528"/>
      <c r="I29" s="528"/>
      <c r="J29" s="528"/>
      <c r="K29" s="528"/>
      <c r="L29" s="528"/>
      <c r="M29" s="527"/>
      <c r="N29" s="152">
        <v>26</v>
      </c>
    </row>
    <row r="30" spans="2:14" ht="18" customHeight="1">
      <c r="B30" s="803"/>
      <c r="C30" s="804"/>
      <c r="D30" s="805"/>
      <c r="E30" s="162"/>
      <c r="F30" s="526"/>
      <c r="G30" s="529"/>
      <c r="H30" s="528"/>
      <c r="I30" s="528"/>
      <c r="J30" s="528"/>
      <c r="K30" s="528"/>
      <c r="L30" s="528"/>
      <c r="M30" s="527"/>
      <c r="N30" s="152">
        <v>27</v>
      </c>
    </row>
    <row r="31" spans="2:14" ht="18" customHeight="1">
      <c r="B31" s="803" t="s">
        <v>410</v>
      </c>
      <c r="C31" s="804"/>
      <c r="D31" s="805"/>
      <c r="E31" s="162"/>
      <c r="F31" s="526"/>
      <c r="G31" s="529"/>
      <c r="H31" s="528"/>
      <c r="I31" s="528"/>
      <c r="J31" s="528"/>
      <c r="K31" s="528"/>
      <c r="L31" s="528"/>
      <c r="M31" s="527"/>
      <c r="N31" s="152">
        <v>28</v>
      </c>
    </row>
    <row r="32" spans="2:14" ht="18" customHeight="1">
      <c r="B32" s="803"/>
      <c r="C32" s="804"/>
      <c r="D32" s="805"/>
      <c r="E32" s="162"/>
      <c r="F32" s="526"/>
      <c r="G32" s="529"/>
      <c r="H32" s="528"/>
      <c r="I32" s="528"/>
      <c r="J32" s="528"/>
      <c r="K32" s="528"/>
      <c r="L32" s="528"/>
      <c r="M32" s="527"/>
      <c r="N32" s="152">
        <v>29</v>
      </c>
    </row>
    <row r="33" spans="2:14" ht="18" customHeight="1">
      <c r="B33" s="803" t="s">
        <v>411</v>
      </c>
      <c r="C33" s="804"/>
      <c r="D33" s="805"/>
      <c r="E33" s="162"/>
      <c r="F33" s="526"/>
      <c r="G33" s="529"/>
      <c r="H33" s="528"/>
      <c r="I33" s="528"/>
      <c r="J33" s="528"/>
      <c r="K33" s="528"/>
      <c r="L33" s="528"/>
      <c r="M33" s="527"/>
      <c r="N33" s="152">
        <v>30</v>
      </c>
    </row>
    <row r="34" spans="2:14" ht="18" customHeight="1">
      <c r="B34" s="803"/>
      <c r="C34" s="804"/>
      <c r="D34" s="805"/>
      <c r="E34" s="162"/>
      <c r="F34" s="526"/>
      <c r="G34" s="529"/>
      <c r="H34" s="528"/>
      <c r="I34" s="528"/>
      <c r="J34" s="528"/>
      <c r="K34" s="528"/>
      <c r="L34" s="528"/>
      <c r="M34" s="527"/>
      <c r="N34" s="152">
        <v>31</v>
      </c>
    </row>
    <row r="35" spans="2:14" ht="18" customHeight="1">
      <c r="B35" s="803"/>
      <c r="C35" s="804"/>
      <c r="D35" s="805"/>
      <c r="E35" s="162"/>
      <c r="F35" s="526"/>
      <c r="G35" s="529"/>
      <c r="H35" s="528"/>
      <c r="I35" s="528"/>
      <c r="J35" s="528"/>
      <c r="K35" s="528"/>
      <c r="L35" s="528"/>
      <c r="M35" s="527"/>
      <c r="N35" s="152">
        <v>32</v>
      </c>
    </row>
    <row r="36" spans="2:14" ht="18" customHeight="1">
      <c r="B36" s="803"/>
      <c r="C36" s="804"/>
      <c r="D36" s="805"/>
      <c r="E36" s="162"/>
      <c r="F36" s="526"/>
      <c r="G36" s="529"/>
      <c r="H36" s="528"/>
      <c r="I36" s="528"/>
      <c r="J36" s="528"/>
      <c r="K36" s="528"/>
      <c r="L36" s="528"/>
      <c r="M36" s="527"/>
      <c r="N36" s="152">
        <v>33</v>
      </c>
    </row>
    <row r="37" spans="2:14" ht="18" customHeight="1">
      <c r="B37" s="803"/>
      <c r="C37" s="804"/>
      <c r="D37" s="805"/>
      <c r="E37" s="162"/>
      <c r="F37" s="526"/>
      <c r="G37" s="529"/>
      <c r="H37" s="528"/>
      <c r="I37" s="528"/>
      <c r="J37" s="528"/>
      <c r="K37" s="528"/>
      <c r="L37" s="528"/>
      <c r="M37" s="527"/>
      <c r="N37" s="152">
        <v>34</v>
      </c>
    </row>
    <row r="38" spans="2:14" ht="18" customHeight="1">
      <c r="B38" s="803"/>
      <c r="C38" s="804"/>
      <c r="D38" s="805"/>
      <c r="E38" s="162"/>
      <c r="F38" s="526"/>
      <c r="G38" s="529"/>
      <c r="H38" s="528"/>
      <c r="I38" s="528"/>
      <c r="J38" s="528"/>
      <c r="K38" s="528"/>
      <c r="L38" s="528"/>
      <c r="M38" s="527"/>
      <c r="N38" s="152">
        <v>35</v>
      </c>
    </row>
    <row r="39" spans="2:14" ht="18" customHeight="1">
      <c r="B39" s="803"/>
      <c r="C39" s="804"/>
      <c r="D39" s="805"/>
      <c r="E39" s="162"/>
      <c r="F39" s="526"/>
      <c r="G39" s="529"/>
      <c r="H39" s="528"/>
      <c r="I39" s="528"/>
      <c r="J39" s="528"/>
      <c r="K39" s="528"/>
      <c r="L39" s="528"/>
      <c r="M39" s="527"/>
      <c r="N39" s="152">
        <v>36</v>
      </c>
    </row>
    <row r="40" spans="2:14" ht="18" customHeight="1">
      <c r="B40" s="803"/>
      <c r="C40" s="804"/>
      <c r="D40" s="805"/>
      <c r="E40" s="162"/>
      <c r="F40" s="526"/>
      <c r="G40" s="529"/>
      <c r="H40" s="528"/>
      <c r="I40" s="528"/>
      <c r="J40" s="528"/>
      <c r="K40" s="528"/>
      <c r="L40" s="528"/>
      <c r="M40" s="527"/>
      <c r="N40" s="152">
        <v>37</v>
      </c>
    </row>
    <row r="41" spans="2:14" ht="18" customHeight="1">
      <c r="B41" s="803"/>
      <c r="C41" s="804"/>
      <c r="D41" s="805"/>
      <c r="E41" s="162"/>
      <c r="F41" s="526"/>
      <c r="G41" s="529"/>
      <c r="H41" s="528"/>
      <c r="I41" s="528"/>
      <c r="J41" s="528"/>
      <c r="K41" s="528"/>
      <c r="L41" s="528"/>
      <c r="M41" s="527"/>
      <c r="N41" s="152">
        <v>38</v>
      </c>
    </row>
    <row r="42" spans="2:14" ht="18" customHeight="1">
      <c r="B42" s="803"/>
      <c r="C42" s="804"/>
      <c r="D42" s="805"/>
      <c r="E42" s="162"/>
      <c r="F42" s="526"/>
      <c r="G42" s="529"/>
      <c r="H42" s="528"/>
      <c r="I42" s="528"/>
      <c r="J42" s="528"/>
      <c r="K42" s="528"/>
      <c r="L42" s="528"/>
      <c r="M42" s="527"/>
      <c r="N42" s="152">
        <v>39</v>
      </c>
    </row>
    <row r="43" spans="2:14" ht="18" customHeight="1">
      <c r="B43" s="803"/>
      <c r="C43" s="804"/>
      <c r="D43" s="805"/>
      <c r="E43" s="162"/>
      <c r="F43" s="526"/>
      <c r="G43" s="529"/>
      <c r="H43" s="528"/>
      <c r="I43" s="528"/>
      <c r="J43" s="528"/>
      <c r="K43" s="528"/>
      <c r="L43" s="528"/>
      <c r="M43" s="527"/>
      <c r="N43" s="152">
        <v>40</v>
      </c>
    </row>
    <row r="44" spans="2:14" ht="18" customHeight="1">
      <c r="B44" s="803"/>
      <c r="C44" s="804"/>
      <c r="D44" s="805"/>
      <c r="E44" s="162"/>
      <c r="F44" s="526"/>
      <c r="G44" s="529"/>
      <c r="H44" s="528"/>
      <c r="I44" s="528"/>
      <c r="J44" s="528"/>
      <c r="K44" s="528"/>
      <c r="L44" s="528"/>
      <c r="M44" s="527"/>
      <c r="N44" s="152">
        <v>41</v>
      </c>
    </row>
    <row r="45" spans="2:14" ht="18" customHeight="1">
      <c r="B45" s="803"/>
      <c r="C45" s="804"/>
      <c r="D45" s="805"/>
      <c r="E45" s="162"/>
      <c r="F45" s="526"/>
      <c r="G45" s="529"/>
      <c r="H45" s="528"/>
      <c r="I45" s="528"/>
      <c r="J45" s="528"/>
      <c r="K45" s="528"/>
      <c r="L45" s="528"/>
      <c r="M45" s="527"/>
      <c r="N45" s="152">
        <v>42</v>
      </c>
    </row>
    <row r="46" spans="2:14" ht="18" customHeight="1">
      <c r="B46" s="803"/>
      <c r="C46" s="804"/>
      <c r="D46" s="805"/>
      <c r="E46" s="162"/>
      <c r="F46" s="526"/>
      <c r="G46" s="529"/>
      <c r="H46" s="528"/>
      <c r="I46" s="528"/>
      <c r="J46" s="528"/>
      <c r="K46" s="528"/>
      <c r="L46" s="528"/>
      <c r="M46" s="527"/>
      <c r="N46" s="152">
        <v>43</v>
      </c>
    </row>
    <row r="47" spans="2:14" ht="18" customHeight="1">
      <c r="B47" s="803"/>
      <c r="C47" s="804"/>
      <c r="D47" s="805"/>
      <c r="E47" s="162"/>
      <c r="F47" s="526"/>
      <c r="G47" s="529"/>
      <c r="H47" s="528"/>
      <c r="I47" s="528"/>
      <c r="J47" s="528"/>
      <c r="K47" s="528"/>
      <c r="L47" s="528"/>
      <c r="M47" s="527"/>
      <c r="N47" s="152">
        <v>44</v>
      </c>
    </row>
    <row r="48" spans="2:14" ht="18" customHeight="1">
      <c r="B48" s="803"/>
      <c r="C48" s="804"/>
      <c r="D48" s="805"/>
      <c r="E48" s="162"/>
      <c r="F48" s="526"/>
      <c r="G48" s="529"/>
      <c r="H48" s="528"/>
      <c r="I48" s="528"/>
      <c r="J48" s="528"/>
      <c r="K48" s="528"/>
      <c r="L48" s="528"/>
      <c r="M48" s="527"/>
      <c r="N48" s="152">
        <v>45</v>
      </c>
    </row>
    <row r="49" spans="2:14" ht="18" customHeight="1">
      <c r="B49" s="803"/>
      <c r="C49" s="804"/>
      <c r="D49" s="805"/>
      <c r="E49" s="162"/>
      <c r="F49" s="526"/>
      <c r="G49" s="529"/>
      <c r="H49" s="528"/>
      <c r="I49" s="528"/>
      <c r="J49" s="528"/>
      <c r="K49" s="528"/>
      <c r="L49" s="528"/>
      <c r="M49" s="527"/>
      <c r="N49" s="152">
        <v>46</v>
      </c>
    </row>
    <row r="50" spans="2:14" ht="18" customHeight="1">
      <c r="B50" s="803"/>
      <c r="C50" s="804"/>
      <c r="D50" s="805"/>
      <c r="E50" s="162"/>
      <c r="F50" s="526"/>
      <c r="G50" s="529"/>
      <c r="H50" s="528"/>
      <c r="I50" s="528"/>
      <c r="J50" s="528"/>
      <c r="K50" s="528"/>
      <c r="L50" s="528"/>
      <c r="M50" s="527"/>
      <c r="N50" s="152">
        <v>47</v>
      </c>
    </row>
    <row r="51" spans="2:14" ht="18" customHeight="1">
      <c r="B51" s="803"/>
      <c r="C51" s="804"/>
      <c r="D51" s="805"/>
      <c r="E51" s="162"/>
      <c r="F51" s="526"/>
      <c r="G51" s="529"/>
      <c r="H51" s="528"/>
      <c r="I51" s="528"/>
      <c r="J51" s="528"/>
      <c r="K51" s="528"/>
      <c r="L51" s="528"/>
      <c r="M51" s="527"/>
      <c r="N51" s="152">
        <v>48</v>
      </c>
    </row>
    <row r="52" spans="2:14" ht="18" customHeight="1">
      <c r="B52" s="803"/>
      <c r="C52" s="804"/>
      <c r="D52" s="805"/>
      <c r="E52" s="162"/>
      <c r="F52" s="526"/>
      <c r="G52" s="529"/>
      <c r="H52" s="528"/>
      <c r="I52" s="528"/>
      <c r="J52" s="528"/>
      <c r="K52" s="528"/>
      <c r="L52" s="528"/>
      <c r="M52" s="527"/>
      <c r="N52" s="152">
        <v>49</v>
      </c>
    </row>
    <row r="53" spans="2:14" ht="18" customHeight="1">
      <c r="B53" s="803"/>
      <c r="C53" s="804"/>
      <c r="D53" s="805"/>
      <c r="E53" s="162"/>
      <c r="F53" s="526"/>
      <c r="G53" s="529"/>
      <c r="H53" s="528"/>
      <c r="I53" s="528"/>
      <c r="J53" s="528"/>
      <c r="K53" s="528"/>
      <c r="L53" s="528"/>
      <c r="M53" s="527"/>
      <c r="N53" s="152">
        <v>50</v>
      </c>
    </row>
    <row r="54" spans="2:14" ht="18" customHeight="1">
      <c r="B54" s="803"/>
      <c r="C54" s="804"/>
      <c r="D54" s="805"/>
      <c r="E54" s="162"/>
      <c r="F54" s="526"/>
      <c r="G54" s="529"/>
      <c r="H54" s="528"/>
      <c r="I54" s="528"/>
      <c r="J54" s="528"/>
      <c r="K54" s="528"/>
      <c r="L54" s="528"/>
      <c r="M54" s="527"/>
      <c r="N54" s="152">
        <v>51</v>
      </c>
    </row>
    <row r="55" spans="2:14" ht="18" customHeight="1">
      <c r="B55" s="803"/>
      <c r="C55" s="804"/>
      <c r="D55" s="805"/>
      <c r="E55" s="162"/>
      <c r="F55" s="526"/>
      <c r="G55" s="529"/>
      <c r="H55" s="528"/>
      <c r="I55" s="528"/>
      <c r="J55" s="528"/>
      <c r="K55" s="528"/>
      <c r="L55" s="528"/>
      <c r="M55" s="527"/>
      <c r="N55" s="152">
        <v>52</v>
      </c>
    </row>
    <row r="56" spans="2:14" ht="18" customHeight="1">
      <c r="B56" s="803"/>
      <c r="C56" s="804"/>
      <c r="D56" s="805"/>
      <c r="E56" s="162"/>
      <c r="F56" s="526"/>
      <c r="G56" s="529"/>
      <c r="H56" s="528"/>
      <c r="I56" s="528"/>
      <c r="J56" s="528"/>
      <c r="K56" s="528"/>
      <c r="L56" s="528"/>
      <c r="M56" s="527"/>
      <c r="N56" s="152">
        <v>53</v>
      </c>
    </row>
    <row r="57" spans="2:14" ht="18" customHeight="1">
      <c r="B57" s="803"/>
      <c r="C57" s="804"/>
      <c r="D57" s="805"/>
      <c r="E57" s="162"/>
      <c r="F57" s="526"/>
      <c r="G57" s="529"/>
      <c r="H57" s="528"/>
      <c r="I57" s="528"/>
      <c r="J57" s="528"/>
      <c r="K57" s="528"/>
      <c r="L57" s="528"/>
      <c r="M57" s="527"/>
      <c r="N57" s="152">
        <v>54</v>
      </c>
    </row>
    <row r="58" spans="2:14" ht="18" customHeight="1">
      <c r="B58" s="803"/>
      <c r="C58" s="804"/>
      <c r="D58" s="805"/>
      <c r="E58" s="162"/>
      <c r="F58" s="526"/>
      <c r="G58" s="529"/>
      <c r="H58" s="528"/>
      <c r="I58" s="528"/>
      <c r="J58" s="528"/>
      <c r="K58" s="528"/>
      <c r="L58" s="528"/>
      <c r="M58" s="527"/>
      <c r="N58" s="152">
        <v>55</v>
      </c>
    </row>
    <row r="59" spans="2:14" ht="18" customHeight="1">
      <c r="B59" s="803"/>
      <c r="C59" s="804"/>
      <c r="D59" s="805"/>
      <c r="E59" s="162"/>
      <c r="F59" s="526"/>
      <c r="G59" s="529"/>
      <c r="H59" s="528"/>
      <c r="I59" s="528"/>
      <c r="J59" s="528"/>
      <c r="K59" s="528"/>
      <c r="L59" s="528"/>
      <c r="M59" s="527"/>
      <c r="N59" s="152">
        <v>56</v>
      </c>
    </row>
    <row r="60" spans="2:14" ht="18" customHeight="1">
      <c r="B60" s="803"/>
      <c r="C60" s="804"/>
      <c r="D60" s="805"/>
      <c r="E60" s="162"/>
      <c r="F60" s="526"/>
      <c r="G60" s="529"/>
      <c r="H60" s="528"/>
      <c r="I60" s="528"/>
      <c r="J60" s="528"/>
      <c r="K60" s="528"/>
      <c r="L60" s="528"/>
      <c r="M60" s="527"/>
      <c r="N60" s="152">
        <v>57</v>
      </c>
    </row>
    <row r="61" spans="2:14" ht="18" customHeight="1">
      <c r="B61" s="803"/>
      <c r="C61" s="804"/>
      <c r="D61" s="805"/>
      <c r="E61" s="162"/>
      <c r="F61" s="526"/>
      <c r="G61" s="529"/>
      <c r="H61" s="528"/>
      <c r="I61" s="528"/>
      <c r="J61" s="528"/>
      <c r="K61" s="528"/>
      <c r="L61" s="528"/>
      <c r="M61" s="527"/>
      <c r="N61" s="152">
        <v>58</v>
      </c>
    </row>
    <row r="62" spans="2:14" ht="18" customHeight="1">
      <c r="B62" s="803"/>
      <c r="C62" s="804"/>
      <c r="D62" s="805"/>
      <c r="E62" s="162"/>
      <c r="F62" s="526"/>
      <c r="G62" s="529"/>
      <c r="H62" s="528"/>
      <c r="I62" s="528"/>
      <c r="J62" s="528"/>
      <c r="K62" s="528"/>
      <c r="L62" s="528"/>
      <c r="M62" s="527"/>
      <c r="N62" s="152">
        <v>59</v>
      </c>
    </row>
    <row r="63" spans="2:14" ht="18" customHeight="1">
      <c r="B63" s="803"/>
      <c r="C63" s="804"/>
      <c r="D63" s="805"/>
      <c r="E63" s="162"/>
      <c r="F63" s="526"/>
      <c r="G63" s="529"/>
      <c r="H63" s="528"/>
      <c r="I63" s="528"/>
      <c r="J63" s="528"/>
      <c r="K63" s="528"/>
      <c r="L63" s="528"/>
      <c r="M63" s="527"/>
      <c r="N63" s="152">
        <v>60</v>
      </c>
    </row>
    <row r="64" spans="2:14" ht="18" customHeight="1">
      <c r="B64" s="803"/>
      <c r="C64" s="804"/>
      <c r="D64" s="805"/>
      <c r="E64" s="162"/>
      <c r="F64" s="526"/>
      <c r="G64" s="529"/>
      <c r="H64" s="528"/>
      <c r="I64" s="528"/>
      <c r="J64" s="528"/>
      <c r="K64" s="528"/>
      <c r="L64" s="528"/>
      <c r="M64" s="527"/>
      <c r="N64" s="152">
        <v>61</v>
      </c>
    </row>
    <row r="65" spans="2:14" ht="18" customHeight="1">
      <c r="B65" s="803"/>
      <c r="C65" s="804"/>
      <c r="D65" s="805"/>
      <c r="E65" s="162"/>
      <c r="F65" s="526"/>
      <c r="G65" s="529"/>
      <c r="H65" s="528"/>
      <c r="I65" s="528"/>
      <c r="J65" s="528"/>
      <c r="K65" s="528"/>
      <c r="L65" s="528"/>
      <c r="M65" s="527"/>
      <c r="N65" s="152">
        <v>62</v>
      </c>
    </row>
    <row r="66" spans="2:14" ht="18" customHeight="1">
      <c r="B66" s="803"/>
      <c r="C66" s="804"/>
      <c r="D66" s="805"/>
      <c r="E66" s="162"/>
      <c r="F66" s="526"/>
      <c r="G66" s="529"/>
      <c r="H66" s="528"/>
      <c r="I66" s="528"/>
      <c r="J66" s="528"/>
      <c r="K66" s="528"/>
      <c r="L66" s="528"/>
      <c r="M66" s="527"/>
      <c r="N66" s="152">
        <v>63</v>
      </c>
    </row>
    <row r="67" spans="2:14" ht="18" customHeight="1">
      <c r="B67" s="803"/>
      <c r="C67" s="804"/>
      <c r="D67" s="805"/>
      <c r="E67" s="162"/>
      <c r="F67" s="526"/>
      <c r="G67" s="529"/>
      <c r="H67" s="528"/>
      <c r="I67" s="528"/>
      <c r="J67" s="528"/>
      <c r="K67" s="528"/>
      <c r="L67" s="528"/>
      <c r="M67" s="527"/>
      <c r="N67" s="152">
        <v>64</v>
      </c>
    </row>
    <row r="68" spans="2:14" ht="18" customHeight="1">
      <c r="B68" s="803"/>
      <c r="C68" s="804"/>
      <c r="D68" s="805"/>
      <c r="E68" s="162"/>
      <c r="F68" s="526"/>
      <c r="G68" s="529"/>
      <c r="H68" s="528"/>
      <c r="I68" s="528"/>
      <c r="J68" s="528"/>
      <c r="K68" s="528"/>
      <c r="L68" s="528"/>
      <c r="M68" s="527"/>
      <c r="N68" s="152">
        <v>65</v>
      </c>
    </row>
    <row r="69" spans="2:14" ht="18" customHeight="1">
      <c r="B69" s="803"/>
      <c r="C69" s="804"/>
      <c r="D69" s="805"/>
      <c r="E69" s="162"/>
      <c r="F69" s="526"/>
      <c r="G69" s="529"/>
      <c r="H69" s="528"/>
      <c r="I69" s="528"/>
      <c r="J69" s="528"/>
      <c r="K69" s="528"/>
      <c r="L69" s="528"/>
      <c r="M69" s="527"/>
      <c r="N69" s="152">
        <v>66</v>
      </c>
    </row>
    <row r="70" spans="2:14" ht="18" customHeight="1">
      <c r="B70" s="803"/>
      <c r="C70" s="804"/>
      <c r="D70" s="805"/>
      <c r="E70" s="162"/>
      <c r="F70" s="526"/>
      <c r="G70" s="529"/>
      <c r="H70" s="528"/>
      <c r="I70" s="528"/>
      <c r="J70" s="528"/>
      <c r="K70" s="528"/>
      <c r="L70" s="528"/>
      <c r="M70" s="527"/>
      <c r="N70" s="152">
        <v>67</v>
      </c>
    </row>
    <row r="71" spans="2:14" ht="18" customHeight="1">
      <c r="B71" s="803"/>
      <c r="C71" s="804"/>
      <c r="D71" s="805"/>
      <c r="E71" s="162"/>
      <c r="F71" s="526"/>
      <c r="G71" s="529"/>
      <c r="H71" s="528"/>
      <c r="I71" s="528"/>
      <c r="J71" s="528"/>
      <c r="K71" s="528"/>
      <c r="L71" s="528"/>
      <c r="M71" s="527"/>
      <c r="N71" s="152">
        <v>68</v>
      </c>
    </row>
    <row r="72" spans="2:14" ht="18" customHeight="1">
      <c r="B72" s="803"/>
      <c r="C72" s="804"/>
      <c r="D72" s="805"/>
      <c r="E72" s="162"/>
      <c r="F72" s="526"/>
      <c r="G72" s="529"/>
      <c r="H72" s="528"/>
      <c r="I72" s="528"/>
      <c r="J72" s="528"/>
      <c r="K72" s="528"/>
      <c r="L72" s="528"/>
      <c r="M72" s="527"/>
      <c r="N72" s="152">
        <v>69</v>
      </c>
    </row>
    <row r="73" spans="2:14" ht="18" customHeight="1">
      <c r="B73" s="803"/>
      <c r="C73" s="804"/>
      <c r="D73" s="805"/>
      <c r="E73" s="162"/>
      <c r="F73" s="526"/>
      <c r="G73" s="529"/>
      <c r="H73" s="528"/>
      <c r="I73" s="528"/>
      <c r="J73" s="528"/>
      <c r="K73" s="528"/>
      <c r="L73" s="528"/>
      <c r="M73" s="527"/>
      <c r="N73" s="152">
        <v>70</v>
      </c>
    </row>
    <row r="74" spans="2:14" ht="18" customHeight="1">
      <c r="B74" s="803"/>
      <c r="C74" s="804"/>
      <c r="D74" s="805"/>
      <c r="E74" s="162"/>
      <c r="F74" s="526"/>
      <c r="G74" s="529"/>
      <c r="H74" s="528"/>
      <c r="I74" s="528"/>
      <c r="J74" s="528"/>
      <c r="K74" s="528"/>
      <c r="L74" s="528"/>
      <c r="M74" s="527"/>
      <c r="N74" s="152">
        <v>71</v>
      </c>
    </row>
    <row r="75" spans="2:14" ht="18" customHeight="1">
      <c r="B75" s="803"/>
      <c r="C75" s="804"/>
      <c r="D75" s="805"/>
      <c r="E75" s="162"/>
      <c r="F75" s="526"/>
      <c r="G75" s="529"/>
      <c r="H75" s="528"/>
      <c r="I75" s="528"/>
      <c r="J75" s="528"/>
      <c r="K75" s="528"/>
      <c r="L75" s="528"/>
      <c r="M75" s="527"/>
      <c r="N75" s="152">
        <v>72</v>
      </c>
    </row>
    <row r="76" spans="2:14" ht="18" customHeight="1">
      <c r="B76" s="803"/>
      <c r="C76" s="804"/>
      <c r="D76" s="805"/>
      <c r="E76" s="162"/>
      <c r="F76" s="526"/>
      <c r="G76" s="529"/>
      <c r="H76" s="528"/>
      <c r="I76" s="528"/>
      <c r="J76" s="528"/>
      <c r="K76" s="528"/>
      <c r="L76" s="528"/>
      <c r="M76" s="527"/>
    </row>
    <row r="77" spans="2:14" ht="18" customHeight="1">
      <c r="B77" s="803"/>
      <c r="C77" s="804"/>
      <c r="D77" s="805"/>
      <c r="E77" s="162"/>
      <c r="F77" s="526"/>
      <c r="G77" s="529"/>
      <c r="H77" s="528"/>
      <c r="I77" s="528"/>
      <c r="J77" s="528"/>
      <c r="K77" s="528"/>
      <c r="L77" s="528"/>
      <c r="M77" s="527"/>
    </row>
    <row r="78" spans="2:14" ht="18" customHeight="1">
      <c r="B78" s="803"/>
      <c r="C78" s="804"/>
      <c r="D78" s="805"/>
      <c r="E78" s="162"/>
      <c r="F78" s="526"/>
      <c r="G78" s="525"/>
      <c r="H78" s="524"/>
      <c r="I78" s="524"/>
      <c r="J78" s="524"/>
      <c r="K78" s="524"/>
      <c r="L78" s="524"/>
      <c r="M78" s="523"/>
    </row>
    <row r="79" spans="2:14" ht="23.25" customHeight="1">
      <c r="B79" s="806" t="s">
        <v>112</v>
      </c>
      <c r="C79" s="807"/>
      <c r="D79" s="808"/>
      <c r="E79" s="156"/>
      <c r="F79" s="157">
        <f>SUM(F7:F78)</f>
        <v>0</v>
      </c>
      <c r="G79" s="156"/>
      <c r="H79" s="155"/>
      <c r="I79" s="155"/>
      <c r="J79" s="155"/>
      <c r="K79" s="155"/>
      <c r="L79" s="155"/>
      <c r="M79" s="154"/>
    </row>
    <row r="80" spans="2:14" ht="19.5" customHeight="1">
      <c r="B80" s="153"/>
      <c r="C80" s="153"/>
      <c r="D80" s="153"/>
      <c r="E80" s="153"/>
      <c r="F80" s="153"/>
      <c r="G80" s="153"/>
      <c r="H80" s="153"/>
      <c r="I80" s="153"/>
      <c r="J80" s="153"/>
      <c r="K80" s="153"/>
      <c r="L80" s="153"/>
      <c r="M80" s="153"/>
    </row>
    <row r="81" spans="2:13">
      <c r="B81" s="153"/>
      <c r="C81" s="153"/>
      <c r="D81" s="153"/>
      <c r="E81" s="153"/>
      <c r="F81" s="153"/>
      <c r="G81" s="153"/>
      <c r="H81" s="153"/>
      <c r="I81" s="153"/>
      <c r="J81" s="153"/>
      <c r="K81" s="153"/>
      <c r="L81" s="153"/>
      <c r="M81" s="153"/>
    </row>
  </sheetData>
  <sheetProtection formatCells="0" formatColumns="0" formatRows="0" insertColumns="0" insertRows="0" insertHyperlinks="0" deleteColumns="0" deleteRows="0" sort="0" autoFilter="0" pivotTables="0"/>
  <mergeCells count="78">
    <mergeCell ref="G5:M5"/>
    <mergeCell ref="B6:D6"/>
    <mergeCell ref="B7:D7"/>
    <mergeCell ref="B17:D17"/>
    <mergeCell ref="B18:D18"/>
    <mergeCell ref="B8:D8"/>
    <mergeCell ref="B9:D9"/>
    <mergeCell ref="B10:D10"/>
    <mergeCell ref="B5:D5"/>
    <mergeCell ref="E5:F5"/>
    <mergeCell ref="B19:D19"/>
    <mergeCell ref="B20:D20"/>
    <mergeCell ref="B11:D11"/>
    <mergeCell ref="B12:D12"/>
    <mergeCell ref="B13:D13"/>
    <mergeCell ref="B14:D14"/>
    <mergeCell ref="B15:D15"/>
    <mergeCell ref="B16:D16"/>
    <mergeCell ref="B21:D21"/>
    <mergeCell ref="B22:D22"/>
    <mergeCell ref="B35:D35"/>
    <mergeCell ref="B24:D24"/>
    <mergeCell ref="B25:D25"/>
    <mergeCell ref="B26:D26"/>
    <mergeCell ref="B27:D27"/>
    <mergeCell ref="B28:D28"/>
    <mergeCell ref="B29:D29"/>
    <mergeCell ref="B30:D30"/>
    <mergeCell ref="B23:D23"/>
    <mergeCell ref="B31:D31"/>
    <mergeCell ref="B32:D32"/>
    <mergeCell ref="B33:D33"/>
    <mergeCell ref="B34:D34"/>
    <mergeCell ref="B47:D47"/>
    <mergeCell ref="B36:D36"/>
    <mergeCell ref="B37:D37"/>
    <mergeCell ref="B38:D38"/>
    <mergeCell ref="B39:D39"/>
    <mergeCell ref="B40:D40"/>
    <mergeCell ref="B46:D46"/>
    <mergeCell ref="B41:D41"/>
    <mergeCell ref="B42:D42"/>
    <mergeCell ref="B43:D43"/>
    <mergeCell ref="B44:D44"/>
    <mergeCell ref="B45:D45"/>
    <mergeCell ref="B64:D64"/>
    <mergeCell ref="B60:D60"/>
    <mergeCell ref="B59:D59"/>
    <mergeCell ref="B48:D48"/>
    <mergeCell ref="B49:D49"/>
    <mergeCell ref="B50:D50"/>
    <mergeCell ref="B51:D51"/>
    <mergeCell ref="B52:D52"/>
    <mergeCell ref="B53:D53"/>
    <mergeCell ref="B54:D54"/>
    <mergeCell ref="B55:D55"/>
    <mergeCell ref="B56:D56"/>
    <mergeCell ref="B71:D71"/>
    <mergeCell ref="B65:D65"/>
    <mergeCell ref="B78:D78"/>
    <mergeCell ref="B79:D79"/>
    <mergeCell ref="L4:M4"/>
    <mergeCell ref="B72:D72"/>
    <mergeCell ref="B73:D73"/>
    <mergeCell ref="B74:D74"/>
    <mergeCell ref="B75:D75"/>
    <mergeCell ref="B76:D76"/>
    <mergeCell ref="B77:D77"/>
    <mergeCell ref="B57:D57"/>
    <mergeCell ref="B58:D58"/>
    <mergeCell ref="B61:D61"/>
    <mergeCell ref="B62:D62"/>
    <mergeCell ref="B63:D63"/>
    <mergeCell ref="B66:D66"/>
    <mergeCell ref="B67:D67"/>
    <mergeCell ref="B68:D68"/>
    <mergeCell ref="B69:D69"/>
    <mergeCell ref="B70:D70"/>
  </mergeCells>
  <phoneticPr fontId="5"/>
  <pageMargins left="0.7" right="0.7" top="0.75" bottom="0.75" header="0.3" footer="0.3"/>
  <pageSetup paperSize="9" scale="3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FD9AF-5BDF-4222-9C5D-B5CE7EA9F838}">
  <sheetPr>
    <tabColor rgb="FFFFC000"/>
    <outlinePr summaryRight="0"/>
    <pageSetUpPr fitToPage="1"/>
  </sheetPr>
  <dimension ref="A1:O14"/>
  <sheetViews>
    <sheetView showGridLines="0" view="pageBreakPreview" zoomScaleNormal="100" zoomScaleSheetLayoutView="100" workbookViewId="0">
      <selection activeCell="B20" sqref="B20:D20"/>
    </sheetView>
  </sheetViews>
  <sheetFormatPr defaultColWidth="9" defaultRowHeight="13.5"/>
  <cols>
    <col min="1" max="1" width="9" style="55"/>
    <col min="2" max="2" width="16" style="55" customWidth="1"/>
    <col min="3" max="3" width="16.375" style="55" customWidth="1"/>
    <col min="4" max="4" width="14" style="55" customWidth="1"/>
    <col min="5" max="5" width="15.375" style="55" customWidth="1"/>
    <col min="6" max="6" width="12.375" style="55" customWidth="1"/>
    <col min="7" max="7" width="11.75" style="55" customWidth="1"/>
    <col min="8" max="8" width="11.25" style="55" bestFit="1" customWidth="1"/>
    <col min="9" max="9" width="12" style="55" customWidth="1"/>
    <col min="10" max="10" width="9.125" style="55" bestFit="1" customWidth="1"/>
    <col min="11" max="11" width="14.375" style="55" customWidth="1"/>
    <col min="12" max="12" width="15.375" style="55" customWidth="1"/>
    <col min="13" max="16384" width="9" style="55"/>
  </cols>
  <sheetData>
    <row r="1" spans="1:15" ht="19.5" customHeight="1">
      <c r="B1" s="928" t="s">
        <v>412</v>
      </c>
      <c r="C1" s="929"/>
    </row>
    <row r="2" spans="1:15" ht="24.75" customHeight="1" thickBot="1">
      <c r="B2" s="56" t="s">
        <v>35</v>
      </c>
      <c r="J2" s="55" t="str">
        <f>'第１号様式_交付申請書（都道府県→国）'!G10</f>
        <v>（都道府県知事名）</v>
      </c>
    </row>
    <row r="3" spans="1:15" ht="84.75" customHeight="1" thickTop="1">
      <c r="B3" s="521" t="s">
        <v>385</v>
      </c>
      <c r="C3" s="520" t="s">
        <v>318</v>
      </c>
      <c r="D3" s="519" t="s">
        <v>319</v>
      </c>
      <c r="E3" s="517" t="s">
        <v>320</v>
      </c>
      <c r="F3" s="518" t="s">
        <v>321</v>
      </c>
      <c r="G3" s="517" t="s">
        <v>322</v>
      </c>
      <c r="H3" s="517" t="s">
        <v>386</v>
      </c>
      <c r="I3" s="516" t="s">
        <v>326</v>
      </c>
      <c r="J3" s="515" t="s">
        <v>387</v>
      </c>
      <c r="K3" s="514" t="s">
        <v>388</v>
      </c>
      <c r="L3" s="514" t="s">
        <v>65</v>
      </c>
      <c r="M3" s="436" t="s">
        <v>45</v>
      </c>
      <c r="N3" s="435" t="s">
        <v>327</v>
      </c>
    </row>
    <row r="4" spans="1:15" ht="25.5" customHeight="1" thickBot="1">
      <c r="B4" s="513"/>
      <c r="C4" s="509" t="s">
        <v>328</v>
      </c>
      <c r="D4" s="512" t="s">
        <v>329</v>
      </c>
      <c r="E4" s="511" t="s">
        <v>330</v>
      </c>
      <c r="F4" s="512" t="s">
        <v>331</v>
      </c>
      <c r="G4" s="511" t="s">
        <v>332</v>
      </c>
      <c r="H4" s="510" t="s">
        <v>333</v>
      </c>
      <c r="I4" s="509" t="s">
        <v>389</v>
      </c>
      <c r="J4" s="509"/>
      <c r="K4" s="509" t="s">
        <v>390</v>
      </c>
      <c r="L4" s="509" t="s">
        <v>391</v>
      </c>
      <c r="M4" s="427" t="s">
        <v>337</v>
      </c>
      <c r="N4" s="426" t="s">
        <v>338</v>
      </c>
    </row>
    <row r="5" spans="1:15" ht="59.25" customHeight="1" thickBot="1">
      <c r="A5" s="57" t="s">
        <v>392</v>
      </c>
      <c r="B5" s="500" t="s">
        <v>393</v>
      </c>
      <c r="C5" s="499">
        <v>5000000</v>
      </c>
      <c r="D5" s="499">
        <v>0</v>
      </c>
      <c r="E5" s="497">
        <f t="shared" ref="E5:E11" si="0">C5-D5</f>
        <v>5000000</v>
      </c>
      <c r="F5" s="498">
        <v>2500000</v>
      </c>
      <c r="G5" s="497">
        <f t="shared" ref="G5:G11" si="1">MIN(E5,F5)</f>
        <v>2500000</v>
      </c>
      <c r="H5" s="497">
        <f t="shared" ref="H5:H11" si="2">MIN(E5,F5,G5)</f>
        <v>2500000</v>
      </c>
      <c r="I5" s="508" t="s">
        <v>394</v>
      </c>
      <c r="J5" s="501">
        <v>1</v>
      </c>
      <c r="K5" s="494">
        <f t="shared" ref="K5:K11" si="3">G5</f>
        <v>2500000</v>
      </c>
      <c r="L5" s="494">
        <f t="shared" ref="L5:L11" si="4">ROUNDDOWN(H5,-3)</f>
        <v>2500000</v>
      </c>
      <c r="M5" s="753"/>
      <c r="N5" s="753"/>
    </row>
    <row r="6" spans="1:15" ht="59.25" customHeight="1" thickBot="1">
      <c r="A6" s="57" t="s">
        <v>392</v>
      </c>
      <c r="B6" s="507" t="s">
        <v>395</v>
      </c>
      <c r="C6" s="506">
        <v>2000000</v>
      </c>
      <c r="D6" s="506">
        <v>0</v>
      </c>
      <c r="E6" s="504">
        <f t="shared" si="0"/>
        <v>2000000</v>
      </c>
      <c r="F6" s="505">
        <v>2000000</v>
      </c>
      <c r="G6" s="504">
        <f t="shared" si="1"/>
        <v>2000000</v>
      </c>
      <c r="H6" s="504">
        <f t="shared" si="2"/>
        <v>2000000</v>
      </c>
      <c r="I6" s="503">
        <f t="shared" ref="I6:I11" si="5">H6</f>
        <v>2000000</v>
      </c>
      <c r="J6" s="495">
        <v>1</v>
      </c>
      <c r="K6" s="494">
        <f t="shared" si="3"/>
        <v>2000000</v>
      </c>
      <c r="L6" s="494">
        <f t="shared" si="4"/>
        <v>2000000</v>
      </c>
      <c r="M6" s="753"/>
      <c r="N6" s="753"/>
      <c r="O6" s="502"/>
    </row>
    <row r="7" spans="1:15" ht="59.25" customHeight="1" thickBot="1">
      <c r="A7" s="57"/>
      <c r="B7" s="500"/>
      <c r="C7" s="499"/>
      <c r="D7" s="499">
        <v>0</v>
      </c>
      <c r="E7" s="497">
        <f t="shared" si="0"/>
        <v>0</v>
      </c>
      <c r="F7" s="498"/>
      <c r="G7" s="497">
        <f t="shared" si="1"/>
        <v>0</v>
      </c>
      <c r="H7" s="497">
        <f t="shared" si="2"/>
        <v>0</v>
      </c>
      <c r="I7" s="496">
        <f t="shared" si="5"/>
        <v>0</v>
      </c>
      <c r="J7" s="501">
        <v>1</v>
      </c>
      <c r="K7" s="494">
        <f t="shared" si="3"/>
        <v>0</v>
      </c>
      <c r="L7" s="494">
        <f t="shared" si="4"/>
        <v>0</v>
      </c>
      <c r="M7" s="753"/>
      <c r="N7" s="753"/>
    </row>
    <row r="8" spans="1:15" ht="59.25" customHeight="1" thickBot="1">
      <c r="A8" s="57"/>
      <c r="B8" s="500"/>
      <c r="C8" s="499"/>
      <c r="D8" s="499">
        <v>0</v>
      </c>
      <c r="E8" s="497">
        <f t="shared" si="0"/>
        <v>0</v>
      </c>
      <c r="F8" s="498"/>
      <c r="G8" s="497">
        <f t="shared" si="1"/>
        <v>0</v>
      </c>
      <c r="H8" s="497">
        <f t="shared" si="2"/>
        <v>0</v>
      </c>
      <c r="I8" s="496">
        <f t="shared" si="5"/>
        <v>0</v>
      </c>
      <c r="J8" s="501">
        <v>1</v>
      </c>
      <c r="K8" s="494">
        <f t="shared" si="3"/>
        <v>0</v>
      </c>
      <c r="L8" s="494">
        <f t="shared" si="4"/>
        <v>0</v>
      </c>
      <c r="M8" s="753"/>
      <c r="N8" s="753"/>
    </row>
    <row r="9" spans="1:15" ht="59.25" customHeight="1" thickBot="1">
      <c r="A9" s="57"/>
      <c r="B9" s="500"/>
      <c r="C9" s="499"/>
      <c r="D9" s="499">
        <v>0</v>
      </c>
      <c r="E9" s="497">
        <f t="shared" si="0"/>
        <v>0</v>
      </c>
      <c r="F9" s="498"/>
      <c r="G9" s="497">
        <f t="shared" si="1"/>
        <v>0</v>
      </c>
      <c r="H9" s="497">
        <f t="shared" si="2"/>
        <v>0</v>
      </c>
      <c r="I9" s="496">
        <f t="shared" si="5"/>
        <v>0</v>
      </c>
      <c r="J9" s="501">
        <v>1</v>
      </c>
      <c r="K9" s="494">
        <f t="shared" si="3"/>
        <v>0</v>
      </c>
      <c r="L9" s="494">
        <f t="shared" si="4"/>
        <v>0</v>
      </c>
      <c r="M9" s="754"/>
      <c r="N9" s="755"/>
    </row>
    <row r="10" spans="1:15" ht="59.25" customHeight="1" thickBot="1">
      <c r="A10" s="57"/>
      <c r="B10" s="500"/>
      <c r="C10" s="499"/>
      <c r="D10" s="499">
        <v>0</v>
      </c>
      <c r="E10" s="497">
        <f t="shared" si="0"/>
        <v>0</v>
      </c>
      <c r="F10" s="498"/>
      <c r="G10" s="497">
        <f t="shared" si="1"/>
        <v>0</v>
      </c>
      <c r="H10" s="497">
        <f t="shared" si="2"/>
        <v>0</v>
      </c>
      <c r="I10" s="496">
        <f t="shared" si="5"/>
        <v>0</v>
      </c>
      <c r="J10" s="501">
        <v>1</v>
      </c>
      <c r="K10" s="494">
        <f t="shared" si="3"/>
        <v>0</v>
      </c>
      <c r="L10" s="494">
        <f t="shared" si="4"/>
        <v>0</v>
      </c>
      <c r="M10" s="754"/>
      <c r="N10" s="755"/>
    </row>
    <row r="11" spans="1:15" ht="72.75" customHeight="1" thickBot="1">
      <c r="B11" s="500"/>
      <c r="C11" s="499"/>
      <c r="D11" s="499">
        <v>0</v>
      </c>
      <c r="E11" s="497">
        <f t="shared" si="0"/>
        <v>0</v>
      </c>
      <c r="F11" s="498"/>
      <c r="G11" s="497">
        <f t="shared" si="1"/>
        <v>0</v>
      </c>
      <c r="H11" s="497">
        <f t="shared" si="2"/>
        <v>0</v>
      </c>
      <c r="I11" s="496">
        <f t="shared" si="5"/>
        <v>0</v>
      </c>
      <c r="J11" s="495">
        <v>1</v>
      </c>
      <c r="K11" s="494">
        <f t="shared" si="3"/>
        <v>0</v>
      </c>
      <c r="L11" s="494">
        <f t="shared" si="4"/>
        <v>0</v>
      </c>
      <c r="M11" s="754"/>
      <c r="N11" s="755"/>
    </row>
    <row r="12" spans="1:15" ht="58.5" customHeight="1" thickBot="1">
      <c r="B12" s="930" t="s">
        <v>396</v>
      </c>
      <c r="C12" s="931"/>
      <c r="D12" s="931"/>
      <c r="E12" s="931"/>
      <c r="F12" s="931"/>
      <c r="G12" s="931"/>
      <c r="H12" s="931"/>
      <c r="I12" s="931"/>
      <c r="J12" s="932"/>
      <c r="K12" s="493">
        <f>SUM(K5:K11)</f>
        <v>4500000</v>
      </c>
      <c r="L12" s="493">
        <f>SUM(L5:L11)</f>
        <v>4500000</v>
      </c>
      <c r="M12" s="492"/>
      <c r="N12" s="491"/>
    </row>
    <row r="13" spans="1:15">
      <c r="M13" s="490"/>
      <c r="N13" s="490"/>
    </row>
    <row r="14" spans="1:15">
      <c r="B14" s="489" t="s">
        <v>397</v>
      </c>
    </row>
  </sheetData>
  <sheetProtection selectLockedCells="1"/>
  <mergeCells count="2">
    <mergeCell ref="B1:C1"/>
    <mergeCell ref="B12:J12"/>
  </mergeCells>
  <phoneticPr fontId="5"/>
  <dataValidations count="1">
    <dataValidation imeMode="off" allowBlank="1" showInputMessage="1" showErrorMessage="1" sqref="C3:G11 J3:N4 M5:N12" xr:uid="{56253EB6-A3B1-4179-AD3A-6C12088CE22F}"/>
  </dataValidations>
  <printOptions horizontalCentered="1"/>
  <pageMargins left="0.39370078740157483" right="0.39370078740157483" top="0.74803149606299213" bottom="0.74803149606299213" header="0.31496062992125984" footer="0.31496062992125984"/>
  <pageSetup paperSize="9" scale="81"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AF4B9-6550-4B05-AD7D-52548675E07B}">
  <sheetPr>
    <tabColor rgb="FFFFC000"/>
    <pageSetUpPr fitToPage="1"/>
  </sheetPr>
  <dimension ref="B1:P81"/>
  <sheetViews>
    <sheetView showGridLines="0" view="pageBreakPreview" topLeftCell="A5" zoomScale="90" zoomScaleNormal="90" zoomScaleSheetLayoutView="90" zoomScalePageLayoutView="70" workbookViewId="0">
      <selection activeCell="B20" sqref="B20:D20"/>
    </sheetView>
  </sheetViews>
  <sheetFormatPr defaultRowHeight="13.5" outlineLevelCol="1"/>
  <cols>
    <col min="1" max="1" width="3.625" style="152" customWidth="1"/>
    <col min="2" max="10" width="22.375" style="152" customWidth="1"/>
    <col min="11" max="13" width="20.75" style="152" customWidth="1"/>
    <col min="14" max="14" width="5.625" style="152" customWidth="1" outlineLevel="1"/>
    <col min="15" max="16" width="9" style="152" customWidth="1" outlineLevel="1"/>
    <col min="17" max="262" width="9" style="152"/>
    <col min="263" max="263" width="15.75" style="152" customWidth="1"/>
    <col min="264" max="269" width="12.125" style="152" customWidth="1"/>
    <col min="270" max="270" width="11.875" style="152" customWidth="1"/>
    <col min="271" max="518" width="9" style="152"/>
    <col min="519" max="519" width="15.75" style="152" customWidth="1"/>
    <col min="520" max="525" width="12.125" style="152" customWidth="1"/>
    <col min="526" max="526" width="11.875" style="152" customWidth="1"/>
    <col min="527" max="774" width="9" style="152"/>
    <col min="775" max="775" width="15.75" style="152" customWidth="1"/>
    <col min="776" max="781" width="12.125" style="152" customWidth="1"/>
    <col min="782" max="782" width="11.875" style="152" customWidth="1"/>
    <col min="783" max="1030" width="9" style="152"/>
    <col min="1031" max="1031" width="15.75" style="152" customWidth="1"/>
    <col min="1032" max="1037" width="12.125" style="152" customWidth="1"/>
    <col min="1038" max="1038" width="11.875" style="152" customWidth="1"/>
    <col min="1039" max="1286" width="9" style="152"/>
    <col min="1287" max="1287" width="15.75" style="152" customWidth="1"/>
    <col min="1288" max="1293" width="12.125" style="152" customWidth="1"/>
    <col min="1294" max="1294" width="11.875" style="152" customWidth="1"/>
    <col min="1295" max="1542" width="9" style="152"/>
    <col min="1543" max="1543" width="15.75" style="152" customWidth="1"/>
    <col min="1544" max="1549" width="12.125" style="152" customWidth="1"/>
    <col min="1550" max="1550" width="11.875" style="152" customWidth="1"/>
    <col min="1551" max="1798" width="9" style="152"/>
    <col min="1799" max="1799" width="15.75" style="152" customWidth="1"/>
    <col min="1800" max="1805" width="12.125" style="152" customWidth="1"/>
    <col min="1806" max="1806" width="11.875" style="152" customWidth="1"/>
    <col min="1807" max="2054" width="9" style="152"/>
    <col min="2055" max="2055" width="15.75" style="152" customWidth="1"/>
    <col min="2056" max="2061" width="12.125" style="152" customWidth="1"/>
    <col min="2062" max="2062" width="11.875" style="152" customWidth="1"/>
    <col min="2063" max="2310" width="9" style="152"/>
    <col min="2311" max="2311" width="15.75" style="152" customWidth="1"/>
    <col min="2312" max="2317" width="12.125" style="152" customWidth="1"/>
    <col min="2318" max="2318" width="11.875" style="152" customWidth="1"/>
    <col min="2319" max="2566" width="9" style="152"/>
    <col min="2567" max="2567" width="15.75" style="152" customWidth="1"/>
    <col min="2568" max="2573" width="12.125" style="152" customWidth="1"/>
    <col min="2574" max="2574" width="11.875" style="152" customWidth="1"/>
    <col min="2575" max="2822" width="9" style="152"/>
    <col min="2823" max="2823" width="15.75" style="152" customWidth="1"/>
    <col min="2824" max="2829" width="12.125" style="152" customWidth="1"/>
    <col min="2830" max="2830" width="11.875" style="152" customWidth="1"/>
    <col min="2831" max="3078" width="9" style="152"/>
    <col min="3079" max="3079" width="15.75" style="152" customWidth="1"/>
    <col min="3080" max="3085" width="12.125" style="152" customWidth="1"/>
    <col min="3086" max="3086" width="11.875" style="152" customWidth="1"/>
    <col min="3087" max="3334" width="9" style="152"/>
    <col min="3335" max="3335" width="15.75" style="152" customWidth="1"/>
    <col min="3336" max="3341" width="12.125" style="152" customWidth="1"/>
    <col min="3342" max="3342" width="11.875" style="152" customWidth="1"/>
    <col min="3343" max="3590" width="9" style="152"/>
    <col min="3591" max="3591" width="15.75" style="152" customWidth="1"/>
    <col min="3592" max="3597" width="12.125" style="152" customWidth="1"/>
    <col min="3598" max="3598" width="11.875" style="152" customWidth="1"/>
    <col min="3599" max="3846" width="9" style="152"/>
    <col min="3847" max="3847" width="15.75" style="152" customWidth="1"/>
    <col min="3848" max="3853" width="12.125" style="152" customWidth="1"/>
    <col min="3854" max="3854" width="11.875" style="152" customWidth="1"/>
    <col min="3855" max="4102" width="9" style="152"/>
    <col min="4103" max="4103" width="15.75" style="152" customWidth="1"/>
    <col min="4104" max="4109" width="12.125" style="152" customWidth="1"/>
    <col min="4110" max="4110" width="11.875" style="152" customWidth="1"/>
    <col min="4111" max="4358" width="9" style="152"/>
    <col min="4359" max="4359" width="15.75" style="152" customWidth="1"/>
    <col min="4360" max="4365" width="12.125" style="152" customWidth="1"/>
    <col min="4366" max="4366" width="11.875" style="152" customWidth="1"/>
    <col min="4367" max="4614" width="9" style="152"/>
    <col min="4615" max="4615" width="15.75" style="152" customWidth="1"/>
    <col min="4616" max="4621" width="12.125" style="152" customWidth="1"/>
    <col min="4622" max="4622" width="11.875" style="152" customWidth="1"/>
    <col min="4623" max="4870" width="9" style="152"/>
    <col min="4871" max="4871" width="15.75" style="152" customWidth="1"/>
    <col min="4872" max="4877" width="12.125" style="152" customWidth="1"/>
    <col min="4878" max="4878" width="11.875" style="152" customWidth="1"/>
    <col min="4879" max="5126" width="9" style="152"/>
    <col min="5127" max="5127" width="15.75" style="152" customWidth="1"/>
    <col min="5128" max="5133" width="12.125" style="152" customWidth="1"/>
    <col min="5134" max="5134" width="11.875" style="152" customWidth="1"/>
    <col min="5135" max="5382" width="9" style="152"/>
    <col min="5383" max="5383" width="15.75" style="152" customWidth="1"/>
    <col min="5384" max="5389" width="12.125" style="152" customWidth="1"/>
    <col min="5390" max="5390" width="11.875" style="152" customWidth="1"/>
    <col min="5391" max="5638" width="9" style="152"/>
    <col min="5639" max="5639" width="15.75" style="152" customWidth="1"/>
    <col min="5640" max="5645" width="12.125" style="152" customWidth="1"/>
    <col min="5646" max="5646" width="11.875" style="152" customWidth="1"/>
    <col min="5647" max="5894" width="9" style="152"/>
    <col min="5895" max="5895" width="15.75" style="152" customWidth="1"/>
    <col min="5896" max="5901" width="12.125" style="152" customWidth="1"/>
    <col min="5902" max="5902" width="11.875" style="152" customWidth="1"/>
    <col min="5903" max="6150" width="9" style="152"/>
    <col min="6151" max="6151" width="15.75" style="152" customWidth="1"/>
    <col min="6152" max="6157" width="12.125" style="152" customWidth="1"/>
    <col min="6158" max="6158" width="11.875" style="152" customWidth="1"/>
    <col min="6159" max="6406" width="9" style="152"/>
    <col min="6407" max="6407" width="15.75" style="152" customWidth="1"/>
    <col min="6408" max="6413" width="12.125" style="152" customWidth="1"/>
    <col min="6414" max="6414" width="11.875" style="152" customWidth="1"/>
    <col min="6415" max="6662" width="9" style="152"/>
    <col min="6663" max="6663" width="15.75" style="152" customWidth="1"/>
    <col min="6664" max="6669" width="12.125" style="152" customWidth="1"/>
    <col min="6670" max="6670" width="11.875" style="152" customWidth="1"/>
    <col min="6671" max="6918" width="9" style="152"/>
    <col min="6919" max="6919" width="15.75" style="152" customWidth="1"/>
    <col min="6920" max="6925" width="12.125" style="152" customWidth="1"/>
    <col min="6926" max="6926" width="11.875" style="152" customWidth="1"/>
    <col min="6927" max="7174" width="9" style="152"/>
    <col min="7175" max="7175" width="15.75" style="152" customWidth="1"/>
    <col min="7176" max="7181" width="12.125" style="152" customWidth="1"/>
    <col min="7182" max="7182" width="11.875" style="152" customWidth="1"/>
    <col min="7183" max="7430" width="9" style="152"/>
    <col min="7431" max="7431" width="15.75" style="152" customWidth="1"/>
    <col min="7432" max="7437" width="12.125" style="152" customWidth="1"/>
    <col min="7438" max="7438" width="11.875" style="152" customWidth="1"/>
    <col min="7439" max="7686" width="9" style="152"/>
    <col min="7687" max="7687" width="15.75" style="152" customWidth="1"/>
    <col min="7688" max="7693" width="12.125" style="152" customWidth="1"/>
    <col min="7694" max="7694" width="11.875" style="152" customWidth="1"/>
    <col min="7695" max="7942" width="9" style="152"/>
    <col min="7943" max="7943" width="15.75" style="152" customWidth="1"/>
    <col min="7944" max="7949" width="12.125" style="152" customWidth="1"/>
    <col min="7950" max="7950" width="11.875" style="152" customWidth="1"/>
    <col min="7951" max="8198" width="9" style="152"/>
    <col min="8199" max="8199" width="15.75" style="152" customWidth="1"/>
    <col min="8200" max="8205" width="12.125" style="152" customWidth="1"/>
    <col min="8206" max="8206" width="11.875" style="152" customWidth="1"/>
    <col min="8207" max="8454" width="9" style="152"/>
    <col min="8455" max="8455" width="15.75" style="152" customWidth="1"/>
    <col min="8456" max="8461" width="12.125" style="152" customWidth="1"/>
    <col min="8462" max="8462" width="11.875" style="152" customWidth="1"/>
    <col min="8463" max="8710" width="9" style="152"/>
    <col min="8711" max="8711" width="15.75" style="152" customWidth="1"/>
    <col min="8712" max="8717" width="12.125" style="152" customWidth="1"/>
    <col min="8718" max="8718" width="11.875" style="152" customWidth="1"/>
    <col min="8719" max="8966" width="9" style="152"/>
    <col min="8967" max="8967" width="15.75" style="152" customWidth="1"/>
    <col min="8968" max="8973" width="12.125" style="152" customWidth="1"/>
    <col min="8974" max="8974" width="11.875" style="152" customWidth="1"/>
    <col min="8975" max="9222" width="9" style="152"/>
    <col min="9223" max="9223" width="15.75" style="152" customWidth="1"/>
    <col min="9224" max="9229" width="12.125" style="152" customWidth="1"/>
    <col min="9230" max="9230" width="11.875" style="152" customWidth="1"/>
    <col min="9231" max="9478" width="9" style="152"/>
    <col min="9479" max="9479" width="15.75" style="152" customWidth="1"/>
    <col min="9480" max="9485" width="12.125" style="152" customWidth="1"/>
    <col min="9486" max="9486" width="11.875" style="152" customWidth="1"/>
    <col min="9487" max="9734" width="9" style="152"/>
    <col min="9735" max="9735" width="15.75" style="152" customWidth="1"/>
    <col min="9736" max="9741" width="12.125" style="152" customWidth="1"/>
    <col min="9742" max="9742" width="11.875" style="152" customWidth="1"/>
    <col min="9743" max="9990" width="9" style="152"/>
    <col min="9991" max="9991" width="15.75" style="152" customWidth="1"/>
    <col min="9992" max="9997" width="12.125" style="152" customWidth="1"/>
    <col min="9998" max="9998" width="11.875" style="152" customWidth="1"/>
    <col min="9999" max="10246" width="9" style="152"/>
    <col min="10247" max="10247" width="15.75" style="152" customWidth="1"/>
    <col min="10248" max="10253" width="12.125" style="152" customWidth="1"/>
    <col min="10254" max="10254" width="11.875" style="152" customWidth="1"/>
    <col min="10255" max="10502" width="9" style="152"/>
    <col min="10503" max="10503" width="15.75" style="152" customWidth="1"/>
    <col min="10504" max="10509" width="12.125" style="152" customWidth="1"/>
    <col min="10510" max="10510" width="11.875" style="152" customWidth="1"/>
    <col min="10511" max="10758" width="9" style="152"/>
    <col min="10759" max="10759" width="15.75" style="152" customWidth="1"/>
    <col min="10760" max="10765" width="12.125" style="152" customWidth="1"/>
    <col min="10766" max="10766" width="11.875" style="152" customWidth="1"/>
    <col min="10767" max="11014" width="9" style="152"/>
    <col min="11015" max="11015" width="15.75" style="152" customWidth="1"/>
    <col min="11016" max="11021" width="12.125" style="152" customWidth="1"/>
    <col min="11022" max="11022" width="11.875" style="152" customWidth="1"/>
    <col min="11023" max="11270" width="9" style="152"/>
    <col min="11271" max="11271" width="15.75" style="152" customWidth="1"/>
    <col min="11272" max="11277" width="12.125" style="152" customWidth="1"/>
    <col min="11278" max="11278" width="11.875" style="152" customWidth="1"/>
    <col min="11279" max="11526" width="9" style="152"/>
    <col min="11527" max="11527" width="15.75" style="152" customWidth="1"/>
    <col min="11528" max="11533" width="12.125" style="152" customWidth="1"/>
    <col min="11534" max="11534" width="11.875" style="152" customWidth="1"/>
    <col min="11535" max="11782" width="9" style="152"/>
    <col min="11783" max="11783" width="15.75" style="152" customWidth="1"/>
    <col min="11784" max="11789" width="12.125" style="152" customWidth="1"/>
    <col min="11790" max="11790" width="11.875" style="152" customWidth="1"/>
    <col min="11791" max="12038" width="9" style="152"/>
    <col min="12039" max="12039" width="15.75" style="152" customWidth="1"/>
    <col min="12040" max="12045" width="12.125" style="152" customWidth="1"/>
    <col min="12046" max="12046" width="11.875" style="152" customWidth="1"/>
    <col min="12047" max="12294" width="9" style="152"/>
    <col min="12295" max="12295" width="15.75" style="152" customWidth="1"/>
    <col min="12296" max="12301" width="12.125" style="152" customWidth="1"/>
    <col min="12302" max="12302" width="11.875" style="152" customWidth="1"/>
    <col min="12303" max="12550" width="9" style="152"/>
    <col min="12551" max="12551" width="15.75" style="152" customWidth="1"/>
    <col min="12552" max="12557" width="12.125" style="152" customWidth="1"/>
    <col min="12558" max="12558" width="11.875" style="152" customWidth="1"/>
    <col min="12559" max="12806" width="9" style="152"/>
    <col min="12807" max="12807" width="15.75" style="152" customWidth="1"/>
    <col min="12808" max="12813" width="12.125" style="152" customWidth="1"/>
    <col min="12814" max="12814" width="11.875" style="152" customWidth="1"/>
    <col min="12815" max="13062" width="9" style="152"/>
    <col min="13063" max="13063" width="15.75" style="152" customWidth="1"/>
    <col min="13064" max="13069" width="12.125" style="152" customWidth="1"/>
    <col min="13070" max="13070" width="11.875" style="152" customWidth="1"/>
    <col min="13071" max="13318" width="9" style="152"/>
    <col min="13319" max="13319" width="15.75" style="152" customWidth="1"/>
    <col min="13320" max="13325" width="12.125" style="152" customWidth="1"/>
    <col min="13326" max="13326" width="11.875" style="152" customWidth="1"/>
    <col min="13327" max="13574" width="9" style="152"/>
    <col min="13575" max="13575" width="15.75" style="152" customWidth="1"/>
    <col min="13576" max="13581" width="12.125" style="152" customWidth="1"/>
    <col min="13582" max="13582" width="11.875" style="152" customWidth="1"/>
    <col min="13583" max="13830" width="9" style="152"/>
    <col min="13831" max="13831" width="15.75" style="152" customWidth="1"/>
    <col min="13832" max="13837" width="12.125" style="152" customWidth="1"/>
    <col min="13838" max="13838" width="11.875" style="152" customWidth="1"/>
    <col min="13839" max="14086" width="9" style="152"/>
    <col min="14087" max="14087" width="15.75" style="152" customWidth="1"/>
    <col min="14088" max="14093" width="12.125" style="152" customWidth="1"/>
    <col min="14094" max="14094" width="11.875" style="152" customWidth="1"/>
    <col min="14095" max="14342" width="9" style="152"/>
    <col min="14343" max="14343" width="15.75" style="152" customWidth="1"/>
    <col min="14344" max="14349" width="12.125" style="152" customWidth="1"/>
    <col min="14350" max="14350" width="11.875" style="152" customWidth="1"/>
    <col min="14351" max="14598" width="9" style="152"/>
    <col min="14599" max="14599" width="15.75" style="152" customWidth="1"/>
    <col min="14600" max="14605" width="12.125" style="152" customWidth="1"/>
    <col min="14606" max="14606" width="11.875" style="152" customWidth="1"/>
    <col min="14607" max="14854" width="9" style="152"/>
    <col min="14855" max="14855" width="15.75" style="152" customWidth="1"/>
    <col min="14856" max="14861" width="12.125" style="152" customWidth="1"/>
    <col min="14862" max="14862" width="11.875" style="152" customWidth="1"/>
    <col min="14863" max="15110" width="9" style="152"/>
    <col min="15111" max="15111" width="15.75" style="152" customWidth="1"/>
    <col min="15112" max="15117" width="12.125" style="152" customWidth="1"/>
    <col min="15118" max="15118" width="11.875" style="152" customWidth="1"/>
    <col min="15119" max="15366" width="9" style="152"/>
    <col min="15367" max="15367" width="15.75" style="152" customWidth="1"/>
    <col min="15368" max="15373" width="12.125" style="152" customWidth="1"/>
    <col min="15374" max="15374" width="11.875" style="152" customWidth="1"/>
    <col min="15375" max="15622" width="9" style="152"/>
    <col min="15623" max="15623" width="15.75" style="152" customWidth="1"/>
    <col min="15624" max="15629" width="12.125" style="152" customWidth="1"/>
    <col min="15630" max="15630" width="11.875" style="152" customWidth="1"/>
    <col min="15631" max="15878" width="9" style="152"/>
    <col min="15879" max="15879" width="15.75" style="152" customWidth="1"/>
    <col min="15880" max="15885" width="12.125" style="152" customWidth="1"/>
    <col min="15886" max="15886" width="11.875" style="152" customWidth="1"/>
    <col min="15887" max="16134" width="9" style="152"/>
    <col min="16135" max="16135" width="15.75" style="152" customWidth="1"/>
    <col min="16136" max="16141" width="12.125" style="152" customWidth="1"/>
    <col min="16142" max="16142" width="11.875" style="152" customWidth="1"/>
    <col min="16143" max="16384" width="9" style="152"/>
  </cols>
  <sheetData>
    <row r="1" spans="2:14" ht="16.5" customHeight="1">
      <c r="B1" s="169" t="s">
        <v>413</v>
      </c>
      <c r="C1" s="174"/>
      <c r="D1" s="153"/>
      <c r="E1" s="153"/>
      <c r="F1" s="153"/>
      <c r="G1" s="153"/>
      <c r="H1" s="153"/>
      <c r="I1" s="153"/>
      <c r="J1" s="153"/>
      <c r="K1" s="153"/>
      <c r="L1" s="153"/>
      <c r="M1" s="153"/>
    </row>
    <row r="2" spans="2:14" ht="13.5" customHeight="1">
      <c r="B2" s="153"/>
      <c r="C2" s="153"/>
      <c r="D2" s="153"/>
      <c r="E2" s="153"/>
      <c r="F2" s="153"/>
      <c r="G2" s="153"/>
      <c r="H2" s="153"/>
      <c r="I2" s="153"/>
      <c r="J2" s="153"/>
      <c r="K2" s="153"/>
      <c r="L2" s="153"/>
      <c r="M2" s="153"/>
    </row>
    <row r="3" spans="2:14" ht="13.5" customHeight="1">
      <c r="B3" s="153"/>
      <c r="C3" s="173"/>
      <c r="D3" s="173"/>
      <c r="E3" s="173"/>
      <c r="F3" s="173"/>
      <c r="G3" s="173"/>
      <c r="H3" s="173"/>
      <c r="I3" s="173"/>
      <c r="J3" s="173"/>
      <c r="K3" s="173"/>
      <c r="L3" s="173"/>
      <c r="M3" s="173"/>
    </row>
    <row r="4" spans="2:14" ht="23.25" customHeight="1">
      <c r="B4" s="169" t="str">
        <f>'第１号様式_別表９　事業計画書（産科・小児科医療機関等支援） '!B2</f>
        <v>産科・小児科医療機関等支援執行事業</v>
      </c>
      <c r="C4" s="169"/>
      <c r="D4" s="153"/>
      <c r="E4" s="153"/>
      <c r="F4" s="153"/>
      <c r="G4" s="153"/>
      <c r="H4" s="153"/>
      <c r="I4" s="153"/>
      <c r="J4" s="153"/>
      <c r="K4" s="153"/>
      <c r="L4" s="853" t="s">
        <v>98</v>
      </c>
      <c r="M4" s="853"/>
    </row>
    <row r="5" spans="2:14" ht="18" customHeight="1">
      <c r="B5" s="806" t="s">
        <v>99</v>
      </c>
      <c r="C5" s="807"/>
      <c r="D5" s="808"/>
      <c r="E5" s="806" t="s">
        <v>100</v>
      </c>
      <c r="F5" s="808"/>
      <c r="G5" s="806" t="s">
        <v>101</v>
      </c>
      <c r="H5" s="807"/>
      <c r="I5" s="807"/>
      <c r="J5" s="807"/>
      <c r="K5" s="807"/>
      <c r="L5" s="807"/>
      <c r="M5" s="808"/>
      <c r="N5" s="172"/>
    </row>
    <row r="6" spans="2:14" ht="18" customHeight="1">
      <c r="B6" s="809"/>
      <c r="C6" s="810"/>
      <c r="D6" s="811"/>
      <c r="E6" s="162"/>
      <c r="F6" s="171" t="s">
        <v>102</v>
      </c>
      <c r="G6" s="170"/>
      <c r="H6" s="169"/>
      <c r="I6" s="169"/>
      <c r="J6" s="169"/>
      <c r="K6" s="169"/>
      <c r="L6" s="169"/>
      <c r="M6" s="168"/>
    </row>
    <row r="7" spans="2:14" ht="18" customHeight="1">
      <c r="B7" s="812" t="s">
        <v>399</v>
      </c>
      <c r="C7" s="804"/>
      <c r="D7" s="805"/>
      <c r="E7" s="162"/>
      <c r="F7" s="526"/>
      <c r="G7" s="531"/>
      <c r="H7" s="528"/>
      <c r="I7" s="528"/>
      <c r="J7" s="528"/>
      <c r="K7" s="528"/>
      <c r="L7" s="528"/>
      <c r="M7" s="527"/>
      <c r="N7" s="152">
        <v>4</v>
      </c>
    </row>
    <row r="8" spans="2:14" ht="18" customHeight="1">
      <c r="B8" s="803"/>
      <c r="C8" s="804"/>
      <c r="D8" s="805"/>
      <c r="E8" s="162"/>
      <c r="F8" s="526"/>
      <c r="G8" s="531"/>
      <c r="H8" s="528"/>
      <c r="I8" s="528"/>
      <c r="J8" s="528"/>
      <c r="K8" s="528"/>
      <c r="L8" s="528"/>
      <c r="M8" s="527"/>
      <c r="N8" s="152">
        <v>5</v>
      </c>
    </row>
    <row r="9" spans="2:14" ht="18" customHeight="1">
      <c r="B9" s="803" t="s">
        <v>400</v>
      </c>
      <c r="C9" s="804"/>
      <c r="D9" s="805"/>
      <c r="E9" s="162"/>
      <c r="F9" s="526"/>
      <c r="G9" s="529"/>
      <c r="H9" s="528"/>
      <c r="I9" s="528"/>
      <c r="J9" s="528"/>
      <c r="K9" s="528"/>
      <c r="L9" s="528"/>
      <c r="M9" s="527"/>
      <c r="N9" s="152">
        <v>6</v>
      </c>
    </row>
    <row r="10" spans="2:14" ht="18" customHeight="1">
      <c r="B10" s="803"/>
      <c r="C10" s="804"/>
      <c r="D10" s="805"/>
      <c r="E10" s="162"/>
      <c r="F10" s="526"/>
      <c r="G10" s="529"/>
      <c r="H10" s="528"/>
      <c r="I10" s="528"/>
      <c r="J10" s="528"/>
      <c r="K10" s="528"/>
      <c r="L10" s="528"/>
      <c r="M10" s="527"/>
      <c r="N10" s="152">
        <v>7</v>
      </c>
    </row>
    <row r="11" spans="2:14" ht="18" customHeight="1">
      <c r="B11" s="803" t="s">
        <v>401</v>
      </c>
      <c r="C11" s="804"/>
      <c r="D11" s="805"/>
      <c r="E11" s="162"/>
      <c r="F11" s="530"/>
      <c r="G11" s="529"/>
      <c r="H11" s="528"/>
      <c r="I11" s="528"/>
      <c r="J11" s="528"/>
      <c r="K11" s="528"/>
      <c r="L11" s="528"/>
      <c r="M11" s="527"/>
      <c r="N11" s="152">
        <v>8</v>
      </c>
    </row>
    <row r="12" spans="2:14" ht="18" customHeight="1">
      <c r="B12" s="803"/>
      <c r="C12" s="804"/>
      <c r="D12" s="805"/>
      <c r="E12" s="162"/>
      <c r="F12" s="526"/>
      <c r="G12" s="529"/>
      <c r="H12" s="528"/>
      <c r="I12" s="528"/>
      <c r="J12" s="528"/>
      <c r="K12" s="528"/>
      <c r="L12" s="528"/>
      <c r="M12" s="527"/>
      <c r="N12" s="152">
        <v>9</v>
      </c>
    </row>
    <row r="13" spans="2:14" ht="18" customHeight="1">
      <c r="B13" s="803" t="s">
        <v>402</v>
      </c>
      <c r="C13" s="804"/>
      <c r="D13" s="805"/>
      <c r="E13" s="162"/>
      <c r="F13" s="526"/>
      <c r="G13" s="529"/>
      <c r="H13" s="528"/>
      <c r="I13" s="528"/>
      <c r="J13" s="528"/>
      <c r="K13" s="528"/>
      <c r="L13" s="528"/>
      <c r="M13" s="527"/>
      <c r="N13" s="152">
        <v>10</v>
      </c>
    </row>
    <row r="14" spans="2:14" ht="18" customHeight="1">
      <c r="B14" s="803"/>
      <c r="C14" s="804"/>
      <c r="D14" s="805"/>
      <c r="E14" s="162"/>
      <c r="F14" s="526"/>
      <c r="G14" s="529"/>
      <c r="H14" s="528"/>
      <c r="I14" s="528"/>
      <c r="J14" s="528"/>
      <c r="K14" s="528"/>
      <c r="L14" s="528"/>
      <c r="M14" s="527"/>
      <c r="N14" s="152">
        <v>11</v>
      </c>
    </row>
    <row r="15" spans="2:14" ht="18" customHeight="1">
      <c r="B15" s="803" t="s">
        <v>403</v>
      </c>
      <c r="C15" s="804"/>
      <c r="D15" s="805"/>
      <c r="E15" s="162"/>
      <c r="F15" s="526"/>
      <c r="G15" s="529"/>
      <c r="H15" s="528"/>
      <c r="I15" s="528"/>
      <c r="J15" s="528"/>
      <c r="K15" s="528"/>
      <c r="L15" s="528"/>
      <c r="M15" s="527"/>
      <c r="N15" s="152">
        <v>12</v>
      </c>
    </row>
    <row r="16" spans="2:14" ht="18" customHeight="1">
      <c r="B16" s="803" t="s">
        <v>404</v>
      </c>
      <c r="C16" s="804"/>
      <c r="D16" s="805"/>
      <c r="E16" s="162"/>
      <c r="F16" s="526"/>
      <c r="G16" s="529"/>
      <c r="H16" s="528"/>
      <c r="I16" s="528"/>
      <c r="J16" s="528"/>
      <c r="K16" s="528"/>
      <c r="L16" s="528"/>
      <c r="M16" s="527"/>
      <c r="N16" s="152">
        <v>13</v>
      </c>
    </row>
    <row r="17" spans="2:14" ht="18" customHeight="1">
      <c r="B17" s="803" t="s">
        <v>405</v>
      </c>
      <c r="C17" s="804"/>
      <c r="D17" s="805"/>
      <c r="E17" s="162"/>
      <c r="F17" s="526"/>
      <c r="G17" s="529"/>
      <c r="H17" s="528"/>
      <c r="I17" s="528"/>
      <c r="J17" s="528"/>
      <c r="K17" s="528"/>
      <c r="L17" s="528"/>
      <c r="M17" s="527"/>
      <c r="N17" s="152">
        <v>14</v>
      </c>
    </row>
    <row r="18" spans="2:14" ht="18" customHeight="1">
      <c r="B18" s="803" t="s">
        <v>504</v>
      </c>
      <c r="C18" s="804"/>
      <c r="D18" s="805"/>
      <c r="E18" s="162"/>
      <c r="F18" s="526"/>
      <c r="G18" s="529"/>
      <c r="H18" s="528"/>
      <c r="I18" s="528"/>
      <c r="J18" s="528"/>
      <c r="K18" s="528"/>
      <c r="L18" s="528"/>
      <c r="M18" s="527"/>
      <c r="N18" s="152">
        <v>15</v>
      </c>
    </row>
    <row r="19" spans="2:14" ht="18" customHeight="1">
      <c r="B19" s="803" t="s">
        <v>505</v>
      </c>
      <c r="C19" s="804"/>
      <c r="D19" s="805"/>
      <c r="E19" s="162"/>
      <c r="F19" s="526"/>
      <c r="G19" s="529"/>
      <c r="H19" s="528"/>
      <c r="I19" s="528"/>
      <c r="J19" s="528"/>
      <c r="K19" s="528"/>
      <c r="L19" s="528"/>
      <c r="M19" s="527"/>
      <c r="N19" s="152">
        <v>16</v>
      </c>
    </row>
    <row r="20" spans="2:14" ht="18" customHeight="1">
      <c r="B20" s="803"/>
      <c r="C20" s="804"/>
      <c r="D20" s="805"/>
      <c r="E20" s="162"/>
      <c r="F20" s="526"/>
      <c r="G20" s="529"/>
      <c r="H20" s="528"/>
      <c r="I20" s="528"/>
      <c r="J20" s="528"/>
      <c r="K20" s="528"/>
      <c r="L20" s="528"/>
      <c r="M20" s="527"/>
      <c r="N20" s="152">
        <v>17</v>
      </c>
    </row>
    <row r="21" spans="2:14" ht="18" customHeight="1">
      <c r="B21" s="803" t="s">
        <v>270</v>
      </c>
      <c r="C21" s="804"/>
      <c r="D21" s="805"/>
      <c r="E21" s="162"/>
      <c r="F21" s="526"/>
      <c r="G21" s="529"/>
      <c r="H21" s="528"/>
      <c r="I21" s="528"/>
      <c r="J21" s="528"/>
      <c r="K21" s="528"/>
      <c r="L21" s="528"/>
      <c r="M21" s="527"/>
      <c r="N21" s="152">
        <v>18</v>
      </c>
    </row>
    <row r="22" spans="2:14" ht="18" customHeight="1">
      <c r="B22" s="803"/>
      <c r="C22" s="804"/>
      <c r="D22" s="805"/>
      <c r="E22" s="162"/>
      <c r="F22" s="526"/>
      <c r="G22" s="529"/>
      <c r="H22" s="528"/>
      <c r="I22" s="528"/>
      <c r="J22" s="528"/>
      <c r="K22" s="528"/>
      <c r="L22" s="528"/>
      <c r="M22" s="527"/>
      <c r="N22" s="152">
        <v>19</v>
      </c>
    </row>
    <row r="23" spans="2:14" ht="18" customHeight="1">
      <c r="B23" s="803" t="s">
        <v>406</v>
      </c>
      <c r="C23" s="804"/>
      <c r="D23" s="805"/>
      <c r="E23" s="162"/>
      <c r="F23" s="526"/>
      <c r="G23" s="529"/>
      <c r="H23" s="528"/>
      <c r="I23" s="528"/>
      <c r="J23" s="528"/>
      <c r="K23" s="528"/>
      <c r="L23" s="528"/>
      <c r="M23" s="527"/>
      <c r="N23" s="152">
        <v>20</v>
      </c>
    </row>
    <row r="24" spans="2:14" ht="18" customHeight="1">
      <c r="B24" s="803"/>
      <c r="C24" s="804"/>
      <c r="D24" s="805"/>
      <c r="E24" s="162"/>
      <c r="F24" s="526"/>
      <c r="G24" s="529"/>
      <c r="H24" s="528"/>
      <c r="I24" s="528"/>
      <c r="J24" s="528"/>
      <c r="K24" s="528"/>
      <c r="L24" s="528"/>
      <c r="M24" s="527"/>
      <c r="N24" s="152">
        <v>21</v>
      </c>
    </row>
    <row r="25" spans="2:14" ht="18" customHeight="1">
      <c r="B25" s="803" t="s">
        <v>407</v>
      </c>
      <c r="C25" s="804"/>
      <c r="D25" s="805"/>
      <c r="E25" s="162"/>
      <c r="F25" s="526"/>
      <c r="G25" s="529"/>
      <c r="H25" s="528"/>
      <c r="I25" s="528"/>
      <c r="J25" s="528"/>
      <c r="K25" s="528"/>
      <c r="L25" s="528"/>
      <c r="M25" s="527"/>
      <c r="N25" s="152">
        <v>22</v>
      </c>
    </row>
    <row r="26" spans="2:14" ht="18" customHeight="1">
      <c r="B26" s="803"/>
      <c r="C26" s="804"/>
      <c r="D26" s="805"/>
      <c r="E26" s="162"/>
      <c r="F26" s="526"/>
      <c r="G26" s="529"/>
      <c r="H26" s="528"/>
      <c r="I26" s="528"/>
      <c r="J26" s="528"/>
      <c r="K26" s="528"/>
      <c r="L26" s="528"/>
      <c r="M26" s="527"/>
      <c r="N26" s="152">
        <v>23</v>
      </c>
    </row>
    <row r="27" spans="2:14" ht="18" customHeight="1">
      <c r="B27" s="803" t="s">
        <v>408</v>
      </c>
      <c r="C27" s="804"/>
      <c r="D27" s="805"/>
      <c r="E27" s="162"/>
      <c r="F27" s="526"/>
      <c r="G27" s="529"/>
      <c r="H27" s="528"/>
      <c r="I27" s="528"/>
      <c r="J27" s="528"/>
      <c r="K27" s="528"/>
      <c r="L27" s="528"/>
      <c r="M27" s="527"/>
      <c r="N27" s="152">
        <v>24</v>
      </c>
    </row>
    <row r="28" spans="2:14" ht="18" customHeight="1">
      <c r="B28" s="803"/>
      <c r="C28" s="804"/>
      <c r="D28" s="805"/>
      <c r="E28" s="162"/>
      <c r="F28" s="526"/>
      <c r="G28" s="529"/>
      <c r="H28" s="528"/>
      <c r="I28" s="528"/>
      <c r="J28" s="528"/>
      <c r="K28" s="528"/>
      <c r="L28" s="528"/>
      <c r="M28" s="527"/>
      <c r="N28" s="152">
        <v>25</v>
      </c>
    </row>
    <row r="29" spans="2:14" ht="18" customHeight="1">
      <c r="B29" s="803" t="s">
        <v>409</v>
      </c>
      <c r="C29" s="804"/>
      <c r="D29" s="805"/>
      <c r="E29" s="162"/>
      <c r="F29" s="526"/>
      <c r="G29" s="529"/>
      <c r="H29" s="528"/>
      <c r="I29" s="528"/>
      <c r="J29" s="528"/>
      <c r="K29" s="528"/>
      <c r="L29" s="528"/>
      <c r="M29" s="527"/>
      <c r="N29" s="152">
        <v>26</v>
      </c>
    </row>
    <row r="30" spans="2:14" ht="18" customHeight="1">
      <c r="B30" s="803"/>
      <c r="C30" s="804"/>
      <c r="D30" s="805"/>
      <c r="E30" s="162"/>
      <c r="F30" s="526"/>
      <c r="G30" s="529"/>
      <c r="H30" s="528"/>
      <c r="I30" s="528"/>
      <c r="J30" s="528"/>
      <c r="K30" s="528"/>
      <c r="L30" s="528"/>
      <c r="M30" s="527"/>
      <c r="N30" s="152">
        <v>27</v>
      </c>
    </row>
    <row r="31" spans="2:14" ht="18" customHeight="1">
      <c r="B31" s="803" t="s">
        <v>410</v>
      </c>
      <c r="C31" s="804"/>
      <c r="D31" s="805"/>
      <c r="E31" s="162"/>
      <c r="F31" s="526"/>
      <c r="G31" s="529"/>
      <c r="H31" s="528"/>
      <c r="I31" s="528"/>
      <c r="J31" s="528"/>
      <c r="K31" s="528"/>
      <c r="L31" s="528"/>
      <c r="M31" s="527"/>
      <c r="N31" s="152">
        <v>28</v>
      </c>
    </row>
    <row r="32" spans="2:14" ht="18" customHeight="1">
      <c r="B32" s="803"/>
      <c r="C32" s="804"/>
      <c r="D32" s="805"/>
      <c r="E32" s="162"/>
      <c r="F32" s="526"/>
      <c r="G32" s="529"/>
      <c r="H32" s="528"/>
      <c r="I32" s="528"/>
      <c r="J32" s="528"/>
      <c r="K32" s="528"/>
      <c r="L32" s="528"/>
      <c r="M32" s="527"/>
      <c r="N32" s="152">
        <v>29</v>
      </c>
    </row>
    <row r="33" spans="2:14" ht="18" customHeight="1">
      <c r="B33" s="803" t="s">
        <v>411</v>
      </c>
      <c r="C33" s="804"/>
      <c r="D33" s="805"/>
      <c r="E33" s="162"/>
      <c r="F33" s="526"/>
      <c r="G33" s="529"/>
      <c r="H33" s="528"/>
      <c r="I33" s="528"/>
      <c r="J33" s="528"/>
      <c r="K33" s="528"/>
      <c r="L33" s="528"/>
      <c r="M33" s="527"/>
      <c r="N33" s="152">
        <v>30</v>
      </c>
    </row>
    <row r="34" spans="2:14" ht="18" customHeight="1">
      <c r="B34" s="803"/>
      <c r="C34" s="804"/>
      <c r="D34" s="805"/>
      <c r="E34" s="162"/>
      <c r="F34" s="526"/>
      <c r="G34" s="529"/>
      <c r="H34" s="528"/>
      <c r="I34" s="528"/>
      <c r="J34" s="528"/>
      <c r="K34" s="528"/>
      <c r="L34" s="528"/>
      <c r="M34" s="527"/>
      <c r="N34" s="152">
        <v>31</v>
      </c>
    </row>
    <row r="35" spans="2:14" ht="18" customHeight="1">
      <c r="B35" s="803"/>
      <c r="C35" s="804"/>
      <c r="D35" s="805"/>
      <c r="E35" s="162"/>
      <c r="F35" s="526"/>
      <c r="G35" s="529"/>
      <c r="H35" s="528"/>
      <c r="I35" s="528"/>
      <c r="J35" s="528"/>
      <c r="K35" s="528"/>
      <c r="L35" s="528"/>
      <c r="M35" s="527"/>
      <c r="N35" s="152">
        <v>32</v>
      </c>
    </row>
    <row r="36" spans="2:14" ht="18" customHeight="1">
      <c r="B36" s="803"/>
      <c r="C36" s="804"/>
      <c r="D36" s="805"/>
      <c r="E36" s="162"/>
      <c r="F36" s="526"/>
      <c r="G36" s="529"/>
      <c r="H36" s="528"/>
      <c r="I36" s="528"/>
      <c r="J36" s="528"/>
      <c r="K36" s="528"/>
      <c r="L36" s="528"/>
      <c r="M36" s="527"/>
      <c r="N36" s="152">
        <v>33</v>
      </c>
    </row>
    <row r="37" spans="2:14" ht="18" customHeight="1">
      <c r="B37" s="803"/>
      <c r="C37" s="804"/>
      <c r="D37" s="805"/>
      <c r="E37" s="162"/>
      <c r="F37" s="526"/>
      <c r="G37" s="529"/>
      <c r="H37" s="528"/>
      <c r="I37" s="528"/>
      <c r="J37" s="528"/>
      <c r="K37" s="528"/>
      <c r="L37" s="528"/>
      <c r="M37" s="527"/>
      <c r="N37" s="152">
        <v>34</v>
      </c>
    </row>
    <row r="38" spans="2:14" ht="18" customHeight="1">
      <c r="B38" s="803"/>
      <c r="C38" s="804"/>
      <c r="D38" s="805"/>
      <c r="E38" s="162"/>
      <c r="F38" s="526"/>
      <c r="G38" s="529"/>
      <c r="H38" s="528"/>
      <c r="I38" s="528"/>
      <c r="J38" s="528"/>
      <c r="K38" s="528"/>
      <c r="L38" s="528"/>
      <c r="M38" s="527"/>
      <c r="N38" s="152">
        <v>35</v>
      </c>
    </row>
    <row r="39" spans="2:14" ht="18" customHeight="1">
      <c r="B39" s="803"/>
      <c r="C39" s="804"/>
      <c r="D39" s="805"/>
      <c r="E39" s="162"/>
      <c r="F39" s="526"/>
      <c r="G39" s="529"/>
      <c r="H39" s="528"/>
      <c r="I39" s="528"/>
      <c r="J39" s="528"/>
      <c r="K39" s="528"/>
      <c r="L39" s="528"/>
      <c r="M39" s="527"/>
      <c r="N39" s="152">
        <v>36</v>
      </c>
    </row>
    <row r="40" spans="2:14" ht="18" customHeight="1">
      <c r="B40" s="803"/>
      <c r="C40" s="804"/>
      <c r="D40" s="805"/>
      <c r="E40" s="162"/>
      <c r="F40" s="526"/>
      <c r="G40" s="529"/>
      <c r="H40" s="528"/>
      <c r="I40" s="528"/>
      <c r="J40" s="528"/>
      <c r="K40" s="528"/>
      <c r="L40" s="528"/>
      <c r="M40" s="527"/>
      <c r="N40" s="152">
        <v>37</v>
      </c>
    </row>
    <row r="41" spans="2:14" ht="18" customHeight="1">
      <c r="B41" s="803"/>
      <c r="C41" s="804"/>
      <c r="D41" s="805"/>
      <c r="E41" s="162"/>
      <c r="F41" s="526"/>
      <c r="G41" s="529"/>
      <c r="H41" s="528"/>
      <c r="I41" s="528"/>
      <c r="J41" s="528"/>
      <c r="K41" s="528"/>
      <c r="L41" s="528"/>
      <c r="M41" s="527"/>
      <c r="N41" s="152">
        <v>38</v>
      </c>
    </row>
    <row r="42" spans="2:14" ht="18" customHeight="1">
      <c r="B42" s="803"/>
      <c r="C42" s="804"/>
      <c r="D42" s="805"/>
      <c r="E42" s="162"/>
      <c r="F42" s="526"/>
      <c r="G42" s="529"/>
      <c r="H42" s="528"/>
      <c r="I42" s="528"/>
      <c r="J42" s="528"/>
      <c r="K42" s="528"/>
      <c r="L42" s="528"/>
      <c r="M42" s="527"/>
      <c r="N42" s="152">
        <v>39</v>
      </c>
    </row>
    <row r="43" spans="2:14" ht="18" customHeight="1">
      <c r="B43" s="803"/>
      <c r="C43" s="804"/>
      <c r="D43" s="805"/>
      <c r="E43" s="162"/>
      <c r="F43" s="526"/>
      <c r="G43" s="529"/>
      <c r="H43" s="528"/>
      <c r="I43" s="528"/>
      <c r="J43" s="528"/>
      <c r="K43" s="528"/>
      <c r="L43" s="528"/>
      <c r="M43" s="527"/>
      <c r="N43" s="152">
        <v>40</v>
      </c>
    </row>
    <row r="44" spans="2:14" ht="18" customHeight="1">
      <c r="B44" s="803"/>
      <c r="C44" s="804"/>
      <c r="D44" s="805"/>
      <c r="E44" s="162"/>
      <c r="F44" s="526"/>
      <c r="G44" s="529"/>
      <c r="H44" s="528"/>
      <c r="I44" s="528"/>
      <c r="J44" s="528"/>
      <c r="K44" s="528"/>
      <c r="L44" s="528"/>
      <c r="M44" s="527"/>
      <c r="N44" s="152">
        <v>41</v>
      </c>
    </row>
    <row r="45" spans="2:14" ht="18" customHeight="1">
      <c r="B45" s="803"/>
      <c r="C45" s="804"/>
      <c r="D45" s="805"/>
      <c r="E45" s="162"/>
      <c r="F45" s="526"/>
      <c r="G45" s="529"/>
      <c r="H45" s="528"/>
      <c r="I45" s="528"/>
      <c r="J45" s="528"/>
      <c r="K45" s="528"/>
      <c r="L45" s="528"/>
      <c r="M45" s="527"/>
      <c r="N45" s="152">
        <v>42</v>
      </c>
    </row>
    <row r="46" spans="2:14" ht="18" customHeight="1">
      <c r="B46" s="803"/>
      <c r="C46" s="804"/>
      <c r="D46" s="805"/>
      <c r="E46" s="162"/>
      <c r="F46" s="526"/>
      <c r="G46" s="529"/>
      <c r="H46" s="528"/>
      <c r="I46" s="528"/>
      <c r="J46" s="528"/>
      <c r="K46" s="528"/>
      <c r="L46" s="528"/>
      <c r="M46" s="527"/>
      <c r="N46" s="152">
        <v>43</v>
      </c>
    </row>
    <row r="47" spans="2:14" ht="18" customHeight="1">
      <c r="B47" s="803"/>
      <c r="C47" s="804"/>
      <c r="D47" s="805"/>
      <c r="E47" s="162"/>
      <c r="F47" s="526"/>
      <c r="G47" s="529"/>
      <c r="H47" s="528"/>
      <c r="I47" s="528"/>
      <c r="J47" s="528"/>
      <c r="K47" s="528"/>
      <c r="L47" s="528"/>
      <c r="M47" s="527"/>
      <c r="N47" s="152">
        <v>44</v>
      </c>
    </row>
    <row r="48" spans="2:14" ht="18" customHeight="1">
      <c r="B48" s="803"/>
      <c r="C48" s="804"/>
      <c r="D48" s="805"/>
      <c r="E48" s="162"/>
      <c r="F48" s="526"/>
      <c r="G48" s="529"/>
      <c r="H48" s="528"/>
      <c r="I48" s="528"/>
      <c r="J48" s="528"/>
      <c r="K48" s="528"/>
      <c r="L48" s="528"/>
      <c r="M48" s="527"/>
      <c r="N48" s="152">
        <v>45</v>
      </c>
    </row>
    <row r="49" spans="2:14" ht="18" customHeight="1">
      <c r="B49" s="803"/>
      <c r="C49" s="804"/>
      <c r="D49" s="805"/>
      <c r="E49" s="162"/>
      <c r="F49" s="526"/>
      <c r="G49" s="529"/>
      <c r="H49" s="528"/>
      <c r="I49" s="528"/>
      <c r="J49" s="528"/>
      <c r="K49" s="528"/>
      <c r="L49" s="528"/>
      <c r="M49" s="527"/>
      <c r="N49" s="152">
        <v>46</v>
      </c>
    </row>
    <row r="50" spans="2:14" ht="18" customHeight="1">
      <c r="B50" s="803"/>
      <c r="C50" s="804"/>
      <c r="D50" s="805"/>
      <c r="E50" s="162"/>
      <c r="F50" s="526"/>
      <c r="G50" s="529"/>
      <c r="H50" s="528"/>
      <c r="I50" s="528"/>
      <c r="J50" s="528"/>
      <c r="K50" s="528"/>
      <c r="L50" s="528"/>
      <c r="M50" s="527"/>
      <c r="N50" s="152">
        <v>47</v>
      </c>
    </row>
    <row r="51" spans="2:14" ht="18" customHeight="1">
      <c r="B51" s="803"/>
      <c r="C51" s="804"/>
      <c r="D51" s="805"/>
      <c r="E51" s="162"/>
      <c r="F51" s="526"/>
      <c r="G51" s="529"/>
      <c r="H51" s="528"/>
      <c r="I51" s="528"/>
      <c r="J51" s="528"/>
      <c r="K51" s="528"/>
      <c r="L51" s="528"/>
      <c r="M51" s="527"/>
      <c r="N51" s="152">
        <v>48</v>
      </c>
    </row>
    <row r="52" spans="2:14" ht="18" customHeight="1">
      <c r="B52" s="803"/>
      <c r="C52" s="804"/>
      <c r="D52" s="805"/>
      <c r="E52" s="162"/>
      <c r="F52" s="526"/>
      <c r="G52" s="529"/>
      <c r="H52" s="528"/>
      <c r="I52" s="528"/>
      <c r="J52" s="528"/>
      <c r="K52" s="528"/>
      <c r="L52" s="528"/>
      <c r="M52" s="527"/>
      <c r="N52" s="152">
        <v>49</v>
      </c>
    </row>
    <row r="53" spans="2:14" ht="18" customHeight="1">
      <c r="B53" s="803"/>
      <c r="C53" s="804"/>
      <c r="D53" s="805"/>
      <c r="E53" s="162"/>
      <c r="F53" s="526"/>
      <c r="G53" s="529"/>
      <c r="H53" s="528"/>
      <c r="I53" s="528"/>
      <c r="J53" s="528"/>
      <c r="K53" s="528"/>
      <c r="L53" s="528"/>
      <c r="M53" s="527"/>
      <c r="N53" s="152">
        <v>50</v>
      </c>
    </row>
    <row r="54" spans="2:14" ht="18" customHeight="1">
      <c r="B54" s="803"/>
      <c r="C54" s="804"/>
      <c r="D54" s="805"/>
      <c r="E54" s="162"/>
      <c r="F54" s="526"/>
      <c r="G54" s="529"/>
      <c r="H54" s="528"/>
      <c r="I54" s="528"/>
      <c r="J54" s="528"/>
      <c r="K54" s="528"/>
      <c r="L54" s="528"/>
      <c r="M54" s="527"/>
      <c r="N54" s="152">
        <v>51</v>
      </c>
    </row>
    <row r="55" spans="2:14" ht="18" customHeight="1">
      <c r="B55" s="803"/>
      <c r="C55" s="804"/>
      <c r="D55" s="805"/>
      <c r="E55" s="162"/>
      <c r="F55" s="526"/>
      <c r="G55" s="529"/>
      <c r="H55" s="528"/>
      <c r="I55" s="528"/>
      <c r="J55" s="528"/>
      <c r="K55" s="528"/>
      <c r="L55" s="528"/>
      <c r="M55" s="527"/>
      <c r="N55" s="152">
        <v>52</v>
      </c>
    </row>
    <row r="56" spans="2:14" ht="18" customHeight="1">
      <c r="B56" s="803"/>
      <c r="C56" s="804"/>
      <c r="D56" s="805"/>
      <c r="E56" s="162"/>
      <c r="F56" s="526"/>
      <c r="G56" s="529"/>
      <c r="H56" s="528"/>
      <c r="I56" s="528"/>
      <c r="J56" s="528"/>
      <c r="K56" s="528"/>
      <c r="L56" s="528"/>
      <c r="M56" s="527"/>
      <c r="N56" s="152">
        <v>53</v>
      </c>
    </row>
    <row r="57" spans="2:14" ht="18" customHeight="1">
      <c r="B57" s="803"/>
      <c r="C57" s="804"/>
      <c r="D57" s="805"/>
      <c r="E57" s="162"/>
      <c r="F57" s="526"/>
      <c r="G57" s="529"/>
      <c r="H57" s="528"/>
      <c r="I57" s="528"/>
      <c r="J57" s="528"/>
      <c r="K57" s="528"/>
      <c r="L57" s="528"/>
      <c r="M57" s="527"/>
      <c r="N57" s="152">
        <v>54</v>
      </c>
    </row>
    <row r="58" spans="2:14" ht="18" customHeight="1">
      <c r="B58" s="803"/>
      <c r="C58" s="804"/>
      <c r="D58" s="805"/>
      <c r="E58" s="162"/>
      <c r="F58" s="526"/>
      <c r="G58" s="529"/>
      <c r="H58" s="528"/>
      <c r="I58" s="528"/>
      <c r="J58" s="528"/>
      <c r="K58" s="528"/>
      <c r="L58" s="528"/>
      <c r="M58" s="527"/>
      <c r="N58" s="152">
        <v>55</v>
      </c>
    </row>
    <row r="59" spans="2:14" ht="18" customHeight="1">
      <c r="B59" s="803"/>
      <c r="C59" s="804"/>
      <c r="D59" s="805"/>
      <c r="E59" s="162"/>
      <c r="F59" s="526"/>
      <c r="G59" s="529"/>
      <c r="H59" s="528"/>
      <c r="I59" s="528"/>
      <c r="J59" s="528"/>
      <c r="K59" s="528"/>
      <c r="L59" s="528"/>
      <c r="M59" s="527"/>
      <c r="N59" s="152">
        <v>56</v>
      </c>
    </row>
    <row r="60" spans="2:14" ht="18" customHeight="1">
      <c r="B60" s="803"/>
      <c r="C60" s="804"/>
      <c r="D60" s="805"/>
      <c r="E60" s="162"/>
      <c r="F60" s="526"/>
      <c r="G60" s="529"/>
      <c r="H60" s="528"/>
      <c r="I60" s="528"/>
      <c r="J60" s="528"/>
      <c r="K60" s="528"/>
      <c r="L60" s="528"/>
      <c r="M60" s="527"/>
      <c r="N60" s="152">
        <v>57</v>
      </c>
    </row>
    <row r="61" spans="2:14" ht="18" customHeight="1">
      <c r="B61" s="803"/>
      <c r="C61" s="804"/>
      <c r="D61" s="805"/>
      <c r="E61" s="162"/>
      <c r="F61" s="526"/>
      <c r="G61" s="529"/>
      <c r="H61" s="528"/>
      <c r="I61" s="528"/>
      <c r="J61" s="528"/>
      <c r="K61" s="528"/>
      <c r="L61" s="528"/>
      <c r="M61" s="527"/>
      <c r="N61" s="152">
        <v>58</v>
      </c>
    </row>
    <row r="62" spans="2:14" ht="18" customHeight="1">
      <c r="B62" s="803"/>
      <c r="C62" s="804"/>
      <c r="D62" s="805"/>
      <c r="E62" s="162"/>
      <c r="F62" s="526"/>
      <c r="G62" s="529"/>
      <c r="H62" s="528"/>
      <c r="I62" s="528"/>
      <c r="J62" s="528"/>
      <c r="K62" s="528"/>
      <c r="L62" s="528"/>
      <c r="M62" s="527"/>
      <c r="N62" s="152">
        <v>59</v>
      </c>
    </row>
    <row r="63" spans="2:14" ht="18" customHeight="1">
      <c r="B63" s="803"/>
      <c r="C63" s="804"/>
      <c r="D63" s="805"/>
      <c r="E63" s="162"/>
      <c r="F63" s="526"/>
      <c r="G63" s="529"/>
      <c r="H63" s="528"/>
      <c r="I63" s="528"/>
      <c r="J63" s="528"/>
      <c r="K63" s="528"/>
      <c r="L63" s="528"/>
      <c r="M63" s="527"/>
      <c r="N63" s="152">
        <v>60</v>
      </c>
    </row>
    <row r="64" spans="2:14" ht="18" customHeight="1">
      <c r="B64" s="803"/>
      <c r="C64" s="804"/>
      <c r="D64" s="805"/>
      <c r="E64" s="162"/>
      <c r="F64" s="526"/>
      <c r="G64" s="529"/>
      <c r="H64" s="528"/>
      <c r="I64" s="528"/>
      <c r="J64" s="528"/>
      <c r="K64" s="528"/>
      <c r="L64" s="528"/>
      <c r="M64" s="527"/>
      <c r="N64" s="152">
        <v>61</v>
      </c>
    </row>
    <row r="65" spans="2:14" ht="18" customHeight="1">
      <c r="B65" s="803"/>
      <c r="C65" s="804"/>
      <c r="D65" s="805"/>
      <c r="E65" s="162"/>
      <c r="F65" s="526"/>
      <c r="G65" s="529"/>
      <c r="H65" s="528"/>
      <c r="I65" s="528"/>
      <c r="J65" s="528"/>
      <c r="K65" s="528"/>
      <c r="L65" s="528"/>
      <c r="M65" s="527"/>
      <c r="N65" s="152">
        <v>62</v>
      </c>
    </row>
    <row r="66" spans="2:14" ht="18" customHeight="1">
      <c r="B66" s="803"/>
      <c r="C66" s="804"/>
      <c r="D66" s="805"/>
      <c r="E66" s="162"/>
      <c r="F66" s="526"/>
      <c r="G66" s="529"/>
      <c r="H66" s="528"/>
      <c r="I66" s="528"/>
      <c r="J66" s="528"/>
      <c r="K66" s="528"/>
      <c r="L66" s="528"/>
      <c r="M66" s="527"/>
      <c r="N66" s="152">
        <v>63</v>
      </c>
    </row>
    <row r="67" spans="2:14" ht="18" customHeight="1">
      <c r="B67" s="803"/>
      <c r="C67" s="804"/>
      <c r="D67" s="805"/>
      <c r="E67" s="162"/>
      <c r="F67" s="526"/>
      <c r="G67" s="529"/>
      <c r="H67" s="528"/>
      <c r="I67" s="528"/>
      <c r="J67" s="528"/>
      <c r="K67" s="528"/>
      <c r="L67" s="528"/>
      <c r="M67" s="527"/>
      <c r="N67" s="152">
        <v>64</v>
      </c>
    </row>
    <row r="68" spans="2:14" ht="18" customHeight="1">
      <c r="B68" s="803"/>
      <c r="C68" s="804"/>
      <c r="D68" s="805"/>
      <c r="E68" s="162"/>
      <c r="F68" s="526"/>
      <c r="G68" s="529"/>
      <c r="H68" s="528"/>
      <c r="I68" s="528"/>
      <c r="J68" s="528"/>
      <c r="K68" s="528"/>
      <c r="L68" s="528"/>
      <c r="M68" s="527"/>
      <c r="N68" s="152">
        <v>65</v>
      </c>
    </row>
    <row r="69" spans="2:14" ht="18" customHeight="1">
      <c r="B69" s="803"/>
      <c r="C69" s="804"/>
      <c r="D69" s="805"/>
      <c r="E69" s="162"/>
      <c r="F69" s="526"/>
      <c r="G69" s="529"/>
      <c r="H69" s="528"/>
      <c r="I69" s="528"/>
      <c r="J69" s="528"/>
      <c r="K69" s="528"/>
      <c r="L69" s="528"/>
      <c r="M69" s="527"/>
      <c r="N69" s="152">
        <v>66</v>
      </c>
    </row>
    <row r="70" spans="2:14" ht="18" customHeight="1">
      <c r="B70" s="803"/>
      <c r="C70" s="804"/>
      <c r="D70" s="805"/>
      <c r="E70" s="162"/>
      <c r="F70" s="526"/>
      <c r="G70" s="529"/>
      <c r="H70" s="528"/>
      <c r="I70" s="528"/>
      <c r="J70" s="528"/>
      <c r="K70" s="528"/>
      <c r="L70" s="528"/>
      <c r="M70" s="527"/>
      <c r="N70" s="152">
        <v>67</v>
      </c>
    </row>
    <row r="71" spans="2:14" ht="18" customHeight="1">
      <c r="B71" s="803"/>
      <c r="C71" s="804"/>
      <c r="D71" s="805"/>
      <c r="E71" s="162"/>
      <c r="F71" s="526"/>
      <c r="G71" s="529"/>
      <c r="H71" s="528"/>
      <c r="I71" s="528"/>
      <c r="J71" s="528"/>
      <c r="K71" s="528"/>
      <c r="L71" s="528"/>
      <c r="M71" s="527"/>
      <c r="N71" s="152">
        <v>68</v>
      </c>
    </row>
    <row r="72" spans="2:14" ht="18" customHeight="1">
      <c r="B72" s="803"/>
      <c r="C72" s="804"/>
      <c r="D72" s="805"/>
      <c r="E72" s="162"/>
      <c r="F72" s="526"/>
      <c r="G72" s="529"/>
      <c r="H72" s="528"/>
      <c r="I72" s="528"/>
      <c r="J72" s="528"/>
      <c r="K72" s="528"/>
      <c r="L72" s="528"/>
      <c r="M72" s="527"/>
      <c r="N72" s="152">
        <v>69</v>
      </c>
    </row>
    <row r="73" spans="2:14" ht="18" customHeight="1">
      <c r="B73" s="803"/>
      <c r="C73" s="804"/>
      <c r="D73" s="805"/>
      <c r="E73" s="162"/>
      <c r="F73" s="526"/>
      <c r="G73" s="529"/>
      <c r="H73" s="528"/>
      <c r="I73" s="528"/>
      <c r="J73" s="528"/>
      <c r="K73" s="528"/>
      <c r="L73" s="528"/>
      <c r="M73" s="527"/>
      <c r="N73" s="152">
        <v>70</v>
      </c>
    </row>
    <row r="74" spans="2:14" ht="18" customHeight="1">
      <c r="B74" s="803"/>
      <c r="C74" s="804"/>
      <c r="D74" s="805"/>
      <c r="E74" s="162"/>
      <c r="F74" s="526"/>
      <c r="G74" s="529"/>
      <c r="H74" s="528"/>
      <c r="I74" s="528"/>
      <c r="J74" s="528"/>
      <c r="K74" s="528"/>
      <c r="L74" s="528"/>
      <c r="M74" s="527"/>
      <c r="N74" s="152">
        <v>71</v>
      </c>
    </row>
    <row r="75" spans="2:14" ht="18" customHeight="1">
      <c r="B75" s="803"/>
      <c r="C75" s="804"/>
      <c r="D75" s="805"/>
      <c r="E75" s="162"/>
      <c r="F75" s="526"/>
      <c r="G75" s="529"/>
      <c r="H75" s="528"/>
      <c r="I75" s="528"/>
      <c r="J75" s="528"/>
      <c r="K75" s="528"/>
      <c r="L75" s="528"/>
      <c r="M75" s="527"/>
      <c r="N75" s="152">
        <v>72</v>
      </c>
    </row>
    <row r="76" spans="2:14" ht="18" customHeight="1">
      <c r="B76" s="803"/>
      <c r="C76" s="804"/>
      <c r="D76" s="805"/>
      <c r="E76" s="162"/>
      <c r="F76" s="526"/>
      <c r="G76" s="529"/>
      <c r="H76" s="528"/>
      <c r="I76" s="528"/>
      <c r="J76" s="528"/>
      <c r="K76" s="528"/>
      <c r="L76" s="528"/>
      <c r="M76" s="527"/>
    </row>
    <row r="77" spans="2:14" ht="18" customHeight="1">
      <c r="B77" s="803"/>
      <c r="C77" s="804"/>
      <c r="D77" s="805"/>
      <c r="E77" s="162"/>
      <c r="F77" s="526"/>
      <c r="G77" s="529"/>
      <c r="H77" s="528"/>
      <c r="I77" s="528"/>
      <c r="J77" s="528"/>
      <c r="K77" s="528"/>
      <c r="L77" s="528"/>
      <c r="M77" s="527"/>
    </row>
    <row r="78" spans="2:14" ht="18" customHeight="1">
      <c r="B78" s="803"/>
      <c r="C78" s="804"/>
      <c r="D78" s="805"/>
      <c r="E78" s="162"/>
      <c r="F78" s="526"/>
      <c r="G78" s="525"/>
      <c r="H78" s="524"/>
      <c r="I78" s="524"/>
      <c r="J78" s="524"/>
      <c r="K78" s="524"/>
      <c r="L78" s="524"/>
      <c r="M78" s="523"/>
    </row>
    <row r="79" spans="2:14" ht="23.25" customHeight="1">
      <c r="B79" s="806" t="s">
        <v>112</v>
      </c>
      <c r="C79" s="807"/>
      <c r="D79" s="808"/>
      <c r="E79" s="156"/>
      <c r="F79" s="157">
        <f>SUM(F7:F78)</f>
        <v>0</v>
      </c>
      <c r="G79" s="156"/>
      <c r="H79" s="155"/>
      <c r="I79" s="155"/>
      <c r="J79" s="155"/>
      <c r="K79" s="155"/>
      <c r="L79" s="155"/>
      <c r="M79" s="154"/>
    </row>
    <row r="80" spans="2:14" ht="19.5" customHeight="1">
      <c r="B80" s="153"/>
      <c r="C80" s="153"/>
      <c r="D80" s="153"/>
      <c r="E80" s="153"/>
      <c r="F80" s="153"/>
      <c r="G80" s="153"/>
      <c r="H80" s="153"/>
      <c r="I80" s="153"/>
      <c r="J80" s="153"/>
      <c r="K80" s="153"/>
      <c r="L80" s="153"/>
      <c r="M80" s="153"/>
    </row>
    <row r="81" spans="2:13">
      <c r="B81" s="153"/>
      <c r="C81" s="153"/>
      <c r="D81" s="153"/>
      <c r="E81" s="153"/>
      <c r="F81" s="153"/>
      <c r="G81" s="153"/>
      <c r="H81" s="153"/>
      <c r="I81" s="153"/>
      <c r="J81" s="153"/>
      <c r="K81" s="153"/>
      <c r="L81" s="153"/>
      <c r="M81" s="153"/>
    </row>
  </sheetData>
  <sheetProtection formatCells="0" formatColumns="0" formatRows="0" insertColumns="0" insertRows="0" insertHyperlinks="0" deleteColumns="0" deleteRows="0" sort="0" autoFilter="0" pivotTables="0"/>
  <mergeCells count="78">
    <mergeCell ref="B77:D77"/>
    <mergeCell ref="B78:D78"/>
    <mergeCell ref="B79:D79"/>
    <mergeCell ref="B72:D72"/>
    <mergeCell ref="B73:D73"/>
    <mergeCell ref="B74:D74"/>
    <mergeCell ref="B75:D75"/>
    <mergeCell ref="B76:D76"/>
    <mergeCell ref="B67:D67"/>
    <mergeCell ref="B68:D68"/>
    <mergeCell ref="B69:D69"/>
    <mergeCell ref="B70:D70"/>
    <mergeCell ref="B71:D71"/>
    <mergeCell ref="B62:D62"/>
    <mergeCell ref="B63:D63"/>
    <mergeCell ref="B64:D64"/>
    <mergeCell ref="B65:D65"/>
    <mergeCell ref="B66:D66"/>
    <mergeCell ref="B57:D57"/>
    <mergeCell ref="B58:D58"/>
    <mergeCell ref="B59:D59"/>
    <mergeCell ref="B60:D60"/>
    <mergeCell ref="B61:D61"/>
    <mergeCell ref="B52:D52"/>
    <mergeCell ref="B53:D53"/>
    <mergeCell ref="B54:D54"/>
    <mergeCell ref="B55:D55"/>
    <mergeCell ref="B56:D56"/>
    <mergeCell ref="B47:D47"/>
    <mergeCell ref="B48:D48"/>
    <mergeCell ref="B49:D49"/>
    <mergeCell ref="B50:D50"/>
    <mergeCell ref="B51:D51"/>
    <mergeCell ref="B42:D42"/>
    <mergeCell ref="B43:D43"/>
    <mergeCell ref="B44:D44"/>
    <mergeCell ref="B45:D45"/>
    <mergeCell ref="B46:D46"/>
    <mergeCell ref="B37:D37"/>
    <mergeCell ref="B38:D38"/>
    <mergeCell ref="B39:D39"/>
    <mergeCell ref="B40:D40"/>
    <mergeCell ref="B41:D41"/>
    <mergeCell ref="B32:D32"/>
    <mergeCell ref="B33:D33"/>
    <mergeCell ref="B34:D34"/>
    <mergeCell ref="B35:D35"/>
    <mergeCell ref="B36:D36"/>
    <mergeCell ref="B27:D27"/>
    <mergeCell ref="B28:D28"/>
    <mergeCell ref="B29:D29"/>
    <mergeCell ref="B30:D30"/>
    <mergeCell ref="B31:D31"/>
    <mergeCell ref="B22:D22"/>
    <mergeCell ref="B23:D23"/>
    <mergeCell ref="B24:D24"/>
    <mergeCell ref="B25:D25"/>
    <mergeCell ref="B26:D26"/>
    <mergeCell ref="B17:D17"/>
    <mergeCell ref="B18:D18"/>
    <mergeCell ref="B19:D19"/>
    <mergeCell ref="B20:D20"/>
    <mergeCell ref="B21:D21"/>
    <mergeCell ref="B12:D12"/>
    <mergeCell ref="B13:D13"/>
    <mergeCell ref="B14:D14"/>
    <mergeCell ref="B15:D15"/>
    <mergeCell ref="B16:D16"/>
    <mergeCell ref="B7:D7"/>
    <mergeCell ref="B8:D8"/>
    <mergeCell ref="B9:D9"/>
    <mergeCell ref="B10:D10"/>
    <mergeCell ref="B11:D11"/>
    <mergeCell ref="L4:M4"/>
    <mergeCell ref="B5:D5"/>
    <mergeCell ref="E5:F5"/>
    <mergeCell ref="G5:M5"/>
    <mergeCell ref="B6:D6"/>
  </mergeCells>
  <phoneticPr fontId="5"/>
  <pageMargins left="0.7" right="0.7" top="0.75" bottom="0.75" header="0.3" footer="0.3"/>
  <pageSetup paperSize="9" scale="3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3D42E-3532-413D-A6E2-B1CA81FBDBA3}">
  <dimension ref="B1:AJ88"/>
  <sheetViews>
    <sheetView zoomScaleNormal="100" workbookViewId="0">
      <selection activeCell="D33" sqref="D33"/>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69.375" customWidth="1"/>
    <col min="10" max="10" width="73" bestFit="1" customWidth="1"/>
    <col min="11" max="11" width="8.375" customWidth="1"/>
    <col min="12" max="12" width="27.125" customWidth="1"/>
    <col min="13" max="13" width="18.375" customWidth="1"/>
    <col min="14" max="14" width="9" customWidth="1"/>
    <col min="16" max="16" width="8" customWidth="1"/>
  </cols>
  <sheetData>
    <row r="1" spans="2:19">
      <c r="B1" t="s">
        <v>414</v>
      </c>
      <c r="E1" t="s">
        <v>415</v>
      </c>
      <c r="G1" s="783" t="s">
        <v>416</v>
      </c>
      <c r="H1" s="783"/>
      <c r="I1" s="783"/>
      <c r="J1" s="783"/>
      <c r="K1" s="532"/>
      <c r="L1" t="s">
        <v>417</v>
      </c>
    </row>
    <row r="2" spans="2:19">
      <c r="D2" t="s">
        <v>418</v>
      </c>
      <c r="G2" s="689" t="s">
        <v>149</v>
      </c>
      <c r="H2" s="532" t="s">
        <v>419</v>
      </c>
      <c r="I2" s="690" t="s">
        <v>420</v>
      </c>
      <c r="K2" s="532"/>
      <c r="L2" t="s">
        <v>421</v>
      </c>
      <c r="M2" s="691">
        <v>430000</v>
      </c>
      <c r="N2" s="691">
        <v>360000</v>
      </c>
      <c r="O2" s="532"/>
      <c r="P2" s="532"/>
      <c r="Q2" s="532"/>
      <c r="R2" s="692"/>
      <c r="S2" s="692"/>
    </row>
    <row r="3" spans="2:19">
      <c r="B3" t="s">
        <v>422</v>
      </c>
      <c r="E3" s="693" t="s">
        <v>423</v>
      </c>
      <c r="F3" s="693"/>
      <c r="G3" s="694" t="s">
        <v>134</v>
      </c>
      <c r="H3" s="675" t="s">
        <v>147</v>
      </c>
      <c r="I3" s="675" t="s">
        <v>201</v>
      </c>
      <c r="J3" s="692"/>
      <c r="K3" t="s">
        <v>424</v>
      </c>
      <c r="L3" s="691">
        <v>558000</v>
      </c>
      <c r="M3" s="691"/>
      <c r="N3" s="695">
        <v>172200</v>
      </c>
      <c r="O3" s="696">
        <f>1/3</f>
        <v>0.33333333333333331</v>
      </c>
      <c r="P3" s="690" t="s">
        <v>137</v>
      </c>
    </row>
    <row r="4" spans="2:19">
      <c r="B4" t="s">
        <v>425</v>
      </c>
      <c r="E4" s="693" t="s">
        <v>426</v>
      </c>
      <c r="F4" s="693"/>
      <c r="G4" s="689"/>
      <c r="H4" s="697" t="s">
        <v>157</v>
      </c>
      <c r="I4" s="675" t="s">
        <v>202</v>
      </c>
      <c r="J4" s="692"/>
      <c r="K4" t="s">
        <v>148</v>
      </c>
      <c r="L4" s="691">
        <v>444000</v>
      </c>
      <c r="M4" s="691"/>
      <c r="N4" s="695">
        <v>180900</v>
      </c>
      <c r="O4" s="696">
        <f>1/2</f>
        <v>0.5</v>
      </c>
    </row>
    <row r="5" spans="2:19">
      <c r="B5" t="s">
        <v>427</v>
      </c>
      <c r="E5" s="693" t="s">
        <v>428</v>
      </c>
      <c r="F5" s="693"/>
      <c r="G5" s="689"/>
      <c r="H5" s="697" t="s">
        <v>158</v>
      </c>
      <c r="I5" s="675" t="s">
        <v>203</v>
      </c>
      <c r="J5" s="692"/>
      <c r="K5" t="s">
        <v>429</v>
      </c>
      <c r="L5" s="691">
        <v>362000</v>
      </c>
      <c r="M5" s="691"/>
      <c r="N5" s="695">
        <v>185000</v>
      </c>
      <c r="O5" s="696">
        <f>2/3</f>
        <v>0.66666666666666663</v>
      </c>
    </row>
    <row r="6" spans="2:19">
      <c r="B6" t="s">
        <v>430</v>
      </c>
      <c r="E6" s="698" t="s">
        <v>431</v>
      </c>
      <c r="G6" s="689"/>
      <c r="H6" s="697" t="s">
        <v>159</v>
      </c>
      <c r="I6" s="675" t="s">
        <v>204</v>
      </c>
      <c r="J6" s="692"/>
      <c r="N6" s="695">
        <v>198000</v>
      </c>
      <c r="O6">
        <v>0.33</v>
      </c>
    </row>
    <row r="7" spans="2:19">
      <c r="B7" t="s">
        <v>432</v>
      </c>
      <c r="E7" s="698" t="s">
        <v>433</v>
      </c>
      <c r="G7" s="689"/>
      <c r="H7" s="697" t="s">
        <v>160</v>
      </c>
      <c r="I7" s="675" t="s">
        <v>205</v>
      </c>
      <c r="J7" s="692"/>
      <c r="N7" s="695">
        <v>208200</v>
      </c>
      <c r="O7">
        <v>0.5</v>
      </c>
    </row>
    <row r="8" spans="2:19">
      <c r="B8" t="s">
        <v>434</v>
      </c>
      <c r="E8" s="693" t="s">
        <v>435</v>
      </c>
      <c r="G8" s="689"/>
      <c r="H8" s="697" t="s">
        <v>161</v>
      </c>
      <c r="I8" s="675" t="s">
        <v>206</v>
      </c>
      <c r="J8" s="692"/>
      <c r="N8" s="695">
        <v>212200</v>
      </c>
    </row>
    <row r="9" spans="2:19">
      <c r="B9" t="s">
        <v>436</v>
      </c>
      <c r="E9" s="693" t="s">
        <v>437</v>
      </c>
      <c r="G9" s="689"/>
      <c r="H9" s="697" t="s">
        <v>162</v>
      </c>
      <c r="I9" s="675" t="s">
        <v>207</v>
      </c>
      <c r="J9" s="692"/>
      <c r="N9" s="695">
        <v>212500</v>
      </c>
    </row>
    <row r="10" spans="2:19" ht="27">
      <c r="B10" t="s">
        <v>438</v>
      </c>
      <c r="E10" s="693" t="s">
        <v>439</v>
      </c>
      <c r="G10" s="689"/>
      <c r="H10" s="697" t="s">
        <v>164</v>
      </c>
      <c r="I10" s="675" t="s">
        <v>208</v>
      </c>
      <c r="J10" s="692"/>
      <c r="N10" s="695">
        <v>230500</v>
      </c>
    </row>
    <row r="11" spans="2:19" ht="27">
      <c r="B11" t="s">
        <v>440</v>
      </c>
      <c r="E11" s="693" t="s">
        <v>441</v>
      </c>
      <c r="G11" s="689"/>
      <c r="H11" s="697" t="s">
        <v>166</v>
      </c>
      <c r="I11" s="675" t="s">
        <v>209</v>
      </c>
      <c r="J11" s="692"/>
      <c r="N11" s="695">
        <v>243300</v>
      </c>
    </row>
    <row r="12" spans="2:19">
      <c r="B12" t="s">
        <v>442</v>
      </c>
      <c r="G12" s="689"/>
      <c r="H12" s="697" t="s">
        <v>443</v>
      </c>
      <c r="I12" s="675" t="s">
        <v>210</v>
      </c>
      <c r="J12" s="692"/>
      <c r="N12" s="695">
        <v>258000</v>
      </c>
    </row>
    <row r="13" spans="2:19">
      <c r="B13" t="s">
        <v>444</v>
      </c>
      <c r="G13" s="689"/>
      <c r="H13" s="675" t="s">
        <v>167</v>
      </c>
      <c r="I13" s="675" t="s">
        <v>211</v>
      </c>
      <c r="J13" s="692"/>
      <c r="N13" s="695">
        <v>264400</v>
      </c>
    </row>
    <row r="14" spans="2:19">
      <c r="B14" t="s">
        <v>445</v>
      </c>
      <c r="G14" s="689"/>
      <c r="H14" s="675" t="s">
        <v>169</v>
      </c>
      <c r="I14" s="675" t="s">
        <v>141</v>
      </c>
      <c r="J14" s="692"/>
      <c r="N14" s="695">
        <v>295100</v>
      </c>
    </row>
    <row r="15" spans="2:19">
      <c r="B15" t="s">
        <v>446</v>
      </c>
      <c r="G15" s="692"/>
      <c r="H15" s="675" t="s">
        <v>170</v>
      </c>
      <c r="I15" s="675" t="s">
        <v>214</v>
      </c>
      <c r="J15" s="692"/>
      <c r="N15" s="695">
        <v>626700</v>
      </c>
    </row>
    <row r="16" spans="2:19">
      <c r="B16" t="s">
        <v>447</v>
      </c>
      <c r="G16" s="692"/>
      <c r="H16" s="675" t="s">
        <v>171</v>
      </c>
      <c r="I16" s="675" t="s">
        <v>218</v>
      </c>
      <c r="J16" s="692"/>
      <c r="N16" s="699"/>
    </row>
    <row r="17" spans="2:36">
      <c r="G17" s="692"/>
      <c r="H17" s="675" t="s">
        <v>173</v>
      </c>
      <c r="I17" s="692"/>
      <c r="J17" s="692"/>
      <c r="N17" s="699"/>
    </row>
    <row r="18" spans="2:36">
      <c r="G18" s="692"/>
      <c r="H18" s="697" t="s">
        <v>177</v>
      </c>
      <c r="I18" s="692"/>
      <c r="J18" s="692"/>
      <c r="N18" s="699"/>
    </row>
    <row r="19" spans="2:36">
      <c r="B19" t="s">
        <v>448</v>
      </c>
      <c r="G19" s="692"/>
      <c r="H19" s="675" t="s">
        <v>182</v>
      </c>
      <c r="I19" s="692"/>
      <c r="J19" s="692"/>
      <c r="N19" s="699"/>
    </row>
    <row r="20" spans="2:36">
      <c r="G20" s="692"/>
      <c r="H20" s="675" t="s">
        <v>183</v>
      </c>
      <c r="I20" s="692"/>
      <c r="J20" s="692"/>
      <c r="K20" s="692"/>
      <c r="L20" s="700" t="s">
        <v>149</v>
      </c>
      <c r="O20" s="699"/>
    </row>
    <row r="21" spans="2:36">
      <c r="B21" t="s">
        <v>449</v>
      </c>
      <c r="G21" s="692"/>
      <c r="H21" s="697" t="s">
        <v>184</v>
      </c>
      <c r="I21" s="692"/>
      <c r="J21" s="692"/>
      <c r="K21" s="692"/>
      <c r="L21" s="701" t="s">
        <v>152</v>
      </c>
      <c r="O21" s="699"/>
    </row>
    <row r="22" spans="2:36">
      <c r="B22" t="s">
        <v>450</v>
      </c>
      <c r="G22" s="692"/>
      <c r="H22" s="702" t="s">
        <v>185</v>
      </c>
      <c r="I22" s="692"/>
      <c r="J22" s="692"/>
      <c r="K22" s="692"/>
      <c r="L22" s="703" t="s">
        <v>135</v>
      </c>
      <c r="O22" s="699"/>
    </row>
    <row r="23" spans="2:36">
      <c r="B23" t="s">
        <v>451</v>
      </c>
      <c r="G23" s="692"/>
      <c r="H23" s="702" t="s">
        <v>189</v>
      </c>
      <c r="I23" s="692"/>
      <c r="J23" s="692"/>
      <c r="K23" s="692"/>
      <c r="L23" s="691"/>
      <c r="O23" s="699"/>
    </row>
    <row r="24" spans="2:36">
      <c r="B24" t="s">
        <v>452</v>
      </c>
      <c r="G24" s="692"/>
      <c r="H24" s="704" t="s">
        <v>191</v>
      </c>
      <c r="I24" s="692"/>
      <c r="J24" s="692"/>
      <c r="K24" s="692"/>
      <c r="L24" s="691"/>
      <c r="O24" s="699"/>
    </row>
    <row r="25" spans="2:36">
      <c r="B25" t="s">
        <v>453</v>
      </c>
      <c r="G25" s="692"/>
      <c r="H25" s="702" t="s">
        <v>197</v>
      </c>
      <c r="I25" s="692"/>
      <c r="J25" s="692"/>
      <c r="K25" s="692"/>
      <c r="L25" s="705" t="s">
        <v>153</v>
      </c>
      <c r="O25" s="699"/>
    </row>
    <row r="26" spans="2:36">
      <c r="B26" t="s">
        <v>454</v>
      </c>
      <c r="G26" s="692"/>
      <c r="H26" s="702" t="s">
        <v>198</v>
      </c>
      <c r="I26" s="692"/>
      <c r="J26" s="692"/>
      <c r="K26" s="692"/>
      <c r="L26" s="706" t="s">
        <v>455</v>
      </c>
      <c r="M26" s="706" t="s">
        <v>456</v>
      </c>
      <c r="N26" s="706" t="s">
        <v>457</v>
      </c>
      <c r="O26" s="706" t="s">
        <v>458</v>
      </c>
      <c r="P26" s="706" t="s">
        <v>459</v>
      </c>
      <c r="Q26" s="706" t="s">
        <v>460</v>
      </c>
      <c r="R26" s="706" t="s">
        <v>461</v>
      </c>
      <c r="S26" s="706" t="s">
        <v>462</v>
      </c>
      <c r="T26" s="706" t="s">
        <v>463</v>
      </c>
      <c r="U26" s="706" t="s">
        <v>464</v>
      </c>
      <c r="V26" s="706" t="s">
        <v>465</v>
      </c>
      <c r="W26" s="706" t="s">
        <v>466</v>
      </c>
      <c r="X26" s="706" t="s">
        <v>467</v>
      </c>
      <c r="Y26" s="706" t="s">
        <v>468</v>
      </c>
      <c r="Z26" s="706" t="s">
        <v>469</v>
      </c>
      <c r="AA26" s="706" t="s">
        <v>470</v>
      </c>
      <c r="AB26" s="707" t="s">
        <v>471</v>
      </c>
      <c r="AC26" s="707" t="s">
        <v>472</v>
      </c>
      <c r="AD26" s="706" t="s">
        <v>473</v>
      </c>
      <c r="AE26" s="708" t="s">
        <v>474</v>
      </c>
      <c r="AF26" s="708" t="s">
        <v>475</v>
      </c>
      <c r="AG26" s="709" t="s">
        <v>476</v>
      </c>
      <c r="AH26" s="708" t="s">
        <v>477</v>
      </c>
      <c r="AI26" s="708" t="s">
        <v>478</v>
      </c>
      <c r="AJ26" s="709" t="s">
        <v>479</v>
      </c>
    </row>
    <row r="27" spans="2:36">
      <c r="B27" t="s">
        <v>480</v>
      </c>
      <c r="G27" s="692"/>
      <c r="H27" s="704" t="s">
        <v>199</v>
      </c>
      <c r="I27" s="692"/>
      <c r="J27" s="692"/>
      <c r="K27" s="692"/>
      <c r="L27" s="680" t="s">
        <v>424</v>
      </c>
      <c r="M27" s="680" t="s">
        <v>424</v>
      </c>
      <c r="N27" s="680" t="s">
        <v>135</v>
      </c>
      <c r="O27" s="680" t="s">
        <v>424</v>
      </c>
      <c r="P27" s="680" t="s">
        <v>424</v>
      </c>
      <c r="Q27" s="680" t="s">
        <v>424</v>
      </c>
      <c r="R27" s="680" t="s">
        <v>424</v>
      </c>
      <c r="S27" s="680" t="s">
        <v>165</v>
      </c>
      <c r="T27" s="680" t="s">
        <v>424</v>
      </c>
      <c r="U27" s="680" t="s">
        <v>424</v>
      </c>
      <c r="V27" s="680" t="s">
        <v>424</v>
      </c>
      <c r="W27" s="680" t="s">
        <v>424</v>
      </c>
      <c r="X27" s="680" t="s">
        <v>424</v>
      </c>
      <c r="Y27" s="680" t="s">
        <v>135</v>
      </c>
      <c r="Z27" s="680" t="s">
        <v>174</v>
      </c>
      <c r="AA27" s="680" t="s">
        <v>178</v>
      </c>
      <c r="AB27" s="680" t="s">
        <v>178</v>
      </c>
      <c r="AC27" s="680" t="s">
        <v>178</v>
      </c>
      <c r="AD27" s="680" t="s">
        <v>424</v>
      </c>
      <c r="AE27" s="680" t="s">
        <v>186</v>
      </c>
      <c r="AF27" s="680" t="s">
        <v>135</v>
      </c>
      <c r="AG27" s="680" t="s">
        <v>178</v>
      </c>
      <c r="AH27" s="680" t="s">
        <v>424</v>
      </c>
      <c r="AI27" s="680" t="s">
        <v>424</v>
      </c>
      <c r="AJ27" s="680" t="s">
        <v>424</v>
      </c>
    </row>
    <row r="28" spans="2:36">
      <c r="B28" t="s">
        <v>481</v>
      </c>
      <c r="G28" s="692"/>
      <c r="H28" s="710"/>
      <c r="I28" s="710"/>
      <c r="J28" s="692"/>
      <c r="K28" s="692"/>
      <c r="L28" s="680" t="s">
        <v>148</v>
      </c>
      <c r="N28" s="680" t="s">
        <v>424</v>
      </c>
      <c r="P28" s="680" t="s">
        <v>148</v>
      </c>
      <c r="R28" s="680" t="s">
        <v>148</v>
      </c>
      <c r="S28" s="680" t="s">
        <v>424</v>
      </c>
      <c r="T28" s="680" t="s">
        <v>148</v>
      </c>
      <c r="U28" s="680" t="s">
        <v>148</v>
      </c>
      <c r="V28" s="680" t="s">
        <v>148</v>
      </c>
      <c r="W28" s="680" t="s">
        <v>148</v>
      </c>
      <c r="X28" s="680" t="s">
        <v>148</v>
      </c>
      <c r="Y28" s="680" t="s">
        <v>482</v>
      </c>
      <c r="Z28" s="680" t="s">
        <v>175</v>
      </c>
      <c r="AA28" s="680" t="s">
        <v>179</v>
      </c>
      <c r="AB28" s="680" t="s">
        <v>179</v>
      </c>
      <c r="AC28" s="680" t="s">
        <v>179</v>
      </c>
      <c r="AD28" s="680" t="s">
        <v>148</v>
      </c>
      <c r="AE28" s="680" t="s">
        <v>424</v>
      </c>
      <c r="AG28" s="680" t="s">
        <v>179</v>
      </c>
      <c r="AI28" s="680" t="s">
        <v>148</v>
      </c>
      <c r="AJ28" s="680" t="s">
        <v>148</v>
      </c>
    </row>
    <row r="29" spans="2:36">
      <c r="B29" t="s">
        <v>483</v>
      </c>
      <c r="G29" s="692"/>
      <c r="H29" s="710"/>
      <c r="I29" s="710"/>
      <c r="J29" s="692"/>
      <c r="K29" s="692"/>
      <c r="L29" s="680" t="s">
        <v>429</v>
      </c>
      <c r="P29" s="680" t="s">
        <v>429</v>
      </c>
      <c r="S29" s="680" t="s">
        <v>148</v>
      </c>
      <c r="W29" s="680" t="s">
        <v>429</v>
      </c>
      <c r="X29" s="680" t="s">
        <v>429</v>
      </c>
      <c r="Z29" s="680" t="s">
        <v>176</v>
      </c>
      <c r="AA29" s="680" t="s">
        <v>180</v>
      </c>
      <c r="AB29" s="680" t="s">
        <v>180</v>
      </c>
      <c r="AC29" s="680" t="s">
        <v>180</v>
      </c>
      <c r="AE29" s="680" t="s">
        <v>148</v>
      </c>
      <c r="AG29" s="680" t="s">
        <v>192</v>
      </c>
      <c r="AI29" s="680" t="s">
        <v>429</v>
      </c>
      <c r="AJ29" s="680" t="s">
        <v>429</v>
      </c>
    </row>
    <row r="30" spans="2:36">
      <c r="B30" t="s">
        <v>484</v>
      </c>
      <c r="G30" s="692"/>
      <c r="H30" s="711"/>
      <c r="I30" s="711"/>
      <c r="J30" s="692"/>
      <c r="K30" s="692"/>
      <c r="AA30" s="680" t="s">
        <v>181</v>
      </c>
      <c r="AB30" s="680" t="s">
        <v>181</v>
      </c>
      <c r="AC30" s="680" t="s">
        <v>181</v>
      </c>
      <c r="AG30" s="680" t="s">
        <v>193</v>
      </c>
    </row>
    <row r="31" spans="2:36">
      <c r="B31" t="s">
        <v>485</v>
      </c>
      <c r="G31" s="692"/>
      <c r="H31" s="692"/>
      <c r="I31" s="692"/>
      <c r="J31" s="692"/>
      <c r="K31" s="692"/>
      <c r="O31" s="699"/>
      <c r="AG31" s="680" t="s">
        <v>194</v>
      </c>
    </row>
    <row r="32" spans="2:36">
      <c r="G32" s="692"/>
      <c r="H32" s="692"/>
      <c r="I32" s="692"/>
      <c r="J32" s="692"/>
      <c r="K32" s="692"/>
      <c r="L32" s="712" t="s">
        <v>200</v>
      </c>
      <c r="O32" s="699"/>
      <c r="AG32" s="680" t="s">
        <v>195</v>
      </c>
    </row>
    <row r="33" spans="2:33">
      <c r="G33" s="692"/>
      <c r="H33" s="692"/>
      <c r="I33" s="692"/>
      <c r="J33" s="692"/>
      <c r="K33" s="692"/>
      <c r="L33" s="713" t="s">
        <v>486</v>
      </c>
      <c r="M33" s="713" t="s">
        <v>487</v>
      </c>
      <c r="N33" s="713" t="s">
        <v>488</v>
      </c>
      <c r="O33" s="713" t="s">
        <v>489</v>
      </c>
      <c r="P33" s="713" t="s">
        <v>490</v>
      </c>
      <c r="Q33" s="713" t="s">
        <v>491</v>
      </c>
      <c r="R33" s="713" t="s">
        <v>492</v>
      </c>
      <c r="S33" s="713" t="s">
        <v>493</v>
      </c>
      <c r="T33" s="713" t="s">
        <v>494</v>
      </c>
      <c r="U33" s="713" t="s">
        <v>495</v>
      </c>
      <c r="V33" s="713" t="s">
        <v>496</v>
      </c>
      <c r="W33" s="713" t="s">
        <v>497</v>
      </c>
      <c r="X33" s="713" t="s">
        <v>498</v>
      </c>
      <c r="Y33" s="713" t="s">
        <v>499</v>
      </c>
      <c r="AG33" s="680" t="s">
        <v>196</v>
      </c>
    </row>
    <row r="34" spans="2:33">
      <c r="G34" s="692"/>
      <c r="H34" s="692"/>
      <c r="I34" s="692"/>
      <c r="J34" s="692"/>
      <c r="K34" s="692"/>
      <c r="L34" s="688" t="s">
        <v>424</v>
      </c>
      <c r="M34" s="688" t="s">
        <v>424</v>
      </c>
      <c r="N34" s="688" t="s">
        <v>424</v>
      </c>
      <c r="O34" s="688" t="s">
        <v>424</v>
      </c>
      <c r="P34" s="688" t="s">
        <v>424</v>
      </c>
      <c r="Q34" s="688" t="s">
        <v>424</v>
      </c>
      <c r="R34" s="688" t="s">
        <v>424</v>
      </c>
      <c r="S34" s="688" t="s">
        <v>135</v>
      </c>
      <c r="T34" s="688" t="s">
        <v>424</v>
      </c>
      <c r="U34" s="688" t="s">
        <v>424</v>
      </c>
      <c r="V34" s="688" t="s">
        <v>212</v>
      </c>
      <c r="W34" s="688" t="s">
        <v>135</v>
      </c>
      <c r="X34" s="688" t="s">
        <v>215</v>
      </c>
      <c r="Y34" s="688" t="s">
        <v>424</v>
      </c>
    </row>
    <row r="35" spans="2:33">
      <c r="G35" s="692"/>
      <c r="H35" s="692"/>
      <c r="I35" s="692"/>
      <c r="J35" s="692"/>
      <c r="K35" s="692"/>
      <c r="L35" s="688" t="s">
        <v>148</v>
      </c>
      <c r="M35" s="688" t="s">
        <v>148</v>
      </c>
      <c r="N35" s="688" t="s">
        <v>148</v>
      </c>
      <c r="O35" s="688" t="s">
        <v>148</v>
      </c>
      <c r="P35" s="688" t="s">
        <v>148</v>
      </c>
      <c r="Q35" s="688" t="s">
        <v>148</v>
      </c>
      <c r="R35" s="688" t="s">
        <v>148</v>
      </c>
      <c r="T35" s="688" t="s">
        <v>148</v>
      </c>
      <c r="U35" s="688" t="s">
        <v>148</v>
      </c>
      <c r="V35" s="688" t="s">
        <v>213</v>
      </c>
      <c r="X35" s="688" t="s">
        <v>216</v>
      </c>
      <c r="Y35" s="688" t="s">
        <v>148</v>
      </c>
    </row>
    <row r="36" spans="2:33">
      <c r="B36" t="s">
        <v>500</v>
      </c>
      <c r="G36" s="692"/>
      <c r="H36" s="692"/>
      <c r="I36" s="692"/>
      <c r="J36" s="692"/>
      <c r="K36" s="692"/>
      <c r="L36" s="688" t="s">
        <v>429</v>
      </c>
      <c r="M36" s="688" t="s">
        <v>429</v>
      </c>
      <c r="N36" s="688" t="s">
        <v>429</v>
      </c>
      <c r="O36" s="688" t="s">
        <v>429</v>
      </c>
      <c r="Q36" s="688" t="s">
        <v>429</v>
      </c>
      <c r="R36" s="688" t="s">
        <v>429</v>
      </c>
      <c r="T36" s="688" t="s">
        <v>429</v>
      </c>
      <c r="U36" s="688" t="s">
        <v>429</v>
      </c>
      <c r="X36" s="688" t="s">
        <v>217</v>
      </c>
      <c r="Y36" s="688" t="s">
        <v>429</v>
      </c>
    </row>
    <row r="37" spans="2:33">
      <c r="B37" t="s">
        <v>501</v>
      </c>
      <c r="G37" s="692"/>
      <c r="H37" s="692"/>
      <c r="I37" s="692"/>
      <c r="J37" s="692"/>
      <c r="K37" s="692"/>
    </row>
    <row r="38" spans="2:33">
      <c r="B38" t="s">
        <v>502</v>
      </c>
      <c r="G38" s="692"/>
      <c r="H38" s="692"/>
      <c r="I38" s="692"/>
      <c r="J38" s="692"/>
      <c r="K38" s="692"/>
      <c r="O38" s="692"/>
    </row>
    <row r="39" spans="2:33">
      <c r="G39" s="692"/>
      <c r="H39" s="692"/>
      <c r="I39" s="692"/>
      <c r="J39" s="692"/>
      <c r="K39" s="692"/>
      <c r="O39" s="692"/>
    </row>
    <row r="40" spans="2:33">
      <c r="G40" s="692"/>
      <c r="H40" s="692"/>
      <c r="I40" s="692"/>
      <c r="J40" s="692"/>
      <c r="K40" s="692"/>
      <c r="O40" s="692"/>
    </row>
    <row r="41" spans="2:33">
      <c r="G41" s="692"/>
      <c r="H41" s="692"/>
      <c r="I41" s="692"/>
      <c r="J41" s="692"/>
      <c r="K41" s="692"/>
      <c r="O41" s="692"/>
    </row>
    <row r="42" spans="2:33">
      <c r="G42" s="692"/>
      <c r="H42" s="692"/>
      <c r="I42" s="692"/>
      <c r="J42" s="692"/>
      <c r="K42" s="692"/>
      <c r="L42" t="s">
        <v>135</v>
      </c>
      <c r="O42" s="692"/>
    </row>
    <row r="43" spans="2:33">
      <c r="G43" s="692"/>
      <c r="H43" s="692"/>
      <c r="I43" s="692"/>
      <c r="J43" s="692"/>
      <c r="K43" s="692"/>
      <c r="L43" s="714">
        <v>558000</v>
      </c>
      <c r="O43" s="692"/>
    </row>
    <row r="44" spans="2:33">
      <c r="G44" s="692"/>
      <c r="H44" s="692"/>
      <c r="I44" s="692"/>
      <c r="J44" s="692"/>
      <c r="K44" s="692"/>
      <c r="L44" s="714">
        <v>484000</v>
      </c>
      <c r="O44" s="692"/>
    </row>
    <row r="45" spans="2:33">
      <c r="G45" s="692"/>
      <c r="H45" s="692"/>
      <c r="I45" s="692"/>
      <c r="J45" s="692"/>
      <c r="K45" s="692"/>
      <c r="L45" s="714">
        <v>309900</v>
      </c>
      <c r="O45" s="692"/>
    </row>
    <row r="46" spans="2:33">
      <c r="G46" s="692"/>
      <c r="H46" s="692"/>
      <c r="I46" s="692"/>
      <c r="J46" s="692"/>
      <c r="K46" s="692"/>
      <c r="L46" s="714">
        <v>239300</v>
      </c>
      <c r="O46" s="692"/>
    </row>
    <row r="47" spans="2:33">
      <c r="G47" s="692"/>
      <c r="H47" s="692"/>
      <c r="I47" s="692"/>
      <c r="J47" s="692"/>
      <c r="K47" s="692"/>
      <c r="L47" s="714">
        <v>10695000</v>
      </c>
      <c r="O47" s="692"/>
    </row>
    <row r="48" spans="2:33">
      <c r="G48" s="692"/>
      <c r="H48" s="692"/>
      <c r="I48" s="692"/>
      <c r="J48" s="692"/>
      <c r="K48" s="692"/>
      <c r="L48" s="714">
        <v>8257000</v>
      </c>
      <c r="O48" s="692"/>
    </row>
    <row r="49" spans="7:15">
      <c r="G49" s="692"/>
      <c r="H49" s="692"/>
      <c r="I49" s="692"/>
      <c r="J49" s="692"/>
      <c r="K49" s="692"/>
      <c r="L49" s="714">
        <v>31267000</v>
      </c>
      <c r="O49" s="692"/>
    </row>
    <row r="50" spans="7:15">
      <c r="G50" s="692"/>
      <c r="H50" s="692"/>
      <c r="I50" s="692"/>
      <c r="J50" s="692"/>
      <c r="K50" s="692"/>
      <c r="L50" s="714">
        <v>24138000</v>
      </c>
      <c r="O50" s="692"/>
    </row>
    <row r="51" spans="7:15">
      <c r="G51" s="692"/>
      <c r="H51" s="692"/>
      <c r="I51" s="692"/>
      <c r="J51" s="692"/>
      <c r="K51" s="692"/>
      <c r="L51" s="714">
        <v>62543000</v>
      </c>
      <c r="O51" s="692"/>
    </row>
    <row r="52" spans="7:15">
      <c r="G52" s="692"/>
      <c r="H52" s="692"/>
      <c r="I52" s="692"/>
      <c r="J52" s="692"/>
      <c r="K52" s="692"/>
      <c r="L52" s="714">
        <v>48283000</v>
      </c>
      <c r="O52" s="692"/>
    </row>
    <row r="53" spans="7:15">
      <c r="G53" s="692"/>
      <c r="H53" s="692"/>
      <c r="I53" s="692"/>
      <c r="J53" s="692"/>
      <c r="K53" s="692"/>
      <c r="L53" s="714">
        <v>11046000</v>
      </c>
      <c r="O53" s="692"/>
    </row>
    <row r="54" spans="7:15">
      <c r="G54" s="692"/>
      <c r="H54" s="692"/>
      <c r="I54" s="692"/>
      <c r="J54" s="692"/>
      <c r="K54" s="692"/>
      <c r="L54" s="714">
        <v>8528000</v>
      </c>
      <c r="O54" s="692"/>
    </row>
    <row r="55" spans="7:15">
      <c r="G55" s="692"/>
      <c r="H55" s="692"/>
      <c r="I55" s="692"/>
      <c r="J55" s="692"/>
      <c r="K55" s="692"/>
      <c r="L55" s="714">
        <v>13255000</v>
      </c>
      <c r="O55" s="692"/>
    </row>
    <row r="56" spans="7:15">
      <c r="G56" s="692"/>
      <c r="H56" s="692"/>
      <c r="I56" s="692"/>
      <c r="J56" s="692"/>
      <c r="K56" s="692"/>
      <c r="L56" s="714">
        <v>10233000</v>
      </c>
      <c r="O56" s="692"/>
    </row>
    <row r="57" spans="7:15">
      <c r="G57" s="692"/>
      <c r="H57" s="692"/>
      <c r="I57" s="692"/>
      <c r="J57" s="692"/>
      <c r="K57" s="692"/>
      <c r="L57" s="714">
        <v>5523000</v>
      </c>
      <c r="O57" s="692"/>
    </row>
    <row r="58" spans="7:15">
      <c r="G58" s="692"/>
      <c r="H58" s="692"/>
      <c r="I58" s="692"/>
      <c r="J58" s="692"/>
      <c r="K58" s="692"/>
      <c r="L58" s="714">
        <v>4264000</v>
      </c>
      <c r="O58" s="692"/>
    </row>
    <row r="59" spans="7:15">
      <c r="G59" s="692"/>
      <c r="H59" s="692"/>
      <c r="I59" s="692"/>
      <c r="J59" s="692"/>
      <c r="K59" s="692"/>
      <c r="L59" s="714">
        <v>108900</v>
      </c>
      <c r="O59" s="692"/>
    </row>
    <row r="60" spans="7:15">
      <c r="G60" s="692"/>
      <c r="H60" s="692"/>
      <c r="I60" s="692"/>
      <c r="J60" s="692"/>
      <c r="K60" s="692"/>
      <c r="L60" s="714">
        <v>84100</v>
      </c>
      <c r="O60" s="692"/>
    </row>
    <row r="61" spans="7:15">
      <c r="G61" s="692"/>
      <c r="H61" s="692"/>
      <c r="I61" s="692"/>
      <c r="J61" s="692"/>
      <c r="K61" s="692"/>
      <c r="L61" s="714">
        <v>119830</v>
      </c>
      <c r="O61" s="692"/>
    </row>
    <row r="62" spans="7:15">
      <c r="G62" s="692"/>
      <c r="H62" s="692"/>
      <c r="I62" s="692"/>
      <c r="J62" s="692"/>
      <c r="K62" s="692"/>
      <c r="L62" s="714">
        <v>92510</v>
      </c>
      <c r="O62" s="692"/>
    </row>
    <row r="63" spans="7:15">
      <c r="G63" s="692"/>
      <c r="H63" s="692"/>
      <c r="I63" s="692"/>
      <c r="J63" s="692"/>
      <c r="K63" s="692"/>
      <c r="L63" s="714">
        <v>517800</v>
      </c>
      <c r="O63" s="692"/>
    </row>
    <row r="64" spans="7:15">
      <c r="G64" s="692"/>
      <c r="H64" s="692"/>
      <c r="I64" s="692"/>
      <c r="J64" s="692"/>
      <c r="K64" s="692"/>
      <c r="L64" s="714">
        <v>399800</v>
      </c>
      <c r="O64" s="692"/>
    </row>
    <row r="65" spans="7:15">
      <c r="G65" s="692"/>
      <c r="H65" s="692"/>
      <c r="I65" s="692"/>
      <c r="J65" s="692"/>
      <c r="K65" s="692"/>
      <c r="L65" s="714">
        <v>569660</v>
      </c>
      <c r="O65" s="692"/>
    </row>
    <row r="66" spans="7:15">
      <c r="G66" s="692"/>
      <c r="H66" s="692"/>
      <c r="I66" s="692"/>
      <c r="J66" s="692"/>
      <c r="K66" s="692"/>
      <c r="L66" s="714">
        <v>439780</v>
      </c>
      <c r="O66" s="692"/>
    </row>
    <row r="67" spans="7:15">
      <c r="G67" s="692"/>
      <c r="H67" s="692"/>
      <c r="I67" s="692"/>
      <c r="J67" s="692"/>
      <c r="K67" s="692"/>
      <c r="L67" s="714">
        <v>86011000</v>
      </c>
    </row>
    <row r="68" spans="7:15">
      <c r="G68" s="692"/>
      <c r="H68" s="692"/>
      <c r="I68" s="692"/>
      <c r="J68" s="692"/>
      <c r="K68" s="692"/>
      <c r="L68" s="714">
        <v>66400000</v>
      </c>
    </row>
    <row r="69" spans="7:15">
      <c r="G69" s="692"/>
      <c r="H69" s="692"/>
      <c r="I69" s="692"/>
      <c r="J69" s="692"/>
      <c r="K69" s="692"/>
      <c r="L69" s="714">
        <v>83100</v>
      </c>
    </row>
    <row r="70" spans="7:15">
      <c r="G70" s="692"/>
      <c r="H70" s="692"/>
      <c r="I70" s="692"/>
      <c r="J70" s="692"/>
      <c r="K70" s="692"/>
      <c r="L70" s="714">
        <v>64200</v>
      </c>
    </row>
    <row r="71" spans="7:15">
      <c r="G71" s="692"/>
      <c r="H71" s="692"/>
      <c r="I71" s="692"/>
      <c r="J71" s="692"/>
      <c r="K71" s="692"/>
      <c r="L71" s="714">
        <v>91470</v>
      </c>
    </row>
    <row r="72" spans="7:15">
      <c r="G72" s="692"/>
      <c r="H72" s="692"/>
      <c r="I72" s="692"/>
      <c r="J72" s="692"/>
      <c r="K72" s="692"/>
      <c r="L72" s="714">
        <v>70620</v>
      </c>
    </row>
    <row r="73" spans="7:15">
      <c r="G73" s="692"/>
      <c r="H73" s="692"/>
      <c r="I73" s="692"/>
      <c r="J73" s="692"/>
      <c r="K73" s="692"/>
      <c r="L73" s="714">
        <v>395700</v>
      </c>
    </row>
    <row r="74" spans="7:15">
      <c r="G74" s="692"/>
      <c r="H74" s="692"/>
      <c r="I74" s="692"/>
      <c r="J74" s="692"/>
      <c r="K74" s="692"/>
      <c r="L74" s="714">
        <v>305500</v>
      </c>
    </row>
    <row r="75" spans="7:15">
      <c r="G75" s="692"/>
      <c r="H75" s="692"/>
      <c r="I75" s="692"/>
      <c r="J75" s="692"/>
      <c r="K75" s="692"/>
      <c r="L75" s="714">
        <v>90653000</v>
      </c>
    </row>
    <row r="76" spans="7:15">
      <c r="G76" s="692"/>
      <c r="H76" s="692"/>
      <c r="I76" s="692"/>
      <c r="J76" s="692"/>
      <c r="K76" s="692"/>
      <c r="L76" s="714">
        <v>69984000</v>
      </c>
    </row>
    <row r="77" spans="7:15">
      <c r="G77" s="692"/>
      <c r="H77" s="692"/>
      <c r="I77" s="692"/>
      <c r="J77" s="692"/>
      <c r="K77" s="692"/>
      <c r="L77" s="714">
        <v>224993000</v>
      </c>
    </row>
    <row r="78" spans="7:15">
      <c r="G78" s="692"/>
      <c r="H78" s="692"/>
      <c r="I78" s="692"/>
      <c r="J78" s="692"/>
      <c r="K78" s="692"/>
      <c r="L78" s="714">
        <v>173694000</v>
      </c>
    </row>
    <row r="79" spans="7:15">
      <c r="G79" s="692"/>
      <c r="H79" s="692"/>
      <c r="I79" s="692"/>
      <c r="J79" s="692"/>
      <c r="K79" s="692"/>
      <c r="L79" s="714">
        <v>38109000</v>
      </c>
    </row>
    <row r="80" spans="7:15">
      <c r="G80" s="692"/>
      <c r="H80" s="692"/>
      <c r="I80" s="692"/>
      <c r="J80" s="692"/>
      <c r="K80" s="692"/>
      <c r="L80" s="714">
        <v>29420000</v>
      </c>
    </row>
    <row r="81" spans="7:12">
      <c r="G81" s="692"/>
      <c r="H81" s="692"/>
      <c r="I81" s="692"/>
      <c r="J81" s="692"/>
      <c r="K81" s="692"/>
      <c r="L81" s="714"/>
    </row>
    <row r="82" spans="7:12">
      <c r="G82" s="692"/>
      <c r="H82" s="692"/>
      <c r="I82" s="692"/>
      <c r="J82" s="692"/>
      <c r="K82" s="692"/>
      <c r="L82" s="714"/>
    </row>
    <row r="83" spans="7:12">
      <c r="G83" s="692"/>
      <c r="H83" s="692"/>
      <c r="I83" s="692"/>
      <c r="J83" s="692"/>
      <c r="L83" s="714"/>
    </row>
    <row r="84" spans="7:12">
      <c r="G84" s="692"/>
      <c r="H84" s="692"/>
      <c r="I84" s="692"/>
      <c r="J84" s="692"/>
      <c r="L84" s="714"/>
    </row>
    <row r="85" spans="7:12">
      <c r="G85" s="692"/>
      <c r="H85" s="692"/>
      <c r="I85" s="692"/>
      <c r="J85" s="692"/>
    </row>
    <row r="86" spans="7:12">
      <c r="G86" s="692"/>
      <c r="H86" s="692"/>
      <c r="I86" s="692"/>
      <c r="J86" s="692"/>
    </row>
    <row r="87" spans="7:12">
      <c r="G87" s="692"/>
      <c r="H87" s="692"/>
      <c r="I87" s="692"/>
      <c r="J87" s="692"/>
    </row>
    <row r="88" spans="7:12">
      <c r="H88" s="692"/>
      <c r="I88" s="692"/>
      <c r="J88" s="692"/>
    </row>
  </sheetData>
  <mergeCells count="1">
    <mergeCell ref="G1:J1"/>
  </mergeCells>
  <phoneticPr fontId="5"/>
  <conditionalFormatting sqref="L43:L84">
    <cfRule type="duplicateValues" dxfId="0" priority="1"/>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CF944-BCA1-444E-9539-DBA5D8024A0D}">
  <sheetPr>
    <tabColor rgb="FFFFC000"/>
  </sheetPr>
  <dimension ref="A1:L26"/>
  <sheetViews>
    <sheetView view="pageBreakPreview" zoomScale="70" zoomScaleNormal="100" zoomScaleSheetLayoutView="70" workbookViewId="0">
      <selection activeCell="B20" sqref="B20:D20"/>
    </sheetView>
  </sheetViews>
  <sheetFormatPr defaultColWidth="9" defaultRowHeight="13.5"/>
  <cols>
    <col min="1" max="3" width="44.375" style="6" customWidth="1"/>
    <col min="4" max="7" width="40.375" style="6" customWidth="1"/>
    <col min="8" max="12" width="11.375" style="6" customWidth="1"/>
    <col min="13" max="13" width="9" style="6"/>
    <col min="14" max="16" width="5.625" style="6" customWidth="1"/>
    <col min="17" max="18" width="5.375" style="6" customWidth="1"/>
    <col min="19" max="16384" width="9" style="6"/>
  </cols>
  <sheetData>
    <row r="1" spans="1:12">
      <c r="A1" s="53" t="s">
        <v>40</v>
      </c>
      <c r="B1" s="53"/>
      <c r="C1" s="53"/>
    </row>
    <row r="2" spans="1:12" ht="19.5" customHeight="1">
      <c r="A2" s="782" t="s">
        <v>41</v>
      </c>
      <c r="B2" s="782"/>
      <c r="C2" s="782"/>
      <c r="D2" s="783"/>
      <c r="E2" s="783"/>
      <c r="F2" s="783"/>
      <c r="G2" s="783"/>
      <c r="H2" s="54"/>
      <c r="I2" s="54"/>
      <c r="J2" s="54"/>
      <c r="K2" s="54"/>
      <c r="L2" s="54"/>
    </row>
    <row r="3" spans="1:12" ht="7.5" customHeight="1">
      <c r="A3" s="54"/>
      <c r="B3" s="54"/>
      <c r="C3" s="54"/>
      <c r="D3" s="54"/>
      <c r="E3" s="54"/>
      <c r="F3" s="54"/>
      <c r="G3" s="54"/>
      <c r="H3" s="54"/>
      <c r="I3" s="54"/>
      <c r="J3" s="54"/>
      <c r="K3" s="54"/>
      <c r="L3" s="54"/>
    </row>
    <row r="4" spans="1:12" ht="14.25" thickBot="1">
      <c r="A4" s="53"/>
      <c r="B4" s="53"/>
      <c r="C4" s="53"/>
      <c r="D4" s="52"/>
      <c r="E4" s="52"/>
      <c r="F4" s="52"/>
      <c r="G4" s="52" t="str">
        <f>'第１号様式_交付申請書（都道府県→国）'!G10</f>
        <v>（都道府県知事名）</v>
      </c>
      <c r="H4" s="51"/>
      <c r="I4" s="51"/>
    </row>
    <row r="5" spans="1:12" ht="45" customHeight="1" thickTop="1">
      <c r="A5" s="784" t="s">
        <v>42</v>
      </c>
      <c r="B5" s="50" t="s">
        <v>43</v>
      </c>
      <c r="C5" s="50" t="s">
        <v>508</v>
      </c>
      <c r="D5" s="49" t="s">
        <v>44</v>
      </c>
      <c r="E5" s="48" t="s">
        <v>45</v>
      </c>
      <c r="F5" s="48" t="s">
        <v>46</v>
      </c>
      <c r="G5" s="786" t="s">
        <v>47</v>
      </c>
    </row>
    <row r="6" spans="1:12" ht="13.5" customHeight="1" thickBot="1">
      <c r="A6" s="785"/>
      <c r="B6" s="47"/>
      <c r="C6" s="47"/>
      <c r="D6" s="47"/>
      <c r="E6" s="46"/>
      <c r="F6" s="45"/>
      <c r="G6" s="787"/>
    </row>
    <row r="7" spans="1:12" ht="16.5" customHeight="1">
      <c r="A7" s="44"/>
      <c r="B7" s="43"/>
      <c r="C7" s="43"/>
      <c r="D7" s="42" t="s">
        <v>48</v>
      </c>
      <c r="E7" s="41" t="s">
        <v>49</v>
      </c>
      <c r="F7" s="41" t="s">
        <v>49</v>
      </c>
      <c r="G7" s="40"/>
    </row>
    <row r="8" spans="1:12" ht="46.5" customHeight="1">
      <c r="A8" s="39" t="s">
        <v>16</v>
      </c>
      <c r="B8" s="38">
        <v>0</v>
      </c>
      <c r="C8" s="37">
        <v>0</v>
      </c>
      <c r="D8" s="36">
        <v>0</v>
      </c>
      <c r="E8" s="35"/>
      <c r="F8" s="28"/>
      <c r="G8" s="34"/>
    </row>
    <row r="9" spans="1:12" ht="46.5" customHeight="1">
      <c r="A9" s="27" t="s">
        <v>14</v>
      </c>
      <c r="B9" s="33"/>
      <c r="C9" s="32"/>
      <c r="D9" s="29">
        <v>0</v>
      </c>
      <c r="E9" s="28"/>
      <c r="F9" s="28"/>
      <c r="G9" s="31"/>
    </row>
    <row r="10" spans="1:12" ht="46.5" customHeight="1">
      <c r="A10" s="27" t="s">
        <v>18</v>
      </c>
      <c r="B10" s="29">
        <v>0</v>
      </c>
      <c r="C10" s="29">
        <v>0</v>
      </c>
      <c r="D10" s="29">
        <v>0</v>
      </c>
      <c r="E10" s="28"/>
      <c r="F10" s="28"/>
      <c r="G10" s="31"/>
    </row>
    <row r="11" spans="1:12" ht="46.5" customHeight="1">
      <c r="A11" s="27" t="s">
        <v>21</v>
      </c>
      <c r="B11" s="29">
        <v>0</v>
      </c>
      <c r="C11" s="29">
        <v>0</v>
      </c>
      <c r="D11" s="29">
        <v>0</v>
      </c>
      <c r="E11" s="28"/>
      <c r="F11" s="28"/>
      <c r="G11" s="31"/>
    </row>
    <row r="12" spans="1:12" ht="46.5" customHeight="1">
      <c r="A12" s="27" t="s">
        <v>23</v>
      </c>
      <c r="B12" s="30">
        <v>0</v>
      </c>
      <c r="C12" s="30">
        <v>0</v>
      </c>
      <c r="D12" s="29">
        <v>0</v>
      </c>
      <c r="E12" s="28"/>
      <c r="F12" s="28"/>
      <c r="G12" s="20"/>
    </row>
    <row r="13" spans="1:12" ht="46.5" customHeight="1">
      <c r="A13" s="27" t="s">
        <v>25</v>
      </c>
      <c r="B13" s="30">
        <v>0</v>
      </c>
      <c r="C13" s="30">
        <v>0</v>
      </c>
      <c r="D13" s="29">
        <v>0</v>
      </c>
      <c r="E13" s="28"/>
      <c r="F13" s="28"/>
      <c r="G13" s="20"/>
    </row>
    <row r="14" spans="1:12" ht="46.5" customHeight="1">
      <c r="A14" s="27" t="s">
        <v>27</v>
      </c>
      <c r="B14" s="30">
        <v>0</v>
      </c>
      <c r="C14" s="30">
        <v>0</v>
      </c>
      <c r="D14" s="29">
        <v>0</v>
      </c>
      <c r="E14" s="28"/>
      <c r="F14" s="28"/>
      <c r="G14" s="20"/>
    </row>
    <row r="15" spans="1:12" ht="46.5" customHeight="1">
      <c r="A15" s="27" t="s">
        <v>29</v>
      </c>
      <c r="B15" s="23">
        <v>0</v>
      </c>
      <c r="C15" s="23">
        <v>0</v>
      </c>
      <c r="D15" s="26">
        <v>0</v>
      </c>
      <c r="E15" s="25"/>
      <c r="F15" s="25"/>
      <c r="G15" s="20"/>
    </row>
    <row r="16" spans="1:12" ht="46.5" customHeight="1" thickBot="1">
      <c r="A16" s="24" t="s">
        <v>31</v>
      </c>
      <c r="B16" s="23">
        <v>0</v>
      </c>
      <c r="C16" s="23">
        <v>0</v>
      </c>
      <c r="D16" s="22">
        <v>0</v>
      </c>
      <c r="E16" s="21"/>
      <c r="F16" s="21"/>
      <c r="G16" s="20"/>
    </row>
    <row r="17" spans="1:12" ht="22.5" customHeight="1" thickTop="1" thickBot="1">
      <c r="A17" s="19" t="s">
        <v>50</v>
      </c>
      <c r="B17" s="18"/>
      <c r="C17" s="18"/>
      <c r="D17" s="17">
        <f>SUM(D8:D16)</f>
        <v>0</v>
      </c>
      <c r="E17" s="17">
        <f>SUM(E8:E16)</f>
        <v>0</v>
      </c>
      <c r="F17" s="17">
        <f>SUM(F8:F16)</f>
        <v>0</v>
      </c>
      <c r="G17" s="16"/>
    </row>
    <row r="18" spans="1:12" ht="22.5" customHeight="1" thickTop="1">
      <c r="A18" s="15" t="s">
        <v>51</v>
      </c>
      <c r="C18" s="14"/>
      <c r="D18" s="13"/>
      <c r="E18" s="13"/>
      <c r="F18" s="13"/>
      <c r="G18" s="12"/>
    </row>
    <row r="19" spans="1:12">
      <c r="A19" s="11"/>
      <c r="B19" s="11"/>
      <c r="C19" s="11"/>
    </row>
    <row r="20" spans="1:12">
      <c r="A20" s="10"/>
      <c r="B20" s="10"/>
      <c r="C20" s="10"/>
      <c r="D20" s="8"/>
      <c r="E20" s="8"/>
      <c r="F20" s="8"/>
      <c r="G20" s="8"/>
      <c r="H20" s="8"/>
      <c r="I20" s="8"/>
      <c r="J20" s="8"/>
      <c r="K20" s="8"/>
    </row>
    <row r="21" spans="1:12">
      <c r="A21" s="9"/>
      <c r="B21" s="9"/>
      <c r="C21" s="9"/>
      <c r="D21" s="8"/>
      <c r="E21" s="8"/>
      <c r="F21" s="8"/>
      <c r="G21" s="8"/>
      <c r="H21" s="8"/>
      <c r="I21" s="8"/>
      <c r="J21" s="8"/>
      <c r="K21" s="8"/>
    </row>
    <row r="22" spans="1:12">
      <c r="A22" s="9"/>
      <c r="B22" s="9"/>
      <c r="C22" s="9"/>
      <c r="D22" s="8"/>
      <c r="E22" s="8"/>
      <c r="F22" s="8"/>
      <c r="G22" s="8"/>
      <c r="H22" s="8"/>
      <c r="I22" s="8"/>
      <c r="J22" s="8"/>
      <c r="K22" s="8"/>
      <c r="L22" s="8"/>
    </row>
    <row r="23" spans="1:12">
      <c r="A23" s="9"/>
      <c r="B23" s="9"/>
      <c r="C23" s="9"/>
      <c r="D23" s="8"/>
      <c r="E23" s="8"/>
      <c r="F23" s="8"/>
      <c r="G23" s="8"/>
      <c r="H23" s="8"/>
      <c r="I23" s="8"/>
      <c r="J23" s="8"/>
      <c r="K23" s="8"/>
      <c r="L23" s="8"/>
    </row>
    <row r="24" spans="1:12">
      <c r="A24" s="9"/>
      <c r="B24" s="9"/>
      <c r="C24" s="9"/>
      <c r="D24" s="8"/>
      <c r="E24" s="8"/>
      <c r="F24" s="8"/>
      <c r="G24" s="8"/>
      <c r="H24" s="8"/>
      <c r="I24" s="8"/>
      <c r="J24" s="8"/>
      <c r="K24" s="8"/>
      <c r="L24" s="8"/>
    </row>
    <row r="25" spans="1:12" ht="14.25" thickBot="1">
      <c r="E25" s="7"/>
    </row>
    <row r="26" spans="1:12" ht="14.25" thickTop="1"/>
  </sheetData>
  <sheetProtection selectLockedCells="1"/>
  <mergeCells count="3">
    <mergeCell ref="A2:G2"/>
    <mergeCell ref="A5:A6"/>
    <mergeCell ref="G5:G6"/>
  </mergeCells>
  <phoneticPr fontId="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0924A-F779-48F6-8024-4A45A29C1255}">
  <sheetPr>
    <tabColor rgb="FFFFC000"/>
    <outlinePr summaryRight="0"/>
    <pageSetUpPr fitToPage="1"/>
  </sheetPr>
  <dimension ref="A1:R98"/>
  <sheetViews>
    <sheetView showGridLines="0" view="pageBreakPreview" topLeftCell="F1" zoomScaleNormal="115" zoomScaleSheetLayoutView="100" workbookViewId="0">
      <selection activeCell="B20" sqref="B20:D20"/>
    </sheetView>
  </sheetViews>
  <sheetFormatPr defaultColWidth="9" defaultRowHeight="13.5" outlineLevelCol="1"/>
  <cols>
    <col min="1" max="1" width="7.375" style="250" bestFit="1" customWidth="1"/>
    <col min="2" max="2" width="29" style="249" customWidth="1"/>
    <col min="3" max="3" width="20.25" style="248" customWidth="1" outlineLevel="1"/>
    <col min="4" max="4" width="14" style="248" bestFit="1" customWidth="1"/>
    <col min="5" max="5" width="18.25" style="248" customWidth="1"/>
    <col min="6" max="6" width="13.625" style="248" customWidth="1"/>
    <col min="7" max="7" width="7.875" style="248" customWidth="1"/>
    <col min="8" max="8" width="15" style="248" customWidth="1"/>
    <col min="9" max="9" width="23.625" style="248" customWidth="1"/>
    <col min="10" max="10" width="15.875" style="248" customWidth="1"/>
    <col min="11" max="11" width="17.375" style="248" bestFit="1" customWidth="1"/>
    <col min="12" max="12" width="8.25" style="248" customWidth="1"/>
    <col min="13" max="13" width="21.125" style="248" customWidth="1"/>
    <col min="14" max="14" width="32.125" style="248" bestFit="1" customWidth="1"/>
    <col min="15" max="17" width="14.625" style="248" customWidth="1"/>
    <col min="18" max="18" width="12.625" style="248" customWidth="1"/>
    <col min="19" max="16384" width="9" style="248"/>
  </cols>
  <sheetData>
    <row r="1" spans="1:18" ht="29.25" customHeight="1">
      <c r="A1" s="246" t="s">
        <v>52</v>
      </c>
      <c r="C1" s="533"/>
    </row>
    <row r="2" spans="1:18" ht="24" customHeight="1">
      <c r="B2" s="797" t="s">
        <v>53</v>
      </c>
      <c r="C2" s="797"/>
      <c r="D2" s="797"/>
      <c r="E2" s="797"/>
      <c r="F2" s="797"/>
      <c r="G2" s="797"/>
      <c r="H2" s="797"/>
      <c r="I2" s="797"/>
      <c r="J2" s="797"/>
      <c r="K2" s="797"/>
      <c r="L2" s="797"/>
      <c r="M2" s="797"/>
      <c r="N2" s="797"/>
      <c r="O2" s="797"/>
      <c r="P2" s="797"/>
      <c r="Q2" s="797"/>
    </row>
    <row r="3" spans="1:18" ht="18.75" customHeight="1">
      <c r="B3" s="353"/>
      <c r="C3" s="352"/>
    </row>
    <row r="4" spans="1:18" ht="18.75" customHeight="1">
      <c r="B4" s="353"/>
      <c r="C4" s="352"/>
      <c r="O4" s="534" t="s">
        <v>54</v>
      </c>
      <c r="P4" s="534"/>
    </row>
    <row r="5" spans="1:18" ht="18.75" customHeight="1" thickBot="1">
      <c r="B5" s="353"/>
      <c r="C5" s="352"/>
    </row>
    <row r="6" spans="1:18" ht="15.75" customHeight="1">
      <c r="B6" s="798" t="s">
        <v>55</v>
      </c>
      <c r="C6" s="790" t="s">
        <v>56</v>
      </c>
      <c r="D6" s="790" t="s">
        <v>57</v>
      </c>
      <c r="E6" s="790" t="s">
        <v>58</v>
      </c>
      <c r="F6" s="790" t="s">
        <v>59</v>
      </c>
      <c r="G6" s="790"/>
      <c r="H6" s="790"/>
      <c r="I6" s="790" t="s">
        <v>60</v>
      </c>
      <c r="J6" s="790" t="s">
        <v>61</v>
      </c>
      <c r="K6" s="800" t="s">
        <v>62</v>
      </c>
      <c r="L6" s="800" t="s">
        <v>63</v>
      </c>
      <c r="M6" s="790" t="s">
        <v>64</v>
      </c>
      <c r="N6" s="790" t="s">
        <v>65</v>
      </c>
      <c r="O6" s="790" t="s">
        <v>66</v>
      </c>
      <c r="P6" s="794" t="s">
        <v>67</v>
      </c>
    </row>
    <row r="7" spans="1:18" ht="15.75" customHeight="1">
      <c r="B7" s="799"/>
      <c r="C7" s="793"/>
      <c r="D7" s="793"/>
      <c r="E7" s="793"/>
      <c r="F7" s="793"/>
      <c r="G7" s="793"/>
      <c r="H7" s="793"/>
      <c r="I7" s="793"/>
      <c r="J7" s="793"/>
      <c r="K7" s="801"/>
      <c r="L7" s="802"/>
      <c r="M7" s="791"/>
      <c r="N7" s="792"/>
      <c r="O7" s="793"/>
      <c r="P7" s="795"/>
    </row>
    <row r="8" spans="1:18" ht="15.75" customHeight="1">
      <c r="B8" s="799"/>
      <c r="C8" s="793"/>
      <c r="D8" s="793"/>
      <c r="E8" s="793"/>
      <c r="F8" s="793"/>
      <c r="G8" s="793"/>
      <c r="H8" s="793"/>
      <c r="I8" s="793"/>
      <c r="J8" s="793"/>
      <c r="K8" s="801"/>
      <c r="L8" s="802"/>
      <c r="M8" s="791"/>
      <c r="N8" s="792"/>
      <c r="O8" s="793"/>
      <c r="P8" s="795"/>
      <c r="Q8" s="796"/>
      <c r="R8" s="796"/>
    </row>
    <row r="9" spans="1:18" ht="15.75" customHeight="1">
      <c r="B9" s="799"/>
      <c r="C9" s="793"/>
      <c r="D9" s="793"/>
      <c r="E9" s="793"/>
      <c r="F9" s="793"/>
      <c r="G9" s="793"/>
      <c r="H9" s="793"/>
      <c r="I9" s="793"/>
      <c r="J9" s="793"/>
      <c r="K9" s="801"/>
      <c r="L9" s="802"/>
      <c r="M9" s="791"/>
      <c r="N9" s="792"/>
      <c r="O9" s="793"/>
      <c r="P9" s="795"/>
      <c r="Q9" s="796"/>
      <c r="R9" s="796"/>
    </row>
    <row r="10" spans="1:18">
      <c r="B10" s="535"/>
      <c r="C10" s="536" t="s">
        <v>68</v>
      </c>
      <c r="D10" s="536" t="s">
        <v>69</v>
      </c>
      <c r="E10" s="537" t="s">
        <v>70</v>
      </c>
      <c r="F10" s="791" t="s">
        <v>71</v>
      </c>
      <c r="G10" s="791"/>
      <c r="H10" s="791"/>
      <c r="I10" s="536" t="s">
        <v>72</v>
      </c>
      <c r="J10" s="536" t="s">
        <v>73</v>
      </c>
      <c r="K10" s="536" t="s">
        <v>74</v>
      </c>
      <c r="L10" s="536"/>
      <c r="M10" s="537" t="s">
        <v>506</v>
      </c>
      <c r="N10" s="536" t="s">
        <v>507</v>
      </c>
      <c r="O10" s="536" t="s">
        <v>75</v>
      </c>
      <c r="P10" s="538" t="s">
        <v>76</v>
      </c>
    </row>
    <row r="11" spans="1:18">
      <c r="A11" s="342"/>
      <c r="B11" s="341"/>
      <c r="C11" s="339" t="s">
        <v>8</v>
      </c>
      <c r="D11" s="339" t="s">
        <v>8</v>
      </c>
      <c r="E11" s="339" t="s">
        <v>8</v>
      </c>
      <c r="F11" s="339" t="s">
        <v>77</v>
      </c>
      <c r="G11" s="340" t="s">
        <v>78</v>
      </c>
      <c r="H11" s="339" t="s">
        <v>79</v>
      </c>
      <c r="I11" s="339" t="s">
        <v>8</v>
      </c>
      <c r="J11" s="339" t="s">
        <v>8</v>
      </c>
      <c r="K11" s="339" t="s">
        <v>8</v>
      </c>
      <c r="L11" s="339"/>
      <c r="M11" s="340" t="s">
        <v>80</v>
      </c>
      <c r="N11" s="340" t="s">
        <v>80</v>
      </c>
      <c r="O11" s="539" t="s">
        <v>81</v>
      </c>
      <c r="P11" s="540" t="s">
        <v>81</v>
      </c>
      <c r="Q11" s="541"/>
      <c r="R11" s="334"/>
    </row>
    <row r="12" spans="1:18">
      <c r="A12" s="321" t="s">
        <v>82</v>
      </c>
      <c r="B12" s="542" t="s">
        <v>83</v>
      </c>
      <c r="C12" s="543">
        <v>200000000</v>
      </c>
      <c r="D12" s="543">
        <v>0</v>
      </c>
      <c r="E12" s="544">
        <f t="shared" ref="E12:E13" si="0">C12-D12</f>
        <v>200000000</v>
      </c>
      <c r="F12" s="543">
        <v>160000000</v>
      </c>
      <c r="G12" s="545">
        <v>0.8</v>
      </c>
      <c r="H12" s="546">
        <f>F12*G12</f>
        <v>128000000</v>
      </c>
      <c r="I12" s="547">
        <v>80000000</v>
      </c>
      <c r="J12" s="548">
        <f>MIN(E12,H12,I12)</f>
        <v>80000000</v>
      </c>
      <c r="K12" s="549">
        <v>80000000</v>
      </c>
      <c r="L12" s="550">
        <v>0.66666666666666663</v>
      </c>
      <c r="M12" s="551">
        <f>MIN(J12,K12)</f>
        <v>80000000</v>
      </c>
      <c r="N12" s="552">
        <f>ROUNDDOWN(M12*L12,-3)</f>
        <v>53333000</v>
      </c>
      <c r="O12" s="553"/>
      <c r="P12" s="554"/>
      <c r="Q12" s="302"/>
      <c r="R12" s="301"/>
    </row>
    <row r="13" spans="1:18" ht="14.25" thickBot="1">
      <c r="A13" s="321" t="s">
        <v>82</v>
      </c>
      <c r="B13" s="555" t="s">
        <v>84</v>
      </c>
      <c r="C13" s="556">
        <v>90000000</v>
      </c>
      <c r="D13" s="556">
        <v>0</v>
      </c>
      <c r="E13" s="557">
        <f t="shared" si="0"/>
        <v>90000000</v>
      </c>
      <c r="F13" s="556">
        <v>85000000</v>
      </c>
      <c r="G13" s="558">
        <v>0.8</v>
      </c>
      <c r="H13" s="559">
        <f>F13*G13</f>
        <v>68000000</v>
      </c>
      <c r="I13" s="560">
        <v>80000000</v>
      </c>
      <c r="J13" s="561">
        <f>MIN(E13,H13,I13)</f>
        <v>68000000</v>
      </c>
      <c r="K13" s="562" t="s">
        <v>85</v>
      </c>
      <c r="L13" s="563">
        <v>0.66666666666666663</v>
      </c>
      <c r="M13" s="564">
        <f>MIN(J13,K13)</f>
        <v>68000000</v>
      </c>
      <c r="N13" s="565">
        <f>ROUNDDOWN(M13*L13,-3)</f>
        <v>45333000</v>
      </c>
      <c r="O13" s="566"/>
      <c r="P13" s="567"/>
      <c r="Q13" s="302"/>
      <c r="R13" s="301"/>
    </row>
    <row r="14" spans="1:18">
      <c r="B14" s="568"/>
      <c r="C14" s="569"/>
      <c r="D14" s="569"/>
      <c r="E14" s="570"/>
      <c r="F14" s="569"/>
      <c r="G14" s="571"/>
      <c r="H14" s="572"/>
      <c r="I14" s="573"/>
      <c r="J14" s="574"/>
      <c r="K14" s="575"/>
      <c r="L14" s="575"/>
      <c r="M14" s="576"/>
      <c r="N14" s="577"/>
      <c r="O14" s="578"/>
      <c r="P14" s="579"/>
      <c r="Q14" s="302"/>
      <c r="R14" s="301"/>
    </row>
    <row r="15" spans="1:18">
      <c r="B15" s="580"/>
      <c r="C15" s="581"/>
      <c r="D15" s="581"/>
      <c r="E15" s="582"/>
      <c r="F15" s="581"/>
      <c r="G15" s="571"/>
      <c r="H15" s="571"/>
      <c r="I15" s="583"/>
      <c r="J15" s="574"/>
      <c r="K15" s="575"/>
      <c r="L15" s="575"/>
      <c r="M15" s="576"/>
      <c r="N15" s="584"/>
      <c r="O15" s="585"/>
      <c r="P15" s="586"/>
      <c r="Q15" s="301"/>
      <c r="R15" s="301"/>
    </row>
    <row r="16" spans="1:18">
      <c r="B16" s="580"/>
      <c r="C16" s="581"/>
      <c r="D16" s="581"/>
      <c r="E16" s="582"/>
      <c r="F16" s="581"/>
      <c r="G16" s="571"/>
      <c r="H16" s="571"/>
      <c r="I16" s="583"/>
      <c r="J16" s="574"/>
      <c r="K16" s="575"/>
      <c r="L16" s="575"/>
      <c r="M16" s="576"/>
      <c r="N16" s="584"/>
      <c r="O16" s="587"/>
      <c r="P16" s="579"/>
      <c r="Q16" s="301"/>
      <c r="R16" s="301"/>
    </row>
    <row r="17" spans="2:18">
      <c r="B17" s="580"/>
      <c r="C17" s="581"/>
      <c r="D17" s="581"/>
      <c r="E17" s="582"/>
      <c r="F17" s="581"/>
      <c r="G17" s="571"/>
      <c r="H17" s="571"/>
      <c r="I17" s="583"/>
      <c r="J17" s="574"/>
      <c r="K17" s="575"/>
      <c r="L17" s="575"/>
      <c r="M17" s="576"/>
      <c r="N17" s="584"/>
      <c r="O17" s="588"/>
      <c r="P17" s="586"/>
      <c r="Q17" s="301"/>
      <c r="R17" s="301"/>
    </row>
    <row r="18" spans="2:18">
      <c r="B18" s="580"/>
      <c r="C18" s="581"/>
      <c r="D18" s="581"/>
      <c r="E18" s="582"/>
      <c r="F18" s="581"/>
      <c r="G18" s="571"/>
      <c r="H18" s="571"/>
      <c r="I18" s="583"/>
      <c r="J18" s="574"/>
      <c r="K18" s="575"/>
      <c r="L18" s="575"/>
      <c r="M18" s="576"/>
      <c r="N18" s="584"/>
      <c r="O18" s="587"/>
      <c r="P18" s="586"/>
      <c r="Q18" s="301"/>
      <c r="R18" s="301"/>
    </row>
    <row r="19" spans="2:18">
      <c r="B19" s="580"/>
      <c r="C19" s="581"/>
      <c r="D19" s="581"/>
      <c r="E19" s="582"/>
      <c r="F19" s="581"/>
      <c r="G19" s="589"/>
      <c r="H19" s="571"/>
      <c r="I19" s="583"/>
      <c r="J19" s="574"/>
      <c r="K19" s="575"/>
      <c r="L19" s="575"/>
      <c r="M19" s="576"/>
      <c r="N19" s="584"/>
      <c r="O19" s="588"/>
      <c r="P19" s="586"/>
    </row>
    <row r="20" spans="2:18">
      <c r="B20" s="580"/>
      <c r="C20" s="581"/>
      <c r="D20" s="581"/>
      <c r="E20" s="582"/>
      <c r="F20" s="581"/>
      <c r="G20" s="571"/>
      <c r="H20" s="571"/>
      <c r="I20" s="583"/>
      <c r="J20" s="574"/>
      <c r="K20" s="575"/>
      <c r="L20" s="575"/>
      <c r="M20" s="576"/>
      <c r="N20" s="584"/>
      <c r="O20" s="585"/>
      <c r="P20" s="586"/>
    </row>
    <row r="21" spans="2:18">
      <c r="B21" s="580"/>
      <c r="C21" s="581"/>
      <c r="D21" s="581"/>
      <c r="E21" s="582"/>
      <c r="F21" s="581"/>
      <c r="G21" s="571"/>
      <c r="H21" s="571"/>
      <c r="I21" s="583"/>
      <c r="J21" s="574"/>
      <c r="K21" s="575"/>
      <c r="L21" s="575"/>
      <c r="M21" s="576"/>
      <c r="N21" s="584"/>
      <c r="O21" s="585"/>
      <c r="P21" s="586"/>
    </row>
    <row r="22" spans="2:18">
      <c r="B22" s="580"/>
      <c r="C22" s="581"/>
      <c r="D22" s="581"/>
      <c r="E22" s="582"/>
      <c r="F22" s="581"/>
      <c r="G22" s="571"/>
      <c r="H22" s="571"/>
      <c r="I22" s="583"/>
      <c r="J22" s="574"/>
      <c r="K22" s="575"/>
      <c r="L22" s="575"/>
      <c r="M22" s="576"/>
      <c r="N22" s="584"/>
      <c r="O22" s="587"/>
      <c r="P22" s="590"/>
    </row>
    <row r="23" spans="2:18">
      <c r="B23" s="580"/>
      <c r="C23" s="581"/>
      <c r="D23" s="581"/>
      <c r="E23" s="582"/>
      <c r="F23" s="581"/>
      <c r="G23" s="571"/>
      <c r="H23" s="571"/>
      <c r="I23" s="583"/>
      <c r="J23" s="574"/>
      <c r="K23" s="575"/>
      <c r="L23" s="575"/>
      <c r="M23" s="576"/>
      <c r="N23" s="584"/>
      <c r="O23" s="587"/>
      <c r="P23" s="590"/>
    </row>
    <row r="24" spans="2:18">
      <c r="B24" s="580"/>
      <c r="C24" s="581"/>
      <c r="D24" s="581"/>
      <c r="E24" s="582"/>
      <c r="F24" s="581"/>
      <c r="G24" s="571"/>
      <c r="H24" s="571"/>
      <c r="I24" s="583"/>
      <c r="J24" s="574"/>
      <c r="K24" s="575"/>
      <c r="L24" s="575"/>
      <c r="M24" s="576"/>
      <c r="N24" s="584"/>
      <c r="O24" s="587"/>
      <c r="P24" s="579"/>
    </row>
    <row r="25" spans="2:18">
      <c r="B25" s="580"/>
      <c r="C25" s="581"/>
      <c r="D25" s="581"/>
      <c r="E25" s="582"/>
      <c r="F25" s="581"/>
      <c r="G25" s="571"/>
      <c r="H25" s="571"/>
      <c r="I25" s="583"/>
      <c r="J25" s="574"/>
      <c r="K25" s="575"/>
      <c r="L25" s="575"/>
      <c r="M25" s="576"/>
      <c r="N25" s="584"/>
      <c r="O25" s="587"/>
      <c r="P25" s="586"/>
    </row>
    <row r="26" spans="2:18">
      <c r="B26" s="580"/>
      <c r="C26" s="581"/>
      <c r="D26" s="581"/>
      <c r="E26" s="582"/>
      <c r="F26" s="581"/>
      <c r="G26" s="571"/>
      <c r="H26" s="571"/>
      <c r="I26" s="583"/>
      <c r="J26" s="574"/>
      <c r="K26" s="575"/>
      <c r="L26" s="575"/>
      <c r="M26" s="576"/>
      <c r="N26" s="584"/>
      <c r="O26" s="588"/>
      <c r="P26" s="586"/>
    </row>
    <row r="27" spans="2:18">
      <c r="B27" s="580"/>
      <c r="C27" s="581"/>
      <c r="D27" s="581"/>
      <c r="E27" s="582"/>
      <c r="F27" s="581"/>
      <c r="G27" s="571"/>
      <c r="H27" s="571"/>
      <c r="I27" s="583"/>
      <c r="J27" s="574"/>
      <c r="K27" s="575"/>
      <c r="L27" s="575"/>
      <c r="M27" s="576"/>
      <c r="N27" s="584"/>
      <c r="O27" s="587"/>
      <c r="P27" s="586"/>
    </row>
    <row r="28" spans="2:18">
      <c r="B28" s="580"/>
      <c r="C28" s="581"/>
      <c r="D28" s="581"/>
      <c r="E28" s="582"/>
      <c r="F28" s="581"/>
      <c r="G28" s="571"/>
      <c r="H28" s="571"/>
      <c r="I28" s="583"/>
      <c r="J28" s="574"/>
      <c r="K28" s="575"/>
      <c r="L28" s="575"/>
      <c r="M28" s="576"/>
      <c r="N28" s="584"/>
      <c r="O28" s="588"/>
      <c r="P28" s="579"/>
    </row>
    <row r="29" spans="2:18">
      <c r="B29" s="580"/>
      <c r="C29" s="581"/>
      <c r="D29" s="581"/>
      <c r="E29" s="582"/>
      <c r="F29" s="581"/>
      <c r="G29" s="571"/>
      <c r="H29" s="571"/>
      <c r="I29" s="583"/>
      <c r="J29" s="574"/>
      <c r="K29" s="575"/>
      <c r="L29" s="575"/>
      <c r="M29" s="576"/>
      <c r="N29" s="584"/>
      <c r="O29" s="587"/>
      <c r="P29" s="586"/>
    </row>
    <row r="30" spans="2:18">
      <c r="B30" s="580"/>
      <c r="C30" s="581"/>
      <c r="D30" s="581"/>
      <c r="E30" s="582"/>
      <c r="F30" s="581"/>
      <c r="G30" s="571"/>
      <c r="H30" s="571"/>
      <c r="I30" s="583"/>
      <c r="J30" s="574"/>
      <c r="K30" s="575"/>
      <c r="L30" s="575"/>
      <c r="M30" s="576"/>
      <c r="N30" s="584"/>
      <c r="O30" s="588"/>
      <c r="P30" s="586"/>
    </row>
    <row r="31" spans="2:18" ht="14.25" thickBot="1">
      <c r="B31" s="591"/>
      <c r="C31" s="592"/>
      <c r="D31" s="592"/>
      <c r="E31" s="593"/>
      <c r="F31" s="592"/>
      <c r="G31" s="594"/>
      <c r="H31" s="594"/>
      <c r="I31" s="595"/>
      <c r="J31" s="596"/>
      <c r="K31" s="597"/>
      <c r="L31" s="597"/>
      <c r="M31" s="598"/>
      <c r="N31" s="599"/>
      <c r="O31" s="600"/>
      <c r="P31" s="601"/>
    </row>
    <row r="32" spans="2:18" ht="15" thickTop="1" thickBot="1">
      <c r="B32" s="272" t="s">
        <v>86</v>
      </c>
      <c r="C32" s="270"/>
      <c r="D32" s="270"/>
      <c r="E32" s="270"/>
      <c r="F32" s="270"/>
      <c r="G32" s="270"/>
      <c r="H32" s="270"/>
      <c r="I32" s="269"/>
      <c r="J32" s="269"/>
      <c r="K32" s="269"/>
      <c r="L32" s="269"/>
      <c r="M32" s="269"/>
      <c r="N32" s="268">
        <f>SUM(N14:N31)</f>
        <v>0</v>
      </c>
      <c r="O32" s="267"/>
      <c r="P32" s="266"/>
    </row>
    <row r="33" spans="1:17">
      <c r="P33" s="265"/>
    </row>
    <row r="34" spans="1:17" ht="15.75" customHeight="1">
      <c r="A34" s="788"/>
      <c r="B34" s="602" t="s">
        <v>87</v>
      </c>
      <c r="D34" s="261"/>
      <c r="E34" s="261"/>
      <c r="F34" s="261"/>
      <c r="G34" s="261"/>
      <c r="H34" s="261"/>
    </row>
    <row r="35" spans="1:17" ht="15.75" customHeight="1">
      <c r="A35" s="788"/>
      <c r="B35" s="259" t="s">
        <v>88</v>
      </c>
      <c r="D35" s="602"/>
      <c r="E35" s="602"/>
      <c r="F35" s="602"/>
      <c r="G35" s="602"/>
      <c r="H35" s="602"/>
      <c r="I35" s="602"/>
      <c r="J35" s="602"/>
      <c r="K35" s="602"/>
      <c r="L35" s="602"/>
      <c r="M35" s="602"/>
      <c r="N35" s="602"/>
      <c r="O35" s="602"/>
      <c r="P35" s="260"/>
      <c r="Q35" s="260"/>
    </row>
    <row r="36" spans="1:17" ht="15.75" customHeight="1">
      <c r="A36" s="788"/>
      <c r="B36" s="259" t="s">
        <v>89</v>
      </c>
      <c r="C36" s="602"/>
      <c r="D36" s="602"/>
      <c r="E36" s="602"/>
      <c r="F36" s="602"/>
      <c r="G36" s="602"/>
      <c r="H36" s="602"/>
      <c r="I36" s="602"/>
      <c r="J36" s="602"/>
      <c r="K36" s="602"/>
      <c r="L36" s="602"/>
      <c r="M36" s="602"/>
      <c r="N36" s="602"/>
      <c r="O36" s="602"/>
      <c r="P36" s="260"/>
      <c r="Q36" s="260"/>
    </row>
    <row r="37" spans="1:17" ht="15.75" customHeight="1">
      <c r="A37" s="788"/>
      <c r="B37" s="259" t="s">
        <v>90</v>
      </c>
      <c r="C37" s="602"/>
      <c r="D37" s="602"/>
      <c r="E37" s="602"/>
      <c r="F37" s="602"/>
      <c r="G37" s="602"/>
      <c r="H37" s="602"/>
      <c r="I37" s="602"/>
      <c r="J37" s="602"/>
      <c r="K37" s="602"/>
      <c r="L37" s="602"/>
      <c r="M37" s="602"/>
      <c r="N37" s="602"/>
      <c r="O37" s="602"/>
      <c r="P37" s="260"/>
      <c r="Q37" s="260"/>
    </row>
    <row r="38" spans="1:17" ht="15.75" customHeight="1">
      <c r="A38" s="788"/>
      <c r="B38" s="259" t="s">
        <v>91</v>
      </c>
      <c r="C38" s="602"/>
      <c r="D38" s="602"/>
      <c r="E38" s="602"/>
      <c r="F38" s="602"/>
      <c r="G38" s="602"/>
      <c r="H38" s="602"/>
      <c r="I38" s="602"/>
      <c r="J38" s="602"/>
      <c r="K38" s="602"/>
      <c r="L38" s="602"/>
      <c r="M38" s="602"/>
      <c r="N38" s="602"/>
      <c r="O38" s="602"/>
      <c r="P38" s="260"/>
      <c r="Q38" s="260"/>
    </row>
    <row r="39" spans="1:17" ht="15.75" customHeight="1">
      <c r="A39" s="788"/>
      <c r="B39" s="259" t="s">
        <v>92</v>
      </c>
      <c r="C39" s="602"/>
      <c r="D39" s="602"/>
      <c r="E39" s="602"/>
      <c r="F39" s="602"/>
      <c r="G39" s="602"/>
      <c r="H39" s="602"/>
      <c r="I39" s="602"/>
      <c r="J39" s="602"/>
      <c r="K39" s="602"/>
      <c r="L39" s="602"/>
      <c r="M39" s="602"/>
      <c r="N39" s="602"/>
      <c r="O39" s="602"/>
      <c r="P39" s="260"/>
      <c r="Q39" s="260"/>
    </row>
    <row r="40" spans="1:17" ht="15.75" customHeight="1">
      <c r="A40" s="788"/>
      <c r="B40" s="259" t="s">
        <v>93</v>
      </c>
      <c r="C40" s="602"/>
      <c r="D40" s="602"/>
      <c r="E40" s="602"/>
      <c r="F40" s="602"/>
      <c r="G40" s="602"/>
      <c r="H40" s="602"/>
      <c r="I40" s="602"/>
      <c r="J40" s="602"/>
      <c r="K40" s="602"/>
      <c r="L40" s="602"/>
      <c r="M40" s="602"/>
      <c r="N40" s="602"/>
      <c r="O40" s="602"/>
      <c r="P40" s="260"/>
      <c r="Q40" s="260"/>
    </row>
    <row r="41" spans="1:17" ht="15.75" customHeight="1">
      <c r="A41" s="788"/>
      <c r="B41" s="259" t="s">
        <v>94</v>
      </c>
      <c r="C41" s="602"/>
      <c r="D41" s="602"/>
      <c r="E41" s="602"/>
      <c r="F41" s="602"/>
      <c r="G41" s="602"/>
      <c r="H41" s="602"/>
      <c r="I41" s="602"/>
      <c r="J41" s="602"/>
      <c r="K41" s="602"/>
      <c r="L41" s="602"/>
      <c r="M41" s="602"/>
      <c r="N41" s="602"/>
      <c r="O41" s="602"/>
      <c r="P41" s="260"/>
      <c r="Q41" s="260"/>
    </row>
    <row r="42" spans="1:17" ht="15.75" customHeight="1">
      <c r="A42" s="788"/>
      <c r="B42" s="259" t="s">
        <v>95</v>
      </c>
      <c r="C42" s="602"/>
      <c r="D42" s="602"/>
      <c r="E42" s="602"/>
      <c r="F42" s="602"/>
      <c r="G42" s="602"/>
      <c r="H42" s="602"/>
      <c r="I42" s="602"/>
      <c r="J42" s="602"/>
      <c r="K42" s="602"/>
      <c r="L42" s="602"/>
      <c r="M42" s="602"/>
      <c r="N42" s="602"/>
      <c r="O42" s="602"/>
      <c r="P42" s="260"/>
      <c r="Q42" s="260"/>
    </row>
    <row r="43" spans="1:17" ht="15.75" customHeight="1">
      <c r="A43" s="788"/>
      <c r="B43" s="259" t="s">
        <v>96</v>
      </c>
      <c r="C43" s="602"/>
      <c r="D43" s="602"/>
      <c r="E43" s="602"/>
      <c r="F43" s="602"/>
      <c r="G43" s="602"/>
      <c r="H43" s="602"/>
      <c r="I43" s="602"/>
      <c r="J43" s="602"/>
      <c r="K43" s="602"/>
      <c r="L43" s="602"/>
      <c r="M43" s="602"/>
      <c r="N43" s="602"/>
      <c r="O43" s="602"/>
      <c r="P43" s="260"/>
      <c r="Q43" s="260"/>
    </row>
    <row r="44" spans="1:17" ht="15.75" customHeight="1">
      <c r="A44" s="788"/>
      <c r="B44" s="256"/>
      <c r="C44" s="602"/>
      <c r="D44" s="602"/>
      <c r="E44" s="602"/>
      <c r="F44" s="602"/>
      <c r="G44" s="602"/>
      <c r="H44" s="602"/>
      <c r="I44" s="602"/>
      <c r="J44" s="602"/>
      <c r="K44" s="602"/>
      <c r="L44" s="602"/>
      <c r="M44" s="602"/>
      <c r="N44" s="602"/>
      <c r="O44" s="602"/>
      <c r="P44" s="260"/>
      <c r="Q44" s="260"/>
    </row>
    <row r="45" spans="1:17" ht="15.75" customHeight="1">
      <c r="A45" s="788"/>
      <c r="B45" s="255"/>
      <c r="C45" s="602"/>
      <c r="D45" s="602"/>
      <c r="E45" s="602"/>
      <c r="F45" s="602"/>
      <c r="G45" s="602"/>
      <c r="H45" s="602"/>
      <c r="I45" s="602"/>
      <c r="J45" s="602"/>
      <c r="K45" s="602"/>
      <c r="L45" s="602"/>
      <c r="M45" s="602"/>
      <c r="N45" s="602"/>
      <c r="O45" s="602"/>
      <c r="P45" s="260"/>
      <c r="Q45" s="260"/>
    </row>
    <row r="46" spans="1:17" ht="15.75" customHeight="1">
      <c r="A46" s="788"/>
      <c r="B46" s="257"/>
      <c r="C46" s="602"/>
      <c r="D46" s="602"/>
      <c r="E46" s="602"/>
      <c r="F46" s="602"/>
      <c r="G46" s="602"/>
      <c r="H46" s="602"/>
      <c r="I46" s="602"/>
      <c r="J46" s="602"/>
      <c r="K46" s="602"/>
      <c r="L46" s="602"/>
      <c r="M46" s="602"/>
      <c r="N46" s="602"/>
      <c r="O46" s="602"/>
      <c r="P46" s="260"/>
      <c r="Q46" s="260"/>
    </row>
    <row r="47" spans="1:17" ht="15.75" customHeight="1">
      <c r="A47" s="788"/>
      <c r="B47" s="257"/>
      <c r="D47" s="253"/>
    </row>
    <row r="48" spans="1:17" ht="15.75" customHeight="1">
      <c r="A48" s="788"/>
      <c r="B48" s="256"/>
      <c r="D48" s="253"/>
    </row>
    <row r="49" spans="1:9" ht="15.75" customHeight="1">
      <c r="A49" s="788"/>
      <c r="B49" s="255"/>
      <c r="D49" s="253"/>
    </row>
    <row r="50" spans="1:9" ht="15.75" customHeight="1">
      <c r="A50" s="788"/>
      <c r="B50" s="254"/>
      <c r="D50" s="253"/>
    </row>
    <row r="51" spans="1:9" ht="15.75" customHeight="1">
      <c r="A51" s="788"/>
      <c r="B51" s="254"/>
      <c r="D51" s="253"/>
    </row>
    <row r="52" spans="1:9" ht="15.75" customHeight="1">
      <c r="A52" s="788"/>
      <c r="B52" s="254"/>
      <c r="D52" s="253"/>
    </row>
    <row r="53" spans="1:9" ht="15.75" customHeight="1">
      <c r="A53" s="788"/>
      <c r="B53" s="254"/>
      <c r="D53" s="253"/>
    </row>
    <row r="54" spans="1:9" ht="15.75" customHeight="1">
      <c r="A54" s="788"/>
      <c r="B54" s="254"/>
      <c r="D54" s="253"/>
    </row>
    <row r="55" spans="1:9" ht="15.75" customHeight="1">
      <c r="A55" s="788"/>
      <c r="B55" s="256"/>
      <c r="D55" s="253"/>
    </row>
    <row r="56" spans="1:9" ht="15.75" customHeight="1">
      <c r="A56" s="788"/>
      <c r="B56" s="255"/>
      <c r="D56" s="253"/>
    </row>
    <row r="57" spans="1:9" ht="15.75" customHeight="1">
      <c r="A57" s="788"/>
      <c r="B57" s="254"/>
      <c r="D57" s="253"/>
    </row>
    <row r="58" spans="1:9" ht="15.75" customHeight="1">
      <c r="A58" s="788"/>
      <c r="B58" s="254"/>
      <c r="C58" s="789"/>
      <c r="D58" s="789"/>
      <c r="E58" s="789"/>
      <c r="F58" s="789"/>
      <c r="G58" s="789"/>
      <c r="H58" s="789"/>
      <c r="I58" s="789"/>
    </row>
    <row r="59" spans="1:9" ht="15.75" customHeight="1">
      <c r="A59" s="788"/>
      <c r="B59" s="256"/>
      <c r="C59" s="789"/>
      <c r="D59" s="789"/>
      <c r="E59" s="789"/>
      <c r="F59" s="789"/>
      <c r="G59" s="789"/>
      <c r="H59" s="789"/>
      <c r="I59" s="789"/>
    </row>
    <row r="60" spans="1:9" ht="15.75" customHeight="1">
      <c r="A60" s="788"/>
      <c r="B60" s="255"/>
      <c r="C60" s="789"/>
      <c r="D60" s="789"/>
      <c r="E60" s="789"/>
      <c r="F60" s="789"/>
      <c r="G60" s="789"/>
      <c r="H60" s="789"/>
      <c r="I60" s="789"/>
    </row>
    <row r="61" spans="1:9" ht="15.75" customHeight="1">
      <c r="A61" s="788"/>
      <c r="B61" s="255"/>
      <c r="C61" s="789"/>
      <c r="D61" s="789"/>
      <c r="E61" s="789"/>
      <c r="F61" s="789"/>
      <c r="G61" s="789"/>
      <c r="H61" s="789"/>
      <c r="I61" s="789"/>
    </row>
    <row r="62" spans="1:9" ht="15.75" customHeight="1">
      <c r="A62" s="788"/>
      <c r="B62" s="254"/>
      <c r="C62" s="789"/>
      <c r="D62" s="789"/>
      <c r="E62" s="789"/>
      <c r="F62" s="789"/>
      <c r="G62" s="789"/>
      <c r="H62" s="789"/>
      <c r="I62" s="789"/>
    </row>
    <row r="63" spans="1:9" ht="15.75" customHeight="1">
      <c r="A63" s="788"/>
      <c r="B63" s="254"/>
      <c r="C63" s="789"/>
      <c r="D63" s="789"/>
      <c r="E63" s="789"/>
      <c r="F63" s="789"/>
      <c r="G63" s="789"/>
      <c r="H63" s="789"/>
      <c r="I63" s="789"/>
    </row>
    <row r="64" spans="1:9" ht="15.75" customHeight="1">
      <c r="A64" s="788"/>
      <c r="B64" s="257"/>
      <c r="C64" s="789"/>
      <c r="D64" s="789"/>
      <c r="E64" s="789"/>
      <c r="F64" s="789"/>
      <c r="G64" s="789"/>
      <c r="H64" s="789"/>
      <c r="I64" s="789"/>
    </row>
    <row r="65" spans="1:9" ht="15.75" customHeight="1">
      <c r="A65" s="788"/>
      <c r="B65" s="257"/>
      <c r="C65" s="789"/>
      <c r="D65" s="789"/>
      <c r="E65" s="789"/>
      <c r="F65" s="789"/>
      <c r="G65" s="789"/>
      <c r="H65" s="789"/>
      <c r="I65" s="789"/>
    </row>
    <row r="66" spans="1:9" ht="15.75" customHeight="1">
      <c r="A66" s="788"/>
      <c r="B66" s="257"/>
      <c r="C66" s="789"/>
      <c r="D66" s="789"/>
      <c r="E66" s="789"/>
      <c r="F66" s="789"/>
      <c r="G66" s="789"/>
      <c r="H66" s="789"/>
      <c r="I66" s="789"/>
    </row>
    <row r="67" spans="1:9" ht="15.75" customHeight="1">
      <c r="A67" s="788"/>
      <c r="B67" s="254"/>
      <c r="D67" s="253"/>
    </row>
    <row r="68" spans="1:9" ht="15.75" customHeight="1">
      <c r="A68" s="788"/>
      <c r="B68" s="259"/>
      <c r="D68" s="253"/>
    </row>
    <row r="69" spans="1:9" ht="15.75" customHeight="1">
      <c r="A69" s="788"/>
      <c r="B69" s="256"/>
      <c r="D69" s="253"/>
    </row>
    <row r="70" spans="1:9" ht="15.75" customHeight="1">
      <c r="A70" s="788"/>
      <c r="B70" s="254"/>
      <c r="D70" s="253"/>
    </row>
    <row r="71" spans="1:9" ht="15.75" customHeight="1">
      <c r="A71" s="788"/>
      <c r="B71" s="254"/>
      <c r="D71" s="253"/>
    </row>
    <row r="72" spans="1:9" ht="15.75" customHeight="1">
      <c r="A72" s="788"/>
      <c r="B72" s="254"/>
      <c r="D72" s="253"/>
    </row>
    <row r="73" spans="1:9" ht="15.75" customHeight="1">
      <c r="A73" s="788"/>
      <c r="B73" s="136"/>
      <c r="D73" s="253"/>
    </row>
    <row r="74" spans="1:9" ht="15.75" customHeight="1">
      <c r="A74" s="788"/>
      <c r="B74" s="252"/>
      <c r="D74" s="251"/>
    </row>
    <row r="75" spans="1:9" ht="15.75" customHeight="1">
      <c r="A75" s="788"/>
      <c r="B75" s="255"/>
      <c r="D75" s="253"/>
    </row>
    <row r="76" spans="1:9" ht="15.75" customHeight="1">
      <c r="A76" s="788"/>
      <c r="B76" s="254"/>
      <c r="D76" s="253"/>
    </row>
    <row r="77" spans="1:9" ht="15.75" customHeight="1">
      <c r="A77" s="788"/>
      <c r="B77" s="254"/>
      <c r="D77" s="253"/>
    </row>
    <row r="78" spans="1:9" ht="15.75" customHeight="1">
      <c r="A78" s="788"/>
      <c r="B78" s="257"/>
      <c r="D78" s="253"/>
    </row>
    <row r="79" spans="1:9" ht="15.75" customHeight="1">
      <c r="A79" s="788"/>
      <c r="B79" s="257"/>
      <c r="D79" s="253"/>
    </row>
    <row r="80" spans="1:9" ht="15.75" customHeight="1">
      <c r="A80" s="788"/>
      <c r="B80" s="254"/>
      <c r="D80" s="251"/>
    </row>
    <row r="81" spans="1:4" ht="15.75" customHeight="1">
      <c r="A81" s="788"/>
      <c r="B81" s="258"/>
      <c r="D81" s="251"/>
    </row>
    <row r="82" spans="1:4" ht="15.75" customHeight="1">
      <c r="A82" s="788"/>
      <c r="B82" s="256"/>
      <c r="D82" s="253"/>
    </row>
    <row r="83" spans="1:4" ht="15.75" customHeight="1">
      <c r="A83" s="788"/>
      <c r="B83" s="255"/>
      <c r="D83" s="253"/>
    </row>
    <row r="84" spans="1:4" ht="15.75" customHeight="1">
      <c r="A84" s="788"/>
      <c r="B84" s="257"/>
      <c r="D84" s="253"/>
    </row>
    <row r="85" spans="1:4" ht="15.75" customHeight="1">
      <c r="A85" s="788"/>
      <c r="B85" s="256"/>
      <c r="D85" s="253"/>
    </row>
    <row r="86" spans="1:4" ht="15.75" customHeight="1">
      <c r="A86" s="788"/>
      <c r="B86" s="255"/>
      <c r="D86" s="253"/>
    </row>
    <row r="87" spans="1:4" ht="15.75" customHeight="1">
      <c r="A87" s="788"/>
      <c r="B87" s="255"/>
      <c r="D87" s="253"/>
    </row>
    <row r="88" spans="1:4" ht="15.75" customHeight="1">
      <c r="A88" s="788"/>
      <c r="B88" s="254"/>
      <c r="D88" s="253"/>
    </row>
    <row r="89" spans="1:4" ht="15.75" customHeight="1">
      <c r="A89" s="788"/>
      <c r="B89" s="254"/>
      <c r="D89" s="253"/>
    </row>
    <row r="90" spans="1:4" ht="15.75" customHeight="1">
      <c r="A90" s="788"/>
      <c r="B90" s="254"/>
      <c r="D90" s="253"/>
    </row>
    <row r="91" spans="1:4" ht="15.75" customHeight="1">
      <c r="A91" s="788"/>
      <c r="B91" s="256"/>
      <c r="D91" s="253"/>
    </row>
    <row r="92" spans="1:4" ht="15.75" customHeight="1">
      <c r="A92" s="788"/>
      <c r="B92" s="255"/>
      <c r="D92" s="253"/>
    </row>
    <row r="93" spans="1:4" ht="15.75" customHeight="1">
      <c r="A93" s="788"/>
      <c r="B93" s="254"/>
      <c r="D93" s="253"/>
    </row>
    <row r="94" spans="1:4" ht="15.75" customHeight="1">
      <c r="A94" s="788"/>
      <c r="B94" s="254"/>
      <c r="D94" s="253"/>
    </row>
    <row r="95" spans="1:4" ht="15.75" customHeight="1">
      <c r="A95" s="788"/>
      <c r="B95" s="136"/>
      <c r="D95" s="253"/>
    </row>
    <row r="96" spans="1:4" ht="15.75" customHeight="1">
      <c r="A96" s="788"/>
      <c r="B96" s="254"/>
      <c r="D96" s="253"/>
    </row>
    <row r="97" spans="1:4" ht="15.75" customHeight="1">
      <c r="A97" s="788"/>
      <c r="B97" s="252"/>
      <c r="D97" s="251"/>
    </row>
    <row r="98" spans="1:4">
      <c r="A98" s="252"/>
      <c r="B98" s="252"/>
      <c r="D98" s="251"/>
    </row>
  </sheetData>
  <sheetProtection selectLockedCells="1"/>
  <mergeCells count="19">
    <mergeCell ref="O6:O9"/>
    <mergeCell ref="P6:P9"/>
    <mergeCell ref="Q8:R9"/>
    <mergeCell ref="F10:H10"/>
    <mergeCell ref="B2:Q2"/>
    <mergeCell ref="B6:B9"/>
    <mergeCell ref="C6:C9"/>
    <mergeCell ref="D6:D9"/>
    <mergeCell ref="E6:E9"/>
    <mergeCell ref="F6:H9"/>
    <mergeCell ref="I6:I9"/>
    <mergeCell ref="J6:J9"/>
    <mergeCell ref="K6:K9"/>
    <mergeCell ref="L6:L9"/>
    <mergeCell ref="A34:A74"/>
    <mergeCell ref="C58:I66"/>
    <mergeCell ref="A75:A97"/>
    <mergeCell ref="M6:M9"/>
    <mergeCell ref="N6:N9"/>
  </mergeCells>
  <phoneticPr fontId="5"/>
  <conditionalFormatting sqref="K12:L31">
    <cfRule type="expression" dxfId="3" priority="1">
      <formula>IF(#REF!="都道府県が行う事業（直接補助）",TRUE,FALSE)</formula>
    </cfRule>
  </conditionalFormatting>
  <dataValidations count="2">
    <dataValidation imeMode="off" allowBlank="1" showInputMessage="1" showErrorMessage="1" sqref="I6:I11 C32:P32 B34:B98 C99:M1048576 F10:F31 G11:H11 C33:I33 C6:E31 F6 J6:K31 L6 L10:L31 J33:M34 J47:M98 G47:I57 G67:I98" xr:uid="{565F2D68-7E10-43AE-BD0C-A6B8D2DFCA0B}"/>
    <dataValidation allowBlank="1" showInputMessage="1" showErrorMessage="1" sqref="I12:I31" xr:uid="{6B00530E-4152-4A35-A50D-306BA2CA18C6}"/>
  </dataValidations>
  <printOptions horizontalCentered="1"/>
  <pageMargins left="0.39370078740157483" right="0.39370078740157483" top="0.74803149606299213" bottom="0.74803149606299213" header="0.31496062992125984" footer="0.31496062992125984"/>
  <pageSetup paperSize="8" scale="68" fitToHeight="0" orientation="landscape"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E8E6C-3900-41B9-B4ED-FE9A87D18832}">
  <sheetPr>
    <tabColor rgb="FFFFC000"/>
    <pageSetUpPr fitToPage="1"/>
  </sheetPr>
  <dimension ref="B1:Q83"/>
  <sheetViews>
    <sheetView showGridLines="0" view="pageBreakPreview" zoomScale="90" zoomScaleNormal="90" zoomScaleSheetLayoutView="90" zoomScalePageLayoutView="70" workbookViewId="0">
      <selection activeCell="B20" sqref="B20:D20"/>
    </sheetView>
  </sheetViews>
  <sheetFormatPr defaultRowHeight="13.5" outlineLevelCol="1"/>
  <cols>
    <col min="1" max="1" width="3.625" style="152" customWidth="1"/>
    <col min="2" max="10" width="22.375" style="152" customWidth="1"/>
    <col min="11" max="11" width="20.75" style="152" customWidth="1"/>
    <col min="12" max="12" width="13.75" style="152" customWidth="1"/>
    <col min="13" max="13" width="25.375" style="152" customWidth="1"/>
    <col min="14" max="14" width="5.625" style="152" customWidth="1" outlineLevel="1"/>
    <col min="15" max="16" width="9" style="152" customWidth="1" outlineLevel="1"/>
    <col min="18" max="262" width="9" style="152"/>
    <col min="263" max="263" width="15.75" style="152" customWidth="1"/>
    <col min="264" max="269" width="12.125" style="152" customWidth="1"/>
    <col min="270" max="270" width="11.875" style="152" customWidth="1"/>
    <col min="271" max="518" width="9" style="152"/>
    <col min="519" max="519" width="15.75" style="152" customWidth="1"/>
    <col min="520" max="525" width="12.125" style="152" customWidth="1"/>
    <col min="526" max="526" width="11.875" style="152" customWidth="1"/>
    <col min="527" max="774" width="9" style="152"/>
    <col min="775" max="775" width="15.75" style="152" customWidth="1"/>
    <col min="776" max="781" width="12.125" style="152" customWidth="1"/>
    <col min="782" max="782" width="11.875" style="152" customWidth="1"/>
    <col min="783" max="1030" width="9" style="152"/>
    <col min="1031" max="1031" width="15.75" style="152" customWidth="1"/>
    <col min="1032" max="1037" width="12.125" style="152" customWidth="1"/>
    <col min="1038" max="1038" width="11.875" style="152" customWidth="1"/>
    <col min="1039" max="1286" width="9" style="152"/>
    <col min="1287" max="1287" width="15.75" style="152" customWidth="1"/>
    <col min="1288" max="1293" width="12.125" style="152" customWidth="1"/>
    <col min="1294" max="1294" width="11.875" style="152" customWidth="1"/>
    <col min="1295" max="1542" width="9" style="152"/>
    <col min="1543" max="1543" width="15.75" style="152" customWidth="1"/>
    <col min="1544" max="1549" width="12.125" style="152" customWidth="1"/>
    <col min="1550" max="1550" width="11.875" style="152" customWidth="1"/>
    <col min="1551" max="1798" width="9" style="152"/>
    <col min="1799" max="1799" width="15.75" style="152" customWidth="1"/>
    <col min="1800" max="1805" width="12.125" style="152" customWidth="1"/>
    <col min="1806" max="1806" width="11.875" style="152" customWidth="1"/>
    <col min="1807" max="2054" width="9" style="152"/>
    <col min="2055" max="2055" width="15.75" style="152" customWidth="1"/>
    <col min="2056" max="2061" width="12.125" style="152" customWidth="1"/>
    <col min="2062" max="2062" width="11.875" style="152" customWidth="1"/>
    <col min="2063" max="2310" width="9" style="152"/>
    <col min="2311" max="2311" width="15.75" style="152" customWidth="1"/>
    <col min="2312" max="2317" width="12.125" style="152" customWidth="1"/>
    <col min="2318" max="2318" width="11.875" style="152" customWidth="1"/>
    <col min="2319" max="2566" width="9" style="152"/>
    <col min="2567" max="2567" width="15.75" style="152" customWidth="1"/>
    <col min="2568" max="2573" width="12.125" style="152" customWidth="1"/>
    <col min="2574" max="2574" width="11.875" style="152" customWidth="1"/>
    <col min="2575" max="2822" width="9" style="152"/>
    <col min="2823" max="2823" width="15.75" style="152" customWidth="1"/>
    <col min="2824" max="2829" width="12.125" style="152" customWidth="1"/>
    <col min="2830" max="2830" width="11.875" style="152" customWidth="1"/>
    <col min="2831" max="3078" width="9" style="152"/>
    <col min="3079" max="3079" width="15.75" style="152" customWidth="1"/>
    <col min="3080" max="3085" width="12.125" style="152" customWidth="1"/>
    <col min="3086" max="3086" width="11.875" style="152" customWidth="1"/>
    <col min="3087" max="3334" width="9" style="152"/>
    <col min="3335" max="3335" width="15.75" style="152" customWidth="1"/>
    <col min="3336" max="3341" width="12.125" style="152" customWidth="1"/>
    <col min="3342" max="3342" width="11.875" style="152" customWidth="1"/>
    <col min="3343" max="3590" width="9" style="152"/>
    <col min="3591" max="3591" width="15.75" style="152" customWidth="1"/>
    <col min="3592" max="3597" width="12.125" style="152" customWidth="1"/>
    <col min="3598" max="3598" width="11.875" style="152" customWidth="1"/>
    <col min="3599" max="3846" width="9" style="152"/>
    <col min="3847" max="3847" width="15.75" style="152" customWidth="1"/>
    <col min="3848" max="3853" width="12.125" style="152" customWidth="1"/>
    <col min="3854" max="3854" width="11.875" style="152" customWidth="1"/>
    <col min="3855" max="4102" width="9" style="152"/>
    <col min="4103" max="4103" width="15.75" style="152" customWidth="1"/>
    <col min="4104" max="4109" width="12.125" style="152" customWidth="1"/>
    <col min="4110" max="4110" width="11.875" style="152" customWidth="1"/>
    <col min="4111" max="4358" width="9" style="152"/>
    <col min="4359" max="4359" width="15.75" style="152" customWidth="1"/>
    <col min="4360" max="4365" width="12.125" style="152" customWidth="1"/>
    <col min="4366" max="4366" width="11.875" style="152" customWidth="1"/>
    <col min="4367" max="4614" width="9" style="152"/>
    <col min="4615" max="4615" width="15.75" style="152" customWidth="1"/>
    <col min="4616" max="4621" width="12.125" style="152" customWidth="1"/>
    <col min="4622" max="4622" width="11.875" style="152" customWidth="1"/>
    <col min="4623" max="4870" width="9" style="152"/>
    <col min="4871" max="4871" width="15.75" style="152" customWidth="1"/>
    <col min="4872" max="4877" width="12.125" style="152" customWidth="1"/>
    <col min="4878" max="4878" width="11.875" style="152" customWidth="1"/>
    <col min="4879" max="5126" width="9" style="152"/>
    <col min="5127" max="5127" width="15.75" style="152" customWidth="1"/>
    <col min="5128" max="5133" width="12.125" style="152" customWidth="1"/>
    <col min="5134" max="5134" width="11.875" style="152" customWidth="1"/>
    <col min="5135" max="5382" width="9" style="152"/>
    <col min="5383" max="5383" width="15.75" style="152" customWidth="1"/>
    <col min="5384" max="5389" width="12.125" style="152" customWidth="1"/>
    <col min="5390" max="5390" width="11.875" style="152" customWidth="1"/>
    <col min="5391" max="5638" width="9" style="152"/>
    <col min="5639" max="5639" width="15.75" style="152" customWidth="1"/>
    <col min="5640" max="5645" width="12.125" style="152" customWidth="1"/>
    <col min="5646" max="5646" width="11.875" style="152" customWidth="1"/>
    <col min="5647" max="5894" width="9" style="152"/>
    <col min="5895" max="5895" width="15.75" style="152" customWidth="1"/>
    <col min="5896" max="5901" width="12.125" style="152" customWidth="1"/>
    <col min="5902" max="5902" width="11.875" style="152" customWidth="1"/>
    <col min="5903" max="6150" width="9" style="152"/>
    <col min="6151" max="6151" width="15.75" style="152" customWidth="1"/>
    <col min="6152" max="6157" width="12.125" style="152" customWidth="1"/>
    <col min="6158" max="6158" width="11.875" style="152" customWidth="1"/>
    <col min="6159" max="6406" width="9" style="152"/>
    <col min="6407" max="6407" width="15.75" style="152" customWidth="1"/>
    <col min="6408" max="6413" width="12.125" style="152" customWidth="1"/>
    <col min="6414" max="6414" width="11.875" style="152" customWidth="1"/>
    <col min="6415" max="6662" width="9" style="152"/>
    <col min="6663" max="6663" width="15.75" style="152" customWidth="1"/>
    <col min="6664" max="6669" width="12.125" style="152" customWidth="1"/>
    <col min="6670" max="6670" width="11.875" style="152" customWidth="1"/>
    <col min="6671" max="6918" width="9" style="152"/>
    <col min="6919" max="6919" width="15.75" style="152" customWidth="1"/>
    <col min="6920" max="6925" width="12.125" style="152" customWidth="1"/>
    <col min="6926" max="6926" width="11.875" style="152" customWidth="1"/>
    <col min="6927" max="7174" width="9" style="152"/>
    <col min="7175" max="7175" width="15.75" style="152" customWidth="1"/>
    <col min="7176" max="7181" width="12.125" style="152" customWidth="1"/>
    <col min="7182" max="7182" width="11.875" style="152" customWidth="1"/>
    <col min="7183" max="7430" width="9" style="152"/>
    <col min="7431" max="7431" width="15.75" style="152" customWidth="1"/>
    <col min="7432" max="7437" width="12.125" style="152" customWidth="1"/>
    <col min="7438" max="7438" width="11.875" style="152" customWidth="1"/>
    <col min="7439" max="7686" width="9" style="152"/>
    <col min="7687" max="7687" width="15.75" style="152" customWidth="1"/>
    <col min="7688" max="7693" width="12.125" style="152" customWidth="1"/>
    <col min="7694" max="7694" width="11.875" style="152" customWidth="1"/>
    <col min="7695" max="7942" width="9" style="152"/>
    <col min="7943" max="7943" width="15.75" style="152" customWidth="1"/>
    <col min="7944" max="7949" width="12.125" style="152" customWidth="1"/>
    <col min="7950" max="7950" width="11.875" style="152" customWidth="1"/>
    <col min="7951" max="8198" width="9" style="152"/>
    <col min="8199" max="8199" width="15.75" style="152" customWidth="1"/>
    <col min="8200" max="8205" width="12.125" style="152" customWidth="1"/>
    <col min="8206" max="8206" width="11.875" style="152" customWidth="1"/>
    <col min="8207" max="8454" width="9" style="152"/>
    <col min="8455" max="8455" width="15.75" style="152" customWidth="1"/>
    <col min="8456" max="8461" width="12.125" style="152" customWidth="1"/>
    <col min="8462" max="8462" width="11.875" style="152" customWidth="1"/>
    <col min="8463" max="8710" width="9" style="152"/>
    <col min="8711" max="8711" width="15.75" style="152" customWidth="1"/>
    <col min="8712" max="8717" width="12.125" style="152" customWidth="1"/>
    <col min="8718" max="8718" width="11.875" style="152" customWidth="1"/>
    <col min="8719" max="8966" width="9" style="152"/>
    <col min="8967" max="8967" width="15.75" style="152" customWidth="1"/>
    <col min="8968" max="8973" width="12.125" style="152" customWidth="1"/>
    <col min="8974" max="8974" width="11.875" style="152" customWidth="1"/>
    <col min="8975" max="9222" width="9" style="152"/>
    <col min="9223" max="9223" width="15.75" style="152" customWidth="1"/>
    <col min="9224" max="9229" width="12.125" style="152" customWidth="1"/>
    <col min="9230" max="9230" width="11.875" style="152" customWidth="1"/>
    <col min="9231" max="9478" width="9" style="152"/>
    <col min="9479" max="9479" width="15.75" style="152" customWidth="1"/>
    <col min="9480" max="9485" width="12.125" style="152" customWidth="1"/>
    <col min="9486" max="9486" width="11.875" style="152" customWidth="1"/>
    <col min="9487" max="9734" width="9" style="152"/>
    <col min="9735" max="9735" width="15.75" style="152" customWidth="1"/>
    <col min="9736" max="9741" width="12.125" style="152" customWidth="1"/>
    <col min="9742" max="9742" width="11.875" style="152" customWidth="1"/>
    <col min="9743" max="9990" width="9" style="152"/>
    <col min="9991" max="9991" width="15.75" style="152" customWidth="1"/>
    <col min="9992" max="9997" width="12.125" style="152" customWidth="1"/>
    <col min="9998" max="9998" width="11.875" style="152" customWidth="1"/>
    <col min="9999" max="10246" width="9" style="152"/>
    <col min="10247" max="10247" width="15.75" style="152" customWidth="1"/>
    <col min="10248" max="10253" width="12.125" style="152" customWidth="1"/>
    <col min="10254" max="10254" width="11.875" style="152" customWidth="1"/>
    <col min="10255" max="10502" width="9" style="152"/>
    <col min="10503" max="10503" width="15.75" style="152" customWidth="1"/>
    <col min="10504" max="10509" width="12.125" style="152" customWidth="1"/>
    <col min="10510" max="10510" width="11.875" style="152" customWidth="1"/>
    <col min="10511" max="10758" width="9" style="152"/>
    <col min="10759" max="10759" width="15.75" style="152" customWidth="1"/>
    <col min="10760" max="10765" width="12.125" style="152" customWidth="1"/>
    <col min="10766" max="10766" width="11.875" style="152" customWidth="1"/>
    <col min="10767" max="11014" width="9" style="152"/>
    <col min="11015" max="11015" width="15.75" style="152" customWidth="1"/>
    <col min="11016" max="11021" width="12.125" style="152" customWidth="1"/>
    <col min="11022" max="11022" width="11.875" style="152" customWidth="1"/>
    <col min="11023" max="11270" width="9" style="152"/>
    <col min="11271" max="11271" width="15.75" style="152" customWidth="1"/>
    <col min="11272" max="11277" width="12.125" style="152" customWidth="1"/>
    <col min="11278" max="11278" width="11.875" style="152" customWidth="1"/>
    <col min="11279" max="11526" width="9" style="152"/>
    <col min="11527" max="11527" width="15.75" style="152" customWidth="1"/>
    <col min="11528" max="11533" width="12.125" style="152" customWidth="1"/>
    <col min="11534" max="11534" width="11.875" style="152" customWidth="1"/>
    <col min="11535" max="11782" width="9" style="152"/>
    <col min="11783" max="11783" width="15.75" style="152" customWidth="1"/>
    <col min="11784" max="11789" width="12.125" style="152" customWidth="1"/>
    <col min="11790" max="11790" width="11.875" style="152" customWidth="1"/>
    <col min="11791" max="12038" width="9" style="152"/>
    <col min="12039" max="12039" width="15.75" style="152" customWidth="1"/>
    <col min="12040" max="12045" width="12.125" style="152" customWidth="1"/>
    <col min="12046" max="12046" width="11.875" style="152" customWidth="1"/>
    <col min="12047" max="12294" width="9" style="152"/>
    <col min="12295" max="12295" width="15.75" style="152" customWidth="1"/>
    <col min="12296" max="12301" width="12.125" style="152" customWidth="1"/>
    <col min="12302" max="12302" width="11.875" style="152" customWidth="1"/>
    <col min="12303" max="12550" width="9" style="152"/>
    <col min="12551" max="12551" width="15.75" style="152" customWidth="1"/>
    <col min="12552" max="12557" width="12.125" style="152" customWidth="1"/>
    <col min="12558" max="12558" width="11.875" style="152" customWidth="1"/>
    <col min="12559" max="12806" width="9" style="152"/>
    <col min="12807" max="12807" width="15.75" style="152" customWidth="1"/>
    <col min="12808" max="12813" width="12.125" style="152" customWidth="1"/>
    <col min="12814" max="12814" width="11.875" style="152" customWidth="1"/>
    <col min="12815" max="13062" width="9" style="152"/>
    <col min="13063" max="13063" width="15.75" style="152" customWidth="1"/>
    <col min="13064" max="13069" width="12.125" style="152" customWidth="1"/>
    <col min="13070" max="13070" width="11.875" style="152" customWidth="1"/>
    <col min="13071" max="13318" width="9" style="152"/>
    <col min="13319" max="13319" width="15.75" style="152" customWidth="1"/>
    <col min="13320" max="13325" width="12.125" style="152" customWidth="1"/>
    <col min="13326" max="13326" width="11.875" style="152" customWidth="1"/>
    <col min="13327" max="13574" width="9" style="152"/>
    <col min="13575" max="13575" width="15.75" style="152" customWidth="1"/>
    <col min="13576" max="13581" width="12.125" style="152" customWidth="1"/>
    <col min="13582" max="13582" width="11.875" style="152" customWidth="1"/>
    <col min="13583" max="13830" width="9" style="152"/>
    <col min="13831" max="13831" width="15.75" style="152" customWidth="1"/>
    <col min="13832" max="13837" width="12.125" style="152" customWidth="1"/>
    <col min="13838" max="13838" width="11.875" style="152" customWidth="1"/>
    <col min="13839" max="14086" width="9" style="152"/>
    <col min="14087" max="14087" width="15.75" style="152" customWidth="1"/>
    <col min="14088" max="14093" width="12.125" style="152" customWidth="1"/>
    <col min="14094" max="14094" width="11.875" style="152" customWidth="1"/>
    <col min="14095" max="14342" width="9" style="152"/>
    <col min="14343" max="14343" width="15.75" style="152" customWidth="1"/>
    <col min="14344" max="14349" width="12.125" style="152" customWidth="1"/>
    <col min="14350" max="14350" width="11.875" style="152" customWidth="1"/>
    <col min="14351" max="14598" width="9" style="152"/>
    <col min="14599" max="14599" width="15.75" style="152" customWidth="1"/>
    <col min="14600" max="14605" width="12.125" style="152" customWidth="1"/>
    <col min="14606" max="14606" width="11.875" style="152" customWidth="1"/>
    <col min="14607" max="14854" width="9" style="152"/>
    <col min="14855" max="14855" width="15.75" style="152" customWidth="1"/>
    <col min="14856" max="14861" width="12.125" style="152" customWidth="1"/>
    <col min="14862" max="14862" width="11.875" style="152" customWidth="1"/>
    <col min="14863" max="15110" width="9" style="152"/>
    <col min="15111" max="15111" width="15.75" style="152" customWidth="1"/>
    <col min="15112" max="15117" width="12.125" style="152" customWidth="1"/>
    <col min="15118" max="15118" width="11.875" style="152" customWidth="1"/>
    <col min="15119" max="15366" width="9" style="152"/>
    <col min="15367" max="15367" width="15.75" style="152" customWidth="1"/>
    <col min="15368" max="15373" width="12.125" style="152" customWidth="1"/>
    <col min="15374" max="15374" width="11.875" style="152" customWidth="1"/>
    <col min="15375" max="15622" width="9" style="152"/>
    <col min="15623" max="15623" width="15.75" style="152" customWidth="1"/>
    <col min="15624" max="15629" width="12.125" style="152" customWidth="1"/>
    <col min="15630" max="15630" width="11.875" style="152" customWidth="1"/>
    <col min="15631" max="15878" width="9" style="152"/>
    <col min="15879" max="15879" width="15.75" style="152" customWidth="1"/>
    <col min="15880" max="15885" width="12.125" style="152" customWidth="1"/>
    <col min="15886" max="15886" width="11.875" style="152" customWidth="1"/>
    <col min="15887" max="16134" width="9" style="152"/>
    <col min="16135" max="16135" width="15.75" style="152" customWidth="1"/>
    <col min="16136" max="16141" width="12.125" style="152" customWidth="1"/>
    <col min="16142" max="16142" width="11.875" style="152" customWidth="1"/>
    <col min="16143" max="16384" width="9" style="152"/>
  </cols>
  <sheetData>
    <row r="1" spans="2:14" ht="16.5" customHeight="1">
      <c r="B1" s="169" t="s">
        <v>97</v>
      </c>
      <c r="C1" s="174"/>
      <c r="D1" s="153"/>
      <c r="E1" s="153"/>
      <c r="F1" s="153"/>
      <c r="G1" s="153"/>
      <c r="H1" s="153"/>
      <c r="I1" s="153"/>
      <c r="J1" s="153"/>
      <c r="K1" s="153"/>
      <c r="L1" s="153"/>
      <c r="M1" s="153"/>
    </row>
    <row r="2" spans="2:14" ht="13.5" customHeight="1">
      <c r="B2" s="153"/>
      <c r="C2" s="153"/>
      <c r="D2" s="153"/>
      <c r="E2" s="153"/>
      <c r="F2" s="153"/>
      <c r="G2" s="153"/>
      <c r="H2" s="153"/>
      <c r="I2" s="153"/>
      <c r="J2" s="153"/>
      <c r="K2" s="153"/>
      <c r="L2" s="153"/>
      <c r="M2" s="153"/>
    </row>
    <row r="3" spans="2:14" ht="13.5" customHeight="1">
      <c r="B3" s="153"/>
      <c r="C3" s="173"/>
      <c r="D3" s="173"/>
      <c r="E3" s="173"/>
      <c r="F3" s="173"/>
      <c r="G3" s="173"/>
      <c r="H3" s="173"/>
      <c r="I3" s="173"/>
      <c r="J3" s="173"/>
      <c r="K3" s="173"/>
      <c r="L3" s="173"/>
      <c r="M3" s="173"/>
    </row>
    <row r="4" spans="2:14" ht="13.5" customHeight="1">
      <c r="B4" s="153"/>
      <c r="C4" s="173"/>
      <c r="D4" s="173"/>
      <c r="E4" s="173"/>
      <c r="F4" s="173"/>
      <c r="G4" s="173"/>
      <c r="H4" s="173"/>
      <c r="I4" s="173"/>
      <c r="J4" s="173"/>
      <c r="K4" s="173"/>
      <c r="L4" s="173"/>
      <c r="M4" s="173"/>
    </row>
    <row r="5" spans="2:14" ht="23.25" customHeight="1">
      <c r="B5" s="169" t="s">
        <v>16</v>
      </c>
      <c r="C5" s="169"/>
      <c r="D5" s="153"/>
      <c r="E5" s="153"/>
      <c r="F5" s="153"/>
      <c r="G5" s="153"/>
      <c r="H5" s="153"/>
      <c r="I5" s="153"/>
      <c r="J5" s="153"/>
      <c r="K5" s="153"/>
      <c r="L5" s="603" t="s">
        <v>98</v>
      </c>
      <c r="M5" s="603"/>
    </row>
    <row r="6" spans="2:14" ht="23.25" customHeight="1">
      <c r="B6" s="169"/>
      <c r="C6" s="169"/>
      <c r="D6" s="153"/>
      <c r="E6" s="153"/>
      <c r="F6" s="153"/>
      <c r="G6" s="153"/>
      <c r="H6" s="153"/>
      <c r="I6" s="153"/>
      <c r="J6" s="153"/>
      <c r="K6" s="153"/>
      <c r="L6" s="603"/>
      <c r="M6" s="603"/>
    </row>
    <row r="7" spans="2:14" ht="18" customHeight="1">
      <c r="B7" s="806" t="s">
        <v>99</v>
      </c>
      <c r="C7" s="807"/>
      <c r="D7" s="808"/>
      <c r="E7" s="806" t="s">
        <v>100</v>
      </c>
      <c r="F7" s="808"/>
      <c r="G7" s="806" t="s">
        <v>101</v>
      </c>
      <c r="H7" s="807"/>
      <c r="I7" s="807"/>
      <c r="J7" s="807"/>
      <c r="K7" s="807"/>
      <c r="L7" s="807"/>
      <c r="M7" s="808"/>
      <c r="N7" s="172"/>
    </row>
    <row r="8" spans="2:14" ht="18" customHeight="1">
      <c r="B8" s="809"/>
      <c r="C8" s="810"/>
      <c r="D8" s="811"/>
      <c r="E8" s="162"/>
      <c r="F8" s="171" t="s">
        <v>102</v>
      </c>
      <c r="G8" s="170"/>
      <c r="H8" s="169"/>
      <c r="I8" s="169"/>
      <c r="J8" s="169"/>
      <c r="K8" s="169"/>
      <c r="L8" s="169"/>
      <c r="M8" s="168"/>
    </row>
    <row r="9" spans="2:14" ht="18" customHeight="1">
      <c r="B9" s="812" t="s">
        <v>103</v>
      </c>
      <c r="C9" s="804"/>
      <c r="D9" s="805"/>
      <c r="E9" s="162"/>
      <c r="F9" s="161"/>
      <c r="G9" s="167"/>
      <c r="H9" s="164"/>
      <c r="I9" s="164"/>
      <c r="J9" s="164"/>
      <c r="K9" s="164"/>
      <c r="L9" s="164"/>
      <c r="M9" s="163"/>
      <c r="N9" s="152">
        <v>4</v>
      </c>
    </row>
    <row r="10" spans="2:14" ht="18" customHeight="1">
      <c r="B10" s="803"/>
      <c r="C10" s="804"/>
      <c r="D10" s="805"/>
      <c r="E10" s="162"/>
      <c r="F10" s="161"/>
      <c r="G10" s="167"/>
      <c r="H10" s="164"/>
      <c r="I10" s="164"/>
      <c r="J10" s="164"/>
      <c r="K10" s="164"/>
      <c r="L10" s="164"/>
      <c r="M10" s="163"/>
      <c r="N10" s="152">
        <v>5</v>
      </c>
    </row>
    <row r="11" spans="2:14" ht="18" customHeight="1">
      <c r="B11" s="803"/>
      <c r="C11" s="804"/>
      <c r="D11" s="805"/>
      <c r="E11" s="162"/>
      <c r="F11" s="161"/>
      <c r="G11" s="165"/>
      <c r="H11" s="164"/>
      <c r="I11" s="164"/>
      <c r="J11" s="164"/>
      <c r="K11" s="164"/>
      <c r="L11" s="164"/>
      <c r="M11" s="163"/>
      <c r="N11" s="152">
        <v>6</v>
      </c>
    </row>
    <row r="12" spans="2:14" ht="18" customHeight="1">
      <c r="B12" s="803"/>
      <c r="C12" s="804"/>
      <c r="D12" s="805"/>
      <c r="E12" s="162"/>
      <c r="F12" s="161"/>
      <c r="G12" s="165"/>
      <c r="H12" s="164"/>
      <c r="I12" s="164"/>
      <c r="J12" s="164"/>
      <c r="K12" s="164"/>
      <c r="L12" s="164"/>
      <c r="M12" s="163"/>
      <c r="N12" s="152">
        <v>7</v>
      </c>
    </row>
    <row r="13" spans="2:14" ht="18" customHeight="1">
      <c r="B13" s="803" t="s">
        <v>104</v>
      </c>
      <c r="C13" s="804"/>
      <c r="D13" s="805"/>
      <c r="E13" s="162"/>
      <c r="F13" s="166"/>
      <c r="G13" s="165"/>
      <c r="H13" s="164"/>
      <c r="I13" s="164"/>
      <c r="J13" s="164"/>
      <c r="K13" s="164"/>
      <c r="L13" s="164"/>
      <c r="M13" s="163"/>
      <c r="N13" s="152">
        <v>8</v>
      </c>
    </row>
    <row r="14" spans="2:14" ht="18" customHeight="1">
      <c r="B14" s="803"/>
      <c r="C14" s="804"/>
      <c r="D14" s="805"/>
      <c r="E14" s="162"/>
      <c r="F14" s="161"/>
      <c r="G14" s="165"/>
      <c r="H14" s="164"/>
      <c r="I14" s="164"/>
      <c r="J14" s="164"/>
      <c r="K14" s="164"/>
      <c r="L14" s="164"/>
      <c r="M14" s="163"/>
      <c r="N14" s="152">
        <v>9</v>
      </c>
    </row>
    <row r="15" spans="2:14" ht="18" customHeight="1">
      <c r="B15" s="803"/>
      <c r="C15" s="804"/>
      <c r="D15" s="805"/>
      <c r="E15" s="162"/>
      <c r="F15" s="161"/>
      <c r="G15" s="165"/>
      <c r="H15" s="164"/>
      <c r="I15" s="164"/>
      <c r="J15" s="164"/>
      <c r="K15" s="164"/>
      <c r="L15" s="164"/>
      <c r="M15" s="163"/>
      <c r="N15" s="152">
        <v>10</v>
      </c>
    </row>
    <row r="16" spans="2:14" ht="18" customHeight="1">
      <c r="B16" s="803"/>
      <c r="C16" s="804"/>
      <c r="D16" s="805"/>
      <c r="E16" s="162"/>
      <c r="F16" s="161"/>
      <c r="G16" s="165"/>
      <c r="H16" s="164"/>
      <c r="I16" s="164"/>
      <c r="J16" s="164"/>
      <c r="K16" s="164"/>
      <c r="L16" s="164"/>
      <c r="M16" s="163"/>
      <c r="N16" s="152">
        <v>11</v>
      </c>
    </row>
    <row r="17" spans="2:14" ht="18" customHeight="1">
      <c r="B17" s="803" t="s">
        <v>105</v>
      </c>
      <c r="C17" s="804"/>
      <c r="D17" s="805"/>
      <c r="E17" s="162"/>
      <c r="F17" s="161"/>
      <c r="G17" s="165"/>
      <c r="H17" s="164"/>
      <c r="I17" s="164"/>
      <c r="J17" s="164"/>
      <c r="K17" s="164"/>
      <c r="L17" s="164"/>
      <c r="M17" s="163"/>
      <c r="N17" s="152">
        <v>12</v>
      </c>
    </row>
    <row r="18" spans="2:14" ht="18" customHeight="1">
      <c r="B18" s="803"/>
      <c r="C18" s="804"/>
      <c r="D18" s="805"/>
      <c r="E18" s="162"/>
      <c r="F18" s="161"/>
      <c r="G18" s="165"/>
      <c r="H18" s="164"/>
      <c r="I18" s="164"/>
      <c r="J18" s="164"/>
      <c r="K18" s="164"/>
      <c r="L18" s="164"/>
      <c r="M18" s="163"/>
      <c r="N18" s="152">
        <v>13</v>
      </c>
    </row>
    <row r="19" spans="2:14" ht="18" customHeight="1">
      <c r="B19" s="803"/>
      <c r="C19" s="804"/>
      <c r="D19" s="805"/>
      <c r="E19" s="162"/>
      <c r="F19" s="161"/>
      <c r="G19" s="165"/>
      <c r="H19" s="164"/>
      <c r="I19" s="164"/>
      <c r="J19" s="164"/>
      <c r="K19" s="164"/>
      <c r="L19" s="164"/>
      <c r="M19" s="163"/>
      <c r="N19" s="152">
        <v>14</v>
      </c>
    </row>
    <row r="20" spans="2:14" ht="18" customHeight="1">
      <c r="B20" s="803"/>
      <c r="C20" s="804"/>
      <c r="D20" s="805"/>
      <c r="E20" s="162"/>
      <c r="F20" s="161"/>
      <c r="G20" s="165"/>
      <c r="H20" s="164"/>
      <c r="I20" s="164"/>
      <c r="J20" s="164"/>
      <c r="K20" s="164"/>
      <c r="L20" s="164"/>
      <c r="M20" s="163"/>
      <c r="N20" s="152">
        <v>15</v>
      </c>
    </row>
    <row r="21" spans="2:14" ht="18" customHeight="1">
      <c r="B21" s="803" t="s">
        <v>106</v>
      </c>
      <c r="C21" s="804"/>
      <c r="D21" s="805"/>
      <c r="E21" s="162"/>
      <c r="F21" s="161"/>
      <c r="G21" s="165"/>
      <c r="H21" s="164"/>
      <c r="I21" s="164"/>
      <c r="J21" s="164"/>
      <c r="K21" s="164"/>
      <c r="L21" s="164"/>
      <c r="M21" s="163"/>
      <c r="N21" s="152">
        <v>16</v>
      </c>
    </row>
    <row r="22" spans="2:14" ht="18" customHeight="1">
      <c r="B22" s="803"/>
      <c r="C22" s="804"/>
      <c r="D22" s="805"/>
      <c r="E22" s="162"/>
      <c r="F22" s="161"/>
      <c r="G22" s="165"/>
      <c r="H22" s="164"/>
      <c r="I22" s="164"/>
      <c r="J22" s="164"/>
      <c r="K22" s="164"/>
      <c r="L22" s="164"/>
      <c r="M22" s="163"/>
      <c r="N22" s="152">
        <v>17</v>
      </c>
    </row>
    <row r="23" spans="2:14" ht="18" customHeight="1">
      <c r="B23" s="803"/>
      <c r="C23" s="804"/>
      <c r="D23" s="805"/>
      <c r="E23" s="162"/>
      <c r="F23" s="161"/>
      <c r="G23" s="165"/>
      <c r="H23" s="164"/>
      <c r="I23" s="164"/>
      <c r="J23" s="164"/>
      <c r="K23" s="164"/>
      <c r="L23" s="164"/>
      <c r="M23" s="163"/>
      <c r="N23" s="152">
        <v>18</v>
      </c>
    </row>
    <row r="24" spans="2:14" ht="18" customHeight="1">
      <c r="B24" s="803"/>
      <c r="C24" s="804"/>
      <c r="D24" s="805"/>
      <c r="E24" s="162"/>
      <c r="F24" s="161"/>
      <c r="G24" s="165"/>
      <c r="H24" s="164"/>
      <c r="I24" s="164"/>
      <c r="J24" s="164"/>
      <c r="K24" s="164"/>
      <c r="L24" s="164"/>
      <c r="M24" s="163"/>
      <c r="N24" s="152">
        <v>19</v>
      </c>
    </row>
    <row r="25" spans="2:14" ht="18" customHeight="1">
      <c r="B25" s="803" t="s">
        <v>107</v>
      </c>
      <c r="C25" s="804"/>
      <c r="D25" s="805"/>
      <c r="E25" s="162"/>
      <c r="F25" s="161"/>
      <c r="G25" s="165"/>
      <c r="H25" s="164"/>
      <c r="I25" s="164"/>
      <c r="J25" s="164"/>
      <c r="K25" s="164"/>
      <c r="L25" s="164"/>
      <c r="M25" s="163"/>
      <c r="N25" s="152">
        <v>20</v>
      </c>
    </row>
    <row r="26" spans="2:14" ht="18" customHeight="1">
      <c r="B26" s="803"/>
      <c r="C26" s="804"/>
      <c r="D26" s="805"/>
      <c r="E26" s="162"/>
      <c r="F26" s="161"/>
      <c r="G26" s="165"/>
      <c r="H26" s="164"/>
      <c r="I26" s="164"/>
      <c r="J26" s="164"/>
      <c r="K26" s="164"/>
      <c r="L26" s="164"/>
      <c r="M26" s="163"/>
      <c r="N26" s="152">
        <v>21</v>
      </c>
    </row>
    <row r="27" spans="2:14" ht="18" customHeight="1">
      <c r="B27" s="803"/>
      <c r="C27" s="804"/>
      <c r="D27" s="805"/>
      <c r="E27" s="162"/>
      <c r="F27" s="161"/>
      <c r="G27" s="165"/>
      <c r="H27" s="164"/>
      <c r="I27" s="164"/>
      <c r="J27" s="164"/>
      <c r="K27" s="164"/>
      <c r="L27" s="164"/>
      <c r="M27" s="163"/>
      <c r="N27" s="152">
        <v>22</v>
      </c>
    </row>
    <row r="28" spans="2:14" ht="18" customHeight="1">
      <c r="B28" s="803"/>
      <c r="C28" s="804"/>
      <c r="D28" s="805"/>
      <c r="E28" s="162"/>
      <c r="F28" s="161"/>
      <c r="G28" s="165"/>
      <c r="H28" s="164"/>
      <c r="I28" s="164"/>
      <c r="J28" s="164"/>
      <c r="K28" s="164"/>
      <c r="L28" s="164"/>
      <c r="M28" s="163"/>
      <c r="N28" s="152">
        <v>23</v>
      </c>
    </row>
    <row r="29" spans="2:14" ht="18" customHeight="1">
      <c r="B29" s="803" t="s">
        <v>108</v>
      </c>
      <c r="C29" s="804"/>
      <c r="D29" s="805"/>
      <c r="E29" s="162"/>
      <c r="F29" s="161"/>
      <c r="G29" s="165"/>
      <c r="H29" s="164"/>
      <c r="I29" s="164"/>
      <c r="J29" s="164"/>
      <c r="K29" s="164"/>
      <c r="L29" s="164"/>
      <c r="M29" s="163"/>
      <c r="N29" s="152">
        <v>24</v>
      </c>
    </row>
    <row r="30" spans="2:14" ht="18" customHeight="1">
      <c r="B30" s="803"/>
      <c r="C30" s="804"/>
      <c r="D30" s="805"/>
      <c r="E30" s="162"/>
      <c r="F30" s="161"/>
      <c r="G30" s="165"/>
      <c r="H30" s="164"/>
      <c r="I30" s="164"/>
      <c r="J30" s="164"/>
      <c r="K30" s="164"/>
      <c r="L30" s="164"/>
      <c r="M30" s="163"/>
      <c r="N30" s="152">
        <v>25</v>
      </c>
    </row>
    <row r="31" spans="2:14" ht="18" customHeight="1">
      <c r="B31" s="803"/>
      <c r="C31" s="804"/>
      <c r="D31" s="805"/>
      <c r="E31" s="162"/>
      <c r="F31" s="161"/>
      <c r="G31" s="165"/>
      <c r="H31" s="164"/>
      <c r="I31" s="164"/>
      <c r="J31" s="164"/>
      <c r="K31" s="164"/>
      <c r="L31" s="164"/>
      <c r="M31" s="163"/>
      <c r="N31" s="152">
        <v>26</v>
      </c>
    </row>
    <row r="32" spans="2:14" ht="18" customHeight="1">
      <c r="B32" s="803"/>
      <c r="C32" s="804"/>
      <c r="D32" s="805"/>
      <c r="E32" s="162"/>
      <c r="F32" s="161"/>
      <c r="G32" s="165"/>
      <c r="H32" s="164"/>
      <c r="I32" s="164"/>
      <c r="J32" s="164"/>
      <c r="K32" s="164"/>
      <c r="L32" s="164"/>
      <c r="M32" s="163"/>
      <c r="N32" s="152">
        <v>27</v>
      </c>
    </row>
    <row r="33" spans="2:14" ht="18" customHeight="1">
      <c r="B33" s="803" t="s">
        <v>109</v>
      </c>
      <c r="C33" s="804"/>
      <c r="D33" s="805"/>
      <c r="E33" s="162"/>
      <c r="F33" s="161"/>
      <c r="G33" s="165"/>
      <c r="H33" s="164"/>
      <c r="I33" s="164"/>
      <c r="J33" s="164"/>
      <c r="K33" s="164"/>
      <c r="L33" s="164"/>
      <c r="M33" s="163"/>
      <c r="N33" s="152">
        <v>28</v>
      </c>
    </row>
    <row r="34" spans="2:14" ht="18" customHeight="1">
      <c r="B34" s="803"/>
      <c r="C34" s="804"/>
      <c r="D34" s="805"/>
      <c r="E34" s="162"/>
      <c r="F34" s="161"/>
      <c r="G34" s="165"/>
      <c r="H34" s="164"/>
      <c r="I34" s="164"/>
      <c r="J34" s="164"/>
      <c r="K34" s="164"/>
      <c r="L34" s="164"/>
      <c r="M34" s="163"/>
      <c r="N34" s="152">
        <v>29</v>
      </c>
    </row>
    <row r="35" spans="2:14" ht="18" customHeight="1">
      <c r="B35" s="803"/>
      <c r="C35" s="804"/>
      <c r="D35" s="805"/>
      <c r="E35" s="162"/>
      <c r="F35" s="161"/>
      <c r="G35" s="165"/>
      <c r="H35" s="164"/>
      <c r="I35" s="164"/>
      <c r="J35" s="164"/>
      <c r="K35" s="164"/>
      <c r="L35" s="164"/>
      <c r="M35" s="163"/>
      <c r="N35" s="152">
        <v>30</v>
      </c>
    </row>
    <row r="36" spans="2:14" ht="18" customHeight="1">
      <c r="B36" s="803"/>
      <c r="C36" s="804"/>
      <c r="D36" s="805"/>
      <c r="E36" s="162"/>
      <c r="F36" s="161"/>
      <c r="G36" s="165"/>
      <c r="H36" s="164"/>
      <c r="I36" s="164"/>
      <c r="J36" s="164"/>
      <c r="K36" s="164"/>
      <c r="L36" s="164"/>
      <c r="M36" s="163"/>
      <c r="N36" s="152">
        <v>31</v>
      </c>
    </row>
    <row r="37" spans="2:14" ht="18" customHeight="1">
      <c r="B37" s="803" t="s">
        <v>110</v>
      </c>
      <c r="C37" s="804"/>
      <c r="D37" s="805"/>
      <c r="E37" s="162"/>
      <c r="F37" s="161"/>
      <c r="G37" s="165"/>
      <c r="H37" s="164"/>
      <c r="I37" s="164"/>
      <c r="J37" s="164"/>
      <c r="K37" s="164"/>
      <c r="L37" s="164"/>
      <c r="M37" s="163"/>
      <c r="N37" s="152">
        <v>32</v>
      </c>
    </row>
    <row r="38" spans="2:14" ht="18" customHeight="1">
      <c r="B38" s="803"/>
      <c r="C38" s="804"/>
      <c r="D38" s="805"/>
      <c r="E38" s="162"/>
      <c r="F38" s="161"/>
      <c r="G38" s="165"/>
      <c r="H38" s="164"/>
      <c r="I38" s="164"/>
      <c r="J38" s="164"/>
      <c r="K38" s="164"/>
      <c r="L38" s="164"/>
      <c r="M38" s="163"/>
      <c r="N38" s="152">
        <v>33</v>
      </c>
    </row>
    <row r="39" spans="2:14" ht="18" customHeight="1">
      <c r="B39" s="803"/>
      <c r="C39" s="804"/>
      <c r="D39" s="805"/>
      <c r="E39" s="162"/>
      <c r="F39" s="161"/>
      <c r="G39" s="165"/>
      <c r="H39" s="164"/>
      <c r="I39" s="164"/>
      <c r="J39" s="164"/>
      <c r="K39" s="164"/>
      <c r="L39" s="164"/>
      <c r="M39" s="163"/>
      <c r="N39" s="152">
        <v>34</v>
      </c>
    </row>
    <row r="40" spans="2:14" ht="18" customHeight="1">
      <c r="B40" s="803"/>
      <c r="C40" s="804"/>
      <c r="D40" s="805"/>
      <c r="E40" s="162"/>
      <c r="F40" s="161"/>
      <c r="G40" s="165"/>
      <c r="H40" s="164"/>
      <c r="I40" s="164"/>
      <c r="J40" s="164"/>
      <c r="K40" s="164"/>
      <c r="L40" s="164"/>
      <c r="M40" s="163"/>
      <c r="N40" s="152">
        <v>35</v>
      </c>
    </row>
    <row r="41" spans="2:14" ht="18" customHeight="1">
      <c r="B41" s="803" t="s">
        <v>111</v>
      </c>
      <c r="C41" s="804"/>
      <c r="D41" s="805"/>
      <c r="E41" s="162"/>
      <c r="F41" s="161"/>
      <c r="G41" s="165"/>
      <c r="H41" s="164"/>
      <c r="I41" s="164"/>
      <c r="J41" s="164"/>
      <c r="K41" s="164"/>
      <c r="L41" s="164"/>
      <c r="M41" s="163"/>
      <c r="N41" s="152">
        <v>36</v>
      </c>
    </row>
    <row r="42" spans="2:14" ht="18" customHeight="1">
      <c r="B42" s="803"/>
      <c r="C42" s="804"/>
      <c r="D42" s="805"/>
      <c r="E42" s="162"/>
      <c r="F42" s="161"/>
      <c r="G42" s="165"/>
      <c r="H42" s="164"/>
      <c r="I42" s="164"/>
      <c r="J42" s="164"/>
      <c r="K42" s="164"/>
      <c r="L42" s="164"/>
      <c r="M42" s="163"/>
      <c r="N42" s="152">
        <v>37</v>
      </c>
    </row>
    <row r="43" spans="2:14" ht="18" customHeight="1">
      <c r="B43" s="803"/>
      <c r="C43" s="804"/>
      <c r="D43" s="805"/>
      <c r="E43" s="162"/>
      <c r="F43" s="161"/>
      <c r="G43" s="165"/>
      <c r="H43" s="164"/>
      <c r="I43" s="164"/>
      <c r="J43" s="164"/>
      <c r="K43" s="164"/>
      <c r="L43" s="164"/>
      <c r="M43" s="163"/>
      <c r="N43" s="152">
        <v>38</v>
      </c>
    </row>
    <row r="44" spans="2:14" ht="18" customHeight="1">
      <c r="B44" s="803"/>
      <c r="C44" s="804"/>
      <c r="D44" s="805"/>
      <c r="E44" s="162"/>
      <c r="F44" s="161"/>
      <c r="G44" s="165"/>
      <c r="H44" s="164"/>
      <c r="I44" s="164"/>
      <c r="J44" s="164"/>
      <c r="K44" s="164"/>
      <c r="L44" s="164"/>
      <c r="M44" s="163"/>
      <c r="N44" s="152">
        <v>39</v>
      </c>
    </row>
    <row r="45" spans="2:14" ht="18" customHeight="1">
      <c r="B45" s="803"/>
      <c r="C45" s="804"/>
      <c r="D45" s="805"/>
      <c r="E45" s="162"/>
      <c r="F45" s="161"/>
      <c r="G45" s="165"/>
      <c r="H45" s="164"/>
      <c r="I45" s="164"/>
      <c r="J45" s="164"/>
      <c r="K45" s="164"/>
      <c r="L45" s="164"/>
      <c r="M45" s="163"/>
      <c r="N45" s="152">
        <v>40</v>
      </c>
    </row>
    <row r="46" spans="2:14" ht="18" customHeight="1">
      <c r="B46" s="803"/>
      <c r="C46" s="804"/>
      <c r="D46" s="805"/>
      <c r="E46" s="162"/>
      <c r="F46" s="161"/>
      <c r="G46" s="165"/>
      <c r="H46" s="164"/>
      <c r="I46" s="164"/>
      <c r="J46" s="164"/>
      <c r="K46" s="164"/>
      <c r="L46" s="164"/>
      <c r="M46" s="163"/>
      <c r="N46" s="152">
        <v>41</v>
      </c>
    </row>
    <row r="47" spans="2:14" ht="18" customHeight="1">
      <c r="B47" s="803"/>
      <c r="C47" s="804"/>
      <c r="D47" s="805"/>
      <c r="E47" s="162"/>
      <c r="F47" s="161"/>
      <c r="G47" s="165"/>
      <c r="H47" s="164"/>
      <c r="I47" s="164"/>
      <c r="J47" s="164"/>
      <c r="K47" s="164"/>
      <c r="L47" s="164"/>
      <c r="M47" s="163"/>
      <c r="N47" s="152">
        <v>42</v>
      </c>
    </row>
    <row r="48" spans="2:14" ht="18" customHeight="1">
      <c r="B48" s="803"/>
      <c r="C48" s="804"/>
      <c r="D48" s="805"/>
      <c r="E48" s="162"/>
      <c r="F48" s="161"/>
      <c r="G48" s="165"/>
      <c r="H48" s="164"/>
      <c r="I48" s="164"/>
      <c r="J48" s="164"/>
      <c r="K48" s="164"/>
      <c r="L48" s="164"/>
      <c r="M48" s="163"/>
      <c r="N48" s="152">
        <v>43</v>
      </c>
    </row>
    <row r="49" spans="2:14" ht="18" customHeight="1">
      <c r="B49" s="803"/>
      <c r="C49" s="804"/>
      <c r="D49" s="805"/>
      <c r="E49" s="162"/>
      <c r="F49" s="161"/>
      <c r="G49" s="165"/>
      <c r="H49" s="164"/>
      <c r="I49" s="164"/>
      <c r="J49" s="164"/>
      <c r="K49" s="164"/>
      <c r="L49" s="164"/>
      <c r="M49" s="163"/>
      <c r="N49" s="152">
        <v>44</v>
      </c>
    </row>
    <row r="50" spans="2:14" ht="18" customHeight="1">
      <c r="B50" s="803"/>
      <c r="C50" s="804"/>
      <c r="D50" s="805"/>
      <c r="E50" s="162"/>
      <c r="F50" s="161"/>
      <c r="G50" s="165"/>
      <c r="H50" s="164"/>
      <c r="I50" s="164"/>
      <c r="J50" s="164"/>
      <c r="K50" s="164"/>
      <c r="L50" s="164"/>
      <c r="M50" s="163"/>
      <c r="N50" s="152">
        <v>45</v>
      </c>
    </row>
    <row r="51" spans="2:14" ht="18" customHeight="1">
      <c r="B51" s="803"/>
      <c r="C51" s="804"/>
      <c r="D51" s="805"/>
      <c r="E51" s="162"/>
      <c r="F51" s="161"/>
      <c r="G51" s="165"/>
      <c r="H51" s="164"/>
      <c r="I51" s="164"/>
      <c r="J51" s="164"/>
      <c r="K51" s="164"/>
      <c r="L51" s="164"/>
      <c r="M51" s="163"/>
      <c r="N51" s="152">
        <v>46</v>
      </c>
    </row>
    <row r="52" spans="2:14" ht="18" customHeight="1">
      <c r="B52" s="803"/>
      <c r="C52" s="804"/>
      <c r="D52" s="805"/>
      <c r="E52" s="162"/>
      <c r="F52" s="161"/>
      <c r="G52" s="165"/>
      <c r="H52" s="164"/>
      <c r="I52" s="164"/>
      <c r="J52" s="164"/>
      <c r="K52" s="164"/>
      <c r="L52" s="164"/>
      <c r="M52" s="163"/>
      <c r="N52" s="152">
        <v>47</v>
      </c>
    </row>
    <row r="53" spans="2:14" ht="18" customHeight="1">
      <c r="B53" s="803"/>
      <c r="C53" s="804"/>
      <c r="D53" s="805"/>
      <c r="E53" s="162"/>
      <c r="F53" s="161"/>
      <c r="G53" s="165"/>
      <c r="H53" s="164"/>
      <c r="I53" s="164"/>
      <c r="J53" s="164"/>
      <c r="K53" s="164"/>
      <c r="L53" s="164"/>
      <c r="M53" s="163"/>
      <c r="N53" s="152">
        <v>48</v>
      </c>
    </row>
    <row r="54" spans="2:14" ht="18" customHeight="1">
      <c r="B54" s="803"/>
      <c r="C54" s="804"/>
      <c r="D54" s="805"/>
      <c r="E54" s="162"/>
      <c r="F54" s="161"/>
      <c r="G54" s="165"/>
      <c r="H54" s="164"/>
      <c r="I54" s="164"/>
      <c r="J54" s="164"/>
      <c r="K54" s="164"/>
      <c r="L54" s="164"/>
      <c r="M54" s="163"/>
      <c r="N54" s="152">
        <v>49</v>
      </c>
    </row>
    <row r="55" spans="2:14" ht="18" customHeight="1">
      <c r="B55" s="803"/>
      <c r="C55" s="804"/>
      <c r="D55" s="805"/>
      <c r="E55" s="162"/>
      <c r="F55" s="161"/>
      <c r="G55" s="165"/>
      <c r="H55" s="164"/>
      <c r="I55" s="164"/>
      <c r="J55" s="164"/>
      <c r="K55" s="164"/>
      <c r="L55" s="164"/>
      <c r="M55" s="163"/>
      <c r="N55" s="152">
        <v>50</v>
      </c>
    </row>
    <row r="56" spans="2:14" ht="18" customHeight="1">
      <c r="B56" s="803"/>
      <c r="C56" s="804"/>
      <c r="D56" s="805"/>
      <c r="E56" s="162"/>
      <c r="F56" s="161"/>
      <c r="G56" s="165"/>
      <c r="H56" s="164"/>
      <c r="I56" s="164"/>
      <c r="J56" s="164"/>
      <c r="K56" s="164"/>
      <c r="L56" s="164"/>
      <c r="M56" s="163"/>
      <c r="N56" s="152">
        <v>51</v>
      </c>
    </row>
    <row r="57" spans="2:14" ht="18" customHeight="1">
      <c r="B57" s="803"/>
      <c r="C57" s="804"/>
      <c r="D57" s="805"/>
      <c r="E57" s="162"/>
      <c r="F57" s="161"/>
      <c r="G57" s="165"/>
      <c r="H57" s="164"/>
      <c r="I57" s="164"/>
      <c r="J57" s="164"/>
      <c r="K57" s="164"/>
      <c r="L57" s="164"/>
      <c r="M57" s="163"/>
      <c r="N57" s="152">
        <v>52</v>
      </c>
    </row>
    <row r="58" spans="2:14" ht="18" customHeight="1">
      <c r="B58" s="803"/>
      <c r="C58" s="804"/>
      <c r="D58" s="805"/>
      <c r="E58" s="162"/>
      <c r="F58" s="161"/>
      <c r="G58" s="165"/>
      <c r="H58" s="164"/>
      <c r="I58" s="164"/>
      <c r="J58" s="164"/>
      <c r="K58" s="164"/>
      <c r="L58" s="164"/>
      <c r="M58" s="163"/>
      <c r="N58" s="152">
        <v>53</v>
      </c>
    </row>
    <row r="59" spans="2:14" ht="18" customHeight="1">
      <c r="B59" s="803"/>
      <c r="C59" s="804"/>
      <c r="D59" s="805"/>
      <c r="E59" s="162"/>
      <c r="F59" s="161"/>
      <c r="G59" s="165"/>
      <c r="H59" s="164"/>
      <c r="I59" s="164"/>
      <c r="J59" s="164"/>
      <c r="K59" s="164"/>
      <c r="L59" s="164"/>
      <c r="M59" s="163"/>
      <c r="N59" s="152">
        <v>54</v>
      </c>
    </row>
    <row r="60" spans="2:14" ht="18" customHeight="1">
      <c r="B60" s="803"/>
      <c r="C60" s="804"/>
      <c r="D60" s="805"/>
      <c r="E60" s="162"/>
      <c r="F60" s="161"/>
      <c r="G60" s="165"/>
      <c r="H60" s="164"/>
      <c r="I60" s="164"/>
      <c r="J60" s="164"/>
      <c r="K60" s="164"/>
      <c r="L60" s="164"/>
      <c r="M60" s="163"/>
      <c r="N60" s="152">
        <v>55</v>
      </c>
    </row>
    <row r="61" spans="2:14" ht="18" customHeight="1">
      <c r="B61" s="803"/>
      <c r="C61" s="804"/>
      <c r="D61" s="805"/>
      <c r="E61" s="162"/>
      <c r="F61" s="161"/>
      <c r="G61" s="165"/>
      <c r="H61" s="164"/>
      <c r="I61" s="164"/>
      <c r="J61" s="164"/>
      <c r="K61" s="164"/>
      <c r="L61" s="164"/>
      <c r="M61" s="163"/>
      <c r="N61" s="152">
        <v>56</v>
      </c>
    </row>
    <row r="62" spans="2:14" ht="18" customHeight="1">
      <c r="B62" s="803"/>
      <c r="C62" s="804"/>
      <c r="D62" s="805"/>
      <c r="E62" s="162"/>
      <c r="F62" s="161"/>
      <c r="G62" s="165"/>
      <c r="H62" s="164"/>
      <c r="I62" s="164"/>
      <c r="J62" s="164"/>
      <c r="K62" s="164"/>
      <c r="L62" s="164"/>
      <c r="M62" s="163"/>
      <c r="N62" s="152">
        <v>57</v>
      </c>
    </row>
    <row r="63" spans="2:14" ht="18" customHeight="1">
      <c r="B63" s="803"/>
      <c r="C63" s="804"/>
      <c r="D63" s="805"/>
      <c r="E63" s="162"/>
      <c r="F63" s="161"/>
      <c r="G63" s="165"/>
      <c r="H63" s="164"/>
      <c r="I63" s="164"/>
      <c r="J63" s="164"/>
      <c r="K63" s="164"/>
      <c r="L63" s="164"/>
      <c r="M63" s="163"/>
      <c r="N63" s="152">
        <v>58</v>
      </c>
    </row>
    <row r="64" spans="2:14" ht="18" customHeight="1">
      <c r="B64" s="803"/>
      <c r="C64" s="804"/>
      <c r="D64" s="805"/>
      <c r="E64" s="162"/>
      <c r="F64" s="161"/>
      <c r="G64" s="165"/>
      <c r="H64" s="164"/>
      <c r="I64" s="164"/>
      <c r="J64" s="164"/>
      <c r="K64" s="164"/>
      <c r="L64" s="164"/>
      <c r="M64" s="163"/>
      <c r="N64" s="152">
        <v>59</v>
      </c>
    </row>
    <row r="65" spans="2:14" ht="18" customHeight="1">
      <c r="B65" s="803"/>
      <c r="C65" s="804"/>
      <c r="D65" s="805"/>
      <c r="E65" s="162"/>
      <c r="F65" s="161"/>
      <c r="G65" s="165"/>
      <c r="H65" s="164"/>
      <c r="I65" s="164"/>
      <c r="J65" s="164"/>
      <c r="K65" s="164"/>
      <c r="L65" s="164"/>
      <c r="M65" s="163"/>
      <c r="N65" s="152">
        <v>60</v>
      </c>
    </row>
    <row r="66" spans="2:14" ht="18" customHeight="1">
      <c r="B66" s="803"/>
      <c r="C66" s="804"/>
      <c r="D66" s="805"/>
      <c r="E66" s="162"/>
      <c r="F66" s="161"/>
      <c r="G66" s="165"/>
      <c r="H66" s="164"/>
      <c r="I66" s="164"/>
      <c r="J66" s="164"/>
      <c r="K66" s="164"/>
      <c r="L66" s="164"/>
      <c r="M66" s="163"/>
      <c r="N66" s="152">
        <v>61</v>
      </c>
    </row>
    <row r="67" spans="2:14" ht="18" customHeight="1">
      <c r="B67" s="803"/>
      <c r="C67" s="804"/>
      <c r="D67" s="805"/>
      <c r="E67" s="162"/>
      <c r="F67" s="161"/>
      <c r="G67" s="165"/>
      <c r="H67" s="164"/>
      <c r="I67" s="164"/>
      <c r="J67" s="164"/>
      <c r="K67" s="164"/>
      <c r="L67" s="164"/>
      <c r="M67" s="163"/>
      <c r="N67" s="152">
        <v>62</v>
      </c>
    </row>
    <row r="68" spans="2:14" ht="18" customHeight="1">
      <c r="B68" s="803"/>
      <c r="C68" s="804"/>
      <c r="D68" s="805"/>
      <c r="E68" s="162"/>
      <c r="F68" s="161"/>
      <c r="G68" s="165"/>
      <c r="H68" s="164"/>
      <c r="I68" s="164"/>
      <c r="J68" s="164"/>
      <c r="K68" s="164"/>
      <c r="L68" s="164"/>
      <c r="M68" s="163"/>
      <c r="N68" s="152">
        <v>63</v>
      </c>
    </row>
    <row r="69" spans="2:14" ht="18" customHeight="1">
      <c r="B69" s="803"/>
      <c r="C69" s="804"/>
      <c r="D69" s="805"/>
      <c r="E69" s="162"/>
      <c r="F69" s="161"/>
      <c r="G69" s="165"/>
      <c r="H69" s="164"/>
      <c r="I69" s="164"/>
      <c r="J69" s="164"/>
      <c r="K69" s="164"/>
      <c r="L69" s="164"/>
      <c r="M69" s="163"/>
      <c r="N69" s="152">
        <v>64</v>
      </c>
    </row>
    <row r="70" spans="2:14" ht="18" customHeight="1">
      <c r="B70" s="803"/>
      <c r="C70" s="804"/>
      <c r="D70" s="805"/>
      <c r="E70" s="162"/>
      <c r="F70" s="161"/>
      <c r="G70" s="165"/>
      <c r="H70" s="164"/>
      <c r="I70" s="164"/>
      <c r="J70" s="164"/>
      <c r="K70" s="164"/>
      <c r="L70" s="164"/>
      <c r="M70" s="163"/>
      <c r="N70" s="152">
        <v>65</v>
      </c>
    </row>
    <row r="71" spans="2:14" ht="18" customHeight="1">
      <c r="B71" s="803"/>
      <c r="C71" s="804"/>
      <c r="D71" s="805"/>
      <c r="E71" s="162"/>
      <c r="F71" s="161"/>
      <c r="G71" s="165"/>
      <c r="H71" s="164"/>
      <c r="I71" s="164"/>
      <c r="J71" s="164"/>
      <c r="K71" s="164"/>
      <c r="L71" s="164"/>
      <c r="M71" s="163"/>
      <c r="N71" s="152">
        <v>66</v>
      </c>
    </row>
    <row r="72" spans="2:14" ht="18" customHeight="1">
      <c r="B72" s="803"/>
      <c r="C72" s="804"/>
      <c r="D72" s="805"/>
      <c r="E72" s="162"/>
      <c r="F72" s="161"/>
      <c r="G72" s="165"/>
      <c r="H72" s="164"/>
      <c r="I72" s="164"/>
      <c r="J72" s="164"/>
      <c r="K72" s="164"/>
      <c r="L72" s="164"/>
      <c r="M72" s="163"/>
      <c r="N72" s="152">
        <v>67</v>
      </c>
    </row>
    <row r="73" spans="2:14" ht="18" customHeight="1">
      <c r="B73" s="803"/>
      <c r="C73" s="804"/>
      <c r="D73" s="805"/>
      <c r="E73" s="162"/>
      <c r="F73" s="161"/>
      <c r="G73" s="165"/>
      <c r="H73" s="164"/>
      <c r="I73" s="164"/>
      <c r="J73" s="164"/>
      <c r="K73" s="164"/>
      <c r="L73" s="164"/>
      <c r="M73" s="163"/>
      <c r="N73" s="152">
        <v>68</v>
      </c>
    </row>
    <row r="74" spans="2:14" ht="18" customHeight="1">
      <c r="B74" s="803"/>
      <c r="C74" s="804"/>
      <c r="D74" s="805"/>
      <c r="E74" s="162"/>
      <c r="F74" s="161"/>
      <c r="G74" s="165"/>
      <c r="H74" s="164"/>
      <c r="I74" s="164"/>
      <c r="J74" s="164"/>
      <c r="K74" s="164"/>
      <c r="L74" s="164"/>
      <c r="M74" s="163"/>
      <c r="N74" s="152">
        <v>69</v>
      </c>
    </row>
    <row r="75" spans="2:14" ht="18" customHeight="1">
      <c r="B75" s="803"/>
      <c r="C75" s="804"/>
      <c r="D75" s="805"/>
      <c r="E75" s="162"/>
      <c r="F75" s="161"/>
      <c r="G75" s="165"/>
      <c r="H75" s="164"/>
      <c r="I75" s="164"/>
      <c r="J75" s="164"/>
      <c r="K75" s="164"/>
      <c r="L75" s="164"/>
      <c r="M75" s="163"/>
      <c r="N75" s="152">
        <v>70</v>
      </c>
    </row>
    <row r="76" spans="2:14" ht="18" customHeight="1">
      <c r="B76" s="803"/>
      <c r="C76" s="804"/>
      <c r="D76" s="805"/>
      <c r="E76" s="162"/>
      <c r="F76" s="161"/>
      <c r="G76" s="165"/>
      <c r="H76" s="164"/>
      <c r="I76" s="164"/>
      <c r="J76" s="164"/>
      <c r="K76" s="164"/>
      <c r="L76" s="164"/>
      <c r="M76" s="163"/>
      <c r="N76" s="152">
        <v>71</v>
      </c>
    </row>
    <row r="77" spans="2:14" ht="18" customHeight="1">
      <c r="B77" s="803"/>
      <c r="C77" s="804"/>
      <c r="D77" s="805"/>
      <c r="E77" s="162"/>
      <c r="F77" s="161"/>
      <c r="G77" s="165"/>
      <c r="H77" s="164"/>
      <c r="I77" s="164"/>
      <c r="J77" s="164"/>
      <c r="K77" s="164"/>
      <c r="L77" s="164"/>
      <c r="M77" s="163"/>
      <c r="N77" s="152">
        <v>72</v>
      </c>
    </row>
    <row r="78" spans="2:14" ht="18" customHeight="1">
      <c r="B78" s="803"/>
      <c r="C78" s="804"/>
      <c r="D78" s="805"/>
      <c r="E78" s="162"/>
      <c r="F78" s="161"/>
      <c r="G78" s="165"/>
      <c r="H78" s="164"/>
      <c r="I78" s="164"/>
      <c r="J78" s="164"/>
      <c r="K78" s="164"/>
      <c r="L78" s="164"/>
      <c r="M78" s="163"/>
    </row>
    <row r="79" spans="2:14" ht="18" customHeight="1">
      <c r="B79" s="803"/>
      <c r="C79" s="804"/>
      <c r="D79" s="805"/>
      <c r="E79" s="162"/>
      <c r="F79" s="161"/>
      <c r="G79" s="165"/>
      <c r="H79" s="164"/>
      <c r="I79" s="164"/>
      <c r="J79" s="164"/>
      <c r="K79" s="164"/>
      <c r="L79" s="164"/>
      <c r="M79" s="163"/>
    </row>
    <row r="80" spans="2:14" ht="18" customHeight="1">
      <c r="B80" s="803"/>
      <c r="C80" s="804"/>
      <c r="D80" s="805"/>
      <c r="E80" s="162"/>
      <c r="F80" s="161"/>
      <c r="G80" s="160"/>
      <c r="H80" s="159"/>
      <c r="I80" s="159"/>
      <c r="J80" s="159"/>
      <c r="K80" s="159"/>
      <c r="L80" s="159"/>
      <c r="M80" s="158"/>
    </row>
    <row r="81" spans="2:13" ht="23.25" customHeight="1">
      <c r="B81" s="806" t="s">
        <v>112</v>
      </c>
      <c r="C81" s="807"/>
      <c r="D81" s="808"/>
      <c r="E81" s="156"/>
      <c r="F81" s="157">
        <f>SUM(F9:F80)</f>
        <v>0</v>
      </c>
      <c r="G81" s="156"/>
      <c r="H81" s="155"/>
      <c r="I81" s="155"/>
      <c r="J81" s="155"/>
      <c r="K81" s="155"/>
      <c r="L81" s="155"/>
      <c r="M81" s="154"/>
    </row>
    <row r="82" spans="2:13" ht="19.5" customHeight="1">
      <c r="B82" s="153"/>
      <c r="C82" s="153"/>
      <c r="D82" s="153"/>
      <c r="E82" s="153"/>
      <c r="F82" s="153"/>
      <c r="G82" s="153"/>
      <c r="H82" s="153"/>
      <c r="I82" s="153"/>
      <c r="J82" s="153"/>
      <c r="K82" s="153"/>
      <c r="L82" s="153"/>
      <c r="M82" s="153"/>
    </row>
    <row r="83" spans="2:13">
      <c r="B83" s="153"/>
      <c r="C83" s="153"/>
      <c r="D83" s="153"/>
      <c r="E83" s="153"/>
      <c r="F83" s="153"/>
      <c r="G83" s="153"/>
      <c r="H83" s="153"/>
      <c r="I83" s="153"/>
      <c r="J83" s="153"/>
      <c r="K83" s="153"/>
      <c r="L83" s="153"/>
      <c r="M83" s="153"/>
    </row>
  </sheetData>
  <sheetProtection formatCells="0" formatColumns="0" formatRows="0" insertColumns="0" insertRows="0" insertHyperlinks="0" deleteColumns="0" deleteRows="0" sort="0" autoFilter="0" pivotTables="0"/>
  <mergeCells count="77">
    <mergeCell ref="B16:D16"/>
    <mergeCell ref="B7:D7"/>
    <mergeCell ref="E7:F7"/>
    <mergeCell ref="G7:M7"/>
    <mergeCell ref="B8:D8"/>
    <mergeCell ref="B9:D9"/>
    <mergeCell ref="B10:D10"/>
    <mergeCell ref="B11:D11"/>
    <mergeCell ref="B12:D12"/>
    <mergeCell ref="B13:D13"/>
    <mergeCell ref="B14:D14"/>
    <mergeCell ref="B15:D15"/>
    <mergeCell ref="B28:D28"/>
    <mergeCell ref="B17:D17"/>
    <mergeCell ref="B18:D18"/>
    <mergeCell ref="B19:D19"/>
    <mergeCell ref="B20:D20"/>
    <mergeCell ref="B21:D21"/>
    <mergeCell ref="B22:D22"/>
    <mergeCell ref="B23:D23"/>
    <mergeCell ref="B24:D24"/>
    <mergeCell ref="B25:D25"/>
    <mergeCell ref="B26:D26"/>
    <mergeCell ref="B27:D27"/>
    <mergeCell ref="B40:D40"/>
    <mergeCell ref="B29:D29"/>
    <mergeCell ref="B30:D30"/>
    <mergeCell ref="B31:D31"/>
    <mergeCell ref="B32:D32"/>
    <mergeCell ref="B33:D33"/>
    <mergeCell ref="B34:D34"/>
    <mergeCell ref="B35:D35"/>
    <mergeCell ref="B36:D36"/>
    <mergeCell ref="B37:D37"/>
    <mergeCell ref="B38:D38"/>
    <mergeCell ref="B39:D39"/>
    <mergeCell ref="B52:D52"/>
    <mergeCell ref="B41:D41"/>
    <mergeCell ref="B42:D42"/>
    <mergeCell ref="B43:D43"/>
    <mergeCell ref="B44:D44"/>
    <mergeCell ref="B45:D45"/>
    <mergeCell ref="B46:D46"/>
    <mergeCell ref="B47:D47"/>
    <mergeCell ref="B48:D48"/>
    <mergeCell ref="B49:D49"/>
    <mergeCell ref="B50:D50"/>
    <mergeCell ref="B51:D51"/>
    <mergeCell ref="B64:D64"/>
    <mergeCell ref="B53:D53"/>
    <mergeCell ref="B54:D54"/>
    <mergeCell ref="B55:D55"/>
    <mergeCell ref="B56:D56"/>
    <mergeCell ref="B57:D57"/>
    <mergeCell ref="B58:D58"/>
    <mergeCell ref="B59:D59"/>
    <mergeCell ref="B60:D60"/>
    <mergeCell ref="B61:D61"/>
    <mergeCell ref="B62:D62"/>
    <mergeCell ref="B63:D63"/>
    <mergeCell ref="B76:D76"/>
    <mergeCell ref="B65:D65"/>
    <mergeCell ref="B66:D66"/>
    <mergeCell ref="B67:D67"/>
    <mergeCell ref="B68:D68"/>
    <mergeCell ref="B69:D69"/>
    <mergeCell ref="B70:D70"/>
    <mergeCell ref="B71:D71"/>
    <mergeCell ref="B72:D72"/>
    <mergeCell ref="B73:D73"/>
    <mergeCell ref="B74:D74"/>
    <mergeCell ref="B75:D75"/>
    <mergeCell ref="B77:D77"/>
    <mergeCell ref="B78:D78"/>
    <mergeCell ref="B79:D79"/>
    <mergeCell ref="B80:D80"/>
    <mergeCell ref="B81:D81"/>
  </mergeCells>
  <phoneticPr fontId="5"/>
  <pageMargins left="0.7" right="0.7" top="0.75" bottom="0.75" header="0.3" footer="0.3"/>
  <pageSetup paperSize="9" scale="3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CA68F-0F7D-47BD-A63C-6134CACD0EEA}">
  <sheetPr>
    <tabColor rgb="FFFFC000"/>
    <outlinePr summaryRight="0"/>
    <pageSetUpPr fitToPage="1"/>
  </sheetPr>
  <dimension ref="A1:AM116"/>
  <sheetViews>
    <sheetView showGridLines="0" view="pageBreakPreview" topLeftCell="E1" zoomScale="70" zoomScaleNormal="70" zoomScaleSheetLayoutView="70" workbookViewId="0">
      <selection activeCell="B20" sqref="B20:D20"/>
    </sheetView>
  </sheetViews>
  <sheetFormatPr defaultColWidth="9" defaultRowHeight="12"/>
  <cols>
    <col min="1" max="1" width="22.375" style="604" customWidth="1"/>
    <col min="2" max="2" width="5.375" style="604" bestFit="1" customWidth="1"/>
    <col min="3" max="10" width="27.375" style="604" customWidth="1"/>
    <col min="11" max="11" width="5.25" style="604" customWidth="1"/>
    <col min="12" max="13" width="27.375" style="604" customWidth="1"/>
    <col min="14" max="14" width="5.25" style="604" customWidth="1"/>
    <col min="15" max="15" width="13.75" style="604" customWidth="1"/>
    <col min="16" max="16" width="27.375" style="604" customWidth="1"/>
    <col min="17" max="20" width="9" style="604"/>
    <col min="21" max="21" width="9" style="604" customWidth="1"/>
    <col min="22" max="29" width="9" style="604"/>
    <col min="30" max="30" width="31" style="604" customWidth="1"/>
    <col min="31" max="31" width="11.75" style="604" customWidth="1"/>
    <col min="32" max="33" width="10.125" style="604" bestFit="1" customWidth="1"/>
    <col min="34" max="16384" width="9" style="604"/>
  </cols>
  <sheetData>
    <row r="1" spans="1:33" ht="18.75">
      <c r="A1" s="533" t="s">
        <v>113</v>
      </c>
      <c r="C1" s="605"/>
      <c r="D1" s="605"/>
      <c r="E1" s="605"/>
      <c r="F1" s="605"/>
      <c r="G1" s="605"/>
      <c r="H1" s="605"/>
      <c r="I1" s="605"/>
      <c r="J1" s="605"/>
      <c r="K1" s="605"/>
      <c r="L1" s="605"/>
      <c r="M1" s="605"/>
      <c r="N1" s="605"/>
      <c r="O1" s="605"/>
      <c r="P1" s="605"/>
    </row>
    <row r="2" spans="1:33" ht="15" thickBot="1">
      <c r="A2" s="606" t="str">
        <f>'管理用（このシートは削除しないでください）'!$E$5</f>
        <v>施設整備促進支援事業</v>
      </c>
      <c r="B2" s="607"/>
      <c r="P2" s="608"/>
      <c r="S2" s="609"/>
    </row>
    <row r="3" spans="1:33" s="58" customFormat="1" ht="36.75" customHeight="1">
      <c r="A3" s="834" t="s">
        <v>114</v>
      </c>
      <c r="B3" s="837" t="s">
        <v>115</v>
      </c>
      <c r="C3" s="813" t="s">
        <v>116</v>
      </c>
      <c r="D3" s="813" t="s">
        <v>117</v>
      </c>
      <c r="E3" s="813" t="s">
        <v>118</v>
      </c>
      <c r="F3" s="813" t="s">
        <v>119</v>
      </c>
      <c r="G3" s="813" t="s">
        <v>120</v>
      </c>
      <c r="H3" s="813" t="s">
        <v>121</v>
      </c>
      <c r="I3" s="813" t="s">
        <v>122</v>
      </c>
      <c r="J3" s="816" t="s">
        <v>123</v>
      </c>
      <c r="K3" s="829"/>
      <c r="L3" s="813" t="s">
        <v>124</v>
      </c>
      <c r="M3" s="816" t="s">
        <v>125</v>
      </c>
      <c r="N3" s="829"/>
      <c r="O3" s="813" t="s">
        <v>126</v>
      </c>
      <c r="P3" s="816" t="s">
        <v>127</v>
      </c>
      <c r="Q3" s="819" t="s">
        <v>128</v>
      </c>
      <c r="R3" s="819" t="s">
        <v>129</v>
      </c>
      <c r="S3" s="822" t="s">
        <v>130</v>
      </c>
    </row>
    <row r="4" spans="1:33" s="58" customFormat="1" ht="18.75" customHeight="1">
      <c r="A4" s="835"/>
      <c r="B4" s="838"/>
      <c r="C4" s="814"/>
      <c r="D4" s="814"/>
      <c r="E4" s="814"/>
      <c r="F4" s="814"/>
      <c r="G4" s="814"/>
      <c r="H4" s="814"/>
      <c r="I4" s="827"/>
      <c r="J4" s="830"/>
      <c r="K4" s="831"/>
      <c r="L4" s="827"/>
      <c r="M4" s="830"/>
      <c r="N4" s="831"/>
      <c r="O4" s="814"/>
      <c r="P4" s="817"/>
      <c r="Q4" s="820"/>
      <c r="R4" s="820"/>
      <c r="S4" s="823"/>
    </row>
    <row r="5" spans="1:33" s="58" customFormat="1" ht="18.75" customHeight="1">
      <c r="A5" s="835"/>
      <c r="B5" s="838"/>
      <c r="C5" s="814"/>
      <c r="D5" s="814"/>
      <c r="E5" s="814"/>
      <c r="F5" s="814"/>
      <c r="G5" s="814"/>
      <c r="H5" s="814"/>
      <c r="I5" s="827"/>
      <c r="J5" s="830"/>
      <c r="K5" s="831"/>
      <c r="L5" s="827"/>
      <c r="M5" s="830"/>
      <c r="N5" s="831"/>
      <c r="O5" s="814"/>
      <c r="P5" s="817"/>
      <c r="Q5" s="820"/>
      <c r="R5" s="820"/>
      <c r="S5" s="823"/>
    </row>
    <row r="6" spans="1:33" s="58" customFormat="1" ht="155.25" customHeight="1" thickBot="1">
      <c r="A6" s="836"/>
      <c r="B6" s="839"/>
      <c r="C6" s="815"/>
      <c r="D6" s="815"/>
      <c r="E6" s="815"/>
      <c r="F6" s="815"/>
      <c r="G6" s="815"/>
      <c r="H6" s="815"/>
      <c r="I6" s="828"/>
      <c r="J6" s="832"/>
      <c r="K6" s="833"/>
      <c r="L6" s="828"/>
      <c r="M6" s="832"/>
      <c r="N6" s="833"/>
      <c r="O6" s="815"/>
      <c r="P6" s="818"/>
      <c r="Q6" s="821"/>
      <c r="R6" s="821"/>
      <c r="S6" s="824"/>
    </row>
    <row r="7" spans="1:33" s="58" customFormat="1" ht="12.75" customHeight="1" thickBot="1">
      <c r="A7" s="68">
        <v>0</v>
      </c>
      <c r="B7" s="68">
        <v>1</v>
      </c>
      <c r="C7" s="67">
        <v>2</v>
      </c>
      <c r="D7" s="67">
        <v>2</v>
      </c>
      <c r="E7" s="66"/>
      <c r="F7" s="66"/>
      <c r="G7" s="66"/>
      <c r="H7" s="66"/>
      <c r="I7" s="66"/>
      <c r="J7" s="825"/>
      <c r="K7" s="826"/>
      <c r="L7" s="66"/>
      <c r="M7" s="825"/>
      <c r="N7" s="826"/>
      <c r="O7" s="66"/>
      <c r="P7" s="66"/>
      <c r="Q7" s="66"/>
      <c r="R7" s="66"/>
      <c r="S7" s="66"/>
    </row>
    <row r="8" spans="1:33" s="58" customFormat="1" ht="39.950000000000003" customHeight="1">
      <c r="A8" s="610" t="s">
        <v>131</v>
      </c>
      <c r="B8" s="610" t="s">
        <v>132</v>
      </c>
      <c r="C8" s="611" t="s">
        <v>133</v>
      </c>
      <c r="D8" s="612" t="s">
        <v>134</v>
      </c>
      <c r="E8" s="613" t="s">
        <v>135</v>
      </c>
      <c r="F8" s="614" cm="1">
        <f t="array" ref="F8">_xlfn.XLOOKUP(D8&amp;E8,AD:AD&amp;AE:AE,AF:AF)</f>
        <v>558000</v>
      </c>
      <c r="G8" s="614">
        <v>660000</v>
      </c>
      <c r="H8" s="614">
        <f>MIN(F8:G8)</f>
        <v>558000</v>
      </c>
      <c r="I8" s="614" cm="1">
        <f t="array" ref="I8">_xlfn.XLOOKUP(D8&amp;E8,AD:AD&amp;AE:AE,AG:AG)</f>
        <v>484000</v>
      </c>
      <c r="J8" s="615">
        <f>25*24</f>
        <v>600</v>
      </c>
      <c r="K8" s="616" t="s">
        <v>136</v>
      </c>
      <c r="L8" s="616">
        <f>25*12</f>
        <v>300</v>
      </c>
      <c r="M8" s="615">
        <f t="shared" ref="M8:M9" si="0">MIN(J8:L8)</f>
        <v>300</v>
      </c>
      <c r="N8" s="616" t="s">
        <v>136</v>
      </c>
      <c r="O8" s="617">
        <v>0.33</v>
      </c>
      <c r="P8" s="614">
        <f>ROUNDDOWN(((H8-I8)*M8*O8)/1000,0)*1000</f>
        <v>7326000</v>
      </c>
      <c r="Q8" s="618">
        <v>45748</v>
      </c>
      <c r="R8" s="619">
        <v>45839</v>
      </c>
      <c r="S8" s="620" t="s">
        <v>137</v>
      </c>
      <c r="X8" s="65"/>
    </row>
    <row r="9" spans="1:33" s="58" customFormat="1" ht="39.950000000000003" customHeight="1">
      <c r="A9" s="621" t="s">
        <v>138</v>
      </c>
      <c r="B9" s="621" t="s">
        <v>139</v>
      </c>
      <c r="C9" s="622" t="s">
        <v>140</v>
      </c>
      <c r="D9" s="623" t="s">
        <v>141</v>
      </c>
      <c r="E9" s="622" t="s">
        <v>135</v>
      </c>
      <c r="F9" s="614" cm="1">
        <f t="array" ref="F9">_xlfn.XLOOKUP(D9&amp;E9,AD:AD&amp;AE:AE,AF:AF)</f>
        <v>38109000</v>
      </c>
      <c r="G9" s="614">
        <v>40000000</v>
      </c>
      <c r="H9" s="614">
        <f t="shared" ref="H9" si="1">MIN(F9:G9)</f>
        <v>38109000</v>
      </c>
      <c r="I9" s="614" cm="1">
        <f t="array" ref="I9">_xlfn.XLOOKUP(D9&amp;E9,AD:AD&amp;AE:AE,AG:AG)</f>
        <v>29420000</v>
      </c>
      <c r="J9" s="615">
        <v>2</v>
      </c>
      <c r="K9" s="616" t="s">
        <v>142</v>
      </c>
      <c r="L9" s="624" t="s">
        <v>143</v>
      </c>
      <c r="M9" s="615">
        <f t="shared" si="0"/>
        <v>2</v>
      </c>
      <c r="N9" s="616" t="s">
        <v>142</v>
      </c>
      <c r="O9" s="625">
        <v>0.33333333333333331</v>
      </c>
      <c r="P9" s="614">
        <f>ROUNDDOWN(((H9-I9)*M9*O9)/1000,0)*1000</f>
        <v>5792000</v>
      </c>
      <c r="Q9" s="626">
        <v>45870</v>
      </c>
      <c r="R9" s="626">
        <v>45870</v>
      </c>
      <c r="S9" s="627" t="s">
        <v>137</v>
      </c>
      <c r="X9" s="65"/>
    </row>
    <row r="10" spans="1:33" s="58" customFormat="1" ht="39.950000000000003" customHeight="1" thickBot="1">
      <c r="A10" s="628" t="s">
        <v>144</v>
      </c>
      <c r="B10" s="628" t="s">
        <v>145</v>
      </c>
      <c r="C10" s="629" t="s">
        <v>146</v>
      </c>
      <c r="D10" s="630" t="s">
        <v>147</v>
      </c>
      <c r="E10" s="629" t="s">
        <v>148</v>
      </c>
      <c r="F10" s="631" cm="1">
        <f t="array" ref="F10">_xlfn.XLOOKUP(D10&amp;E10,AD:AD&amp;AE:AE,AF:AF)</f>
        <v>444000</v>
      </c>
      <c r="G10" s="631">
        <v>500000</v>
      </c>
      <c r="H10" s="631">
        <f>MIN(F10:G10)</f>
        <v>444000</v>
      </c>
      <c r="I10" s="631" cm="1">
        <f t="array" ref="I10">_xlfn.XLOOKUP(D10&amp;E10,AD:AD&amp;AE:AE,AG:AG)</f>
        <v>214000</v>
      </c>
      <c r="J10" s="632">
        <v>1000</v>
      </c>
      <c r="K10" s="633" t="s">
        <v>136</v>
      </c>
      <c r="L10" s="633">
        <v>150</v>
      </c>
      <c r="M10" s="632">
        <f>MIN(J10:L10)</f>
        <v>150</v>
      </c>
      <c r="N10" s="633" t="s">
        <v>136</v>
      </c>
      <c r="O10" s="634">
        <v>0.33</v>
      </c>
      <c r="P10" s="631">
        <f>ROUNDDOWN(((H10-I10)*M10*O10)/1000,0)*1000</f>
        <v>11385000</v>
      </c>
      <c r="Q10" s="635">
        <v>46112</v>
      </c>
      <c r="R10" s="635">
        <v>46143</v>
      </c>
      <c r="S10" s="636" t="s">
        <v>137</v>
      </c>
      <c r="X10" s="65"/>
    </row>
    <row r="11" spans="1:33" s="58" customFormat="1" ht="39.950000000000003" customHeight="1">
      <c r="A11" s="637"/>
      <c r="B11" s="637">
        <v>1</v>
      </c>
      <c r="C11" s="638"/>
      <c r="D11" s="639"/>
      <c r="E11" s="640"/>
      <c r="F11" s="641" cm="1">
        <f t="array" ref="F11">_xlfn.XLOOKUP(D11&amp;E11,AD:AD&amp;AE:AE,AF:AF)</f>
        <v>0</v>
      </c>
      <c r="G11" s="642"/>
      <c r="H11" s="643">
        <f>MIN(F11:G11)</f>
        <v>0</v>
      </c>
      <c r="I11" s="642" cm="1">
        <f t="array" ref="I11">_xlfn.XLOOKUP(D11&amp;E11,AD:AD&amp;AE:AE,AG:AG)</f>
        <v>0</v>
      </c>
      <c r="J11" s="644"/>
      <c r="K11" s="645"/>
      <c r="L11" s="646"/>
      <c r="M11" s="647">
        <f>MIN(J11:L11)</f>
        <v>0</v>
      </c>
      <c r="N11" s="645"/>
      <c r="O11" s="648"/>
      <c r="P11" s="643">
        <f>ROUNDDOWN(((H11-I11)*M11*O11)/1000,0)*1000</f>
        <v>0</v>
      </c>
      <c r="Q11" s="649"/>
      <c r="R11" s="650"/>
      <c r="S11" s="627"/>
      <c r="X11" s="65"/>
      <c r="AE11" t="s">
        <v>149</v>
      </c>
    </row>
    <row r="12" spans="1:33" s="58" customFormat="1" ht="39.950000000000003" customHeight="1" thickBot="1">
      <c r="A12" s="651"/>
      <c r="B12" s="651">
        <v>2</v>
      </c>
      <c r="C12" s="611"/>
      <c r="D12" s="612"/>
      <c r="E12" s="652"/>
      <c r="F12" s="641" cm="1">
        <f t="array" ref="F12">_xlfn.XLOOKUP(D12&amp;E12,AD:AD&amp;AE:AE,AF:AF)</f>
        <v>0</v>
      </c>
      <c r="G12" s="642"/>
      <c r="H12" s="642">
        <f>MIN(F12:G12)</f>
        <v>0</v>
      </c>
      <c r="I12" s="642" cm="1">
        <f t="array" ref="I12">_xlfn.XLOOKUP(D12&amp;E12,AD:AD&amp;AE:AE,AG:AG)</f>
        <v>0</v>
      </c>
      <c r="J12" s="644"/>
      <c r="K12" s="616"/>
      <c r="L12" s="646"/>
      <c r="M12" s="647">
        <f>MIN(J12:L12)</f>
        <v>0</v>
      </c>
      <c r="N12" s="616"/>
      <c r="O12" s="625"/>
      <c r="P12" s="653">
        <f t="shared" ref="P12:P33" si="2">ROUNDDOWN(((H12-I12)*M12*O12)/1000,0)*1000</f>
        <v>0</v>
      </c>
      <c r="Q12" s="649"/>
      <c r="R12" s="650"/>
      <c r="S12" s="627"/>
      <c r="AF12" t="s">
        <v>150</v>
      </c>
      <c r="AG12" t="s">
        <v>151</v>
      </c>
    </row>
    <row r="13" spans="1:33" s="58" customFormat="1" ht="39.950000000000003" customHeight="1" thickBot="1">
      <c r="A13" s="651"/>
      <c r="B13" s="651">
        <v>3</v>
      </c>
      <c r="C13" s="611"/>
      <c r="D13" s="612"/>
      <c r="E13" s="652"/>
      <c r="F13" s="641" cm="1">
        <f t="array" ref="F13">_xlfn.XLOOKUP(D13&amp;E13,AD:AD&amp;AE:AE,AF:AF)</f>
        <v>0</v>
      </c>
      <c r="G13" s="642"/>
      <c r="H13" s="642">
        <f t="shared" ref="H13:H33" si="3">MIN(F13:G13)</f>
        <v>0</v>
      </c>
      <c r="I13" s="642" cm="1">
        <f t="array" ref="I13">_xlfn.XLOOKUP(D13&amp;E13,AD:AD&amp;AE:AE,AG:AG)</f>
        <v>0</v>
      </c>
      <c r="J13" s="644"/>
      <c r="K13" s="616"/>
      <c r="L13" s="646"/>
      <c r="M13" s="647">
        <f t="shared" ref="M13:M33" si="4">MIN(J13:L13)</f>
        <v>0</v>
      </c>
      <c r="N13" s="616"/>
      <c r="O13" s="625"/>
      <c r="P13" s="641">
        <f t="shared" si="2"/>
        <v>0</v>
      </c>
      <c r="Q13" s="649"/>
      <c r="R13" s="650"/>
      <c r="S13" s="627"/>
      <c r="AD13" s="654" t="s">
        <v>152</v>
      </c>
      <c r="AE13" s="654" t="s">
        <v>135</v>
      </c>
      <c r="AF13" s="655">
        <v>558000</v>
      </c>
      <c r="AG13" s="655">
        <v>484000</v>
      </c>
    </row>
    <row r="14" spans="1:33" s="58" customFormat="1" ht="39.950000000000003" customHeight="1">
      <c r="A14" s="651"/>
      <c r="B14" s="651">
        <v>4</v>
      </c>
      <c r="C14" s="611"/>
      <c r="D14" s="612"/>
      <c r="E14" s="652"/>
      <c r="F14" s="641" cm="1">
        <f t="array" ref="F14">_xlfn.XLOOKUP(D14&amp;E14,AD:AD&amp;AE:AE,AF:AF)</f>
        <v>0</v>
      </c>
      <c r="G14" s="642"/>
      <c r="H14" s="642">
        <f t="shared" si="3"/>
        <v>0</v>
      </c>
      <c r="I14" s="642" cm="1">
        <f t="array" ref="I14">_xlfn.XLOOKUP(D14&amp;E14,AD:AD&amp;AE:AE,AG:AG)</f>
        <v>0</v>
      </c>
      <c r="J14" s="644"/>
      <c r="K14" s="616"/>
      <c r="L14" s="646"/>
      <c r="M14" s="647">
        <f t="shared" si="4"/>
        <v>0</v>
      </c>
      <c r="N14" s="616"/>
      <c r="O14" s="625"/>
      <c r="P14" s="641">
        <f t="shared" si="2"/>
        <v>0</v>
      </c>
      <c r="Q14" s="649"/>
      <c r="R14" s="650"/>
      <c r="S14" s="627"/>
      <c r="AE14" t="s">
        <v>153</v>
      </c>
    </row>
    <row r="15" spans="1:33" s="58" customFormat="1" ht="39.950000000000003" customHeight="1" thickBot="1">
      <c r="A15" s="651"/>
      <c r="B15" s="651">
        <v>5</v>
      </c>
      <c r="C15" s="611"/>
      <c r="D15" s="612"/>
      <c r="E15" s="652"/>
      <c r="F15" s="641" cm="1">
        <f t="array" ref="F15">_xlfn.XLOOKUP(D15&amp;E15,AD:AD&amp;AE:AE,AF:AF)</f>
        <v>0</v>
      </c>
      <c r="G15" s="642"/>
      <c r="H15" s="642">
        <f t="shared" si="3"/>
        <v>0</v>
      </c>
      <c r="I15" s="642" cm="1">
        <f t="array" ref="I15">_xlfn.XLOOKUP(D15&amp;E15,AD:AD&amp;AE:AE,AG:AG)</f>
        <v>0</v>
      </c>
      <c r="J15" s="644"/>
      <c r="K15" s="616"/>
      <c r="L15" s="646"/>
      <c r="M15" s="647">
        <f t="shared" si="4"/>
        <v>0</v>
      </c>
      <c r="N15" s="616"/>
      <c r="O15" s="625"/>
      <c r="P15" s="641">
        <f t="shared" si="2"/>
        <v>0</v>
      </c>
      <c r="Q15" s="649"/>
      <c r="R15" s="650"/>
      <c r="S15" s="627"/>
      <c r="AF15" t="s">
        <v>150</v>
      </c>
      <c r="AG15" t="s">
        <v>151</v>
      </c>
    </row>
    <row r="16" spans="1:33" s="58" customFormat="1" ht="39.950000000000003" customHeight="1" thickBot="1">
      <c r="A16" s="651"/>
      <c r="B16" s="651">
        <v>6</v>
      </c>
      <c r="C16" s="611"/>
      <c r="D16" s="612"/>
      <c r="E16" s="652"/>
      <c r="F16" s="641" cm="1">
        <f t="array" ref="F16">_xlfn.XLOOKUP(D16&amp;E16,AD:AD&amp;AE:AE,AF:AF)</f>
        <v>0</v>
      </c>
      <c r="G16" s="642"/>
      <c r="H16" s="642">
        <f t="shared" si="3"/>
        <v>0</v>
      </c>
      <c r="I16" s="642" cm="1">
        <f t="array" ref="I16">_xlfn.XLOOKUP(D16&amp;E16,AD:AD&amp;AE:AE,AG:AG)</f>
        <v>0</v>
      </c>
      <c r="J16" s="647"/>
      <c r="K16" s="616"/>
      <c r="L16" s="642"/>
      <c r="M16" s="647">
        <f t="shared" si="4"/>
        <v>0</v>
      </c>
      <c r="N16" s="616"/>
      <c r="O16" s="625"/>
      <c r="P16" s="641">
        <f t="shared" si="2"/>
        <v>0</v>
      </c>
      <c r="Q16" s="656"/>
      <c r="R16" s="657"/>
      <c r="S16" s="658"/>
      <c r="AD16" s="659" t="s">
        <v>147</v>
      </c>
      <c r="AE16" s="660" t="s">
        <v>154</v>
      </c>
      <c r="AF16" s="655">
        <v>558000</v>
      </c>
      <c r="AG16" s="655">
        <v>484000</v>
      </c>
    </row>
    <row r="17" spans="1:33" s="58" customFormat="1" ht="39.950000000000003" customHeight="1" thickBot="1">
      <c r="A17" s="651"/>
      <c r="B17" s="651">
        <v>7</v>
      </c>
      <c r="C17" s="611"/>
      <c r="D17" s="612"/>
      <c r="E17" s="652"/>
      <c r="F17" s="641" cm="1">
        <f t="array" ref="F17">_xlfn.XLOOKUP(D17&amp;E17,AD:AD&amp;AE:AE,AF:AF)</f>
        <v>0</v>
      </c>
      <c r="G17" s="642"/>
      <c r="H17" s="642">
        <f t="shared" si="3"/>
        <v>0</v>
      </c>
      <c r="I17" s="642" cm="1">
        <f t="array" ref="I17">_xlfn.XLOOKUP(D17&amp;E17,AD:AD&amp;AE:AE,AG:AG)</f>
        <v>0</v>
      </c>
      <c r="J17" s="647"/>
      <c r="K17" s="616"/>
      <c r="L17" s="642"/>
      <c r="M17" s="647">
        <f t="shared" si="4"/>
        <v>0</v>
      </c>
      <c r="N17" s="616"/>
      <c r="O17" s="625"/>
      <c r="P17" s="641">
        <f t="shared" si="2"/>
        <v>0</v>
      </c>
      <c r="Q17" s="656"/>
      <c r="R17" s="657"/>
      <c r="S17" s="658"/>
      <c r="AD17" s="661" t="s">
        <v>147</v>
      </c>
      <c r="AE17" s="660" t="s">
        <v>155</v>
      </c>
      <c r="AF17" s="655">
        <v>444000</v>
      </c>
      <c r="AG17" s="655">
        <v>214000</v>
      </c>
    </row>
    <row r="18" spans="1:33" s="58" customFormat="1" ht="39.950000000000003" customHeight="1" thickBot="1">
      <c r="A18" s="651"/>
      <c r="B18" s="651">
        <v>8</v>
      </c>
      <c r="C18" s="611"/>
      <c r="D18" s="612"/>
      <c r="E18" s="652"/>
      <c r="F18" s="641" cm="1">
        <f t="array" ref="F18">_xlfn.XLOOKUP(D18&amp;E18,AD:AD&amp;AE:AE,AF:AF)</f>
        <v>0</v>
      </c>
      <c r="G18" s="642"/>
      <c r="H18" s="642">
        <f t="shared" si="3"/>
        <v>0</v>
      </c>
      <c r="I18" s="642" cm="1">
        <f t="array" ref="I18">_xlfn.XLOOKUP(D18&amp;E18,AD:AD&amp;AE:AE,AG:AG)</f>
        <v>0</v>
      </c>
      <c r="J18" s="647"/>
      <c r="K18" s="616"/>
      <c r="L18" s="642"/>
      <c r="M18" s="647">
        <f t="shared" si="4"/>
        <v>0</v>
      </c>
      <c r="N18" s="616"/>
      <c r="O18" s="625"/>
      <c r="P18" s="641">
        <f t="shared" si="2"/>
        <v>0</v>
      </c>
      <c r="Q18" s="656"/>
      <c r="R18" s="657"/>
      <c r="S18" s="658"/>
      <c r="AD18" s="662" t="s">
        <v>147</v>
      </c>
      <c r="AE18" s="660" t="s">
        <v>156</v>
      </c>
      <c r="AF18" s="655">
        <v>362000</v>
      </c>
      <c r="AG18" s="655">
        <v>355000</v>
      </c>
    </row>
    <row r="19" spans="1:33" s="58" customFormat="1" ht="39.950000000000003" customHeight="1" thickBot="1">
      <c r="A19" s="651"/>
      <c r="B19" s="651">
        <v>9</v>
      </c>
      <c r="C19" s="611"/>
      <c r="D19" s="612"/>
      <c r="E19" s="652"/>
      <c r="F19" s="641" cm="1">
        <f t="array" ref="F19">_xlfn.XLOOKUP(D19&amp;E19,AD:AD&amp;AE:AE,AF:AF)</f>
        <v>0</v>
      </c>
      <c r="G19" s="642"/>
      <c r="H19" s="642">
        <f t="shared" si="3"/>
        <v>0</v>
      </c>
      <c r="I19" s="642" cm="1">
        <f t="array" ref="I19">_xlfn.XLOOKUP(D19&amp;E19,AD:AD&amp;AE:AE,AG:AG)</f>
        <v>0</v>
      </c>
      <c r="J19" s="647"/>
      <c r="K19" s="616"/>
      <c r="L19" s="642"/>
      <c r="M19" s="647">
        <f t="shared" si="4"/>
        <v>0</v>
      </c>
      <c r="N19" s="616"/>
      <c r="O19" s="625"/>
      <c r="P19" s="641">
        <f t="shared" si="2"/>
        <v>0</v>
      </c>
      <c r="Q19" s="656"/>
      <c r="R19" s="657"/>
      <c r="S19" s="658"/>
      <c r="AD19" s="663" t="s">
        <v>157</v>
      </c>
      <c r="AE19" s="660" t="s">
        <v>154</v>
      </c>
      <c r="AF19" s="655">
        <v>558000</v>
      </c>
      <c r="AG19" s="655">
        <v>484000</v>
      </c>
    </row>
    <row r="20" spans="1:33" s="58" customFormat="1" ht="39.950000000000003" customHeight="1" thickBot="1">
      <c r="A20" s="651"/>
      <c r="B20" s="651">
        <v>10</v>
      </c>
      <c r="C20" s="611"/>
      <c r="D20" s="612"/>
      <c r="E20" s="652"/>
      <c r="F20" s="641" cm="1">
        <f t="array" ref="F20">_xlfn.XLOOKUP(D20&amp;E20,AD:AD&amp;AE:AE,AF:AF)</f>
        <v>0</v>
      </c>
      <c r="G20" s="642"/>
      <c r="H20" s="642">
        <f t="shared" si="3"/>
        <v>0</v>
      </c>
      <c r="I20" s="642" cm="1">
        <f t="array" ref="I20">_xlfn.XLOOKUP(D20&amp;E20,AD:AD&amp;AE:AE,AG:AG)</f>
        <v>0</v>
      </c>
      <c r="J20" s="647"/>
      <c r="K20" s="616"/>
      <c r="L20" s="642"/>
      <c r="M20" s="647">
        <f t="shared" si="4"/>
        <v>0</v>
      </c>
      <c r="N20" s="616"/>
      <c r="O20" s="625"/>
      <c r="P20" s="641">
        <f t="shared" si="2"/>
        <v>0</v>
      </c>
      <c r="Q20" s="656"/>
      <c r="R20" s="657"/>
      <c r="S20" s="658"/>
      <c r="AD20" s="663" t="s">
        <v>158</v>
      </c>
      <c r="AE20" s="660" t="s">
        <v>154</v>
      </c>
      <c r="AF20" s="655">
        <v>558000</v>
      </c>
      <c r="AG20" s="655">
        <v>484000</v>
      </c>
    </row>
    <row r="21" spans="1:33" s="58" customFormat="1" ht="39.950000000000003" customHeight="1" thickBot="1">
      <c r="A21" s="651"/>
      <c r="B21" s="651">
        <v>11</v>
      </c>
      <c r="C21" s="611"/>
      <c r="D21" s="612"/>
      <c r="E21" s="652"/>
      <c r="F21" s="641" cm="1">
        <f t="array" ref="F21">_xlfn.XLOOKUP(D21&amp;E21,AD:AD&amp;AE:AE,AF:AF)</f>
        <v>0</v>
      </c>
      <c r="G21" s="642"/>
      <c r="H21" s="642">
        <f t="shared" si="3"/>
        <v>0</v>
      </c>
      <c r="I21" s="642" cm="1">
        <f t="array" ref="I21">_xlfn.XLOOKUP(D21&amp;E21,AD:AD&amp;AE:AE,AG:AG)</f>
        <v>0</v>
      </c>
      <c r="J21" s="647"/>
      <c r="K21" s="616"/>
      <c r="L21" s="642"/>
      <c r="M21" s="647">
        <f t="shared" si="4"/>
        <v>0</v>
      </c>
      <c r="N21" s="616"/>
      <c r="O21" s="625"/>
      <c r="P21" s="641">
        <f t="shared" si="2"/>
        <v>0</v>
      </c>
      <c r="Q21" s="656"/>
      <c r="R21" s="657"/>
      <c r="S21" s="658"/>
      <c r="AD21" s="663" t="s">
        <v>159</v>
      </c>
      <c r="AE21" s="660" t="s">
        <v>154</v>
      </c>
      <c r="AF21" s="655">
        <v>558000</v>
      </c>
      <c r="AG21" s="655">
        <v>484000</v>
      </c>
    </row>
    <row r="22" spans="1:33" s="58" customFormat="1" ht="39.950000000000003" customHeight="1" thickBot="1">
      <c r="A22" s="651"/>
      <c r="B22" s="651">
        <v>12</v>
      </c>
      <c r="C22" s="611"/>
      <c r="D22" s="612"/>
      <c r="E22" s="652"/>
      <c r="F22" s="641" cm="1">
        <f t="array" ref="F22">_xlfn.XLOOKUP(D22&amp;E22,AD:AD&amp;AE:AE,AF:AF)</f>
        <v>0</v>
      </c>
      <c r="G22" s="642"/>
      <c r="H22" s="642">
        <f t="shared" si="3"/>
        <v>0</v>
      </c>
      <c r="I22" s="642" cm="1">
        <f t="array" ref="I22">_xlfn.XLOOKUP(D22&amp;E22,AD:AD&amp;AE:AE,AG:AG)</f>
        <v>0</v>
      </c>
      <c r="J22" s="647"/>
      <c r="K22" s="616"/>
      <c r="L22" s="642"/>
      <c r="M22" s="647">
        <f t="shared" si="4"/>
        <v>0</v>
      </c>
      <c r="N22" s="616"/>
      <c r="O22" s="625"/>
      <c r="P22" s="641">
        <f t="shared" si="2"/>
        <v>0</v>
      </c>
      <c r="Q22" s="656"/>
      <c r="R22" s="657"/>
      <c r="S22" s="658"/>
      <c r="AD22" s="659" t="s">
        <v>160</v>
      </c>
      <c r="AE22" s="660" t="s">
        <v>154</v>
      </c>
      <c r="AF22" s="655">
        <v>558000</v>
      </c>
      <c r="AG22" s="655">
        <v>484000</v>
      </c>
    </row>
    <row r="23" spans="1:33" s="58" customFormat="1" ht="39.950000000000003" customHeight="1" thickBot="1">
      <c r="A23" s="651"/>
      <c r="B23" s="651">
        <v>13</v>
      </c>
      <c r="C23" s="611"/>
      <c r="D23" s="612"/>
      <c r="E23" s="652"/>
      <c r="F23" s="641" cm="1">
        <f t="array" ref="F23">_xlfn.XLOOKUP(D23&amp;E23,AD:AD&amp;AE:AE,AF:AF)</f>
        <v>0</v>
      </c>
      <c r="G23" s="642"/>
      <c r="H23" s="642">
        <f t="shared" si="3"/>
        <v>0</v>
      </c>
      <c r="I23" s="642" cm="1">
        <f t="array" ref="I23">_xlfn.XLOOKUP(D23&amp;E23,AD:AD&amp;AE:AE,AG:AG)</f>
        <v>0</v>
      </c>
      <c r="J23" s="647"/>
      <c r="K23" s="616"/>
      <c r="L23" s="642"/>
      <c r="M23" s="647">
        <f t="shared" si="4"/>
        <v>0</v>
      </c>
      <c r="N23" s="616"/>
      <c r="O23" s="625"/>
      <c r="P23" s="641">
        <f t="shared" si="2"/>
        <v>0</v>
      </c>
      <c r="Q23" s="656"/>
      <c r="R23" s="657"/>
      <c r="S23" s="658"/>
      <c r="AD23" s="664" t="s">
        <v>160</v>
      </c>
      <c r="AE23" s="660" t="s">
        <v>155</v>
      </c>
      <c r="AF23" s="655">
        <v>444000</v>
      </c>
      <c r="AG23" s="655">
        <v>214000</v>
      </c>
    </row>
    <row r="24" spans="1:33" s="58" customFormat="1" ht="39.950000000000003" customHeight="1" thickBot="1">
      <c r="A24" s="651"/>
      <c r="B24" s="651">
        <v>14</v>
      </c>
      <c r="C24" s="611"/>
      <c r="D24" s="612"/>
      <c r="E24" s="652"/>
      <c r="F24" s="641" cm="1">
        <f t="array" ref="F24">_xlfn.XLOOKUP(D24&amp;E24,AD:AD&amp;AE:AE,AF:AF)</f>
        <v>0</v>
      </c>
      <c r="G24" s="642"/>
      <c r="H24" s="642">
        <f t="shared" si="3"/>
        <v>0</v>
      </c>
      <c r="I24" s="642" cm="1">
        <f t="array" ref="I24">_xlfn.XLOOKUP(D24&amp;E24,AD:AD&amp;AE:AE,AG:AG)</f>
        <v>0</v>
      </c>
      <c r="J24" s="647"/>
      <c r="K24" s="616"/>
      <c r="L24" s="642"/>
      <c r="M24" s="647">
        <f t="shared" si="4"/>
        <v>0</v>
      </c>
      <c r="N24" s="616"/>
      <c r="O24" s="625"/>
      <c r="P24" s="641">
        <f t="shared" si="2"/>
        <v>0</v>
      </c>
      <c r="Q24" s="656"/>
      <c r="R24" s="657"/>
      <c r="S24" s="658"/>
      <c r="AD24" s="665" t="s">
        <v>160</v>
      </c>
      <c r="AE24" s="660" t="s">
        <v>156</v>
      </c>
      <c r="AF24" s="655">
        <v>362000</v>
      </c>
      <c r="AG24" s="655">
        <v>355000</v>
      </c>
    </row>
    <row r="25" spans="1:33" s="58" customFormat="1" ht="39.950000000000003" customHeight="1" thickBot="1">
      <c r="A25" s="651"/>
      <c r="B25" s="651">
        <v>15</v>
      </c>
      <c r="C25" s="611"/>
      <c r="D25" s="612"/>
      <c r="E25" s="652"/>
      <c r="F25" s="641" cm="1">
        <f t="array" ref="F25">_xlfn.XLOOKUP(D25&amp;E25,AD:AD&amp;AE:AE,AF:AF)</f>
        <v>0</v>
      </c>
      <c r="G25" s="642"/>
      <c r="H25" s="642">
        <f t="shared" si="3"/>
        <v>0</v>
      </c>
      <c r="I25" s="642" cm="1">
        <f t="array" ref="I25">_xlfn.XLOOKUP(D25&amp;E25,AD:AD&amp;AE:AE,AG:AG)</f>
        <v>0</v>
      </c>
      <c r="J25" s="647"/>
      <c r="K25" s="616"/>
      <c r="L25" s="642"/>
      <c r="M25" s="647">
        <f t="shared" si="4"/>
        <v>0</v>
      </c>
      <c r="N25" s="616"/>
      <c r="O25" s="625"/>
      <c r="P25" s="641">
        <f t="shared" si="2"/>
        <v>0</v>
      </c>
      <c r="Q25" s="656"/>
      <c r="R25" s="657"/>
      <c r="S25" s="658"/>
      <c r="AD25" s="663" t="s">
        <v>161</v>
      </c>
      <c r="AE25" s="660" t="s">
        <v>154</v>
      </c>
      <c r="AF25" s="655">
        <v>558000</v>
      </c>
      <c r="AG25" s="655">
        <v>484000</v>
      </c>
    </row>
    <row r="26" spans="1:33" s="58" customFormat="1" ht="39.950000000000003" customHeight="1" thickBot="1">
      <c r="A26" s="651"/>
      <c r="B26" s="651">
        <v>16</v>
      </c>
      <c r="C26" s="611"/>
      <c r="D26" s="612"/>
      <c r="E26" s="652"/>
      <c r="F26" s="641" cm="1">
        <f t="array" ref="F26">_xlfn.XLOOKUP(D26&amp;E26,AD:AD&amp;AE:AE,AF:AF)</f>
        <v>0</v>
      </c>
      <c r="G26" s="642"/>
      <c r="H26" s="642">
        <f t="shared" si="3"/>
        <v>0</v>
      </c>
      <c r="I26" s="642" cm="1">
        <f t="array" ref="I26">_xlfn.XLOOKUP(D26&amp;E26,AD:AD&amp;AE:AE,AG:AG)</f>
        <v>0</v>
      </c>
      <c r="J26" s="647"/>
      <c r="K26" s="616"/>
      <c r="L26" s="642"/>
      <c r="M26" s="647">
        <f t="shared" si="4"/>
        <v>0</v>
      </c>
      <c r="N26" s="616"/>
      <c r="O26" s="625"/>
      <c r="P26" s="641">
        <f t="shared" si="2"/>
        <v>0</v>
      </c>
      <c r="Q26" s="656"/>
      <c r="R26" s="657"/>
      <c r="S26" s="658"/>
      <c r="AD26" s="659" t="s">
        <v>162</v>
      </c>
      <c r="AE26" s="660" t="s">
        <v>163</v>
      </c>
      <c r="AF26" s="655">
        <v>558000</v>
      </c>
      <c r="AG26" s="655">
        <v>484000</v>
      </c>
    </row>
    <row r="27" spans="1:33" s="58" customFormat="1" ht="39.950000000000003" customHeight="1" thickBot="1">
      <c r="A27" s="651"/>
      <c r="B27" s="651">
        <v>17</v>
      </c>
      <c r="C27" s="611"/>
      <c r="D27" s="612"/>
      <c r="E27" s="652"/>
      <c r="F27" s="641" cm="1">
        <f t="array" ref="F27">_xlfn.XLOOKUP(D27&amp;E27,AD:AD&amp;AE:AE,AF:AF)</f>
        <v>0</v>
      </c>
      <c r="G27" s="642"/>
      <c r="H27" s="642">
        <f t="shared" si="3"/>
        <v>0</v>
      </c>
      <c r="I27" s="642" cm="1">
        <f t="array" ref="I27">_xlfn.XLOOKUP(D27&amp;E27,AD:AD&amp;AE:AE,AG:AG)</f>
        <v>0</v>
      </c>
      <c r="J27" s="647"/>
      <c r="K27" s="616"/>
      <c r="L27" s="642"/>
      <c r="M27" s="647">
        <f t="shared" si="4"/>
        <v>0</v>
      </c>
      <c r="N27" s="616"/>
      <c r="O27" s="625"/>
      <c r="P27" s="641">
        <f t="shared" si="2"/>
        <v>0</v>
      </c>
      <c r="Q27" s="656"/>
      <c r="R27" s="657"/>
      <c r="S27" s="658"/>
      <c r="AD27" s="665" t="s">
        <v>162</v>
      </c>
      <c r="AE27" s="660" t="s">
        <v>155</v>
      </c>
      <c r="AF27" s="655">
        <v>444000</v>
      </c>
      <c r="AG27" s="655">
        <v>214000</v>
      </c>
    </row>
    <row r="28" spans="1:33" s="58" customFormat="1" ht="39.950000000000003" customHeight="1" thickBot="1">
      <c r="A28" s="651"/>
      <c r="B28" s="651">
        <v>18</v>
      </c>
      <c r="C28" s="611"/>
      <c r="D28" s="612"/>
      <c r="E28" s="652"/>
      <c r="F28" s="641" cm="1">
        <f t="array" ref="F28">_xlfn.XLOOKUP(D28&amp;E28,AD:AD&amp;AE:AE,AF:AF)</f>
        <v>0</v>
      </c>
      <c r="G28" s="642"/>
      <c r="H28" s="642">
        <f t="shared" si="3"/>
        <v>0</v>
      </c>
      <c r="I28" s="642" cm="1">
        <f t="array" ref="I28">_xlfn.XLOOKUP(D28&amp;E28,AD:AD&amp;AE:AE,AG:AG)</f>
        <v>0</v>
      </c>
      <c r="J28" s="647"/>
      <c r="K28" s="616"/>
      <c r="L28" s="642"/>
      <c r="M28" s="647">
        <f t="shared" si="4"/>
        <v>0</v>
      </c>
      <c r="N28" s="616"/>
      <c r="O28" s="625"/>
      <c r="P28" s="641">
        <f t="shared" si="2"/>
        <v>0</v>
      </c>
      <c r="Q28" s="656"/>
      <c r="R28" s="657"/>
      <c r="S28" s="658"/>
      <c r="AD28" s="659" t="s">
        <v>164</v>
      </c>
      <c r="AE28" s="660" t="s">
        <v>163</v>
      </c>
      <c r="AF28" s="655">
        <v>558000</v>
      </c>
      <c r="AG28" s="655">
        <v>484000</v>
      </c>
    </row>
    <row r="29" spans="1:33" s="58" customFormat="1" ht="39.950000000000003" customHeight="1" thickBot="1">
      <c r="A29" s="651"/>
      <c r="B29" s="651">
        <v>19</v>
      </c>
      <c r="C29" s="611"/>
      <c r="D29" s="612"/>
      <c r="E29" s="652"/>
      <c r="F29" s="641" cm="1">
        <f t="array" ref="F29">_xlfn.XLOOKUP(D29&amp;E29,AD:AD&amp;AE:AE,AF:AF)</f>
        <v>0</v>
      </c>
      <c r="G29" s="642"/>
      <c r="H29" s="642">
        <f t="shared" si="3"/>
        <v>0</v>
      </c>
      <c r="I29" s="642" cm="1">
        <f t="array" ref="I29">_xlfn.XLOOKUP(D29&amp;E29,AD:AD&amp;AE:AE,AG:AG)</f>
        <v>0</v>
      </c>
      <c r="J29" s="647"/>
      <c r="K29" s="616"/>
      <c r="L29" s="642"/>
      <c r="M29" s="647">
        <f t="shared" si="4"/>
        <v>0</v>
      </c>
      <c r="N29" s="616"/>
      <c r="O29" s="625"/>
      <c r="P29" s="641">
        <f t="shared" si="2"/>
        <v>0</v>
      </c>
      <c r="Q29" s="656"/>
      <c r="R29" s="657"/>
      <c r="S29" s="658"/>
      <c r="AD29" s="664" t="s">
        <v>164</v>
      </c>
      <c r="AE29" s="660" t="s">
        <v>155</v>
      </c>
      <c r="AF29" s="655">
        <v>444000</v>
      </c>
      <c r="AG29" s="655">
        <v>214000</v>
      </c>
    </row>
    <row r="30" spans="1:33" s="58" customFormat="1" ht="39.950000000000003" customHeight="1" thickBot="1">
      <c r="A30" s="651"/>
      <c r="B30" s="651">
        <v>20</v>
      </c>
      <c r="C30" s="611"/>
      <c r="D30" s="612"/>
      <c r="E30" s="652"/>
      <c r="F30" s="641" cm="1">
        <f t="array" ref="F30">_xlfn.XLOOKUP(D30&amp;E30,AD:AD&amp;AE:AE,AF:AF)</f>
        <v>0</v>
      </c>
      <c r="G30" s="642"/>
      <c r="H30" s="642">
        <f t="shared" si="3"/>
        <v>0</v>
      </c>
      <c r="I30" s="642" cm="1">
        <f t="array" ref="I30">_xlfn.XLOOKUP(D30&amp;E30,AD:AD&amp;AE:AE,AG:AG)</f>
        <v>0</v>
      </c>
      <c r="J30" s="647"/>
      <c r="K30" s="616"/>
      <c r="L30" s="642"/>
      <c r="M30" s="647">
        <f t="shared" si="4"/>
        <v>0</v>
      </c>
      <c r="N30" s="616"/>
      <c r="O30" s="625"/>
      <c r="P30" s="641">
        <f t="shared" si="2"/>
        <v>0</v>
      </c>
      <c r="Q30" s="656"/>
      <c r="R30" s="657"/>
      <c r="S30" s="658"/>
      <c r="AD30" s="665" t="s">
        <v>164</v>
      </c>
      <c r="AE30" s="654" t="s">
        <v>165</v>
      </c>
      <c r="AF30" s="655">
        <v>309900</v>
      </c>
      <c r="AG30" s="655">
        <v>239300</v>
      </c>
    </row>
    <row r="31" spans="1:33" s="58" customFormat="1" ht="39.950000000000003" customHeight="1" thickBot="1">
      <c r="A31" s="651"/>
      <c r="B31" s="651">
        <v>21</v>
      </c>
      <c r="C31" s="611"/>
      <c r="D31" s="612"/>
      <c r="E31" s="652"/>
      <c r="F31" s="641" cm="1">
        <f t="array" ref="F31">_xlfn.XLOOKUP(D31&amp;E31,AD:AD&amp;AE:AE,AF:AF)</f>
        <v>0</v>
      </c>
      <c r="G31" s="642"/>
      <c r="H31" s="642">
        <f t="shared" si="3"/>
        <v>0</v>
      </c>
      <c r="I31" s="642" cm="1">
        <f t="array" ref="I31">_xlfn.XLOOKUP(D31&amp;E31,AD:AD&amp;AE:AE,AG:AG)</f>
        <v>0</v>
      </c>
      <c r="J31" s="647"/>
      <c r="K31" s="616"/>
      <c r="L31" s="642"/>
      <c r="M31" s="647">
        <f t="shared" si="4"/>
        <v>0</v>
      </c>
      <c r="N31" s="616"/>
      <c r="O31" s="625"/>
      <c r="P31" s="641">
        <f t="shared" si="2"/>
        <v>0</v>
      </c>
      <c r="Q31" s="656"/>
      <c r="R31" s="657"/>
      <c r="S31" s="658"/>
      <c r="AD31" s="659" t="s">
        <v>166</v>
      </c>
      <c r="AE31" s="660" t="s">
        <v>163</v>
      </c>
      <c r="AF31" s="655">
        <v>558000</v>
      </c>
      <c r="AG31" s="655">
        <v>484000</v>
      </c>
    </row>
    <row r="32" spans="1:33" s="58" customFormat="1" ht="39.950000000000003" customHeight="1" thickBot="1">
      <c r="A32" s="651"/>
      <c r="B32" s="651">
        <v>22</v>
      </c>
      <c r="C32" s="611"/>
      <c r="D32" s="612"/>
      <c r="E32" s="652"/>
      <c r="F32" s="641" cm="1">
        <f t="array" ref="F32">_xlfn.XLOOKUP(D32&amp;E32,AD:AD&amp;AE:AE,AF:AF)</f>
        <v>0</v>
      </c>
      <c r="G32" s="642"/>
      <c r="H32" s="642">
        <f t="shared" si="3"/>
        <v>0</v>
      </c>
      <c r="I32" s="642" cm="1">
        <f t="array" ref="I32">_xlfn.XLOOKUP(D32&amp;E32,AD:AD&amp;AE:AE,AG:AG)</f>
        <v>0</v>
      </c>
      <c r="J32" s="647"/>
      <c r="K32" s="616"/>
      <c r="L32" s="642"/>
      <c r="M32" s="647">
        <f t="shared" si="4"/>
        <v>0</v>
      </c>
      <c r="N32" s="616"/>
      <c r="O32" s="625"/>
      <c r="P32" s="641">
        <f t="shared" si="2"/>
        <v>0</v>
      </c>
      <c r="Q32" s="656"/>
      <c r="R32" s="657"/>
      <c r="S32" s="658"/>
      <c r="AD32" s="665" t="s">
        <v>166</v>
      </c>
      <c r="AE32" s="660" t="s">
        <v>155</v>
      </c>
      <c r="AF32" s="655">
        <v>444000</v>
      </c>
      <c r="AG32" s="655">
        <v>214000</v>
      </c>
    </row>
    <row r="33" spans="1:38" s="58" customFormat="1" ht="39.950000000000003" customHeight="1" thickBot="1">
      <c r="A33" s="666"/>
      <c r="B33" s="651">
        <v>23</v>
      </c>
      <c r="C33" s="611"/>
      <c r="D33" s="612"/>
      <c r="E33" s="652"/>
      <c r="F33" s="641" cm="1">
        <f t="array" ref="F33">_xlfn.XLOOKUP(D33&amp;E33,AD:AD&amp;AE:AE,AF:AF)</f>
        <v>0</v>
      </c>
      <c r="G33" s="667"/>
      <c r="H33" s="642">
        <f t="shared" si="3"/>
        <v>0</v>
      </c>
      <c r="I33" s="642" cm="1">
        <f t="array" ref="I33">_xlfn.XLOOKUP(D33&amp;E33,AD:AD&amp;AE:AE,AG:AG)</f>
        <v>0</v>
      </c>
      <c r="J33" s="668"/>
      <c r="K33" s="616"/>
      <c r="L33" s="667"/>
      <c r="M33" s="647">
        <f t="shared" si="4"/>
        <v>0</v>
      </c>
      <c r="N33" s="616"/>
      <c r="O33" s="625"/>
      <c r="P33" s="641">
        <f t="shared" si="2"/>
        <v>0</v>
      </c>
      <c r="Q33" s="669"/>
      <c r="R33" s="670"/>
      <c r="S33" s="671"/>
      <c r="AD33" s="672" t="s">
        <v>167</v>
      </c>
      <c r="AE33" s="660" t="s">
        <v>163</v>
      </c>
      <c r="AF33" s="655">
        <v>558000</v>
      </c>
      <c r="AG33" s="655">
        <v>484000</v>
      </c>
    </row>
    <row r="34" spans="1:38" s="58" customFormat="1" ht="39.950000000000003" customHeight="1" thickTop="1" thickBot="1">
      <c r="A34" s="64"/>
      <c r="B34" s="63" t="s">
        <v>86</v>
      </c>
      <c r="C34" s="62"/>
      <c r="D34" s="62"/>
      <c r="E34" s="61"/>
      <c r="F34" s="61"/>
      <c r="G34" s="61"/>
      <c r="H34" s="61"/>
      <c r="I34" s="61"/>
      <c r="J34" s="61"/>
      <c r="K34" s="61"/>
      <c r="L34" s="61"/>
      <c r="M34" s="61"/>
      <c r="N34" s="61"/>
      <c r="O34" s="61"/>
      <c r="P34" s="673" cm="1">
        <f t="array" ref="P34">SUM(IFERROR(P11:P33,0))</f>
        <v>0</v>
      </c>
      <c r="Q34" s="60"/>
      <c r="R34" s="60"/>
      <c r="S34" s="59"/>
      <c r="AD34" s="674" t="s">
        <v>167</v>
      </c>
      <c r="AE34" s="660" t="s">
        <v>155</v>
      </c>
      <c r="AF34" s="655">
        <v>444000</v>
      </c>
      <c r="AG34" s="655">
        <v>214000</v>
      </c>
    </row>
    <row r="35" spans="1:38" ht="14.25" thickBot="1">
      <c r="X35" s="675"/>
      <c r="AD35" s="676" t="s">
        <v>167</v>
      </c>
      <c r="AE35" s="677" t="s">
        <v>168</v>
      </c>
      <c r="AF35" s="678">
        <v>362000</v>
      </c>
      <c r="AG35" s="678">
        <v>355000</v>
      </c>
    </row>
    <row r="36" spans="1:38" ht="14.25" thickBot="1">
      <c r="X36" s="675"/>
      <c r="AD36" s="672" t="s">
        <v>169</v>
      </c>
      <c r="AE36" s="677" t="s">
        <v>163</v>
      </c>
      <c r="AF36" s="678">
        <v>558000</v>
      </c>
      <c r="AG36" s="678">
        <v>484000</v>
      </c>
    </row>
    <row r="37" spans="1:38" ht="14.25" thickBot="1">
      <c r="X37" s="675"/>
      <c r="AD37" s="674" t="s">
        <v>169</v>
      </c>
      <c r="AE37" s="677" t="s">
        <v>155</v>
      </c>
      <c r="AF37" s="678">
        <v>444000</v>
      </c>
      <c r="AG37" s="678">
        <v>214000</v>
      </c>
    </row>
    <row r="38" spans="1:38" ht="14.25" thickBot="1">
      <c r="X38" s="675"/>
      <c r="AD38" s="676" t="s">
        <v>169</v>
      </c>
      <c r="AE38" s="677" t="s">
        <v>168</v>
      </c>
      <c r="AF38" s="678">
        <v>362000</v>
      </c>
      <c r="AG38" s="678">
        <v>355000</v>
      </c>
    </row>
    <row r="39" spans="1:38" ht="14.25" thickBot="1">
      <c r="X39" s="675"/>
      <c r="AD39" s="679" t="s">
        <v>170</v>
      </c>
      <c r="AE39" s="677" t="s">
        <v>135</v>
      </c>
      <c r="AF39" s="678">
        <v>10695000</v>
      </c>
      <c r="AG39" s="678">
        <v>8257000</v>
      </c>
    </row>
    <row r="40" spans="1:38" ht="14.25" thickBot="1">
      <c r="AD40" s="672" t="s">
        <v>171</v>
      </c>
      <c r="AE40" s="677" t="s">
        <v>135</v>
      </c>
      <c r="AF40" s="678">
        <v>31267000</v>
      </c>
      <c r="AG40" s="678">
        <v>24138000</v>
      </c>
    </row>
    <row r="41" spans="1:38" ht="14.25" thickBot="1">
      <c r="AD41" s="676" t="s">
        <v>171</v>
      </c>
      <c r="AE41" s="677" t="s">
        <v>172</v>
      </c>
      <c r="AF41" s="678">
        <v>62543000</v>
      </c>
      <c r="AG41" s="678">
        <v>48283000</v>
      </c>
    </row>
    <row r="42" spans="1:38" ht="14.25" thickBot="1">
      <c r="AD42" s="672" t="s">
        <v>173</v>
      </c>
      <c r="AE42" s="677" t="s">
        <v>174</v>
      </c>
      <c r="AF42" s="678">
        <v>11046000</v>
      </c>
      <c r="AG42" s="678">
        <v>8528000</v>
      </c>
    </row>
    <row r="43" spans="1:38" ht="14.25" thickBot="1">
      <c r="AD43" s="674" t="s">
        <v>173</v>
      </c>
      <c r="AE43" s="677" t="s">
        <v>175</v>
      </c>
      <c r="AF43" s="678">
        <v>13255000</v>
      </c>
      <c r="AG43" s="678">
        <v>10233000</v>
      </c>
      <c r="AK43" s="680"/>
    </row>
    <row r="44" spans="1:38" ht="14.25" thickBot="1">
      <c r="AD44" s="676" t="s">
        <v>173</v>
      </c>
      <c r="AE44" s="677" t="s">
        <v>176</v>
      </c>
      <c r="AF44" s="678">
        <v>5523000</v>
      </c>
      <c r="AG44" s="678">
        <v>4264000</v>
      </c>
      <c r="AK44" s="680"/>
    </row>
    <row r="45" spans="1:38" ht="14.25" thickBot="1">
      <c r="AD45" s="659" t="s">
        <v>177</v>
      </c>
      <c r="AE45" s="677" t="s">
        <v>178</v>
      </c>
      <c r="AF45" s="678">
        <v>108900</v>
      </c>
      <c r="AG45" s="678">
        <v>84100</v>
      </c>
      <c r="AK45" s="680"/>
    </row>
    <row r="46" spans="1:38" ht="14.25" thickBot="1">
      <c r="AD46" s="664" t="s">
        <v>177</v>
      </c>
      <c r="AE46" s="677" t="s">
        <v>179</v>
      </c>
      <c r="AF46" s="678">
        <v>119830</v>
      </c>
      <c r="AG46" s="678">
        <v>92510</v>
      </c>
    </row>
    <row r="47" spans="1:38" ht="14.25" thickBot="1">
      <c r="AD47" s="664" t="s">
        <v>177</v>
      </c>
      <c r="AE47" s="677" t="s">
        <v>180</v>
      </c>
      <c r="AF47" s="678">
        <v>517800</v>
      </c>
      <c r="AG47" s="678">
        <v>399800</v>
      </c>
      <c r="AL47" s="680"/>
    </row>
    <row r="48" spans="1:38" ht="14.25" thickBot="1">
      <c r="AD48" s="665" t="s">
        <v>177</v>
      </c>
      <c r="AE48" s="677" t="s">
        <v>181</v>
      </c>
      <c r="AF48" s="678">
        <v>569660</v>
      </c>
      <c r="AG48" s="678">
        <v>439780</v>
      </c>
      <c r="AL48" s="680"/>
    </row>
    <row r="49" spans="30:38" ht="14.25" thickBot="1">
      <c r="AD49" s="659" t="s">
        <v>182</v>
      </c>
      <c r="AE49" s="677" t="s">
        <v>178</v>
      </c>
      <c r="AF49" s="678">
        <v>108900</v>
      </c>
      <c r="AG49" s="678">
        <v>84100</v>
      </c>
      <c r="AL49" s="680"/>
    </row>
    <row r="50" spans="30:38" ht="14.25" thickBot="1">
      <c r="AD50" s="664" t="s">
        <v>182</v>
      </c>
      <c r="AE50" s="677" t="s">
        <v>179</v>
      </c>
      <c r="AF50" s="678">
        <v>119830</v>
      </c>
      <c r="AG50" s="678">
        <v>92510</v>
      </c>
      <c r="AL50" s="680"/>
    </row>
    <row r="51" spans="30:38" ht="14.25" thickBot="1">
      <c r="AD51" s="664" t="s">
        <v>182</v>
      </c>
      <c r="AE51" s="677" t="s">
        <v>180</v>
      </c>
      <c r="AF51" s="678">
        <v>517800</v>
      </c>
      <c r="AG51" s="678">
        <v>399800</v>
      </c>
    </row>
    <row r="52" spans="30:38" ht="14.25" thickBot="1">
      <c r="AD52" s="665" t="s">
        <v>182</v>
      </c>
      <c r="AE52" s="677" t="s">
        <v>181</v>
      </c>
      <c r="AF52" s="678">
        <v>569660</v>
      </c>
      <c r="AG52" s="678">
        <v>439780</v>
      </c>
    </row>
    <row r="53" spans="30:38" ht="14.25" thickBot="1">
      <c r="AD53" s="659" t="s">
        <v>183</v>
      </c>
      <c r="AE53" s="677" t="s">
        <v>178</v>
      </c>
      <c r="AF53" s="678">
        <v>108900</v>
      </c>
      <c r="AG53" s="678">
        <v>84100</v>
      </c>
    </row>
    <row r="54" spans="30:38" ht="14.25" thickBot="1">
      <c r="AD54" s="664" t="s">
        <v>183</v>
      </c>
      <c r="AE54" s="677" t="s">
        <v>179</v>
      </c>
      <c r="AF54" s="678">
        <v>119830</v>
      </c>
      <c r="AG54" s="678">
        <v>92510</v>
      </c>
    </row>
    <row r="55" spans="30:38" ht="14.25" thickBot="1">
      <c r="AD55" s="664" t="s">
        <v>183</v>
      </c>
      <c r="AE55" s="677" t="s">
        <v>180</v>
      </c>
      <c r="AF55" s="678">
        <v>517800</v>
      </c>
      <c r="AG55" s="678">
        <v>399800</v>
      </c>
    </row>
    <row r="56" spans="30:38" ht="14.25" thickBot="1">
      <c r="AD56" s="665" t="s">
        <v>183</v>
      </c>
      <c r="AE56" s="677" t="s">
        <v>181</v>
      </c>
      <c r="AF56" s="678">
        <v>569660</v>
      </c>
      <c r="AG56" s="678">
        <v>439780</v>
      </c>
    </row>
    <row r="57" spans="30:38" ht="14.25" thickBot="1">
      <c r="AD57" s="659" t="s">
        <v>184</v>
      </c>
      <c r="AE57" s="677" t="s">
        <v>163</v>
      </c>
      <c r="AF57" s="678">
        <v>558000</v>
      </c>
      <c r="AG57" s="678">
        <v>484000</v>
      </c>
    </row>
    <row r="58" spans="30:38" ht="14.25" thickBot="1">
      <c r="AD58" s="665" t="s">
        <v>184</v>
      </c>
      <c r="AE58" s="677" t="s">
        <v>155</v>
      </c>
      <c r="AF58" s="678">
        <v>444000</v>
      </c>
      <c r="AG58" s="678">
        <v>214000</v>
      </c>
    </row>
    <row r="59" spans="30:38" ht="12.75" thickBot="1">
      <c r="AD59" s="681" t="s">
        <v>185</v>
      </c>
      <c r="AE59" s="677" t="s">
        <v>186</v>
      </c>
      <c r="AF59" s="678">
        <v>108900</v>
      </c>
      <c r="AG59" s="678">
        <v>84100</v>
      </c>
    </row>
    <row r="60" spans="30:38" ht="12.75" thickBot="1">
      <c r="AD60" s="682" t="s">
        <v>185</v>
      </c>
      <c r="AE60" s="677" t="s">
        <v>187</v>
      </c>
      <c r="AF60" s="678">
        <v>558000</v>
      </c>
      <c r="AG60" s="678">
        <v>484000</v>
      </c>
    </row>
    <row r="61" spans="30:38" ht="12.75" thickBot="1">
      <c r="AD61" s="683" t="s">
        <v>185</v>
      </c>
      <c r="AE61" s="677" t="s">
        <v>188</v>
      </c>
      <c r="AF61" s="678">
        <v>444000</v>
      </c>
      <c r="AG61" s="678">
        <v>214000</v>
      </c>
    </row>
    <row r="62" spans="30:38" ht="12.75" thickBot="1">
      <c r="AD62" s="684" t="s">
        <v>189</v>
      </c>
      <c r="AE62" s="677" t="s">
        <v>190</v>
      </c>
      <c r="AF62" s="678">
        <v>86011000</v>
      </c>
      <c r="AG62" s="678">
        <v>66400000</v>
      </c>
    </row>
    <row r="63" spans="30:38" ht="12.75" thickBot="1">
      <c r="AD63" s="681" t="s">
        <v>191</v>
      </c>
      <c r="AE63" s="677" t="s">
        <v>178</v>
      </c>
      <c r="AF63" s="678">
        <v>108900</v>
      </c>
      <c r="AG63" s="678">
        <v>84100</v>
      </c>
    </row>
    <row r="64" spans="30:38" ht="12.75" thickBot="1">
      <c r="AD64" s="682" t="s">
        <v>191</v>
      </c>
      <c r="AE64" s="677" t="s">
        <v>179</v>
      </c>
      <c r="AF64" s="678">
        <v>119830</v>
      </c>
      <c r="AG64" s="678">
        <v>92510</v>
      </c>
    </row>
    <row r="65" spans="30:33" ht="12.75" thickBot="1">
      <c r="AD65" s="682" t="s">
        <v>191</v>
      </c>
      <c r="AE65" s="677" t="s">
        <v>192</v>
      </c>
      <c r="AF65" s="678">
        <v>517800</v>
      </c>
      <c r="AG65" s="678">
        <v>399800</v>
      </c>
    </row>
    <row r="66" spans="30:33" ht="12.75" thickBot="1">
      <c r="AD66" s="682" t="s">
        <v>191</v>
      </c>
      <c r="AE66" s="677" t="s">
        <v>193</v>
      </c>
      <c r="AF66" s="678">
        <v>569660</v>
      </c>
      <c r="AG66" s="678">
        <v>439780</v>
      </c>
    </row>
    <row r="67" spans="30:33" ht="12.75" thickBot="1">
      <c r="AD67" s="682" t="s">
        <v>191</v>
      </c>
      <c r="AE67" s="677" t="s">
        <v>194</v>
      </c>
      <c r="AF67" s="678">
        <v>83100</v>
      </c>
      <c r="AG67" s="678">
        <v>64200</v>
      </c>
    </row>
    <row r="68" spans="30:33" ht="12.75" thickBot="1">
      <c r="AD68" s="682" t="s">
        <v>191</v>
      </c>
      <c r="AE68" s="677" t="s">
        <v>195</v>
      </c>
      <c r="AF68" s="678">
        <v>91470</v>
      </c>
      <c r="AG68" s="678">
        <v>70620</v>
      </c>
    </row>
    <row r="69" spans="30:33" ht="12.75" thickBot="1">
      <c r="AD69" s="683" t="s">
        <v>191</v>
      </c>
      <c r="AE69" s="677" t="s">
        <v>196</v>
      </c>
      <c r="AF69" s="678">
        <v>395700</v>
      </c>
      <c r="AG69" s="678">
        <v>305500</v>
      </c>
    </row>
    <row r="70" spans="30:33" ht="12.75" thickBot="1">
      <c r="AD70" s="684" t="s">
        <v>197</v>
      </c>
      <c r="AE70" s="677" t="s">
        <v>154</v>
      </c>
      <c r="AF70" s="678">
        <v>558000</v>
      </c>
      <c r="AG70" s="678">
        <v>484000</v>
      </c>
    </row>
    <row r="71" spans="30:33" ht="12.75" thickBot="1">
      <c r="AD71" s="681" t="s">
        <v>198</v>
      </c>
      <c r="AE71" s="677" t="s">
        <v>154</v>
      </c>
      <c r="AF71" s="678">
        <v>558000</v>
      </c>
      <c r="AG71" s="678">
        <v>484000</v>
      </c>
    </row>
    <row r="72" spans="30:33" ht="12.75" thickBot="1">
      <c r="AD72" s="682" t="s">
        <v>198</v>
      </c>
      <c r="AE72" s="677" t="s">
        <v>155</v>
      </c>
      <c r="AF72" s="678">
        <v>444000</v>
      </c>
      <c r="AG72" s="678">
        <v>214000</v>
      </c>
    </row>
    <row r="73" spans="30:33" ht="12.75" thickBot="1">
      <c r="AD73" s="683" t="s">
        <v>198</v>
      </c>
      <c r="AE73" s="677" t="s">
        <v>156</v>
      </c>
      <c r="AF73" s="678">
        <v>362000</v>
      </c>
      <c r="AG73" s="678">
        <v>355000</v>
      </c>
    </row>
    <row r="74" spans="30:33" ht="12.75" thickBot="1">
      <c r="AD74" s="681" t="s">
        <v>199</v>
      </c>
      <c r="AE74" s="677" t="s">
        <v>154</v>
      </c>
      <c r="AF74" s="678">
        <v>558000</v>
      </c>
      <c r="AG74" s="678">
        <v>484000</v>
      </c>
    </row>
    <row r="75" spans="30:33" ht="12.75" thickBot="1">
      <c r="AD75" s="682" t="s">
        <v>199</v>
      </c>
      <c r="AE75" s="677" t="s">
        <v>155</v>
      </c>
      <c r="AF75" s="678">
        <v>444000</v>
      </c>
      <c r="AG75" s="678">
        <v>214000</v>
      </c>
    </row>
    <row r="76" spans="30:33" ht="12.75" thickBot="1">
      <c r="AD76" s="683" t="s">
        <v>199</v>
      </c>
      <c r="AE76" s="677" t="s">
        <v>156</v>
      </c>
      <c r="AF76" s="678">
        <v>362000</v>
      </c>
      <c r="AG76" s="678">
        <v>355000</v>
      </c>
    </row>
    <row r="79" spans="30:33">
      <c r="AE79" s="604" t="s">
        <v>200</v>
      </c>
    </row>
    <row r="80" spans="30:33" ht="12.75" thickBot="1">
      <c r="AF80" s="604" t="s">
        <v>150</v>
      </c>
      <c r="AG80" s="604" t="s">
        <v>151</v>
      </c>
    </row>
    <row r="81" spans="30:33" ht="12.75" thickBot="1">
      <c r="AD81" s="685" t="s">
        <v>201</v>
      </c>
      <c r="AE81" s="677" t="s">
        <v>154</v>
      </c>
      <c r="AF81" s="678">
        <v>558000</v>
      </c>
      <c r="AG81" s="678">
        <v>484000</v>
      </c>
    </row>
    <row r="82" spans="30:33" ht="12.75" thickBot="1">
      <c r="AD82" s="686" t="s">
        <v>201</v>
      </c>
      <c r="AE82" s="677" t="s">
        <v>155</v>
      </c>
      <c r="AF82" s="678">
        <v>444000</v>
      </c>
      <c r="AG82" s="678">
        <v>214000</v>
      </c>
    </row>
    <row r="83" spans="30:33" ht="12.75" thickBot="1">
      <c r="AD83" s="687" t="s">
        <v>201</v>
      </c>
      <c r="AE83" s="677" t="s">
        <v>156</v>
      </c>
      <c r="AF83" s="678">
        <v>362000</v>
      </c>
      <c r="AG83" s="678">
        <v>355000</v>
      </c>
    </row>
    <row r="84" spans="30:33" ht="12.75" thickBot="1">
      <c r="AD84" s="685" t="s">
        <v>202</v>
      </c>
      <c r="AE84" s="677" t="s">
        <v>154</v>
      </c>
      <c r="AF84" s="678">
        <v>558000</v>
      </c>
      <c r="AG84" s="678">
        <v>484000</v>
      </c>
    </row>
    <row r="85" spans="30:33" ht="12.75" thickBot="1">
      <c r="AD85" s="686" t="s">
        <v>202</v>
      </c>
      <c r="AE85" s="677" t="s">
        <v>155</v>
      </c>
      <c r="AF85" s="678">
        <v>444000</v>
      </c>
      <c r="AG85" s="678">
        <v>214000</v>
      </c>
    </row>
    <row r="86" spans="30:33" ht="12.75" thickBot="1">
      <c r="AD86" s="687" t="s">
        <v>202</v>
      </c>
      <c r="AE86" s="677" t="s">
        <v>156</v>
      </c>
      <c r="AF86" s="678">
        <v>362000</v>
      </c>
      <c r="AG86" s="678">
        <v>355000</v>
      </c>
    </row>
    <row r="87" spans="30:33" ht="12.75" thickBot="1">
      <c r="AD87" s="685" t="s">
        <v>203</v>
      </c>
      <c r="AE87" s="677" t="s">
        <v>154</v>
      </c>
      <c r="AF87" s="678">
        <v>558000</v>
      </c>
      <c r="AG87" s="678">
        <v>484000</v>
      </c>
    </row>
    <row r="88" spans="30:33" ht="12.75" thickBot="1">
      <c r="AD88" s="686" t="s">
        <v>203</v>
      </c>
      <c r="AE88" s="677" t="s">
        <v>155</v>
      </c>
      <c r="AF88" s="678">
        <v>444000</v>
      </c>
      <c r="AG88" s="678">
        <v>214000</v>
      </c>
    </row>
    <row r="89" spans="30:33" ht="12.75" thickBot="1">
      <c r="AD89" s="687" t="s">
        <v>203</v>
      </c>
      <c r="AE89" s="677" t="s">
        <v>156</v>
      </c>
      <c r="AF89" s="678">
        <v>362000</v>
      </c>
      <c r="AG89" s="678">
        <v>355000</v>
      </c>
    </row>
    <row r="90" spans="30:33" ht="12.75" thickBot="1">
      <c r="AD90" s="685" t="s">
        <v>204</v>
      </c>
      <c r="AE90" s="677" t="s">
        <v>154</v>
      </c>
      <c r="AF90" s="678">
        <v>558000</v>
      </c>
      <c r="AG90" s="678">
        <v>484000</v>
      </c>
    </row>
    <row r="91" spans="30:33" ht="12.75" thickBot="1">
      <c r="AD91" s="686" t="s">
        <v>204</v>
      </c>
      <c r="AE91" s="677" t="s">
        <v>155</v>
      </c>
      <c r="AF91" s="678">
        <v>444000</v>
      </c>
      <c r="AG91" s="678">
        <v>214000</v>
      </c>
    </row>
    <row r="92" spans="30:33" ht="12.75" thickBot="1">
      <c r="AD92" s="687" t="s">
        <v>204</v>
      </c>
      <c r="AE92" s="677" t="s">
        <v>156</v>
      </c>
      <c r="AF92" s="678">
        <v>362000</v>
      </c>
      <c r="AG92" s="678">
        <v>355000</v>
      </c>
    </row>
    <row r="93" spans="30:33" ht="12.75" thickBot="1">
      <c r="AD93" s="685" t="s">
        <v>205</v>
      </c>
      <c r="AE93" s="677" t="s">
        <v>154</v>
      </c>
      <c r="AF93" s="678">
        <v>558000</v>
      </c>
      <c r="AG93" s="678">
        <v>484000</v>
      </c>
    </row>
    <row r="94" spans="30:33" ht="12.75" thickBot="1">
      <c r="AD94" s="687" t="s">
        <v>205</v>
      </c>
      <c r="AE94" s="677" t="s">
        <v>155</v>
      </c>
      <c r="AF94" s="678">
        <v>444000</v>
      </c>
      <c r="AG94" s="678">
        <v>214000</v>
      </c>
    </row>
    <row r="95" spans="30:33" ht="12.75" thickBot="1">
      <c r="AD95" s="685" t="s">
        <v>206</v>
      </c>
      <c r="AE95" s="677" t="s">
        <v>154</v>
      </c>
      <c r="AF95" s="678">
        <v>558000</v>
      </c>
      <c r="AG95" s="678">
        <v>484000</v>
      </c>
    </row>
    <row r="96" spans="30:33" ht="12.75" thickBot="1">
      <c r="AD96" s="686" t="s">
        <v>206</v>
      </c>
      <c r="AE96" s="677" t="s">
        <v>155</v>
      </c>
      <c r="AF96" s="678">
        <v>444000</v>
      </c>
      <c r="AG96" s="678">
        <v>214000</v>
      </c>
    </row>
    <row r="97" spans="30:39" ht="12.75" thickBot="1">
      <c r="AD97" s="687" t="s">
        <v>206</v>
      </c>
      <c r="AE97" s="677" t="s">
        <v>156</v>
      </c>
      <c r="AF97" s="678">
        <v>362000</v>
      </c>
      <c r="AG97" s="678">
        <v>355000</v>
      </c>
    </row>
    <row r="98" spans="30:39" ht="12.75" thickBot="1">
      <c r="AD98" s="685" t="s">
        <v>207</v>
      </c>
      <c r="AE98" s="677" t="s">
        <v>154</v>
      </c>
      <c r="AF98" s="678">
        <v>558000</v>
      </c>
      <c r="AG98" s="678">
        <v>484000</v>
      </c>
    </row>
    <row r="99" spans="30:39" ht="12.75" thickBot="1">
      <c r="AD99" s="686" t="s">
        <v>207</v>
      </c>
      <c r="AE99" s="677" t="s">
        <v>155</v>
      </c>
      <c r="AF99" s="678">
        <v>444000</v>
      </c>
      <c r="AG99" s="678">
        <v>214000</v>
      </c>
    </row>
    <row r="100" spans="30:39" ht="12.75" thickBot="1">
      <c r="AD100" s="687" t="s">
        <v>207</v>
      </c>
      <c r="AE100" s="677" t="s">
        <v>156</v>
      </c>
      <c r="AF100" s="678">
        <v>362000</v>
      </c>
      <c r="AG100" s="678">
        <v>355000</v>
      </c>
    </row>
    <row r="101" spans="30:39" ht="12.75" thickBot="1">
      <c r="AD101" s="677" t="s">
        <v>208</v>
      </c>
      <c r="AE101" s="677" t="s">
        <v>135</v>
      </c>
      <c r="AF101" s="678">
        <v>843000</v>
      </c>
      <c r="AG101" s="678">
        <v>651000</v>
      </c>
    </row>
    <row r="102" spans="30:39" ht="12.75" thickBot="1">
      <c r="AD102" s="685" t="s">
        <v>209</v>
      </c>
      <c r="AE102" s="677" t="s">
        <v>154</v>
      </c>
      <c r="AF102" s="678">
        <v>558000</v>
      </c>
      <c r="AG102" s="678">
        <v>484000</v>
      </c>
    </row>
    <row r="103" spans="30:39" ht="12.75" thickBot="1">
      <c r="AD103" s="686" t="s">
        <v>209</v>
      </c>
      <c r="AE103" s="677" t="s">
        <v>155</v>
      </c>
      <c r="AF103" s="678">
        <v>444000</v>
      </c>
      <c r="AG103" s="678">
        <v>214000</v>
      </c>
    </row>
    <row r="104" spans="30:39" ht="12.75" thickBot="1">
      <c r="AD104" s="687" t="s">
        <v>209</v>
      </c>
      <c r="AE104" s="677" t="s">
        <v>156</v>
      </c>
      <c r="AF104" s="678">
        <v>362000</v>
      </c>
      <c r="AG104" s="678">
        <v>355000</v>
      </c>
    </row>
    <row r="105" spans="30:39" ht="12.75" thickBot="1">
      <c r="AD105" s="685" t="s">
        <v>210</v>
      </c>
      <c r="AE105" s="677" t="s">
        <v>154</v>
      </c>
      <c r="AF105" s="678">
        <v>558000</v>
      </c>
      <c r="AG105" s="678">
        <v>484000</v>
      </c>
    </row>
    <row r="106" spans="30:39" ht="12.75" thickBot="1">
      <c r="AD106" s="686" t="s">
        <v>210</v>
      </c>
      <c r="AE106" s="677" t="s">
        <v>155</v>
      </c>
      <c r="AF106" s="678">
        <v>444000</v>
      </c>
      <c r="AG106" s="678">
        <v>214000</v>
      </c>
    </row>
    <row r="107" spans="30:39" ht="12.75" thickBot="1">
      <c r="AD107" s="687" t="s">
        <v>210</v>
      </c>
      <c r="AE107" s="677" t="s">
        <v>156</v>
      </c>
      <c r="AF107" s="678">
        <v>362000</v>
      </c>
      <c r="AG107" s="678">
        <v>355000</v>
      </c>
    </row>
    <row r="108" spans="30:39" ht="14.25" thickBot="1">
      <c r="AD108" s="685" t="s">
        <v>211</v>
      </c>
      <c r="AE108" s="677" t="s">
        <v>212</v>
      </c>
      <c r="AF108" s="678">
        <v>90653000</v>
      </c>
      <c r="AG108" s="678">
        <v>69984000</v>
      </c>
      <c r="AL108" s="688"/>
    </row>
    <row r="109" spans="30:39" ht="14.25" thickBot="1">
      <c r="AD109" s="687" t="s">
        <v>211</v>
      </c>
      <c r="AE109" s="677" t="s">
        <v>213</v>
      </c>
      <c r="AF109" s="678">
        <v>224993000</v>
      </c>
      <c r="AG109" s="678">
        <v>173694000</v>
      </c>
      <c r="AL109" s="688"/>
    </row>
    <row r="110" spans="30:39" ht="12.75" thickBot="1">
      <c r="AD110" s="677" t="s">
        <v>141</v>
      </c>
      <c r="AE110" s="677" t="s">
        <v>135</v>
      </c>
      <c r="AF110" s="678">
        <v>38109000</v>
      </c>
      <c r="AG110" s="678">
        <v>29420000</v>
      </c>
    </row>
    <row r="111" spans="30:39" ht="12.75" thickBot="1">
      <c r="AD111" s="685" t="s">
        <v>214</v>
      </c>
      <c r="AE111" s="677" t="s">
        <v>215</v>
      </c>
      <c r="AF111" s="678">
        <v>38109000</v>
      </c>
      <c r="AG111" s="678">
        <v>29420000</v>
      </c>
    </row>
    <row r="112" spans="30:39" ht="14.25" thickBot="1">
      <c r="AD112" s="686" t="s">
        <v>214</v>
      </c>
      <c r="AE112" s="677" t="s">
        <v>216</v>
      </c>
      <c r="AF112" s="678">
        <v>558000</v>
      </c>
      <c r="AG112" s="678">
        <v>484000</v>
      </c>
      <c r="AM112" s="688"/>
    </row>
    <row r="113" spans="30:39" ht="14.25" thickBot="1">
      <c r="AD113" s="687" t="s">
        <v>214</v>
      </c>
      <c r="AE113" s="677" t="s">
        <v>217</v>
      </c>
      <c r="AF113" s="678">
        <v>558000</v>
      </c>
      <c r="AG113" s="678">
        <v>484000</v>
      </c>
      <c r="AM113" s="688"/>
    </row>
    <row r="114" spans="30:39" ht="14.25" thickBot="1">
      <c r="AD114" s="685" t="s">
        <v>218</v>
      </c>
      <c r="AE114" s="677" t="s">
        <v>154</v>
      </c>
      <c r="AF114" s="678">
        <v>558000</v>
      </c>
      <c r="AG114" s="678">
        <v>484000</v>
      </c>
      <c r="AM114" s="688"/>
    </row>
    <row r="115" spans="30:39" ht="12.75" thickBot="1">
      <c r="AD115" s="686" t="s">
        <v>218</v>
      </c>
      <c r="AE115" s="677" t="s">
        <v>155</v>
      </c>
      <c r="AF115" s="678">
        <v>444000</v>
      </c>
      <c r="AG115" s="678">
        <v>214000</v>
      </c>
    </row>
    <row r="116" spans="30:39" ht="12.75" thickBot="1">
      <c r="AD116" s="687" t="s">
        <v>218</v>
      </c>
      <c r="AE116" s="677" t="s">
        <v>156</v>
      </c>
      <c r="AF116" s="678">
        <v>362000</v>
      </c>
      <c r="AG116" s="678">
        <v>355000</v>
      </c>
    </row>
  </sheetData>
  <sheetProtection selectLockedCells="1"/>
  <mergeCells count="19">
    <mergeCell ref="F3:F6"/>
    <mergeCell ref="A3:A6"/>
    <mergeCell ref="B3:B6"/>
    <mergeCell ref="C3:C6"/>
    <mergeCell ref="D3:D6"/>
    <mergeCell ref="E3:E6"/>
    <mergeCell ref="J7:K7"/>
    <mergeCell ref="M7:N7"/>
    <mergeCell ref="G3:G6"/>
    <mergeCell ref="H3:H6"/>
    <mergeCell ref="I3:I6"/>
    <mergeCell ref="J3:K6"/>
    <mergeCell ref="L3:L6"/>
    <mergeCell ref="M3:N6"/>
    <mergeCell ref="O3:O6"/>
    <mergeCell ref="P3:P6"/>
    <mergeCell ref="Q3:Q6"/>
    <mergeCell ref="R3:R6"/>
    <mergeCell ref="S3:S6"/>
  </mergeCells>
  <phoneticPr fontId="5"/>
  <dataValidations count="3">
    <dataValidation type="list" allowBlank="1" showInputMessage="1" showErrorMessage="1" sqref="N8:N33 K8:K33" xr:uid="{3CD81C0B-8327-4646-AC1E-074463B20FA3}">
      <formula1>"㎡,室"</formula1>
    </dataValidation>
    <dataValidation type="list" allowBlank="1" showInputMessage="1" showErrorMessage="1" sqref="D8:E33" xr:uid="{25C4D459-321A-4958-9851-D832AB65CAAA}">
      <formula1>INDIRECT(C8)</formula1>
    </dataValidation>
    <dataValidation type="list" allowBlank="1" showInputMessage="1" showErrorMessage="1" sqref="C8:C33" xr:uid="{43FDFC39-4ECD-42D9-BF69-D93CE1AE0DA2}">
      <formula1>"地域医療介護総合確保基金,医療提供体制施設整備交付金,医療施設等施設整備費補助金"</formula1>
    </dataValidation>
  </dataValidations>
  <printOptions horizontalCentered="1"/>
  <pageMargins left="0.39370078740157483" right="0.39370078740157483" top="0.74803149606299213" bottom="0.74803149606299213" header="0.31496062992125984" footer="0.31496062992125984"/>
  <pageSetup paperSize="9" scale="35"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C5CB240-CB86-47FB-966A-5AACEF378CED}">
          <x14:formula1>
            <xm:f>'管理用（このシートは削除しないでください）'!$O$3:$O$7</xm:f>
          </x14:formula1>
          <xm:sqref>O8:O33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BD524-BD43-483D-81B2-890FEC0E2F98}">
  <sheetPr>
    <tabColor rgb="FFFFC000"/>
    <outlinePr summaryRight="0"/>
    <pageSetUpPr fitToPage="1"/>
  </sheetPr>
  <dimension ref="A1:Z52"/>
  <sheetViews>
    <sheetView showGridLines="0" view="pageBreakPreview" topLeftCell="D7" zoomScale="70" zoomScaleNormal="100" zoomScaleSheetLayoutView="70" workbookViewId="0">
      <selection activeCell="K13" sqref="K13"/>
    </sheetView>
  </sheetViews>
  <sheetFormatPr defaultColWidth="9" defaultRowHeight="13.5"/>
  <cols>
    <col min="1" max="1" width="4.375" style="69" customWidth="1"/>
    <col min="2" max="2" width="9.375" style="69" bestFit="1" customWidth="1"/>
    <col min="3" max="3" width="21.625" style="69" bestFit="1" customWidth="1"/>
    <col min="4" max="4" width="35.625" style="69" bestFit="1" customWidth="1"/>
    <col min="5" max="5" width="13" style="69" customWidth="1"/>
    <col min="6" max="6" width="15.375" style="69" bestFit="1" customWidth="1"/>
    <col min="7" max="7" width="13.75" style="69" customWidth="1"/>
    <col min="8" max="8" width="13.25" style="69" bestFit="1" customWidth="1"/>
    <col min="9" max="10" width="7.375" style="69" bestFit="1" customWidth="1"/>
    <col min="11" max="11" width="19.625" style="69" customWidth="1"/>
    <col min="12" max="12" width="23.875" style="69" customWidth="1"/>
    <col min="13" max="17" width="17.875" style="69" customWidth="1"/>
    <col min="18" max="18" width="8.625" style="69" customWidth="1"/>
    <col min="19" max="20" width="17.875" style="69" customWidth="1"/>
    <col min="21" max="21" width="17.875" style="70" customWidth="1"/>
    <col min="22" max="24" width="20.875" style="70" customWidth="1"/>
    <col min="25" max="16384" width="9" style="69"/>
  </cols>
  <sheetData>
    <row r="1" spans="1:26">
      <c r="A1" s="151"/>
      <c r="U1" s="149"/>
      <c r="V1" s="149"/>
      <c r="W1" s="149"/>
      <c r="X1" s="149"/>
    </row>
    <row r="2" spans="1:26" ht="24.75" customHeight="1" thickBot="1">
      <c r="B2" s="150" t="s">
        <v>219</v>
      </c>
      <c r="U2" s="149"/>
      <c r="V2" s="149"/>
      <c r="W2" s="149"/>
      <c r="X2" s="149"/>
    </row>
    <row r="3" spans="1:26" ht="47.25" customHeight="1">
      <c r="B3" s="841" t="s">
        <v>220</v>
      </c>
      <c r="C3" s="842"/>
      <c r="D3" s="842"/>
      <c r="E3" s="842"/>
      <c r="F3" s="842"/>
      <c r="G3" s="842"/>
      <c r="H3" s="842"/>
      <c r="I3" s="842"/>
      <c r="J3" s="842"/>
      <c r="K3" s="842"/>
      <c r="L3" s="842"/>
      <c r="M3" s="842"/>
      <c r="N3" s="842"/>
      <c r="O3" s="842"/>
      <c r="P3" s="842"/>
      <c r="Q3" s="842"/>
      <c r="R3" s="842"/>
      <c r="S3" s="842"/>
      <c r="T3" s="842"/>
      <c r="U3" s="842"/>
      <c r="V3" s="842"/>
      <c r="W3" s="842"/>
      <c r="X3" s="842"/>
      <c r="Y3" s="843"/>
    </row>
    <row r="4" spans="1:26" ht="30" customHeight="1" thickBot="1">
      <c r="B4" s="844"/>
      <c r="C4" s="845"/>
      <c r="D4" s="845"/>
      <c r="E4" s="845"/>
      <c r="F4" s="845"/>
      <c r="G4" s="845"/>
      <c r="H4" s="845"/>
      <c r="I4" s="845"/>
      <c r="J4" s="845"/>
      <c r="K4" s="845"/>
      <c r="L4" s="845"/>
      <c r="M4" s="845"/>
      <c r="N4" s="845"/>
      <c r="O4" s="845"/>
      <c r="P4" s="845"/>
      <c r="Q4" s="845"/>
      <c r="R4" s="845"/>
      <c r="S4" s="845"/>
      <c r="T4" s="845"/>
      <c r="U4" s="845"/>
      <c r="V4" s="845"/>
      <c r="W4" s="845"/>
      <c r="X4" s="845"/>
      <c r="Y4" s="846"/>
    </row>
    <row r="5" spans="1:26" ht="34.5" customHeight="1">
      <c r="B5" s="847" t="s">
        <v>221</v>
      </c>
      <c r="C5" s="847"/>
      <c r="D5" s="76"/>
      <c r="E5" s="76"/>
      <c r="F5" s="76"/>
      <c r="G5" s="76"/>
      <c r="H5" s="76"/>
      <c r="I5" s="76"/>
      <c r="J5" s="76"/>
      <c r="K5" s="76"/>
      <c r="L5" s="76"/>
      <c r="M5" s="76"/>
      <c r="N5" s="76"/>
      <c r="O5" s="76"/>
      <c r="P5" s="76"/>
      <c r="Q5" s="76"/>
      <c r="R5" s="76"/>
      <c r="S5" s="76"/>
      <c r="T5" s="76"/>
      <c r="U5" s="76"/>
      <c r="V5" s="76"/>
      <c r="W5" s="76"/>
      <c r="X5" s="76"/>
      <c r="Y5" s="76"/>
    </row>
    <row r="6" spans="1:26" ht="36.75" customHeight="1">
      <c r="B6" s="848" t="s">
        <v>222</v>
      </c>
      <c r="C6" s="848"/>
      <c r="D6" s="76"/>
      <c r="E6" s="76"/>
      <c r="F6" s="76"/>
      <c r="G6" s="76"/>
      <c r="H6" s="76"/>
      <c r="I6" s="76"/>
      <c r="J6" s="76"/>
      <c r="K6" s="76"/>
      <c r="L6" s="76"/>
      <c r="M6" s="76"/>
      <c r="N6" s="76"/>
      <c r="O6" s="76"/>
      <c r="P6" s="76"/>
      <c r="Q6" s="76"/>
      <c r="R6" s="76"/>
      <c r="S6" s="76"/>
      <c r="T6" s="76"/>
      <c r="U6" s="76"/>
      <c r="V6" s="76"/>
      <c r="W6" s="76"/>
      <c r="X6" s="76"/>
      <c r="Y6" s="76"/>
    </row>
    <row r="7" spans="1:26" ht="42.75" customHeight="1">
      <c r="B7" s="849" t="s">
        <v>223</v>
      </c>
      <c r="C7" s="849"/>
      <c r="D7" s="76"/>
      <c r="E7" s="76"/>
      <c r="F7" s="76"/>
      <c r="G7" s="76"/>
      <c r="H7" s="76"/>
      <c r="I7" s="76"/>
      <c r="J7" s="76"/>
      <c r="K7" s="76"/>
      <c r="L7" s="76"/>
      <c r="M7" s="76"/>
      <c r="N7" s="76"/>
      <c r="O7" s="76"/>
      <c r="P7" s="76"/>
      <c r="Q7" s="76"/>
      <c r="R7" s="76"/>
      <c r="S7" s="76"/>
      <c r="T7" s="76"/>
      <c r="U7" s="76"/>
      <c r="V7" s="76"/>
      <c r="W7" s="76"/>
      <c r="X7" s="76"/>
      <c r="Y7" s="76"/>
    </row>
    <row r="8" spans="1:26" ht="30" customHeight="1">
      <c r="B8" s="76"/>
      <c r="C8" s="76"/>
      <c r="D8" s="76"/>
      <c r="E8" s="76"/>
      <c r="F8" s="76"/>
      <c r="G8" s="76"/>
      <c r="H8" s="76"/>
      <c r="I8" s="76"/>
      <c r="J8" s="76"/>
      <c r="U8" s="69"/>
      <c r="V8" s="69"/>
      <c r="W8" s="69"/>
      <c r="X8" s="69"/>
    </row>
    <row r="9" spans="1:26" ht="30" customHeight="1">
      <c r="B9" s="850"/>
      <c r="C9" s="851"/>
      <c r="D9" s="148" t="s">
        <v>224</v>
      </c>
      <c r="E9" s="147"/>
      <c r="F9" s="147"/>
      <c r="G9" s="147"/>
      <c r="H9" s="76"/>
      <c r="I9" s="76"/>
      <c r="J9" s="76"/>
      <c r="K9" s="852"/>
      <c r="L9" s="852"/>
      <c r="M9" s="852"/>
      <c r="N9" s="71"/>
      <c r="O9" s="71"/>
      <c r="P9" s="71"/>
      <c r="Q9" s="71"/>
      <c r="R9" s="71"/>
      <c r="S9" s="71"/>
      <c r="T9" s="71"/>
      <c r="U9" s="71"/>
      <c r="V9" s="71"/>
      <c r="W9" s="71"/>
      <c r="X9" s="71"/>
      <c r="Y9" s="76"/>
    </row>
    <row r="10" spans="1:26" ht="246.75" customHeight="1">
      <c r="B10" s="725" t="s">
        <v>225</v>
      </c>
      <c r="C10" s="738" t="s">
        <v>226</v>
      </c>
      <c r="D10" s="739" t="s">
        <v>227</v>
      </c>
      <c r="E10" s="740" t="s">
        <v>228</v>
      </c>
      <c r="F10" s="740" t="s">
        <v>229</v>
      </c>
      <c r="G10" s="740" t="s">
        <v>230</v>
      </c>
      <c r="H10" s="741" t="s">
        <v>231</v>
      </c>
      <c r="I10" s="742" t="s">
        <v>232</v>
      </c>
      <c r="J10" s="742" t="s">
        <v>233</v>
      </c>
      <c r="K10" s="743" t="s">
        <v>234</v>
      </c>
      <c r="L10" s="726" t="s">
        <v>235</v>
      </c>
      <c r="M10" s="744" t="s">
        <v>236</v>
      </c>
      <c r="N10" s="745" t="s">
        <v>237</v>
      </c>
      <c r="O10" s="746" t="s">
        <v>238</v>
      </c>
      <c r="P10" s="745" t="s">
        <v>239</v>
      </c>
      <c r="Q10" s="745" t="s">
        <v>240</v>
      </c>
      <c r="R10" s="745" t="s">
        <v>63</v>
      </c>
      <c r="S10" s="745" t="s">
        <v>325</v>
      </c>
      <c r="T10" s="747" t="s">
        <v>241</v>
      </c>
      <c r="U10" s="748" t="s">
        <v>242</v>
      </c>
      <c r="V10" s="749" t="s">
        <v>243</v>
      </c>
      <c r="W10" s="750" t="s">
        <v>45</v>
      </c>
      <c r="X10" s="750" t="s">
        <v>67</v>
      </c>
      <c r="Y10" s="751" t="s">
        <v>244</v>
      </c>
    </row>
    <row r="11" spans="1:26" s="136" customFormat="1" ht="37.5">
      <c r="B11" s="141"/>
      <c r="C11" s="140"/>
      <c r="D11" s="140"/>
      <c r="E11" s="140" t="s">
        <v>68</v>
      </c>
      <c r="F11" s="140" t="s">
        <v>245</v>
      </c>
      <c r="G11" s="140" t="s">
        <v>70</v>
      </c>
      <c r="H11" s="146"/>
      <c r="I11" s="141"/>
      <c r="J11" s="141"/>
      <c r="K11" s="141"/>
      <c r="L11" s="141" t="s">
        <v>246</v>
      </c>
      <c r="M11" s="141" t="s">
        <v>247</v>
      </c>
      <c r="N11" s="141" t="s">
        <v>248</v>
      </c>
      <c r="O11" s="141" t="s">
        <v>74</v>
      </c>
      <c r="P11" s="141" t="s">
        <v>249</v>
      </c>
      <c r="Q11" s="141" t="s">
        <v>250</v>
      </c>
      <c r="R11" s="141"/>
      <c r="S11" s="141" t="s">
        <v>509</v>
      </c>
      <c r="T11" s="141" t="s">
        <v>76</v>
      </c>
      <c r="U11" s="145" t="s">
        <v>510</v>
      </c>
      <c r="V11" s="144" t="s">
        <v>511</v>
      </c>
      <c r="W11" s="141"/>
      <c r="X11" s="141"/>
      <c r="Y11" s="143"/>
      <c r="Z11" s="142"/>
    </row>
    <row r="12" spans="1:26" s="136" customFormat="1" ht="18.75">
      <c r="B12" s="141"/>
      <c r="C12" s="140"/>
      <c r="D12" s="139" t="s">
        <v>251</v>
      </c>
      <c r="E12" s="139" t="s">
        <v>49</v>
      </c>
      <c r="F12" s="139" t="s">
        <v>49</v>
      </c>
      <c r="G12" s="139" t="s">
        <v>49</v>
      </c>
      <c r="H12" s="139" t="s">
        <v>251</v>
      </c>
      <c r="I12" s="138" t="s">
        <v>252</v>
      </c>
      <c r="J12" s="138" t="s">
        <v>252</v>
      </c>
      <c r="K12" s="138" t="s">
        <v>253</v>
      </c>
      <c r="L12" s="138" t="s">
        <v>251</v>
      </c>
      <c r="M12" s="138" t="s">
        <v>49</v>
      </c>
      <c r="N12" s="138" t="s">
        <v>49</v>
      </c>
      <c r="O12" s="138" t="s">
        <v>49</v>
      </c>
      <c r="P12" s="138" t="s">
        <v>49</v>
      </c>
      <c r="Q12" s="138" t="s">
        <v>49</v>
      </c>
      <c r="R12" s="138"/>
      <c r="S12" s="138" t="s">
        <v>49</v>
      </c>
      <c r="T12" s="138" t="s">
        <v>49</v>
      </c>
      <c r="U12" s="138" t="s">
        <v>49</v>
      </c>
      <c r="V12" s="138" t="s">
        <v>49</v>
      </c>
      <c r="W12" s="138" t="s">
        <v>49</v>
      </c>
      <c r="X12" s="723" t="s">
        <v>49</v>
      </c>
      <c r="Y12" s="137"/>
    </row>
    <row r="13" spans="1:26" ht="30.75" customHeight="1">
      <c r="B13" s="135" t="s">
        <v>254</v>
      </c>
      <c r="C13" s="134" t="s">
        <v>83</v>
      </c>
      <c r="D13" s="106" t="s">
        <v>255</v>
      </c>
      <c r="E13" s="133">
        <v>10000000</v>
      </c>
      <c r="F13" s="103">
        <v>0</v>
      </c>
      <c r="G13" s="132">
        <f>E13-F13</f>
        <v>10000000</v>
      </c>
      <c r="H13" s="103" t="s">
        <v>256</v>
      </c>
      <c r="I13" s="103">
        <v>1118</v>
      </c>
      <c r="J13" s="103">
        <v>1031</v>
      </c>
      <c r="K13" s="771">
        <f>((J13-I13)/I13)*100</f>
        <v>-7.7817531305903396</v>
      </c>
      <c r="L13" s="131">
        <v>7</v>
      </c>
      <c r="M13" s="88">
        <v>1160000</v>
      </c>
      <c r="N13" s="88">
        <f>L13*M13</f>
        <v>8120000</v>
      </c>
      <c r="O13" s="130">
        <v>150000000</v>
      </c>
      <c r="P13" s="88">
        <f t="shared" ref="P13:P34" si="0">O13*L13/100</f>
        <v>10500000</v>
      </c>
      <c r="Q13" s="88">
        <f>MIN(G13,N13,P13)</f>
        <v>8120000</v>
      </c>
      <c r="R13" s="762">
        <v>0.5</v>
      </c>
      <c r="S13" s="88">
        <f>Q13*R13</f>
        <v>4060000</v>
      </c>
      <c r="T13" s="129">
        <v>4060000</v>
      </c>
      <c r="U13" s="88">
        <f>MIN(S13,T13)</f>
        <v>4060000</v>
      </c>
      <c r="V13" s="88">
        <f t="shared" ref="V13:V34" si="1">ROUNDDOWN(U13,-3)</f>
        <v>4060000</v>
      </c>
      <c r="W13" s="716"/>
      <c r="X13" s="716"/>
      <c r="Y13" s="128"/>
    </row>
    <row r="14" spans="1:26" ht="36.75" customHeight="1" thickBot="1">
      <c r="B14" s="127" t="s">
        <v>257</v>
      </c>
      <c r="C14" s="126" t="s">
        <v>258</v>
      </c>
      <c r="D14" s="125" t="s">
        <v>255</v>
      </c>
      <c r="E14" s="124">
        <v>10000000</v>
      </c>
      <c r="F14" s="120">
        <v>0</v>
      </c>
      <c r="G14" s="123">
        <f>E14-F14</f>
        <v>10000000</v>
      </c>
      <c r="H14" s="120" t="s">
        <v>256</v>
      </c>
      <c r="I14" s="122">
        <v>202</v>
      </c>
      <c r="J14" s="122">
        <v>130</v>
      </c>
      <c r="K14" s="121">
        <f>(J14-I14)/I14</f>
        <v>-0.35643564356435642</v>
      </c>
      <c r="L14" s="120">
        <v>15</v>
      </c>
      <c r="M14" s="117">
        <v>1160000</v>
      </c>
      <c r="N14" s="117">
        <f t="shared" ref="N14:N34" si="2">L14*M14</f>
        <v>17400000</v>
      </c>
      <c r="O14" s="119">
        <v>31400000</v>
      </c>
      <c r="P14" s="117">
        <f t="shared" si="0"/>
        <v>4710000</v>
      </c>
      <c r="Q14" s="117">
        <f>MIN(G14,N14,P14)</f>
        <v>4710000</v>
      </c>
      <c r="R14" s="763">
        <v>0.5</v>
      </c>
      <c r="S14" s="759">
        <f>Q14*R14</f>
        <v>2355000</v>
      </c>
      <c r="T14" s="118">
        <v>2355000</v>
      </c>
      <c r="U14" s="117">
        <f>MIN(S14,T14)</f>
        <v>2355000</v>
      </c>
      <c r="V14" s="117">
        <f t="shared" si="1"/>
        <v>2355000</v>
      </c>
      <c r="W14" s="717"/>
      <c r="X14" s="718"/>
      <c r="Y14" s="116"/>
    </row>
    <row r="15" spans="1:26" ht="18.75">
      <c r="B15" s="86">
        <v>1</v>
      </c>
      <c r="C15" s="115"/>
      <c r="D15" s="114"/>
      <c r="E15" s="113"/>
      <c r="F15" s="113"/>
      <c r="G15" s="113"/>
      <c r="H15" s="112"/>
      <c r="I15" s="102"/>
      <c r="J15" s="102"/>
      <c r="K15" s="111" t="e">
        <f t="shared" ref="K15:K34" si="3">(J15-I15)/I15</f>
        <v>#DIV/0!</v>
      </c>
      <c r="L15" s="110"/>
      <c r="M15" s="109">
        <v>1160000</v>
      </c>
      <c r="N15" s="109">
        <f t="shared" si="2"/>
        <v>0</v>
      </c>
      <c r="O15" s="102"/>
      <c r="P15" s="109">
        <f t="shared" si="0"/>
        <v>0</v>
      </c>
      <c r="Q15" s="109">
        <f t="shared" ref="Q15:Q34" si="4">MIN(N15,P15)</f>
        <v>0</v>
      </c>
      <c r="R15" s="764"/>
      <c r="S15" s="760"/>
      <c r="T15" s="101"/>
      <c r="U15" s="109">
        <f t="shared" ref="U15:U34" si="5">MIN(Q15*0.5,T15)</f>
        <v>0</v>
      </c>
      <c r="V15" s="109">
        <f t="shared" si="1"/>
        <v>0</v>
      </c>
      <c r="W15" s="719"/>
      <c r="X15" s="720"/>
      <c r="Y15" s="100" t="s">
        <v>259</v>
      </c>
    </row>
    <row r="16" spans="1:26" ht="18.75">
      <c r="B16" s="108">
        <v>2</v>
      </c>
      <c r="C16" s="107"/>
      <c r="D16" s="106"/>
      <c r="E16" s="105"/>
      <c r="F16" s="105"/>
      <c r="G16" s="105"/>
      <c r="H16" s="103"/>
      <c r="I16" s="104"/>
      <c r="J16" s="102"/>
      <c r="K16" s="92" t="e">
        <f t="shared" si="3"/>
        <v>#DIV/0!</v>
      </c>
      <c r="L16" s="103"/>
      <c r="M16" s="88">
        <v>1160000</v>
      </c>
      <c r="N16" s="88">
        <f t="shared" si="2"/>
        <v>0</v>
      </c>
      <c r="O16" s="102"/>
      <c r="P16" s="88">
        <f t="shared" si="0"/>
        <v>0</v>
      </c>
      <c r="Q16" s="88">
        <f t="shared" si="4"/>
        <v>0</v>
      </c>
      <c r="R16" s="764"/>
      <c r="S16" s="760"/>
      <c r="T16" s="101"/>
      <c r="U16" s="88">
        <f t="shared" si="5"/>
        <v>0</v>
      </c>
      <c r="V16" s="88">
        <f t="shared" si="1"/>
        <v>0</v>
      </c>
      <c r="W16" s="719"/>
      <c r="X16" s="720"/>
      <c r="Y16" s="100" t="s">
        <v>259</v>
      </c>
    </row>
    <row r="17" spans="2:25" ht="18.75">
      <c r="B17" s="108">
        <v>3</v>
      </c>
      <c r="C17" s="107"/>
      <c r="D17" s="106"/>
      <c r="E17" s="105"/>
      <c r="F17" s="105"/>
      <c r="G17" s="105"/>
      <c r="H17" s="103"/>
      <c r="I17" s="104"/>
      <c r="J17" s="102"/>
      <c r="K17" s="92" t="e">
        <f t="shared" si="3"/>
        <v>#DIV/0!</v>
      </c>
      <c r="L17" s="103"/>
      <c r="M17" s="88">
        <v>1160000</v>
      </c>
      <c r="N17" s="88">
        <f t="shared" si="2"/>
        <v>0</v>
      </c>
      <c r="O17" s="102"/>
      <c r="P17" s="88">
        <f t="shared" si="0"/>
        <v>0</v>
      </c>
      <c r="Q17" s="88">
        <f t="shared" si="4"/>
        <v>0</v>
      </c>
      <c r="R17" s="764"/>
      <c r="S17" s="760"/>
      <c r="T17" s="101"/>
      <c r="U17" s="88">
        <f t="shared" si="5"/>
        <v>0</v>
      </c>
      <c r="V17" s="88">
        <f t="shared" si="1"/>
        <v>0</v>
      </c>
      <c r="W17" s="719"/>
      <c r="X17" s="720"/>
      <c r="Y17" s="100" t="s">
        <v>259</v>
      </c>
    </row>
    <row r="18" spans="2:25" ht="18.75">
      <c r="B18" s="108">
        <v>4</v>
      </c>
      <c r="C18" s="107"/>
      <c r="D18" s="106"/>
      <c r="E18" s="105"/>
      <c r="F18" s="105"/>
      <c r="G18" s="105"/>
      <c r="H18" s="103"/>
      <c r="I18" s="104"/>
      <c r="J18" s="102"/>
      <c r="K18" s="92" t="e">
        <f t="shared" si="3"/>
        <v>#DIV/0!</v>
      </c>
      <c r="L18" s="103"/>
      <c r="M18" s="88">
        <v>1160000</v>
      </c>
      <c r="N18" s="88">
        <f t="shared" si="2"/>
        <v>0</v>
      </c>
      <c r="O18" s="102"/>
      <c r="P18" s="88">
        <f t="shared" si="0"/>
        <v>0</v>
      </c>
      <c r="Q18" s="88">
        <f t="shared" si="4"/>
        <v>0</v>
      </c>
      <c r="R18" s="764"/>
      <c r="S18" s="760"/>
      <c r="T18" s="101"/>
      <c r="U18" s="88">
        <f t="shared" si="5"/>
        <v>0</v>
      </c>
      <c r="V18" s="88">
        <f t="shared" si="1"/>
        <v>0</v>
      </c>
      <c r="W18" s="719"/>
      <c r="X18" s="720"/>
      <c r="Y18" s="100" t="s">
        <v>259</v>
      </c>
    </row>
    <row r="19" spans="2:25" ht="18.75">
      <c r="B19" s="108">
        <v>5</v>
      </c>
      <c r="C19" s="107"/>
      <c r="D19" s="106"/>
      <c r="E19" s="105"/>
      <c r="F19" s="105"/>
      <c r="G19" s="105"/>
      <c r="H19" s="103"/>
      <c r="I19" s="104"/>
      <c r="J19" s="102"/>
      <c r="K19" s="92" t="e">
        <f t="shared" si="3"/>
        <v>#DIV/0!</v>
      </c>
      <c r="L19" s="103"/>
      <c r="M19" s="88">
        <v>1160000</v>
      </c>
      <c r="N19" s="88">
        <f t="shared" si="2"/>
        <v>0</v>
      </c>
      <c r="O19" s="102"/>
      <c r="P19" s="88">
        <f t="shared" si="0"/>
        <v>0</v>
      </c>
      <c r="Q19" s="88">
        <f t="shared" si="4"/>
        <v>0</v>
      </c>
      <c r="R19" s="764"/>
      <c r="S19" s="760"/>
      <c r="T19" s="101"/>
      <c r="U19" s="88">
        <f t="shared" si="5"/>
        <v>0</v>
      </c>
      <c r="V19" s="88">
        <f t="shared" si="1"/>
        <v>0</v>
      </c>
      <c r="W19" s="719"/>
      <c r="X19" s="720"/>
      <c r="Y19" s="100" t="s">
        <v>259</v>
      </c>
    </row>
    <row r="20" spans="2:25" ht="18.75">
      <c r="B20" s="108">
        <v>6</v>
      </c>
      <c r="C20" s="107"/>
      <c r="D20" s="106"/>
      <c r="E20" s="105"/>
      <c r="F20" s="105"/>
      <c r="G20" s="105"/>
      <c r="H20" s="103"/>
      <c r="I20" s="104"/>
      <c r="J20" s="102"/>
      <c r="K20" s="92" t="e">
        <f t="shared" si="3"/>
        <v>#DIV/0!</v>
      </c>
      <c r="L20" s="103"/>
      <c r="M20" s="88">
        <v>1160000</v>
      </c>
      <c r="N20" s="88">
        <f t="shared" si="2"/>
        <v>0</v>
      </c>
      <c r="O20" s="102"/>
      <c r="P20" s="88">
        <f t="shared" si="0"/>
        <v>0</v>
      </c>
      <c r="Q20" s="88">
        <f t="shared" si="4"/>
        <v>0</v>
      </c>
      <c r="R20" s="764"/>
      <c r="S20" s="760"/>
      <c r="T20" s="101"/>
      <c r="U20" s="88">
        <f t="shared" si="5"/>
        <v>0</v>
      </c>
      <c r="V20" s="88">
        <f t="shared" si="1"/>
        <v>0</v>
      </c>
      <c r="W20" s="719"/>
      <c r="X20" s="720"/>
      <c r="Y20" s="100" t="s">
        <v>259</v>
      </c>
    </row>
    <row r="21" spans="2:25" ht="18.75">
      <c r="B21" s="108">
        <v>7</v>
      </c>
      <c r="C21" s="107"/>
      <c r="D21" s="106"/>
      <c r="E21" s="105"/>
      <c r="F21" s="105"/>
      <c r="G21" s="105"/>
      <c r="H21" s="103"/>
      <c r="I21" s="104"/>
      <c r="J21" s="102"/>
      <c r="K21" s="92" t="e">
        <f t="shared" si="3"/>
        <v>#DIV/0!</v>
      </c>
      <c r="L21" s="103"/>
      <c r="M21" s="88">
        <v>1160000</v>
      </c>
      <c r="N21" s="88">
        <f t="shared" si="2"/>
        <v>0</v>
      </c>
      <c r="O21" s="102"/>
      <c r="P21" s="88">
        <f t="shared" si="0"/>
        <v>0</v>
      </c>
      <c r="Q21" s="88">
        <f t="shared" si="4"/>
        <v>0</v>
      </c>
      <c r="R21" s="764"/>
      <c r="S21" s="760"/>
      <c r="T21" s="101"/>
      <c r="U21" s="88">
        <f t="shared" si="5"/>
        <v>0</v>
      </c>
      <c r="V21" s="88">
        <f t="shared" si="1"/>
        <v>0</v>
      </c>
      <c r="W21" s="719"/>
      <c r="X21" s="720"/>
      <c r="Y21" s="100" t="s">
        <v>259</v>
      </c>
    </row>
    <row r="22" spans="2:25" ht="18.75">
      <c r="B22" s="108">
        <v>8</v>
      </c>
      <c r="C22" s="107"/>
      <c r="D22" s="106"/>
      <c r="E22" s="105"/>
      <c r="F22" s="105"/>
      <c r="G22" s="105"/>
      <c r="H22" s="103"/>
      <c r="I22" s="104"/>
      <c r="J22" s="102"/>
      <c r="K22" s="92" t="e">
        <f t="shared" si="3"/>
        <v>#DIV/0!</v>
      </c>
      <c r="L22" s="103"/>
      <c r="M22" s="88">
        <v>1160000</v>
      </c>
      <c r="N22" s="88">
        <f t="shared" si="2"/>
        <v>0</v>
      </c>
      <c r="O22" s="102"/>
      <c r="P22" s="88">
        <f t="shared" si="0"/>
        <v>0</v>
      </c>
      <c r="Q22" s="88">
        <f t="shared" si="4"/>
        <v>0</v>
      </c>
      <c r="R22" s="764"/>
      <c r="S22" s="760"/>
      <c r="T22" s="101"/>
      <c r="U22" s="88">
        <f t="shared" si="5"/>
        <v>0</v>
      </c>
      <c r="V22" s="88">
        <f t="shared" si="1"/>
        <v>0</v>
      </c>
      <c r="W22" s="719"/>
      <c r="X22" s="720"/>
      <c r="Y22" s="100" t="s">
        <v>259</v>
      </c>
    </row>
    <row r="23" spans="2:25" ht="18.75">
      <c r="B23" s="108">
        <v>9</v>
      </c>
      <c r="C23" s="107"/>
      <c r="D23" s="106"/>
      <c r="E23" s="105"/>
      <c r="F23" s="105"/>
      <c r="G23" s="105"/>
      <c r="H23" s="103"/>
      <c r="I23" s="104"/>
      <c r="J23" s="102"/>
      <c r="K23" s="92" t="e">
        <f t="shared" si="3"/>
        <v>#DIV/0!</v>
      </c>
      <c r="L23" s="103"/>
      <c r="M23" s="88">
        <v>1160000</v>
      </c>
      <c r="N23" s="88">
        <f t="shared" si="2"/>
        <v>0</v>
      </c>
      <c r="O23" s="102"/>
      <c r="P23" s="88">
        <f t="shared" si="0"/>
        <v>0</v>
      </c>
      <c r="Q23" s="88">
        <f t="shared" si="4"/>
        <v>0</v>
      </c>
      <c r="R23" s="764"/>
      <c r="S23" s="760"/>
      <c r="T23" s="101"/>
      <c r="U23" s="88">
        <f t="shared" si="5"/>
        <v>0</v>
      </c>
      <c r="V23" s="88">
        <f t="shared" si="1"/>
        <v>0</v>
      </c>
      <c r="W23" s="719"/>
      <c r="X23" s="720"/>
      <c r="Y23" s="100" t="s">
        <v>259</v>
      </c>
    </row>
    <row r="24" spans="2:25" ht="18.75">
      <c r="B24" s="108">
        <v>10</v>
      </c>
      <c r="C24" s="107"/>
      <c r="D24" s="106"/>
      <c r="E24" s="105"/>
      <c r="F24" s="105"/>
      <c r="G24" s="105"/>
      <c r="H24" s="103"/>
      <c r="I24" s="104"/>
      <c r="J24" s="102"/>
      <c r="K24" s="92" t="e">
        <f t="shared" si="3"/>
        <v>#DIV/0!</v>
      </c>
      <c r="L24" s="103"/>
      <c r="M24" s="88">
        <v>1160000</v>
      </c>
      <c r="N24" s="88">
        <f t="shared" si="2"/>
        <v>0</v>
      </c>
      <c r="O24" s="102"/>
      <c r="P24" s="88">
        <f t="shared" si="0"/>
        <v>0</v>
      </c>
      <c r="Q24" s="88">
        <f t="shared" si="4"/>
        <v>0</v>
      </c>
      <c r="R24" s="764"/>
      <c r="S24" s="760"/>
      <c r="T24" s="101"/>
      <c r="U24" s="88">
        <f t="shared" si="5"/>
        <v>0</v>
      </c>
      <c r="V24" s="88">
        <f t="shared" si="1"/>
        <v>0</v>
      </c>
      <c r="W24" s="719"/>
      <c r="X24" s="720"/>
      <c r="Y24" s="100" t="s">
        <v>259</v>
      </c>
    </row>
    <row r="25" spans="2:25" ht="18.75">
      <c r="B25" s="108">
        <v>11</v>
      </c>
      <c r="C25" s="107"/>
      <c r="D25" s="106"/>
      <c r="E25" s="105"/>
      <c r="F25" s="105"/>
      <c r="G25" s="105"/>
      <c r="H25" s="103"/>
      <c r="I25" s="104"/>
      <c r="J25" s="102"/>
      <c r="K25" s="92" t="e">
        <f t="shared" si="3"/>
        <v>#DIV/0!</v>
      </c>
      <c r="L25" s="103"/>
      <c r="M25" s="88">
        <v>1160000</v>
      </c>
      <c r="N25" s="88">
        <f t="shared" si="2"/>
        <v>0</v>
      </c>
      <c r="O25" s="102"/>
      <c r="P25" s="88">
        <f t="shared" si="0"/>
        <v>0</v>
      </c>
      <c r="Q25" s="88">
        <f t="shared" si="4"/>
        <v>0</v>
      </c>
      <c r="R25" s="764"/>
      <c r="S25" s="760"/>
      <c r="T25" s="101"/>
      <c r="U25" s="88">
        <f t="shared" si="5"/>
        <v>0</v>
      </c>
      <c r="V25" s="88">
        <f t="shared" si="1"/>
        <v>0</v>
      </c>
      <c r="W25" s="719"/>
      <c r="X25" s="720"/>
      <c r="Y25" s="100" t="s">
        <v>259</v>
      </c>
    </row>
    <row r="26" spans="2:25" ht="18.75">
      <c r="B26" s="108">
        <v>12</v>
      </c>
      <c r="C26" s="107"/>
      <c r="D26" s="106"/>
      <c r="E26" s="105"/>
      <c r="F26" s="105"/>
      <c r="G26" s="105"/>
      <c r="H26" s="103"/>
      <c r="I26" s="104"/>
      <c r="J26" s="102"/>
      <c r="K26" s="92" t="e">
        <f t="shared" si="3"/>
        <v>#DIV/0!</v>
      </c>
      <c r="L26" s="103"/>
      <c r="M26" s="88">
        <v>1160000</v>
      </c>
      <c r="N26" s="88">
        <f t="shared" si="2"/>
        <v>0</v>
      </c>
      <c r="O26" s="102"/>
      <c r="P26" s="88">
        <f t="shared" si="0"/>
        <v>0</v>
      </c>
      <c r="Q26" s="88">
        <f t="shared" si="4"/>
        <v>0</v>
      </c>
      <c r="R26" s="764"/>
      <c r="S26" s="760"/>
      <c r="T26" s="101"/>
      <c r="U26" s="88">
        <f t="shared" si="5"/>
        <v>0</v>
      </c>
      <c r="V26" s="88">
        <f t="shared" si="1"/>
        <v>0</v>
      </c>
      <c r="W26" s="719"/>
      <c r="X26" s="720"/>
      <c r="Y26" s="100" t="s">
        <v>259</v>
      </c>
    </row>
    <row r="27" spans="2:25" ht="18.75">
      <c r="B27" s="108">
        <v>13</v>
      </c>
      <c r="C27" s="107"/>
      <c r="D27" s="106"/>
      <c r="E27" s="105"/>
      <c r="F27" s="105"/>
      <c r="G27" s="105"/>
      <c r="H27" s="103"/>
      <c r="I27" s="104"/>
      <c r="J27" s="102"/>
      <c r="K27" s="92" t="e">
        <f t="shared" si="3"/>
        <v>#DIV/0!</v>
      </c>
      <c r="L27" s="103"/>
      <c r="M27" s="88">
        <v>1160000</v>
      </c>
      <c r="N27" s="88">
        <f t="shared" si="2"/>
        <v>0</v>
      </c>
      <c r="O27" s="102"/>
      <c r="P27" s="88">
        <f t="shared" si="0"/>
        <v>0</v>
      </c>
      <c r="Q27" s="88">
        <f t="shared" si="4"/>
        <v>0</v>
      </c>
      <c r="R27" s="764"/>
      <c r="S27" s="760"/>
      <c r="T27" s="101"/>
      <c r="U27" s="88">
        <f t="shared" si="5"/>
        <v>0</v>
      </c>
      <c r="V27" s="88">
        <f t="shared" si="1"/>
        <v>0</v>
      </c>
      <c r="W27" s="719"/>
      <c r="X27" s="720"/>
      <c r="Y27" s="100" t="s">
        <v>259</v>
      </c>
    </row>
    <row r="28" spans="2:25" ht="18.75">
      <c r="B28" s="108">
        <v>14</v>
      </c>
      <c r="C28" s="107"/>
      <c r="D28" s="106"/>
      <c r="E28" s="105"/>
      <c r="F28" s="105"/>
      <c r="G28" s="105"/>
      <c r="H28" s="103"/>
      <c r="I28" s="104"/>
      <c r="J28" s="102"/>
      <c r="K28" s="92" t="e">
        <f t="shared" si="3"/>
        <v>#DIV/0!</v>
      </c>
      <c r="L28" s="103"/>
      <c r="M28" s="88">
        <v>1160000</v>
      </c>
      <c r="N28" s="88">
        <f t="shared" si="2"/>
        <v>0</v>
      </c>
      <c r="O28" s="102"/>
      <c r="P28" s="88">
        <f t="shared" si="0"/>
        <v>0</v>
      </c>
      <c r="Q28" s="88">
        <f t="shared" si="4"/>
        <v>0</v>
      </c>
      <c r="R28" s="764"/>
      <c r="S28" s="760"/>
      <c r="T28" s="101"/>
      <c r="U28" s="88">
        <f t="shared" si="5"/>
        <v>0</v>
      </c>
      <c r="V28" s="88">
        <f t="shared" si="1"/>
        <v>0</v>
      </c>
      <c r="W28" s="719"/>
      <c r="X28" s="720"/>
      <c r="Y28" s="100" t="s">
        <v>259</v>
      </c>
    </row>
    <row r="29" spans="2:25" ht="18.75">
      <c r="B29" s="108">
        <v>15</v>
      </c>
      <c r="C29" s="107"/>
      <c r="D29" s="106"/>
      <c r="E29" s="105"/>
      <c r="F29" s="105"/>
      <c r="G29" s="105"/>
      <c r="H29" s="103"/>
      <c r="I29" s="104"/>
      <c r="J29" s="102"/>
      <c r="K29" s="92" t="e">
        <f t="shared" si="3"/>
        <v>#DIV/0!</v>
      </c>
      <c r="L29" s="103"/>
      <c r="M29" s="88">
        <v>1160000</v>
      </c>
      <c r="N29" s="88">
        <f t="shared" si="2"/>
        <v>0</v>
      </c>
      <c r="O29" s="102"/>
      <c r="P29" s="88">
        <f t="shared" si="0"/>
        <v>0</v>
      </c>
      <c r="Q29" s="88">
        <f t="shared" si="4"/>
        <v>0</v>
      </c>
      <c r="R29" s="764"/>
      <c r="S29" s="760"/>
      <c r="T29" s="101"/>
      <c r="U29" s="88">
        <f t="shared" si="5"/>
        <v>0</v>
      </c>
      <c r="V29" s="88">
        <f t="shared" si="1"/>
        <v>0</v>
      </c>
      <c r="W29" s="719"/>
      <c r="X29" s="720"/>
      <c r="Y29" s="100" t="s">
        <v>259</v>
      </c>
    </row>
    <row r="30" spans="2:25" ht="18.75">
      <c r="B30" s="108">
        <v>16</v>
      </c>
      <c r="C30" s="107"/>
      <c r="D30" s="106"/>
      <c r="E30" s="105"/>
      <c r="F30" s="105"/>
      <c r="G30" s="105"/>
      <c r="H30" s="103"/>
      <c r="I30" s="104"/>
      <c r="J30" s="102"/>
      <c r="K30" s="92" t="e">
        <f t="shared" si="3"/>
        <v>#DIV/0!</v>
      </c>
      <c r="L30" s="103"/>
      <c r="M30" s="88">
        <v>1160000</v>
      </c>
      <c r="N30" s="88">
        <f t="shared" si="2"/>
        <v>0</v>
      </c>
      <c r="O30" s="102"/>
      <c r="P30" s="88">
        <f t="shared" si="0"/>
        <v>0</v>
      </c>
      <c r="Q30" s="88">
        <f t="shared" si="4"/>
        <v>0</v>
      </c>
      <c r="R30" s="764"/>
      <c r="S30" s="760"/>
      <c r="T30" s="101"/>
      <c r="U30" s="88">
        <f t="shared" si="5"/>
        <v>0</v>
      </c>
      <c r="V30" s="88">
        <f t="shared" si="1"/>
        <v>0</v>
      </c>
      <c r="W30" s="719"/>
      <c r="X30" s="720"/>
      <c r="Y30" s="100" t="s">
        <v>259</v>
      </c>
    </row>
    <row r="31" spans="2:25" ht="18.75">
      <c r="B31" s="108">
        <v>17</v>
      </c>
      <c r="C31" s="107"/>
      <c r="D31" s="106"/>
      <c r="E31" s="105"/>
      <c r="F31" s="105"/>
      <c r="G31" s="105"/>
      <c r="H31" s="103"/>
      <c r="I31" s="104"/>
      <c r="J31" s="102"/>
      <c r="K31" s="92" t="e">
        <f t="shared" si="3"/>
        <v>#DIV/0!</v>
      </c>
      <c r="L31" s="103"/>
      <c r="M31" s="88">
        <v>1160000</v>
      </c>
      <c r="N31" s="88">
        <f t="shared" si="2"/>
        <v>0</v>
      </c>
      <c r="O31" s="102"/>
      <c r="P31" s="88">
        <f t="shared" si="0"/>
        <v>0</v>
      </c>
      <c r="Q31" s="88">
        <f t="shared" si="4"/>
        <v>0</v>
      </c>
      <c r="R31" s="764"/>
      <c r="S31" s="760"/>
      <c r="T31" s="101"/>
      <c r="U31" s="88">
        <f t="shared" si="5"/>
        <v>0</v>
      </c>
      <c r="V31" s="88">
        <f t="shared" si="1"/>
        <v>0</v>
      </c>
      <c r="W31" s="719"/>
      <c r="X31" s="720"/>
      <c r="Y31" s="100" t="s">
        <v>259</v>
      </c>
    </row>
    <row r="32" spans="2:25" ht="18.75">
      <c r="B32" s="108">
        <v>18</v>
      </c>
      <c r="C32" s="107"/>
      <c r="D32" s="106"/>
      <c r="E32" s="105"/>
      <c r="F32" s="105"/>
      <c r="G32" s="105"/>
      <c r="H32" s="103"/>
      <c r="I32" s="104"/>
      <c r="J32" s="102"/>
      <c r="K32" s="92" t="e">
        <f t="shared" si="3"/>
        <v>#DIV/0!</v>
      </c>
      <c r="L32" s="103"/>
      <c r="M32" s="88">
        <v>1160000</v>
      </c>
      <c r="N32" s="88">
        <f t="shared" si="2"/>
        <v>0</v>
      </c>
      <c r="O32" s="102"/>
      <c r="P32" s="88">
        <f t="shared" si="0"/>
        <v>0</v>
      </c>
      <c r="Q32" s="88">
        <f t="shared" si="4"/>
        <v>0</v>
      </c>
      <c r="R32" s="764"/>
      <c r="S32" s="760"/>
      <c r="T32" s="101"/>
      <c r="U32" s="88">
        <f t="shared" si="5"/>
        <v>0</v>
      </c>
      <c r="V32" s="88">
        <f t="shared" si="1"/>
        <v>0</v>
      </c>
      <c r="W32" s="719"/>
      <c r="X32" s="720"/>
      <c r="Y32" s="100" t="s">
        <v>259</v>
      </c>
    </row>
    <row r="33" spans="2:25" ht="18.75">
      <c r="B33" s="108">
        <v>19</v>
      </c>
      <c r="C33" s="107"/>
      <c r="D33" s="106"/>
      <c r="E33" s="105"/>
      <c r="F33" s="105"/>
      <c r="G33" s="105"/>
      <c r="H33" s="103"/>
      <c r="I33" s="104"/>
      <c r="J33" s="102"/>
      <c r="K33" s="92" t="e">
        <f t="shared" si="3"/>
        <v>#DIV/0!</v>
      </c>
      <c r="L33" s="103"/>
      <c r="M33" s="88">
        <v>1160000</v>
      </c>
      <c r="N33" s="88">
        <f t="shared" si="2"/>
        <v>0</v>
      </c>
      <c r="O33" s="102"/>
      <c r="P33" s="88">
        <f t="shared" si="0"/>
        <v>0</v>
      </c>
      <c r="Q33" s="88">
        <f t="shared" si="4"/>
        <v>0</v>
      </c>
      <c r="R33" s="764"/>
      <c r="S33" s="760"/>
      <c r="T33" s="101"/>
      <c r="U33" s="88">
        <f t="shared" si="5"/>
        <v>0</v>
      </c>
      <c r="V33" s="88">
        <f t="shared" si="1"/>
        <v>0</v>
      </c>
      <c r="W33" s="719"/>
      <c r="X33" s="720"/>
      <c r="Y33" s="100" t="s">
        <v>259</v>
      </c>
    </row>
    <row r="34" spans="2:25" ht="19.5" thickBot="1">
      <c r="B34" s="99">
        <v>20</v>
      </c>
      <c r="C34" s="98"/>
      <c r="D34" s="97"/>
      <c r="E34" s="96"/>
      <c r="F34" s="96"/>
      <c r="G34" s="96"/>
      <c r="H34" s="95"/>
      <c r="I34" s="94"/>
      <c r="J34" s="93"/>
      <c r="K34" s="92" t="e">
        <f t="shared" si="3"/>
        <v>#DIV/0!</v>
      </c>
      <c r="L34" s="91"/>
      <c r="M34" s="88">
        <v>1160000</v>
      </c>
      <c r="N34" s="88">
        <f t="shared" si="2"/>
        <v>0</v>
      </c>
      <c r="O34" s="90"/>
      <c r="P34" s="88">
        <f t="shared" si="0"/>
        <v>0</v>
      </c>
      <c r="Q34" s="88">
        <f t="shared" si="4"/>
        <v>0</v>
      </c>
      <c r="R34" s="765"/>
      <c r="S34" s="761"/>
      <c r="T34" s="89"/>
      <c r="U34" s="88">
        <f t="shared" si="5"/>
        <v>0</v>
      </c>
      <c r="V34" s="88">
        <f t="shared" si="1"/>
        <v>0</v>
      </c>
      <c r="W34" s="721"/>
      <c r="X34" s="722"/>
      <c r="Y34" s="87" t="s">
        <v>259</v>
      </c>
    </row>
    <row r="35" spans="2:25" ht="19.5" thickTop="1">
      <c r="B35" s="86" t="s">
        <v>260</v>
      </c>
      <c r="C35" s="85"/>
      <c r="D35" s="85"/>
      <c r="E35" s="85"/>
      <c r="F35" s="85"/>
      <c r="G35" s="85"/>
      <c r="H35" s="85"/>
      <c r="I35" s="85"/>
      <c r="J35" s="85"/>
      <c r="K35" s="84"/>
      <c r="L35" s="84"/>
      <c r="M35" s="84"/>
      <c r="N35" s="84"/>
      <c r="O35" s="84"/>
      <c r="P35" s="84"/>
      <c r="Q35" s="84"/>
      <c r="R35" s="84"/>
      <c r="S35" s="84"/>
      <c r="T35" s="84"/>
      <c r="U35" s="84"/>
      <c r="V35" s="84"/>
      <c r="W35" s="84"/>
      <c r="X35" s="84"/>
      <c r="Y35" s="83"/>
    </row>
    <row r="36" spans="2:25" ht="14.25" thickBot="1">
      <c r="U36" s="69"/>
      <c r="V36" s="69"/>
      <c r="W36" s="69"/>
      <c r="X36" s="69"/>
    </row>
    <row r="37" spans="2:25" ht="20.25" thickTop="1" thickBot="1">
      <c r="D37" s="82" t="s">
        <v>261</v>
      </c>
      <c r="E37" s="79" t="s">
        <v>262</v>
      </c>
      <c r="F37" s="78"/>
      <c r="G37" s="78"/>
      <c r="K37" s="81" t="s">
        <v>263</v>
      </c>
      <c r="L37" s="715"/>
      <c r="U37" s="69"/>
      <c r="V37" s="69"/>
      <c r="W37" s="69"/>
      <c r="X37" s="69"/>
    </row>
    <row r="38" spans="2:25" ht="18.75" customHeight="1" thickTop="1" thickBot="1">
      <c r="D38" s="80" t="s">
        <v>255</v>
      </c>
      <c r="E38" s="79" t="s">
        <v>264</v>
      </c>
      <c r="F38" s="78"/>
      <c r="G38" s="78"/>
      <c r="K38" s="77">
        <v>5</v>
      </c>
      <c r="L38" s="71"/>
      <c r="M38" s="71"/>
      <c r="N38" s="71"/>
      <c r="O38" s="71"/>
      <c r="P38" s="71"/>
      <c r="Q38" s="71"/>
      <c r="R38" s="71"/>
      <c r="S38" s="71"/>
      <c r="T38" s="71"/>
      <c r="U38" s="71"/>
      <c r="V38" s="71"/>
      <c r="W38" s="71"/>
      <c r="X38" s="71"/>
      <c r="Y38" s="71"/>
    </row>
    <row r="39" spans="2:25" ht="18.75" customHeight="1" thickTop="1">
      <c r="H39" s="76"/>
      <c r="K39" s="73">
        <v>6</v>
      </c>
      <c r="L39" s="71"/>
      <c r="M39" s="71"/>
      <c r="N39" s="71"/>
      <c r="O39" s="71"/>
      <c r="P39" s="71"/>
      <c r="Q39" s="71"/>
      <c r="R39" s="71"/>
      <c r="S39" s="71"/>
      <c r="T39" s="71"/>
      <c r="U39" s="71"/>
      <c r="V39" s="71"/>
      <c r="W39" s="71"/>
      <c r="X39" s="71"/>
      <c r="Y39" s="71"/>
    </row>
    <row r="40" spans="2:25" ht="18.75" customHeight="1">
      <c r="H40" s="76"/>
      <c r="K40" s="75">
        <v>7</v>
      </c>
      <c r="L40" s="71"/>
      <c r="M40" s="71"/>
      <c r="N40" s="71"/>
      <c r="O40" s="71"/>
      <c r="P40" s="71"/>
      <c r="Q40" s="71"/>
      <c r="R40" s="71"/>
      <c r="S40" s="71"/>
      <c r="T40" s="71"/>
      <c r="U40" s="71"/>
      <c r="V40" s="71"/>
      <c r="W40" s="71"/>
      <c r="X40" s="71"/>
      <c r="Y40" s="71"/>
    </row>
    <row r="41" spans="2:25" ht="18.75" customHeight="1">
      <c r="K41" s="73">
        <v>8</v>
      </c>
      <c r="L41" s="71"/>
      <c r="M41" s="71"/>
      <c r="N41" s="71"/>
      <c r="O41" s="71"/>
      <c r="P41" s="71"/>
      <c r="Q41" s="71"/>
      <c r="R41" s="71"/>
      <c r="S41" s="71"/>
      <c r="T41" s="71"/>
      <c r="U41" s="71"/>
      <c r="V41" s="71"/>
      <c r="W41" s="71"/>
      <c r="X41" s="71"/>
      <c r="Y41" s="71"/>
    </row>
    <row r="42" spans="2:25" ht="18.75" customHeight="1">
      <c r="D42" s="840" t="s">
        <v>265</v>
      </c>
      <c r="E42" s="840"/>
      <c r="K42" s="73">
        <v>9</v>
      </c>
      <c r="L42" s="71"/>
      <c r="M42" s="71"/>
      <c r="N42" s="71"/>
      <c r="O42" s="71"/>
      <c r="P42" s="71"/>
      <c r="Q42" s="71"/>
      <c r="R42" s="71"/>
      <c r="S42" s="71"/>
      <c r="T42" s="71"/>
      <c r="U42" s="71"/>
      <c r="V42" s="71"/>
      <c r="W42" s="71"/>
      <c r="X42" s="71"/>
      <c r="Y42" s="71"/>
    </row>
    <row r="43" spans="2:25" ht="18.75" customHeight="1">
      <c r="D43" s="840"/>
      <c r="E43" s="840"/>
      <c r="K43" s="75">
        <v>10</v>
      </c>
      <c r="L43" s="71"/>
      <c r="M43" s="71"/>
      <c r="N43" s="71"/>
      <c r="O43" s="71"/>
      <c r="P43" s="71"/>
      <c r="Q43" s="71"/>
      <c r="R43" s="71"/>
      <c r="S43" s="71"/>
      <c r="T43" s="71"/>
      <c r="U43" s="71"/>
      <c r="V43" s="71"/>
      <c r="W43" s="71"/>
      <c r="X43" s="71"/>
      <c r="Y43" s="71"/>
    </row>
    <row r="44" spans="2:25" ht="18.75" customHeight="1">
      <c r="D44" s="840"/>
      <c r="E44" s="840"/>
      <c r="K44" s="75">
        <v>11</v>
      </c>
      <c r="L44" s="71"/>
      <c r="M44" s="71"/>
      <c r="N44" s="71"/>
      <c r="O44" s="71"/>
      <c r="P44" s="71"/>
      <c r="Q44" s="71"/>
      <c r="R44" s="71"/>
      <c r="S44" s="71"/>
      <c r="T44" s="71"/>
      <c r="U44" s="71"/>
      <c r="V44" s="71"/>
      <c r="W44" s="71"/>
      <c r="X44" s="71"/>
      <c r="Y44" s="71"/>
    </row>
    <row r="45" spans="2:25" ht="18.75" customHeight="1">
      <c r="K45" s="73">
        <v>12</v>
      </c>
      <c r="L45" s="71"/>
      <c r="M45" s="71"/>
      <c r="N45" s="71"/>
      <c r="O45" s="71"/>
      <c r="P45" s="71"/>
      <c r="Q45" s="71"/>
      <c r="R45" s="71"/>
      <c r="S45" s="71"/>
      <c r="T45" s="71"/>
      <c r="U45" s="71"/>
      <c r="V45" s="71"/>
      <c r="W45" s="71"/>
      <c r="X45" s="71"/>
      <c r="Y45" s="71"/>
    </row>
    <row r="46" spans="2:25" ht="18.75" customHeight="1">
      <c r="K46" s="73">
        <v>13</v>
      </c>
      <c r="L46" s="71"/>
      <c r="M46" s="71"/>
      <c r="N46" s="71"/>
      <c r="O46" s="71"/>
      <c r="P46" s="71"/>
      <c r="Q46" s="71"/>
      <c r="R46" s="71"/>
      <c r="S46" s="71"/>
      <c r="T46" s="71"/>
      <c r="U46" s="71"/>
      <c r="V46" s="71"/>
      <c r="W46" s="71"/>
      <c r="X46" s="71"/>
      <c r="Y46" s="71"/>
    </row>
    <row r="47" spans="2:25" ht="18.75" customHeight="1">
      <c r="K47" s="74">
        <v>14</v>
      </c>
      <c r="L47" s="71"/>
      <c r="M47" s="71"/>
      <c r="N47" s="71"/>
      <c r="O47" s="71"/>
      <c r="P47" s="71"/>
      <c r="Q47" s="71"/>
      <c r="R47" s="71"/>
      <c r="S47" s="71"/>
      <c r="T47" s="71"/>
      <c r="U47" s="71"/>
      <c r="V47" s="71"/>
      <c r="W47" s="71"/>
      <c r="X47" s="71"/>
      <c r="Y47" s="71"/>
    </row>
    <row r="48" spans="2:25" ht="18.75" customHeight="1">
      <c r="K48" s="73">
        <v>15</v>
      </c>
      <c r="L48" s="71"/>
      <c r="M48" s="71"/>
      <c r="N48" s="71"/>
      <c r="O48" s="71"/>
      <c r="P48" s="71"/>
      <c r="Q48" s="71"/>
      <c r="R48" s="71"/>
      <c r="S48" s="71"/>
      <c r="T48" s="71"/>
      <c r="U48" s="71"/>
      <c r="V48" s="71"/>
      <c r="W48" s="71"/>
      <c r="X48" s="71"/>
      <c r="Y48" s="71"/>
    </row>
    <row r="49" spans="11:25" ht="18.75" customHeight="1">
      <c r="K49" s="72"/>
      <c r="L49" s="71"/>
      <c r="M49" s="71"/>
      <c r="N49" s="71"/>
      <c r="O49" s="71"/>
      <c r="P49" s="71"/>
      <c r="Q49" s="71"/>
      <c r="R49" s="71"/>
      <c r="S49" s="71"/>
      <c r="T49" s="71"/>
      <c r="U49" s="71"/>
      <c r="V49" s="71"/>
      <c r="W49" s="71"/>
      <c r="X49" s="71"/>
      <c r="Y49" s="71"/>
    </row>
    <row r="50" spans="11:25" ht="18.75" customHeight="1">
      <c r="K50" s="71"/>
      <c r="L50" s="71"/>
      <c r="M50" s="71"/>
      <c r="N50" s="71"/>
      <c r="O50" s="71"/>
      <c r="P50" s="71"/>
      <c r="Q50" s="71"/>
      <c r="R50" s="71"/>
      <c r="S50" s="71"/>
      <c r="T50" s="71"/>
      <c r="U50" s="71"/>
      <c r="V50" s="71"/>
      <c r="W50" s="71"/>
      <c r="X50" s="71"/>
      <c r="Y50" s="71"/>
    </row>
    <row r="51" spans="11:25" ht="18.75" customHeight="1">
      <c r="K51" s="71"/>
      <c r="L51" s="71"/>
      <c r="M51" s="71"/>
      <c r="N51" s="71"/>
      <c r="O51" s="71"/>
      <c r="P51" s="71"/>
      <c r="Q51" s="71"/>
      <c r="R51" s="71"/>
      <c r="S51" s="71"/>
      <c r="T51" s="71"/>
      <c r="U51" s="71"/>
      <c r="V51" s="71"/>
      <c r="W51" s="71"/>
      <c r="X51" s="71"/>
      <c r="Y51" s="71"/>
    </row>
    <row r="52" spans="11:25" ht="18.75" customHeight="1">
      <c r="K52" s="71"/>
      <c r="L52" s="71"/>
      <c r="M52" s="71"/>
      <c r="N52" s="71"/>
      <c r="O52" s="71"/>
      <c r="P52" s="71"/>
      <c r="Q52" s="71"/>
      <c r="R52" s="71"/>
      <c r="S52" s="71"/>
      <c r="T52" s="71"/>
      <c r="U52" s="71"/>
      <c r="V52" s="71"/>
      <c r="W52" s="71"/>
      <c r="X52" s="71"/>
      <c r="Y52" s="71"/>
    </row>
  </sheetData>
  <sheetProtection selectLockedCells="1"/>
  <dataConsolidate/>
  <mergeCells count="7">
    <mergeCell ref="D42:E44"/>
    <mergeCell ref="B3:Y4"/>
    <mergeCell ref="B5:C5"/>
    <mergeCell ref="B6:C6"/>
    <mergeCell ref="B7:C7"/>
    <mergeCell ref="B9:C9"/>
    <mergeCell ref="K9:M9"/>
  </mergeCells>
  <phoneticPr fontId="5"/>
  <dataValidations count="4">
    <dataValidation type="list" allowBlank="1" showInputMessage="1" showErrorMessage="1" sqref="L13:L34" xr:uid="{E9ADA758-F099-4E2F-BB76-4C405C8C62AB}">
      <formula1>$K$38:$K$48</formula1>
    </dataValidation>
    <dataValidation imeMode="off" allowBlank="1" showInputMessage="1" showErrorMessage="1" sqref="D37:G37 T14" xr:uid="{2438838F-FBB9-4A23-AF79-5FBFCAEA9D6E}"/>
    <dataValidation type="list" allowBlank="1" showInputMessage="1" showErrorMessage="1" sqref="D13:D34" xr:uid="{0BAA7F7B-6FE3-4CAD-AE6E-014A860A99D1}">
      <formula1>$D$37:$D$38</formula1>
    </dataValidation>
    <dataValidation type="list" allowBlank="1" showInputMessage="1" showErrorMessage="1" sqref="H13:H34" xr:uid="{2A419481-893A-4BE4-BF07-2BF8A7A0823C}">
      <formula1>$E$37:$E$38</formula1>
    </dataValidation>
  </dataValidations>
  <printOptions horizontalCentered="1"/>
  <pageMargins left="0.39370078740157483" right="0.39370078740157483" top="0.74803149606299213" bottom="0.74803149606299213" header="0.31496062992125984" footer="0.31496062992125984"/>
  <pageSetup paperSize="9" scale="35" fitToHeight="0" orientation="landscape" r:id="rId1"/>
  <headerFooter>
    <oddFooter>&amp;C&amp;P／&amp;N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F1A12-D03F-47BB-897F-A511E7AC02E5}">
  <sheetPr>
    <tabColor rgb="FFFFC000"/>
    <pageSetUpPr fitToPage="1"/>
  </sheetPr>
  <dimension ref="B1:Q81"/>
  <sheetViews>
    <sheetView showGridLines="0" view="pageBreakPreview" zoomScale="90" zoomScaleNormal="90" zoomScaleSheetLayoutView="90" zoomScalePageLayoutView="70" workbookViewId="0">
      <selection activeCell="B20" sqref="B20:D20"/>
    </sheetView>
  </sheetViews>
  <sheetFormatPr defaultRowHeight="13.5" outlineLevelCol="1"/>
  <cols>
    <col min="1" max="1" width="3.625" style="152" customWidth="1"/>
    <col min="2" max="10" width="22.375" style="152" customWidth="1"/>
    <col min="11" max="13" width="20.75" style="152" customWidth="1"/>
    <col min="14" max="14" width="5.625" style="152" customWidth="1" outlineLevel="1"/>
    <col min="15" max="16" width="9" style="152" customWidth="1" outlineLevel="1"/>
    <col min="18" max="262" width="9" style="152"/>
    <col min="263" max="263" width="15.75" style="152" customWidth="1"/>
    <col min="264" max="269" width="12.125" style="152" customWidth="1"/>
    <col min="270" max="270" width="11.875" style="152" customWidth="1"/>
    <col min="271" max="518" width="9" style="152"/>
    <col min="519" max="519" width="15.75" style="152" customWidth="1"/>
    <col min="520" max="525" width="12.125" style="152" customWidth="1"/>
    <col min="526" max="526" width="11.875" style="152" customWidth="1"/>
    <col min="527" max="774" width="9" style="152"/>
    <col min="775" max="775" width="15.75" style="152" customWidth="1"/>
    <col min="776" max="781" width="12.125" style="152" customWidth="1"/>
    <col min="782" max="782" width="11.875" style="152" customWidth="1"/>
    <col min="783" max="1030" width="9" style="152"/>
    <col min="1031" max="1031" width="15.75" style="152" customWidth="1"/>
    <col min="1032" max="1037" width="12.125" style="152" customWidth="1"/>
    <col min="1038" max="1038" width="11.875" style="152" customWidth="1"/>
    <col min="1039" max="1286" width="9" style="152"/>
    <col min="1287" max="1287" width="15.75" style="152" customWidth="1"/>
    <col min="1288" max="1293" width="12.125" style="152" customWidth="1"/>
    <col min="1294" max="1294" width="11.875" style="152" customWidth="1"/>
    <col min="1295" max="1542" width="9" style="152"/>
    <col min="1543" max="1543" width="15.75" style="152" customWidth="1"/>
    <col min="1544" max="1549" width="12.125" style="152" customWidth="1"/>
    <col min="1550" max="1550" width="11.875" style="152" customWidth="1"/>
    <col min="1551" max="1798" width="9" style="152"/>
    <col min="1799" max="1799" width="15.75" style="152" customWidth="1"/>
    <col min="1800" max="1805" width="12.125" style="152" customWidth="1"/>
    <col min="1806" max="1806" width="11.875" style="152" customWidth="1"/>
    <col min="1807" max="2054" width="9" style="152"/>
    <col min="2055" max="2055" width="15.75" style="152" customWidth="1"/>
    <col min="2056" max="2061" width="12.125" style="152" customWidth="1"/>
    <col min="2062" max="2062" width="11.875" style="152" customWidth="1"/>
    <col min="2063" max="2310" width="9" style="152"/>
    <col min="2311" max="2311" width="15.75" style="152" customWidth="1"/>
    <col min="2312" max="2317" width="12.125" style="152" customWidth="1"/>
    <col min="2318" max="2318" width="11.875" style="152" customWidth="1"/>
    <col min="2319" max="2566" width="9" style="152"/>
    <col min="2567" max="2567" width="15.75" style="152" customWidth="1"/>
    <col min="2568" max="2573" width="12.125" style="152" customWidth="1"/>
    <col min="2574" max="2574" width="11.875" style="152" customWidth="1"/>
    <col min="2575" max="2822" width="9" style="152"/>
    <col min="2823" max="2823" width="15.75" style="152" customWidth="1"/>
    <col min="2824" max="2829" width="12.125" style="152" customWidth="1"/>
    <col min="2830" max="2830" width="11.875" style="152" customWidth="1"/>
    <col min="2831" max="3078" width="9" style="152"/>
    <col min="3079" max="3079" width="15.75" style="152" customWidth="1"/>
    <col min="3080" max="3085" width="12.125" style="152" customWidth="1"/>
    <col min="3086" max="3086" width="11.875" style="152" customWidth="1"/>
    <col min="3087" max="3334" width="9" style="152"/>
    <col min="3335" max="3335" width="15.75" style="152" customWidth="1"/>
    <col min="3336" max="3341" width="12.125" style="152" customWidth="1"/>
    <col min="3342" max="3342" width="11.875" style="152" customWidth="1"/>
    <col min="3343" max="3590" width="9" style="152"/>
    <col min="3591" max="3591" width="15.75" style="152" customWidth="1"/>
    <col min="3592" max="3597" width="12.125" style="152" customWidth="1"/>
    <col min="3598" max="3598" width="11.875" style="152" customWidth="1"/>
    <col min="3599" max="3846" width="9" style="152"/>
    <col min="3847" max="3847" width="15.75" style="152" customWidth="1"/>
    <col min="3848" max="3853" width="12.125" style="152" customWidth="1"/>
    <col min="3854" max="3854" width="11.875" style="152" customWidth="1"/>
    <col min="3855" max="4102" width="9" style="152"/>
    <col min="4103" max="4103" width="15.75" style="152" customWidth="1"/>
    <col min="4104" max="4109" width="12.125" style="152" customWidth="1"/>
    <col min="4110" max="4110" width="11.875" style="152" customWidth="1"/>
    <col min="4111" max="4358" width="9" style="152"/>
    <col min="4359" max="4359" width="15.75" style="152" customWidth="1"/>
    <col min="4360" max="4365" width="12.125" style="152" customWidth="1"/>
    <col min="4366" max="4366" width="11.875" style="152" customWidth="1"/>
    <col min="4367" max="4614" width="9" style="152"/>
    <col min="4615" max="4615" width="15.75" style="152" customWidth="1"/>
    <col min="4616" max="4621" width="12.125" style="152" customWidth="1"/>
    <col min="4622" max="4622" width="11.875" style="152" customWidth="1"/>
    <col min="4623" max="4870" width="9" style="152"/>
    <col min="4871" max="4871" width="15.75" style="152" customWidth="1"/>
    <col min="4872" max="4877" width="12.125" style="152" customWidth="1"/>
    <col min="4878" max="4878" width="11.875" style="152" customWidth="1"/>
    <col min="4879" max="5126" width="9" style="152"/>
    <col min="5127" max="5127" width="15.75" style="152" customWidth="1"/>
    <col min="5128" max="5133" width="12.125" style="152" customWidth="1"/>
    <col min="5134" max="5134" width="11.875" style="152" customWidth="1"/>
    <col min="5135" max="5382" width="9" style="152"/>
    <col min="5383" max="5383" width="15.75" style="152" customWidth="1"/>
    <col min="5384" max="5389" width="12.125" style="152" customWidth="1"/>
    <col min="5390" max="5390" width="11.875" style="152" customWidth="1"/>
    <col min="5391" max="5638" width="9" style="152"/>
    <col min="5639" max="5639" width="15.75" style="152" customWidth="1"/>
    <col min="5640" max="5645" width="12.125" style="152" customWidth="1"/>
    <col min="5646" max="5646" width="11.875" style="152" customWidth="1"/>
    <col min="5647" max="5894" width="9" style="152"/>
    <col min="5895" max="5895" width="15.75" style="152" customWidth="1"/>
    <col min="5896" max="5901" width="12.125" style="152" customWidth="1"/>
    <col min="5902" max="5902" width="11.875" style="152" customWidth="1"/>
    <col min="5903" max="6150" width="9" style="152"/>
    <col min="6151" max="6151" width="15.75" style="152" customWidth="1"/>
    <col min="6152" max="6157" width="12.125" style="152" customWidth="1"/>
    <col min="6158" max="6158" width="11.875" style="152" customWidth="1"/>
    <col min="6159" max="6406" width="9" style="152"/>
    <col min="6407" max="6407" width="15.75" style="152" customWidth="1"/>
    <col min="6408" max="6413" width="12.125" style="152" customWidth="1"/>
    <col min="6414" max="6414" width="11.875" style="152" customWidth="1"/>
    <col min="6415" max="6662" width="9" style="152"/>
    <col min="6663" max="6663" width="15.75" style="152" customWidth="1"/>
    <col min="6664" max="6669" width="12.125" style="152" customWidth="1"/>
    <col min="6670" max="6670" width="11.875" style="152" customWidth="1"/>
    <col min="6671" max="6918" width="9" style="152"/>
    <col min="6919" max="6919" width="15.75" style="152" customWidth="1"/>
    <col min="6920" max="6925" width="12.125" style="152" customWidth="1"/>
    <col min="6926" max="6926" width="11.875" style="152" customWidth="1"/>
    <col min="6927" max="7174" width="9" style="152"/>
    <col min="7175" max="7175" width="15.75" style="152" customWidth="1"/>
    <col min="7176" max="7181" width="12.125" style="152" customWidth="1"/>
    <col min="7182" max="7182" width="11.875" style="152" customWidth="1"/>
    <col min="7183" max="7430" width="9" style="152"/>
    <col min="7431" max="7431" width="15.75" style="152" customWidth="1"/>
    <col min="7432" max="7437" width="12.125" style="152" customWidth="1"/>
    <col min="7438" max="7438" width="11.875" style="152" customWidth="1"/>
    <col min="7439" max="7686" width="9" style="152"/>
    <col min="7687" max="7687" width="15.75" style="152" customWidth="1"/>
    <col min="7688" max="7693" width="12.125" style="152" customWidth="1"/>
    <col min="7694" max="7694" width="11.875" style="152" customWidth="1"/>
    <col min="7695" max="7942" width="9" style="152"/>
    <col min="7943" max="7943" width="15.75" style="152" customWidth="1"/>
    <col min="7944" max="7949" width="12.125" style="152" customWidth="1"/>
    <col min="7950" max="7950" width="11.875" style="152" customWidth="1"/>
    <col min="7951" max="8198" width="9" style="152"/>
    <col min="8199" max="8199" width="15.75" style="152" customWidth="1"/>
    <col min="8200" max="8205" width="12.125" style="152" customWidth="1"/>
    <col min="8206" max="8206" width="11.875" style="152" customWidth="1"/>
    <col min="8207" max="8454" width="9" style="152"/>
    <col min="8455" max="8455" width="15.75" style="152" customWidth="1"/>
    <col min="8456" max="8461" width="12.125" style="152" customWidth="1"/>
    <col min="8462" max="8462" width="11.875" style="152" customWidth="1"/>
    <col min="8463" max="8710" width="9" style="152"/>
    <col min="8711" max="8711" width="15.75" style="152" customWidth="1"/>
    <col min="8712" max="8717" width="12.125" style="152" customWidth="1"/>
    <col min="8718" max="8718" width="11.875" style="152" customWidth="1"/>
    <col min="8719" max="8966" width="9" style="152"/>
    <col min="8967" max="8967" width="15.75" style="152" customWidth="1"/>
    <col min="8968" max="8973" width="12.125" style="152" customWidth="1"/>
    <col min="8974" max="8974" width="11.875" style="152" customWidth="1"/>
    <col min="8975" max="9222" width="9" style="152"/>
    <col min="9223" max="9223" width="15.75" style="152" customWidth="1"/>
    <col min="9224" max="9229" width="12.125" style="152" customWidth="1"/>
    <col min="9230" max="9230" width="11.875" style="152" customWidth="1"/>
    <col min="9231" max="9478" width="9" style="152"/>
    <col min="9479" max="9479" width="15.75" style="152" customWidth="1"/>
    <col min="9480" max="9485" width="12.125" style="152" customWidth="1"/>
    <col min="9486" max="9486" width="11.875" style="152" customWidth="1"/>
    <col min="9487" max="9734" width="9" style="152"/>
    <col min="9735" max="9735" width="15.75" style="152" customWidth="1"/>
    <col min="9736" max="9741" width="12.125" style="152" customWidth="1"/>
    <col min="9742" max="9742" width="11.875" style="152" customWidth="1"/>
    <col min="9743" max="9990" width="9" style="152"/>
    <col min="9991" max="9991" width="15.75" style="152" customWidth="1"/>
    <col min="9992" max="9997" width="12.125" style="152" customWidth="1"/>
    <col min="9998" max="9998" width="11.875" style="152" customWidth="1"/>
    <col min="9999" max="10246" width="9" style="152"/>
    <col min="10247" max="10247" width="15.75" style="152" customWidth="1"/>
    <col min="10248" max="10253" width="12.125" style="152" customWidth="1"/>
    <col min="10254" max="10254" width="11.875" style="152" customWidth="1"/>
    <col min="10255" max="10502" width="9" style="152"/>
    <col min="10503" max="10503" width="15.75" style="152" customWidth="1"/>
    <col min="10504" max="10509" width="12.125" style="152" customWidth="1"/>
    <col min="10510" max="10510" width="11.875" style="152" customWidth="1"/>
    <col min="10511" max="10758" width="9" style="152"/>
    <col min="10759" max="10759" width="15.75" style="152" customWidth="1"/>
    <col min="10760" max="10765" width="12.125" style="152" customWidth="1"/>
    <col min="10766" max="10766" width="11.875" style="152" customWidth="1"/>
    <col min="10767" max="11014" width="9" style="152"/>
    <col min="11015" max="11015" width="15.75" style="152" customWidth="1"/>
    <col min="11016" max="11021" width="12.125" style="152" customWidth="1"/>
    <col min="11022" max="11022" width="11.875" style="152" customWidth="1"/>
    <col min="11023" max="11270" width="9" style="152"/>
    <col min="11271" max="11271" width="15.75" style="152" customWidth="1"/>
    <col min="11272" max="11277" width="12.125" style="152" customWidth="1"/>
    <col min="11278" max="11278" width="11.875" style="152" customWidth="1"/>
    <col min="11279" max="11526" width="9" style="152"/>
    <col min="11527" max="11527" width="15.75" style="152" customWidth="1"/>
    <col min="11528" max="11533" width="12.125" style="152" customWidth="1"/>
    <col min="11534" max="11534" width="11.875" style="152" customWidth="1"/>
    <col min="11535" max="11782" width="9" style="152"/>
    <col min="11783" max="11783" width="15.75" style="152" customWidth="1"/>
    <col min="11784" max="11789" width="12.125" style="152" customWidth="1"/>
    <col min="11790" max="11790" width="11.875" style="152" customWidth="1"/>
    <col min="11791" max="12038" width="9" style="152"/>
    <col min="12039" max="12039" width="15.75" style="152" customWidth="1"/>
    <col min="12040" max="12045" width="12.125" style="152" customWidth="1"/>
    <col min="12046" max="12046" width="11.875" style="152" customWidth="1"/>
    <col min="12047" max="12294" width="9" style="152"/>
    <col min="12295" max="12295" width="15.75" style="152" customWidth="1"/>
    <col min="12296" max="12301" width="12.125" style="152" customWidth="1"/>
    <col min="12302" max="12302" width="11.875" style="152" customWidth="1"/>
    <col min="12303" max="12550" width="9" style="152"/>
    <col min="12551" max="12551" width="15.75" style="152" customWidth="1"/>
    <col min="12552" max="12557" width="12.125" style="152" customWidth="1"/>
    <col min="12558" max="12558" width="11.875" style="152" customWidth="1"/>
    <col min="12559" max="12806" width="9" style="152"/>
    <col min="12807" max="12807" width="15.75" style="152" customWidth="1"/>
    <col min="12808" max="12813" width="12.125" style="152" customWidth="1"/>
    <col min="12814" max="12814" width="11.875" style="152" customWidth="1"/>
    <col min="12815" max="13062" width="9" style="152"/>
    <col min="13063" max="13063" width="15.75" style="152" customWidth="1"/>
    <col min="13064" max="13069" width="12.125" style="152" customWidth="1"/>
    <col min="13070" max="13070" width="11.875" style="152" customWidth="1"/>
    <col min="13071" max="13318" width="9" style="152"/>
    <col min="13319" max="13319" width="15.75" style="152" customWidth="1"/>
    <col min="13320" max="13325" width="12.125" style="152" customWidth="1"/>
    <col min="13326" max="13326" width="11.875" style="152" customWidth="1"/>
    <col min="13327" max="13574" width="9" style="152"/>
    <col min="13575" max="13575" width="15.75" style="152" customWidth="1"/>
    <col min="13576" max="13581" width="12.125" style="152" customWidth="1"/>
    <col min="13582" max="13582" width="11.875" style="152" customWidth="1"/>
    <col min="13583" max="13830" width="9" style="152"/>
    <col min="13831" max="13831" width="15.75" style="152" customWidth="1"/>
    <col min="13832" max="13837" width="12.125" style="152" customWidth="1"/>
    <col min="13838" max="13838" width="11.875" style="152" customWidth="1"/>
    <col min="13839" max="14086" width="9" style="152"/>
    <col min="14087" max="14087" width="15.75" style="152" customWidth="1"/>
    <col min="14088" max="14093" width="12.125" style="152" customWidth="1"/>
    <col min="14094" max="14094" width="11.875" style="152" customWidth="1"/>
    <col min="14095" max="14342" width="9" style="152"/>
    <col min="14343" max="14343" width="15.75" style="152" customWidth="1"/>
    <col min="14344" max="14349" width="12.125" style="152" customWidth="1"/>
    <col min="14350" max="14350" width="11.875" style="152" customWidth="1"/>
    <col min="14351" max="14598" width="9" style="152"/>
    <col min="14599" max="14599" width="15.75" style="152" customWidth="1"/>
    <col min="14600" max="14605" width="12.125" style="152" customWidth="1"/>
    <col min="14606" max="14606" width="11.875" style="152" customWidth="1"/>
    <col min="14607" max="14854" width="9" style="152"/>
    <col min="14855" max="14855" width="15.75" style="152" customWidth="1"/>
    <col min="14856" max="14861" width="12.125" style="152" customWidth="1"/>
    <col min="14862" max="14862" width="11.875" style="152" customWidth="1"/>
    <col min="14863" max="15110" width="9" style="152"/>
    <col min="15111" max="15111" width="15.75" style="152" customWidth="1"/>
    <col min="15112" max="15117" width="12.125" style="152" customWidth="1"/>
    <col min="15118" max="15118" width="11.875" style="152" customWidth="1"/>
    <col min="15119" max="15366" width="9" style="152"/>
    <col min="15367" max="15367" width="15.75" style="152" customWidth="1"/>
    <col min="15368" max="15373" width="12.125" style="152" customWidth="1"/>
    <col min="15374" max="15374" width="11.875" style="152" customWidth="1"/>
    <col min="15375" max="15622" width="9" style="152"/>
    <col min="15623" max="15623" width="15.75" style="152" customWidth="1"/>
    <col min="15624" max="15629" width="12.125" style="152" customWidth="1"/>
    <col min="15630" max="15630" width="11.875" style="152" customWidth="1"/>
    <col min="15631" max="15878" width="9" style="152"/>
    <col min="15879" max="15879" width="15.75" style="152" customWidth="1"/>
    <col min="15880" max="15885" width="12.125" style="152" customWidth="1"/>
    <col min="15886" max="15886" width="11.875" style="152" customWidth="1"/>
    <col min="15887" max="16134" width="9" style="152"/>
    <col min="16135" max="16135" width="15.75" style="152" customWidth="1"/>
    <col min="16136" max="16141" width="12.125" style="152" customWidth="1"/>
    <col min="16142" max="16142" width="11.875" style="152" customWidth="1"/>
    <col min="16143" max="16384" width="9" style="152"/>
  </cols>
  <sheetData>
    <row r="1" spans="2:14" ht="16.5" customHeight="1">
      <c r="B1" s="169" t="s">
        <v>266</v>
      </c>
      <c r="C1" s="174"/>
      <c r="D1" s="153"/>
      <c r="E1" s="153"/>
      <c r="F1" s="153"/>
      <c r="G1" s="153"/>
      <c r="H1" s="153"/>
      <c r="I1" s="153"/>
      <c r="J1" s="153"/>
      <c r="K1" s="153"/>
      <c r="L1" s="153"/>
      <c r="M1" s="153"/>
    </row>
    <row r="2" spans="2:14" ht="13.5" customHeight="1">
      <c r="B2" s="153"/>
      <c r="C2" s="153"/>
      <c r="D2" s="153"/>
      <c r="E2" s="153"/>
      <c r="F2" s="153"/>
      <c r="G2" s="153"/>
      <c r="H2" s="153"/>
      <c r="I2" s="153"/>
      <c r="J2" s="153"/>
      <c r="K2" s="153"/>
      <c r="L2" s="153"/>
      <c r="M2" s="153"/>
    </row>
    <row r="3" spans="2:14" ht="13.5" customHeight="1">
      <c r="B3" s="153"/>
      <c r="C3" s="173"/>
      <c r="D3" s="173"/>
      <c r="E3" s="173"/>
      <c r="F3" s="173"/>
      <c r="G3" s="173"/>
      <c r="H3" s="173"/>
      <c r="I3" s="173"/>
      <c r="J3" s="173"/>
      <c r="K3" s="173"/>
      <c r="L3" s="173"/>
      <c r="M3" s="173"/>
    </row>
    <row r="4" spans="2:14" ht="23.25" customHeight="1">
      <c r="B4" s="169" t="s">
        <v>267</v>
      </c>
      <c r="C4" s="169"/>
      <c r="D4" s="153"/>
      <c r="E4" s="153"/>
      <c r="F4" s="153"/>
      <c r="G4" s="153"/>
      <c r="H4" s="153"/>
      <c r="I4" s="153"/>
      <c r="J4" s="153"/>
      <c r="K4" s="153"/>
      <c r="L4" s="853" t="s">
        <v>98</v>
      </c>
      <c r="M4" s="853"/>
    </row>
    <row r="5" spans="2:14" ht="18" customHeight="1">
      <c r="B5" s="806" t="s">
        <v>99</v>
      </c>
      <c r="C5" s="807"/>
      <c r="D5" s="808"/>
      <c r="E5" s="806" t="s">
        <v>100</v>
      </c>
      <c r="F5" s="808"/>
      <c r="G5" s="806" t="s">
        <v>101</v>
      </c>
      <c r="H5" s="807"/>
      <c r="I5" s="807"/>
      <c r="J5" s="807"/>
      <c r="K5" s="807"/>
      <c r="L5" s="807"/>
      <c r="M5" s="808"/>
      <c r="N5" s="172"/>
    </row>
    <row r="6" spans="2:14" ht="18" customHeight="1">
      <c r="B6" s="809"/>
      <c r="C6" s="810"/>
      <c r="D6" s="811"/>
      <c r="E6" s="162"/>
      <c r="F6" s="171" t="s">
        <v>102</v>
      </c>
      <c r="G6" s="170"/>
      <c r="H6" s="169"/>
      <c r="I6" s="169"/>
      <c r="J6" s="169"/>
      <c r="K6" s="169"/>
      <c r="L6" s="169"/>
      <c r="M6" s="168"/>
    </row>
    <row r="7" spans="2:14" ht="18" customHeight="1">
      <c r="B7" s="812" t="s">
        <v>268</v>
      </c>
      <c r="C7" s="804"/>
      <c r="D7" s="805"/>
      <c r="E7" s="162"/>
      <c r="F7" s="161"/>
      <c r="G7" s="167"/>
      <c r="H7" s="164"/>
      <c r="I7" s="164"/>
      <c r="J7" s="164"/>
      <c r="K7" s="164"/>
      <c r="L7" s="164"/>
      <c r="M7" s="163"/>
      <c r="N7" s="152">
        <v>4</v>
      </c>
    </row>
    <row r="8" spans="2:14" ht="18" customHeight="1">
      <c r="B8" s="803"/>
      <c r="C8" s="804"/>
      <c r="D8" s="805"/>
      <c r="E8" s="162"/>
      <c r="F8" s="161"/>
      <c r="G8" s="167"/>
      <c r="H8" s="164"/>
      <c r="I8" s="164"/>
      <c r="J8" s="164"/>
      <c r="K8" s="164"/>
      <c r="L8" s="164"/>
      <c r="M8" s="163"/>
      <c r="N8" s="152">
        <v>5</v>
      </c>
    </row>
    <row r="9" spans="2:14" ht="18" customHeight="1">
      <c r="B9" s="803"/>
      <c r="C9" s="804"/>
      <c r="D9" s="805"/>
      <c r="E9" s="162"/>
      <c r="F9" s="161"/>
      <c r="G9" s="165"/>
      <c r="H9" s="164"/>
      <c r="I9" s="164"/>
      <c r="J9" s="164"/>
      <c r="K9" s="164"/>
      <c r="L9" s="164"/>
      <c r="M9" s="163"/>
      <c r="N9" s="152">
        <v>6</v>
      </c>
    </row>
    <row r="10" spans="2:14" ht="18" customHeight="1">
      <c r="B10" s="803"/>
      <c r="C10" s="804"/>
      <c r="D10" s="805"/>
      <c r="E10" s="162"/>
      <c r="F10" s="161"/>
      <c r="G10" s="165"/>
      <c r="H10" s="164"/>
      <c r="I10" s="164"/>
      <c r="J10" s="164"/>
      <c r="K10" s="164"/>
      <c r="L10" s="164"/>
      <c r="M10" s="163"/>
      <c r="N10" s="152">
        <v>7</v>
      </c>
    </row>
    <row r="11" spans="2:14" ht="18" customHeight="1">
      <c r="B11" s="803" t="s">
        <v>269</v>
      </c>
      <c r="C11" s="804"/>
      <c r="D11" s="805"/>
      <c r="E11" s="162"/>
      <c r="F11" s="166"/>
      <c r="G11" s="165"/>
      <c r="H11" s="164"/>
      <c r="I11" s="164"/>
      <c r="J11" s="164"/>
      <c r="K11" s="164"/>
      <c r="L11" s="164"/>
      <c r="M11" s="163"/>
      <c r="N11" s="152">
        <v>8</v>
      </c>
    </row>
    <row r="12" spans="2:14" ht="18" customHeight="1">
      <c r="B12" s="803"/>
      <c r="C12" s="804"/>
      <c r="D12" s="805"/>
      <c r="E12" s="162"/>
      <c r="F12" s="161"/>
      <c r="G12" s="165"/>
      <c r="H12" s="164"/>
      <c r="I12" s="164"/>
      <c r="J12" s="164"/>
      <c r="K12" s="164"/>
      <c r="L12" s="164"/>
      <c r="M12" s="163"/>
      <c r="N12" s="152">
        <v>9</v>
      </c>
    </row>
    <row r="13" spans="2:14" ht="18" customHeight="1">
      <c r="B13" s="803"/>
      <c r="C13" s="804"/>
      <c r="D13" s="805"/>
      <c r="E13" s="162"/>
      <c r="F13" s="161"/>
      <c r="G13" s="165"/>
      <c r="H13" s="164"/>
      <c r="I13" s="164"/>
      <c r="J13" s="164"/>
      <c r="K13" s="164"/>
      <c r="L13" s="164"/>
      <c r="M13" s="163"/>
      <c r="N13" s="152">
        <v>10</v>
      </c>
    </row>
    <row r="14" spans="2:14" ht="18" customHeight="1">
      <c r="B14" s="803"/>
      <c r="C14" s="804"/>
      <c r="D14" s="805"/>
      <c r="E14" s="162"/>
      <c r="F14" s="161"/>
      <c r="G14" s="165"/>
      <c r="H14" s="164"/>
      <c r="I14" s="164"/>
      <c r="J14" s="164"/>
      <c r="K14" s="164"/>
      <c r="L14" s="164"/>
      <c r="M14" s="163"/>
      <c r="N14" s="152">
        <v>11</v>
      </c>
    </row>
    <row r="15" spans="2:14" ht="18" customHeight="1">
      <c r="B15" s="803" t="s">
        <v>270</v>
      </c>
      <c r="C15" s="804"/>
      <c r="D15" s="805"/>
      <c r="E15" s="162"/>
      <c r="F15" s="161"/>
      <c r="G15" s="165"/>
      <c r="H15" s="164"/>
      <c r="I15" s="164"/>
      <c r="J15" s="164"/>
      <c r="K15" s="164"/>
      <c r="L15" s="164"/>
      <c r="M15" s="163"/>
      <c r="N15" s="152">
        <v>12</v>
      </c>
    </row>
    <row r="16" spans="2:14" ht="18" customHeight="1">
      <c r="B16" s="803"/>
      <c r="C16" s="804"/>
      <c r="D16" s="805"/>
      <c r="E16" s="162"/>
      <c r="F16" s="161"/>
      <c r="G16" s="165"/>
      <c r="H16" s="164"/>
      <c r="I16" s="164"/>
      <c r="J16" s="164"/>
      <c r="K16" s="164"/>
      <c r="L16" s="164"/>
      <c r="M16" s="163"/>
      <c r="N16" s="152">
        <v>13</v>
      </c>
    </row>
    <row r="17" spans="2:14" ht="18" customHeight="1">
      <c r="B17" s="803"/>
      <c r="C17" s="804"/>
      <c r="D17" s="805"/>
      <c r="E17" s="162"/>
      <c r="F17" s="161"/>
      <c r="G17" s="165"/>
      <c r="H17" s="164"/>
      <c r="I17" s="164"/>
      <c r="J17" s="164"/>
      <c r="K17" s="164"/>
      <c r="L17" s="164"/>
      <c r="M17" s="163"/>
      <c r="N17" s="152">
        <v>14</v>
      </c>
    </row>
    <row r="18" spans="2:14" ht="18" customHeight="1">
      <c r="B18" s="803" t="s">
        <v>271</v>
      </c>
      <c r="C18" s="804"/>
      <c r="D18" s="805"/>
      <c r="E18" s="162"/>
      <c r="F18" s="161"/>
      <c r="G18" s="165"/>
      <c r="H18" s="164"/>
      <c r="I18" s="164"/>
      <c r="J18" s="164"/>
      <c r="K18" s="164"/>
      <c r="L18" s="164"/>
      <c r="M18" s="163"/>
      <c r="N18" s="152">
        <v>15</v>
      </c>
    </row>
    <row r="19" spans="2:14" ht="18" customHeight="1">
      <c r="B19" s="803"/>
      <c r="C19" s="804"/>
      <c r="D19" s="805"/>
      <c r="E19" s="162"/>
      <c r="F19" s="161"/>
      <c r="G19" s="165"/>
      <c r="H19" s="164"/>
      <c r="I19" s="164"/>
      <c r="J19" s="164"/>
      <c r="K19" s="164"/>
      <c r="L19" s="164"/>
      <c r="M19" s="163"/>
      <c r="N19" s="152">
        <v>16</v>
      </c>
    </row>
    <row r="20" spans="2:14" ht="18" customHeight="1">
      <c r="B20" s="803"/>
      <c r="C20" s="804"/>
      <c r="D20" s="805"/>
      <c r="E20" s="162"/>
      <c r="F20" s="161"/>
      <c r="G20" s="165"/>
      <c r="H20" s="164"/>
      <c r="I20" s="164"/>
      <c r="J20" s="164"/>
      <c r="K20" s="164"/>
      <c r="L20" s="164"/>
      <c r="M20" s="163"/>
      <c r="N20" s="152">
        <v>17</v>
      </c>
    </row>
    <row r="21" spans="2:14" ht="18" customHeight="1">
      <c r="B21" s="803"/>
      <c r="C21" s="804"/>
      <c r="D21" s="805"/>
      <c r="E21" s="162"/>
      <c r="F21" s="161"/>
      <c r="G21" s="165"/>
      <c r="H21" s="164"/>
      <c r="I21" s="164"/>
      <c r="J21" s="164"/>
      <c r="K21" s="164"/>
      <c r="L21" s="164"/>
      <c r="M21" s="163"/>
      <c r="N21" s="152">
        <v>18</v>
      </c>
    </row>
    <row r="22" spans="2:14" ht="18" customHeight="1">
      <c r="B22" s="803"/>
      <c r="C22" s="804"/>
      <c r="D22" s="805"/>
      <c r="E22" s="162"/>
      <c r="F22" s="161"/>
      <c r="G22" s="165"/>
      <c r="H22" s="164"/>
      <c r="I22" s="164"/>
      <c r="J22" s="164"/>
      <c r="K22" s="164"/>
      <c r="L22" s="164"/>
      <c r="M22" s="163"/>
      <c r="N22" s="152">
        <v>19</v>
      </c>
    </row>
    <row r="23" spans="2:14" ht="18" customHeight="1">
      <c r="B23" s="803"/>
      <c r="C23" s="804"/>
      <c r="D23" s="805"/>
      <c r="E23" s="162"/>
      <c r="F23" s="161"/>
      <c r="G23" s="165"/>
      <c r="H23" s="164"/>
      <c r="I23" s="164"/>
      <c r="J23" s="164"/>
      <c r="K23" s="164"/>
      <c r="L23" s="164"/>
      <c r="M23" s="163"/>
      <c r="N23" s="152">
        <v>20</v>
      </c>
    </row>
    <row r="24" spans="2:14" ht="18" customHeight="1">
      <c r="B24" s="803"/>
      <c r="C24" s="804"/>
      <c r="D24" s="805"/>
      <c r="E24" s="162"/>
      <c r="F24" s="161"/>
      <c r="G24" s="165"/>
      <c r="H24" s="164"/>
      <c r="I24" s="164"/>
      <c r="J24" s="164"/>
      <c r="K24" s="164"/>
      <c r="L24" s="164"/>
      <c r="M24" s="163"/>
      <c r="N24" s="152">
        <v>21</v>
      </c>
    </row>
    <row r="25" spans="2:14" ht="18" customHeight="1">
      <c r="B25" s="803"/>
      <c r="C25" s="804"/>
      <c r="D25" s="805"/>
      <c r="E25" s="162"/>
      <c r="F25" s="161"/>
      <c r="G25" s="165"/>
      <c r="H25" s="164"/>
      <c r="I25" s="164"/>
      <c r="J25" s="164"/>
      <c r="K25" s="164"/>
      <c r="L25" s="164"/>
      <c r="M25" s="163"/>
      <c r="N25" s="152">
        <v>22</v>
      </c>
    </row>
    <row r="26" spans="2:14" ht="18" customHeight="1">
      <c r="B26" s="803"/>
      <c r="C26" s="804"/>
      <c r="D26" s="805"/>
      <c r="E26" s="162"/>
      <c r="F26" s="161"/>
      <c r="G26" s="165"/>
      <c r="H26" s="164"/>
      <c r="I26" s="164"/>
      <c r="J26" s="164"/>
      <c r="K26" s="164"/>
      <c r="L26" s="164"/>
      <c r="M26" s="163"/>
      <c r="N26" s="152">
        <v>23</v>
      </c>
    </row>
    <row r="27" spans="2:14" ht="18" customHeight="1">
      <c r="B27" s="803"/>
      <c r="C27" s="804"/>
      <c r="D27" s="805"/>
      <c r="E27" s="162"/>
      <c r="F27" s="161"/>
      <c r="G27" s="165"/>
      <c r="H27" s="164"/>
      <c r="I27" s="164"/>
      <c r="J27" s="164"/>
      <c r="K27" s="164"/>
      <c r="L27" s="164"/>
      <c r="M27" s="163"/>
      <c r="N27" s="152">
        <v>24</v>
      </c>
    </row>
    <row r="28" spans="2:14" ht="18" customHeight="1">
      <c r="B28" s="803"/>
      <c r="C28" s="804"/>
      <c r="D28" s="805"/>
      <c r="E28" s="162"/>
      <c r="F28" s="161"/>
      <c r="G28" s="165"/>
      <c r="H28" s="164"/>
      <c r="I28" s="164"/>
      <c r="J28" s="164"/>
      <c r="K28" s="164"/>
      <c r="L28" s="164"/>
      <c r="M28" s="163"/>
      <c r="N28" s="152">
        <v>25</v>
      </c>
    </row>
    <row r="29" spans="2:14" ht="18" customHeight="1">
      <c r="B29" s="803"/>
      <c r="C29" s="804"/>
      <c r="D29" s="805"/>
      <c r="E29" s="162"/>
      <c r="F29" s="161"/>
      <c r="G29" s="165"/>
      <c r="H29" s="164"/>
      <c r="I29" s="164"/>
      <c r="J29" s="164"/>
      <c r="K29" s="164"/>
      <c r="L29" s="164"/>
      <c r="M29" s="163"/>
      <c r="N29" s="152">
        <v>26</v>
      </c>
    </row>
    <row r="30" spans="2:14" ht="18" customHeight="1">
      <c r="B30" s="803"/>
      <c r="C30" s="804"/>
      <c r="D30" s="805"/>
      <c r="E30" s="162"/>
      <c r="F30" s="161"/>
      <c r="G30" s="165"/>
      <c r="H30" s="164"/>
      <c r="I30" s="164"/>
      <c r="J30" s="164"/>
      <c r="K30" s="164"/>
      <c r="L30" s="164"/>
      <c r="M30" s="163"/>
      <c r="N30" s="152">
        <v>27</v>
      </c>
    </row>
    <row r="31" spans="2:14" ht="18" customHeight="1">
      <c r="B31" s="803"/>
      <c r="C31" s="804"/>
      <c r="D31" s="805"/>
      <c r="E31" s="162"/>
      <c r="F31" s="161"/>
      <c r="G31" s="165"/>
      <c r="H31" s="164"/>
      <c r="I31" s="164"/>
      <c r="J31" s="164"/>
      <c r="K31" s="164"/>
      <c r="L31" s="164"/>
      <c r="M31" s="163"/>
      <c r="N31" s="152">
        <v>28</v>
      </c>
    </row>
    <row r="32" spans="2:14" ht="18" customHeight="1">
      <c r="B32" s="803"/>
      <c r="C32" s="804"/>
      <c r="D32" s="805"/>
      <c r="E32" s="162"/>
      <c r="F32" s="161"/>
      <c r="G32" s="165"/>
      <c r="H32" s="164"/>
      <c r="I32" s="164"/>
      <c r="J32" s="164"/>
      <c r="K32" s="164"/>
      <c r="L32" s="164"/>
      <c r="M32" s="163"/>
      <c r="N32" s="152">
        <v>29</v>
      </c>
    </row>
    <row r="33" spans="2:14" ht="18" customHeight="1">
      <c r="B33" s="803"/>
      <c r="C33" s="804"/>
      <c r="D33" s="805"/>
      <c r="E33" s="162"/>
      <c r="F33" s="161"/>
      <c r="G33" s="165"/>
      <c r="H33" s="164"/>
      <c r="I33" s="164"/>
      <c r="J33" s="164"/>
      <c r="K33" s="164"/>
      <c r="L33" s="164"/>
      <c r="M33" s="163"/>
      <c r="N33" s="152">
        <v>30</v>
      </c>
    </row>
    <row r="34" spans="2:14" ht="18" customHeight="1">
      <c r="B34" s="803"/>
      <c r="C34" s="804"/>
      <c r="D34" s="805"/>
      <c r="E34" s="162"/>
      <c r="F34" s="161"/>
      <c r="G34" s="165"/>
      <c r="H34" s="164"/>
      <c r="I34" s="164"/>
      <c r="J34" s="164"/>
      <c r="K34" s="164"/>
      <c r="L34" s="164"/>
      <c r="M34" s="163"/>
      <c r="N34" s="152">
        <v>31</v>
      </c>
    </row>
    <row r="35" spans="2:14" ht="18" customHeight="1">
      <c r="B35" s="803"/>
      <c r="C35" s="804"/>
      <c r="D35" s="805"/>
      <c r="E35" s="162"/>
      <c r="F35" s="161"/>
      <c r="G35" s="165"/>
      <c r="H35" s="164"/>
      <c r="I35" s="164"/>
      <c r="J35" s="164"/>
      <c r="K35" s="164"/>
      <c r="L35" s="164"/>
      <c r="M35" s="163"/>
      <c r="N35" s="152">
        <v>32</v>
      </c>
    </row>
    <row r="36" spans="2:14" ht="18" customHeight="1">
      <c r="B36" s="803"/>
      <c r="C36" s="804"/>
      <c r="D36" s="805"/>
      <c r="E36" s="162"/>
      <c r="F36" s="161"/>
      <c r="G36" s="165"/>
      <c r="H36" s="164"/>
      <c r="I36" s="164"/>
      <c r="J36" s="164"/>
      <c r="K36" s="164"/>
      <c r="L36" s="164"/>
      <c r="M36" s="163"/>
      <c r="N36" s="152">
        <v>33</v>
      </c>
    </row>
    <row r="37" spans="2:14" ht="18" customHeight="1">
      <c r="B37" s="803"/>
      <c r="C37" s="804"/>
      <c r="D37" s="805"/>
      <c r="E37" s="162"/>
      <c r="F37" s="161"/>
      <c r="G37" s="165"/>
      <c r="H37" s="164"/>
      <c r="I37" s="164"/>
      <c r="J37" s="164"/>
      <c r="K37" s="164"/>
      <c r="L37" s="164"/>
      <c r="M37" s="163"/>
      <c r="N37" s="152">
        <v>34</v>
      </c>
    </row>
    <row r="38" spans="2:14" ht="18" customHeight="1">
      <c r="B38" s="803"/>
      <c r="C38" s="804"/>
      <c r="D38" s="805"/>
      <c r="E38" s="162"/>
      <c r="F38" s="161"/>
      <c r="G38" s="165"/>
      <c r="H38" s="164"/>
      <c r="I38" s="164"/>
      <c r="J38" s="164"/>
      <c r="K38" s="164"/>
      <c r="L38" s="164"/>
      <c r="M38" s="163"/>
      <c r="N38" s="152">
        <v>35</v>
      </c>
    </row>
    <row r="39" spans="2:14" ht="18" customHeight="1">
      <c r="B39" s="803"/>
      <c r="C39" s="804"/>
      <c r="D39" s="805"/>
      <c r="E39" s="162"/>
      <c r="F39" s="161"/>
      <c r="G39" s="165"/>
      <c r="H39" s="164"/>
      <c r="I39" s="164"/>
      <c r="J39" s="164"/>
      <c r="K39" s="164"/>
      <c r="L39" s="164"/>
      <c r="M39" s="163"/>
      <c r="N39" s="152">
        <v>36</v>
      </c>
    </row>
    <row r="40" spans="2:14" ht="18" customHeight="1">
      <c r="B40" s="803"/>
      <c r="C40" s="804"/>
      <c r="D40" s="805"/>
      <c r="E40" s="162"/>
      <c r="F40" s="161"/>
      <c r="G40" s="165"/>
      <c r="H40" s="164"/>
      <c r="I40" s="164"/>
      <c r="J40" s="164"/>
      <c r="K40" s="164"/>
      <c r="L40" s="164"/>
      <c r="M40" s="163"/>
      <c r="N40" s="152">
        <v>37</v>
      </c>
    </row>
    <row r="41" spans="2:14" ht="18" customHeight="1">
      <c r="B41" s="803"/>
      <c r="C41" s="804"/>
      <c r="D41" s="805"/>
      <c r="E41" s="162"/>
      <c r="F41" s="161"/>
      <c r="G41" s="165"/>
      <c r="H41" s="164"/>
      <c r="I41" s="164"/>
      <c r="J41" s="164"/>
      <c r="K41" s="164"/>
      <c r="L41" s="164"/>
      <c r="M41" s="163"/>
      <c r="N41" s="152">
        <v>38</v>
      </c>
    </row>
    <row r="42" spans="2:14" ht="18" customHeight="1">
      <c r="B42" s="803"/>
      <c r="C42" s="804"/>
      <c r="D42" s="805"/>
      <c r="E42" s="162"/>
      <c r="F42" s="161"/>
      <c r="G42" s="165"/>
      <c r="H42" s="164"/>
      <c r="I42" s="164"/>
      <c r="J42" s="164"/>
      <c r="K42" s="164"/>
      <c r="L42" s="164"/>
      <c r="M42" s="163"/>
      <c r="N42" s="152">
        <v>39</v>
      </c>
    </row>
    <row r="43" spans="2:14" ht="18" customHeight="1">
      <c r="B43" s="803"/>
      <c r="C43" s="804"/>
      <c r="D43" s="805"/>
      <c r="E43" s="162"/>
      <c r="F43" s="161"/>
      <c r="G43" s="165"/>
      <c r="H43" s="164"/>
      <c r="I43" s="164"/>
      <c r="J43" s="164"/>
      <c r="K43" s="164"/>
      <c r="L43" s="164"/>
      <c r="M43" s="163"/>
      <c r="N43" s="152">
        <v>40</v>
      </c>
    </row>
    <row r="44" spans="2:14" ht="18" customHeight="1">
      <c r="B44" s="803"/>
      <c r="C44" s="804"/>
      <c r="D44" s="805"/>
      <c r="E44" s="162"/>
      <c r="F44" s="161"/>
      <c r="G44" s="165"/>
      <c r="H44" s="164"/>
      <c r="I44" s="164"/>
      <c r="J44" s="164"/>
      <c r="K44" s="164"/>
      <c r="L44" s="164"/>
      <c r="M44" s="163"/>
      <c r="N44" s="152">
        <v>41</v>
      </c>
    </row>
    <row r="45" spans="2:14" ht="18" customHeight="1">
      <c r="B45" s="803"/>
      <c r="C45" s="804"/>
      <c r="D45" s="805"/>
      <c r="E45" s="162"/>
      <c r="F45" s="161"/>
      <c r="G45" s="165"/>
      <c r="H45" s="164"/>
      <c r="I45" s="164"/>
      <c r="J45" s="164"/>
      <c r="K45" s="164"/>
      <c r="L45" s="164"/>
      <c r="M45" s="163"/>
      <c r="N45" s="152">
        <v>42</v>
      </c>
    </row>
    <row r="46" spans="2:14" ht="18" customHeight="1">
      <c r="B46" s="803"/>
      <c r="C46" s="804"/>
      <c r="D46" s="805"/>
      <c r="E46" s="162"/>
      <c r="F46" s="161"/>
      <c r="G46" s="165"/>
      <c r="H46" s="164"/>
      <c r="I46" s="164"/>
      <c r="J46" s="164"/>
      <c r="K46" s="164"/>
      <c r="L46" s="164"/>
      <c r="M46" s="163"/>
      <c r="N46" s="152">
        <v>43</v>
      </c>
    </row>
    <row r="47" spans="2:14" ht="18" customHeight="1">
      <c r="B47" s="803"/>
      <c r="C47" s="804"/>
      <c r="D47" s="805"/>
      <c r="E47" s="162"/>
      <c r="F47" s="161"/>
      <c r="G47" s="165"/>
      <c r="H47" s="164"/>
      <c r="I47" s="164"/>
      <c r="J47" s="164"/>
      <c r="K47" s="164"/>
      <c r="L47" s="164"/>
      <c r="M47" s="163"/>
      <c r="N47" s="152">
        <v>44</v>
      </c>
    </row>
    <row r="48" spans="2:14" ht="18" customHeight="1">
      <c r="B48" s="803"/>
      <c r="C48" s="804"/>
      <c r="D48" s="805"/>
      <c r="E48" s="162"/>
      <c r="F48" s="161"/>
      <c r="G48" s="165"/>
      <c r="H48" s="164"/>
      <c r="I48" s="164"/>
      <c r="J48" s="164"/>
      <c r="K48" s="164"/>
      <c r="L48" s="164"/>
      <c r="M48" s="163"/>
      <c r="N48" s="152">
        <v>45</v>
      </c>
    </row>
    <row r="49" spans="2:14" ht="18" customHeight="1">
      <c r="B49" s="803"/>
      <c r="C49" s="804"/>
      <c r="D49" s="805"/>
      <c r="E49" s="162"/>
      <c r="F49" s="161"/>
      <c r="G49" s="165"/>
      <c r="H49" s="164"/>
      <c r="I49" s="164"/>
      <c r="J49" s="164"/>
      <c r="K49" s="164"/>
      <c r="L49" s="164"/>
      <c r="M49" s="163"/>
      <c r="N49" s="152">
        <v>46</v>
      </c>
    </row>
    <row r="50" spans="2:14" ht="18" customHeight="1">
      <c r="B50" s="803"/>
      <c r="C50" s="804"/>
      <c r="D50" s="805"/>
      <c r="E50" s="162"/>
      <c r="F50" s="161"/>
      <c r="G50" s="165"/>
      <c r="H50" s="164"/>
      <c r="I50" s="164"/>
      <c r="J50" s="164"/>
      <c r="K50" s="164"/>
      <c r="L50" s="164"/>
      <c r="M50" s="163"/>
      <c r="N50" s="152">
        <v>47</v>
      </c>
    </row>
    <row r="51" spans="2:14" ht="18" customHeight="1">
      <c r="B51" s="803"/>
      <c r="C51" s="804"/>
      <c r="D51" s="805"/>
      <c r="E51" s="162"/>
      <c r="F51" s="161"/>
      <c r="G51" s="165"/>
      <c r="H51" s="164"/>
      <c r="I51" s="164"/>
      <c r="J51" s="164"/>
      <c r="K51" s="164"/>
      <c r="L51" s="164"/>
      <c r="M51" s="163"/>
      <c r="N51" s="152">
        <v>48</v>
      </c>
    </row>
    <row r="52" spans="2:14" ht="18" customHeight="1">
      <c r="B52" s="803"/>
      <c r="C52" s="804"/>
      <c r="D52" s="805"/>
      <c r="E52" s="162"/>
      <c r="F52" s="161"/>
      <c r="G52" s="165"/>
      <c r="H52" s="164"/>
      <c r="I52" s="164"/>
      <c r="J52" s="164"/>
      <c r="K52" s="164"/>
      <c r="L52" s="164"/>
      <c r="M52" s="163"/>
      <c r="N52" s="152">
        <v>49</v>
      </c>
    </row>
    <row r="53" spans="2:14" ht="18" customHeight="1">
      <c r="B53" s="803"/>
      <c r="C53" s="804"/>
      <c r="D53" s="805"/>
      <c r="E53" s="162"/>
      <c r="F53" s="161"/>
      <c r="G53" s="165"/>
      <c r="H53" s="164"/>
      <c r="I53" s="164"/>
      <c r="J53" s="164"/>
      <c r="K53" s="164"/>
      <c r="L53" s="164"/>
      <c r="M53" s="163"/>
      <c r="N53" s="152">
        <v>50</v>
      </c>
    </row>
    <row r="54" spans="2:14" ht="18" customHeight="1">
      <c r="B54" s="803"/>
      <c r="C54" s="804"/>
      <c r="D54" s="805"/>
      <c r="E54" s="162"/>
      <c r="F54" s="161"/>
      <c r="G54" s="165"/>
      <c r="H54" s="164"/>
      <c r="I54" s="164"/>
      <c r="J54" s="164"/>
      <c r="K54" s="164"/>
      <c r="L54" s="164"/>
      <c r="M54" s="163"/>
      <c r="N54" s="152">
        <v>51</v>
      </c>
    </row>
    <row r="55" spans="2:14" ht="18" customHeight="1">
      <c r="B55" s="803"/>
      <c r="C55" s="804"/>
      <c r="D55" s="805"/>
      <c r="E55" s="162"/>
      <c r="F55" s="161"/>
      <c r="G55" s="165"/>
      <c r="H55" s="164"/>
      <c r="I55" s="164"/>
      <c r="J55" s="164"/>
      <c r="K55" s="164"/>
      <c r="L55" s="164"/>
      <c r="M55" s="163"/>
      <c r="N55" s="152">
        <v>52</v>
      </c>
    </row>
    <row r="56" spans="2:14" ht="18" customHeight="1">
      <c r="B56" s="803"/>
      <c r="C56" s="804"/>
      <c r="D56" s="805"/>
      <c r="E56" s="162"/>
      <c r="F56" s="161"/>
      <c r="G56" s="165"/>
      <c r="H56" s="164"/>
      <c r="I56" s="164"/>
      <c r="J56" s="164"/>
      <c r="K56" s="164"/>
      <c r="L56" s="164"/>
      <c r="M56" s="163"/>
      <c r="N56" s="152">
        <v>53</v>
      </c>
    </row>
    <row r="57" spans="2:14" ht="18" customHeight="1">
      <c r="B57" s="803"/>
      <c r="C57" s="804"/>
      <c r="D57" s="805"/>
      <c r="E57" s="162"/>
      <c r="F57" s="161"/>
      <c r="G57" s="165"/>
      <c r="H57" s="164"/>
      <c r="I57" s="164"/>
      <c r="J57" s="164"/>
      <c r="K57" s="164"/>
      <c r="L57" s="164"/>
      <c r="M57" s="163"/>
      <c r="N57" s="152">
        <v>54</v>
      </c>
    </row>
    <row r="58" spans="2:14" ht="18" customHeight="1">
      <c r="B58" s="803"/>
      <c r="C58" s="804"/>
      <c r="D58" s="805"/>
      <c r="E58" s="162"/>
      <c r="F58" s="161"/>
      <c r="G58" s="165"/>
      <c r="H58" s="164"/>
      <c r="I58" s="164"/>
      <c r="J58" s="164"/>
      <c r="K58" s="164"/>
      <c r="L58" s="164"/>
      <c r="M58" s="163"/>
      <c r="N58" s="152">
        <v>55</v>
      </c>
    </row>
    <row r="59" spans="2:14" ht="18" customHeight="1">
      <c r="B59" s="803"/>
      <c r="C59" s="804"/>
      <c r="D59" s="805"/>
      <c r="E59" s="162"/>
      <c r="F59" s="161"/>
      <c r="G59" s="165"/>
      <c r="H59" s="164"/>
      <c r="I59" s="164"/>
      <c r="J59" s="164"/>
      <c r="K59" s="164"/>
      <c r="L59" s="164"/>
      <c r="M59" s="163"/>
      <c r="N59" s="152">
        <v>56</v>
      </c>
    </row>
    <row r="60" spans="2:14" ht="18" customHeight="1">
      <c r="B60" s="803"/>
      <c r="C60" s="804"/>
      <c r="D60" s="805"/>
      <c r="E60" s="162"/>
      <c r="F60" s="161"/>
      <c r="G60" s="165"/>
      <c r="H60" s="164"/>
      <c r="I60" s="164"/>
      <c r="J60" s="164"/>
      <c r="K60" s="164"/>
      <c r="L60" s="164"/>
      <c r="M60" s="163"/>
      <c r="N60" s="152">
        <v>57</v>
      </c>
    </row>
    <row r="61" spans="2:14" ht="18" customHeight="1">
      <c r="B61" s="803"/>
      <c r="C61" s="804"/>
      <c r="D61" s="805"/>
      <c r="E61" s="162"/>
      <c r="F61" s="161"/>
      <c r="G61" s="165"/>
      <c r="H61" s="164"/>
      <c r="I61" s="164"/>
      <c r="J61" s="164"/>
      <c r="K61" s="164"/>
      <c r="L61" s="164"/>
      <c r="M61" s="163"/>
      <c r="N61" s="152">
        <v>58</v>
      </c>
    </row>
    <row r="62" spans="2:14" ht="18" customHeight="1">
      <c r="B62" s="803"/>
      <c r="C62" s="804"/>
      <c r="D62" s="805"/>
      <c r="E62" s="162"/>
      <c r="F62" s="161"/>
      <c r="G62" s="165"/>
      <c r="H62" s="164"/>
      <c r="I62" s="164"/>
      <c r="J62" s="164"/>
      <c r="K62" s="164"/>
      <c r="L62" s="164"/>
      <c r="M62" s="163"/>
      <c r="N62" s="152">
        <v>59</v>
      </c>
    </row>
    <row r="63" spans="2:14" ht="18" customHeight="1">
      <c r="B63" s="803"/>
      <c r="C63" s="804"/>
      <c r="D63" s="805"/>
      <c r="E63" s="162"/>
      <c r="F63" s="161"/>
      <c r="G63" s="165"/>
      <c r="H63" s="164"/>
      <c r="I63" s="164"/>
      <c r="J63" s="164"/>
      <c r="K63" s="164"/>
      <c r="L63" s="164"/>
      <c r="M63" s="163"/>
      <c r="N63" s="152">
        <v>60</v>
      </c>
    </row>
    <row r="64" spans="2:14" ht="18" customHeight="1">
      <c r="B64" s="803"/>
      <c r="C64" s="804"/>
      <c r="D64" s="805"/>
      <c r="E64" s="162"/>
      <c r="F64" s="161"/>
      <c r="G64" s="165"/>
      <c r="H64" s="164"/>
      <c r="I64" s="164"/>
      <c r="J64" s="164"/>
      <c r="K64" s="164"/>
      <c r="L64" s="164"/>
      <c r="M64" s="163"/>
      <c r="N64" s="152">
        <v>61</v>
      </c>
    </row>
    <row r="65" spans="2:14" ht="18" customHeight="1">
      <c r="B65" s="803"/>
      <c r="C65" s="804"/>
      <c r="D65" s="805"/>
      <c r="E65" s="162"/>
      <c r="F65" s="161"/>
      <c r="G65" s="165"/>
      <c r="H65" s="164"/>
      <c r="I65" s="164"/>
      <c r="J65" s="164"/>
      <c r="K65" s="164"/>
      <c r="L65" s="164"/>
      <c r="M65" s="163"/>
      <c r="N65" s="152">
        <v>62</v>
      </c>
    </row>
    <row r="66" spans="2:14" ht="18" customHeight="1">
      <c r="B66" s="803"/>
      <c r="C66" s="804"/>
      <c r="D66" s="805"/>
      <c r="E66" s="162"/>
      <c r="F66" s="161"/>
      <c r="G66" s="165"/>
      <c r="H66" s="164"/>
      <c r="I66" s="164"/>
      <c r="J66" s="164"/>
      <c r="K66" s="164"/>
      <c r="L66" s="164"/>
      <c r="M66" s="163"/>
      <c r="N66" s="152">
        <v>63</v>
      </c>
    </row>
    <row r="67" spans="2:14" ht="18" customHeight="1">
      <c r="B67" s="803"/>
      <c r="C67" s="804"/>
      <c r="D67" s="805"/>
      <c r="E67" s="162"/>
      <c r="F67" s="161"/>
      <c r="G67" s="165"/>
      <c r="H67" s="164"/>
      <c r="I67" s="164"/>
      <c r="J67" s="164"/>
      <c r="K67" s="164"/>
      <c r="L67" s="164"/>
      <c r="M67" s="163"/>
      <c r="N67" s="152">
        <v>64</v>
      </c>
    </row>
    <row r="68" spans="2:14" ht="18" customHeight="1">
      <c r="B68" s="803"/>
      <c r="C68" s="804"/>
      <c r="D68" s="805"/>
      <c r="E68" s="162"/>
      <c r="F68" s="161"/>
      <c r="G68" s="165"/>
      <c r="H68" s="164"/>
      <c r="I68" s="164"/>
      <c r="J68" s="164"/>
      <c r="K68" s="164"/>
      <c r="L68" s="164"/>
      <c r="M68" s="163"/>
      <c r="N68" s="152">
        <v>65</v>
      </c>
    </row>
    <row r="69" spans="2:14" ht="18" customHeight="1">
      <c r="B69" s="803"/>
      <c r="C69" s="804"/>
      <c r="D69" s="805"/>
      <c r="E69" s="162"/>
      <c r="F69" s="161"/>
      <c r="G69" s="165"/>
      <c r="H69" s="164"/>
      <c r="I69" s="164"/>
      <c r="J69" s="164"/>
      <c r="K69" s="164"/>
      <c r="L69" s="164"/>
      <c r="M69" s="163"/>
      <c r="N69" s="152">
        <v>66</v>
      </c>
    </row>
    <row r="70" spans="2:14" ht="18" customHeight="1">
      <c r="B70" s="803"/>
      <c r="C70" s="804"/>
      <c r="D70" s="805"/>
      <c r="E70" s="162"/>
      <c r="F70" s="161"/>
      <c r="G70" s="165"/>
      <c r="H70" s="164"/>
      <c r="I70" s="164"/>
      <c r="J70" s="164"/>
      <c r="K70" s="164"/>
      <c r="L70" s="164"/>
      <c r="M70" s="163"/>
      <c r="N70" s="152">
        <v>67</v>
      </c>
    </row>
    <row r="71" spans="2:14" ht="18" customHeight="1">
      <c r="B71" s="803"/>
      <c r="C71" s="804"/>
      <c r="D71" s="805"/>
      <c r="E71" s="162"/>
      <c r="F71" s="161"/>
      <c r="G71" s="165"/>
      <c r="H71" s="164"/>
      <c r="I71" s="164"/>
      <c r="J71" s="164"/>
      <c r="K71" s="164"/>
      <c r="L71" s="164"/>
      <c r="M71" s="163"/>
      <c r="N71" s="152">
        <v>68</v>
      </c>
    </row>
    <row r="72" spans="2:14" ht="18" customHeight="1">
      <c r="B72" s="803"/>
      <c r="C72" s="804"/>
      <c r="D72" s="805"/>
      <c r="E72" s="162"/>
      <c r="F72" s="161"/>
      <c r="G72" s="165"/>
      <c r="H72" s="164"/>
      <c r="I72" s="164"/>
      <c r="J72" s="164"/>
      <c r="K72" s="164"/>
      <c r="L72" s="164"/>
      <c r="M72" s="163"/>
      <c r="N72" s="152">
        <v>69</v>
      </c>
    </row>
    <row r="73" spans="2:14" ht="18" customHeight="1">
      <c r="B73" s="803"/>
      <c r="C73" s="804"/>
      <c r="D73" s="805"/>
      <c r="E73" s="162"/>
      <c r="F73" s="161"/>
      <c r="G73" s="165"/>
      <c r="H73" s="164"/>
      <c r="I73" s="164"/>
      <c r="J73" s="164"/>
      <c r="K73" s="164"/>
      <c r="L73" s="164"/>
      <c r="M73" s="163"/>
      <c r="N73" s="152">
        <v>70</v>
      </c>
    </row>
    <row r="74" spans="2:14" ht="18" customHeight="1">
      <c r="B74" s="803"/>
      <c r="C74" s="804"/>
      <c r="D74" s="805"/>
      <c r="E74" s="162"/>
      <c r="F74" s="161"/>
      <c r="G74" s="165"/>
      <c r="H74" s="164"/>
      <c r="I74" s="164"/>
      <c r="J74" s="164"/>
      <c r="K74" s="164"/>
      <c r="L74" s="164"/>
      <c r="M74" s="163"/>
      <c r="N74" s="152">
        <v>71</v>
      </c>
    </row>
    <row r="75" spans="2:14" ht="18" customHeight="1">
      <c r="B75" s="803"/>
      <c r="C75" s="804"/>
      <c r="D75" s="805"/>
      <c r="E75" s="162"/>
      <c r="F75" s="161"/>
      <c r="G75" s="165"/>
      <c r="H75" s="164"/>
      <c r="I75" s="164"/>
      <c r="J75" s="164"/>
      <c r="K75" s="164"/>
      <c r="L75" s="164"/>
      <c r="M75" s="163"/>
      <c r="N75" s="152">
        <v>72</v>
      </c>
    </row>
    <row r="76" spans="2:14" ht="18" customHeight="1">
      <c r="B76" s="803"/>
      <c r="C76" s="804"/>
      <c r="D76" s="805"/>
      <c r="E76" s="162"/>
      <c r="F76" s="161"/>
      <c r="G76" s="165"/>
      <c r="H76" s="164"/>
      <c r="I76" s="164"/>
      <c r="J76" s="164"/>
      <c r="K76" s="164"/>
      <c r="L76" s="164"/>
      <c r="M76" s="163"/>
    </row>
    <row r="77" spans="2:14" ht="18" customHeight="1">
      <c r="B77" s="803"/>
      <c r="C77" s="804"/>
      <c r="D77" s="805"/>
      <c r="E77" s="162"/>
      <c r="F77" s="161"/>
      <c r="G77" s="165"/>
      <c r="H77" s="164"/>
      <c r="I77" s="164"/>
      <c r="J77" s="164"/>
      <c r="K77" s="164"/>
      <c r="L77" s="164"/>
      <c r="M77" s="163"/>
    </row>
    <row r="78" spans="2:14" ht="18" customHeight="1">
      <c r="B78" s="803"/>
      <c r="C78" s="804"/>
      <c r="D78" s="805"/>
      <c r="E78" s="162"/>
      <c r="F78" s="161"/>
      <c r="G78" s="160"/>
      <c r="H78" s="159"/>
      <c r="I78" s="159"/>
      <c r="J78" s="159"/>
      <c r="K78" s="159"/>
      <c r="L78" s="159"/>
      <c r="M78" s="158"/>
    </row>
    <row r="79" spans="2:14" ht="23.25" customHeight="1">
      <c r="B79" s="806" t="s">
        <v>112</v>
      </c>
      <c r="C79" s="807"/>
      <c r="D79" s="808"/>
      <c r="E79" s="156"/>
      <c r="F79" s="157">
        <f>SUM(F7:F78)</f>
        <v>0</v>
      </c>
      <c r="G79" s="156"/>
      <c r="H79" s="155"/>
      <c r="I79" s="155"/>
      <c r="J79" s="155"/>
      <c r="K79" s="155"/>
      <c r="L79" s="155"/>
      <c r="M79" s="154"/>
    </row>
    <row r="80" spans="2:14" ht="19.5" customHeight="1">
      <c r="B80" s="153"/>
      <c r="C80" s="153"/>
      <c r="D80" s="153"/>
      <c r="E80" s="153"/>
      <c r="F80" s="153"/>
      <c r="G80" s="153"/>
      <c r="H80" s="153"/>
      <c r="I80" s="153"/>
      <c r="J80" s="153"/>
      <c r="K80" s="153"/>
      <c r="L80" s="153"/>
      <c r="M80" s="153"/>
    </row>
    <row r="81" spans="2:13">
      <c r="B81" s="153"/>
      <c r="C81" s="153"/>
      <c r="D81" s="153"/>
      <c r="E81" s="153"/>
      <c r="F81" s="153"/>
      <c r="G81" s="153"/>
      <c r="H81" s="153"/>
      <c r="I81" s="153"/>
      <c r="J81" s="153"/>
      <c r="K81" s="153"/>
      <c r="L81" s="153"/>
      <c r="M81" s="153"/>
    </row>
  </sheetData>
  <sheetProtection formatCells="0" formatColumns="0" formatRows="0" insertColumns="0" insertRows="0" insertHyperlinks="0" deleteColumns="0" deleteRows="0" sort="0" autoFilter="0" pivotTables="0"/>
  <mergeCells count="78">
    <mergeCell ref="L4:M4"/>
    <mergeCell ref="B5:D5"/>
    <mergeCell ref="E5:F5"/>
    <mergeCell ref="G5:M5"/>
    <mergeCell ref="B6:D6"/>
    <mergeCell ref="B13:D13"/>
    <mergeCell ref="B14:D14"/>
    <mergeCell ref="B15:D15"/>
    <mergeCell ref="B16:D16"/>
    <mergeCell ref="B7:D7"/>
    <mergeCell ref="B8:D8"/>
    <mergeCell ref="B9:D9"/>
    <mergeCell ref="B10:D10"/>
    <mergeCell ref="B11:D11"/>
    <mergeCell ref="B12:D12"/>
    <mergeCell ref="B17:D17"/>
    <mergeCell ref="B18:D18"/>
    <mergeCell ref="B31:D31"/>
    <mergeCell ref="B20:D20"/>
    <mergeCell ref="B21:D21"/>
    <mergeCell ref="B22:D22"/>
    <mergeCell ref="B23:D23"/>
    <mergeCell ref="B24:D24"/>
    <mergeCell ref="B25:D25"/>
    <mergeCell ref="B26:D26"/>
    <mergeCell ref="B19:D19"/>
    <mergeCell ref="B27:D27"/>
    <mergeCell ref="B28:D28"/>
    <mergeCell ref="B29:D29"/>
    <mergeCell ref="B30:D30"/>
    <mergeCell ref="B32:D32"/>
    <mergeCell ref="B33:D33"/>
    <mergeCell ref="B34:D34"/>
    <mergeCell ref="B35:D35"/>
    <mergeCell ref="B36:D36"/>
    <mergeCell ref="B49:D49"/>
    <mergeCell ref="B50:D50"/>
    <mergeCell ref="B51:D51"/>
    <mergeCell ref="B52:D52"/>
    <mergeCell ref="B37:D37"/>
    <mergeCell ref="B38:D38"/>
    <mergeCell ref="B39:D39"/>
    <mergeCell ref="B40:D40"/>
    <mergeCell ref="B41:D41"/>
    <mergeCell ref="B42:D42"/>
    <mergeCell ref="B44:D44"/>
    <mergeCell ref="B45:D45"/>
    <mergeCell ref="B46:D46"/>
    <mergeCell ref="B47:D47"/>
    <mergeCell ref="B48:D48"/>
    <mergeCell ref="B43:D43"/>
    <mergeCell ref="B53:D53"/>
    <mergeCell ref="B54:D54"/>
    <mergeCell ref="B67:D67"/>
    <mergeCell ref="B56:D56"/>
    <mergeCell ref="B57:D57"/>
    <mergeCell ref="B58:D58"/>
    <mergeCell ref="B59:D59"/>
    <mergeCell ref="B60:D60"/>
    <mergeCell ref="B61:D61"/>
    <mergeCell ref="B62:D62"/>
    <mergeCell ref="B55:D55"/>
    <mergeCell ref="B63:D63"/>
    <mergeCell ref="B64:D64"/>
    <mergeCell ref="B65:D65"/>
    <mergeCell ref="B66:D66"/>
    <mergeCell ref="B79:D79"/>
    <mergeCell ref="B68:D68"/>
    <mergeCell ref="B69:D69"/>
    <mergeCell ref="B70:D70"/>
    <mergeCell ref="B71:D71"/>
    <mergeCell ref="B72:D72"/>
    <mergeCell ref="B78:D78"/>
    <mergeCell ref="B73:D73"/>
    <mergeCell ref="B74:D74"/>
    <mergeCell ref="B75:D75"/>
    <mergeCell ref="B76:D76"/>
    <mergeCell ref="B77:D77"/>
  </mergeCells>
  <phoneticPr fontId="5"/>
  <pageMargins left="0.7" right="0.7" top="0.75" bottom="0.75" header="0.3" footer="0.3"/>
  <pageSetup paperSize="9" scale="3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86452-864E-4514-8CEB-A616A8774AD5}">
  <sheetPr>
    <tabColor rgb="FFFFC000"/>
    <outlinePr summaryRight="0"/>
    <pageSetUpPr fitToPage="1"/>
  </sheetPr>
  <dimension ref="A1:AA50"/>
  <sheetViews>
    <sheetView showGridLines="0" view="pageBreakPreview" topLeftCell="H7" zoomScale="70" zoomScaleNormal="75" zoomScaleSheetLayoutView="70" workbookViewId="0">
      <selection activeCell="B20" sqref="B20:D20"/>
    </sheetView>
  </sheetViews>
  <sheetFormatPr defaultRowHeight="13.5"/>
  <cols>
    <col min="1" max="1" width="4.375" customWidth="1"/>
    <col min="2" max="2" width="9.375" bestFit="1" customWidth="1"/>
    <col min="3" max="3" width="21.625" bestFit="1" customWidth="1"/>
    <col min="4" max="4" width="39.25" bestFit="1" customWidth="1"/>
    <col min="5" max="5" width="22.125" bestFit="1" customWidth="1"/>
    <col min="6" max="6" width="13.375" bestFit="1" customWidth="1"/>
    <col min="7" max="7" width="16.25" customWidth="1"/>
    <col min="8" max="8" width="13.375" bestFit="1" customWidth="1"/>
    <col min="9" max="9" width="13.25" customWidth="1"/>
    <col min="10" max="10" width="12.25" customWidth="1"/>
    <col min="11" max="11" width="15.25" customWidth="1"/>
    <col min="12" max="12" width="19.625" customWidth="1"/>
    <col min="13" max="13" width="23.875" customWidth="1"/>
    <col min="14" max="21" width="17.875" customWidth="1"/>
    <col min="22" max="22" width="20.375" customWidth="1"/>
    <col min="23" max="25" width="19.25" style="175" customWidth="1"/>
    <col min="26" max="26" width="17.875" style="175" customWidth="1"/>
  </cols>
  <sheetData>
    <row r="1" spans="1:27" ht="14.25">
      <c r="A1" s="247"/>
      <c r="W1"/>
      <c r="X1"/>
      <c r="Y1"/>
      <c r="Z1"/>
    </row>
    <row r="2" spans="1:27" ht="32.25" customHeight="1" thickBot="1">
      <c r="B2" s="246" t="s">
        <v>272</v>
      </c>
      <c r="W2"/>
      <c r="X2"/>
      <c r="Y2"/>
      <c r="Z2"/>
    </row>
    <row r="3" spans="1:27" ht="47.25" customHeight="1">
      <c r="B3" s="855" t="s">
        <v>273</v>
      </c>
      <c r="C3" s="856"/>
      <c r="D3" s="856"/>
      <c r="E3" s="856"/>
      <c r="F3" s="856"/>
      <c r="G3" s="856"/>
      <c r="H3" s="856"/>
      <c r="I3" s="856"/>
      <c r="J3" s="856"/>
      <c r="K3" s="856"/>
      <c r="L3" s="856"/>
      <c r="M3" s="856"/>
      <c r="N3" s="856"/>
      <c r="O3" s="856"/>
      <c r="P3" s="856"/>
      <c r="Q3" s="856"/>
      <c r="R3" s="856"/>
      <c r="S3" s="856"/>
      <c r="T3" s="856"/>
      <c r="U3" s="856"/>
      <c r="V3" s="856"/>
      <c r="W3" s="856"/>
      <c r="X3" s="856"/>
      <c r="Y3" s="856"/>
      <c r="Z3" s="856"/>
      <c r="AA3" s="857"/>
    </row>
    <row r="4" spans="1:27" ht="30" customHeight="1" thickBot="1">
      <c r="B4" s="858"/>
      <c r="C4" s="859"/>
      <c r="D4" s="859"/>
      <c r="E4" s="859"/>
      <c r="F4" s="859"/>
      <c r="G4" s="859"/>
      <c r="H4" s="859"/>
      <c r="I4" s="859"/>
      <c r="J4" s="859"/>
      <c r="K4" s="859"/>
      <c r="L4" s="859"/>
      <c r="M4" s="859"/>
      <c r="N4" s="859"/>
      <c r="O4" s="859"/>
      <c r="P4" s="859"/>
      <c r="Q4" s="859"/>
      <c r="R4" s="859"/>
      <c r="S4" s="859"/>
      <c r="T4" s="859"/>
      <c r="U4" s="859"/>
      <c r="V4" s="859"/>
      <c r="W4" s="859"/>
      <c r="X4" s="859"/>
      <c r="Y4" s="859"/>
      <c r="Z4" s="859"/>
      <c r="AA4" s="860"/>
    </row>
    <row r="5" spans="1:27" ht="34.5" customHeight="1">
      <c r="B5" s="861" t="s">
        <v>221</v>
      </c>
      <c r="C5" s="861"/>
      <c r="D5" s="245"/>
      <c r="E5" s="244"/>
      <c r="F5" s="244"/>
      <c r="G5" s="244"/>
      <c r="H5" s="244"/>
      <c r="I5" s="244"/>
      <c r="J5" s="244"/>
      <c r="K5" s="244"/>
      <c r="L5" s="244"/>
      <c r="M5" s="244"/>
      <c r="N5" s="244"/>
      <c r="O5" s="244"/>
      <c r="P5" s="244"/>
      <c r="Q5" s="244"/>
      <c r="R5" s="244"/>
      <c r="S5" s="244"/>
      <c r="T5" s="244"/>
      <c r="U5" s="244"/>
      <c r="V5" s="244"/>
      <c r="W5" s="244"/>
      <c r="X5" s="244"/>
      <c r="Y5" s="244"/>
      <c r="Z5" s="244"/>
      <c r="AA5" s="244"/>
    </row>
    <row r="6" spans="1:27" ht="35.25" customHeight="1">
      <c r="B6" s="862" t="s">
        <v>222</v>
      </c>
      <c r="C6" s="862"/>
      <c r="D6" s="245"/>
      <c r="E6" s="244"/>
      <c r="F6" s="244"/>
      <c r="G6" s="244"/>
      <c r="H6" s="244"/>
      <c r="I6" s="244"/>
      <c r="J6" s="244"/>
      <c r="K6" s="244"/>
      <c r="L6" s="244"/>
      <c r="M6" s="244"/>
      <c r="N6" s="244"/>
      <c r="O6" s="244"/>
      <c r="P6" s="244"/>
      <c r="Q6" s="244"/>
      <c r="R6" s="244"/>
      <c r="S6" s="244"/>
      <c r="T6" s="244"/>
      <c r="U6" s="244"/>
      <c r="V6" s="244"/>
      <c r="W6" s="244"/>
      <c r="X6" s="244"/>
      <c r="Y6" s="244"/>
      <c r="Z6" s="244"/>
      <c r="AA6" s="244"/>
    </row>
    <row r="7" spans="1:27" ht="42" customHeight="1">
      <c r="B7" s="849" t="s">
        <v>274</v>
      </c>
      <c r="C7" s="849"/>
      <c r="D7" s="245"/>
      <c r="E7" s="244"/>
      <c r="F7" s="244"/>
      <c r="G7" s="244"/>
      <c r="H7" s="244"/>
      <c r="I7" s="244"/>
      <c r="J7" s="244"/>
      <c r="K7" s="244"/>
      <c r="L7" s="244"/>
      <c r="M7" s="244"/>
      <c r="N7" s="244"/>
      <c r="O7" s="244"/>
      <c r="P7" s="244"/>
      <c r="Q7" s="244"/>
      <c r="R7" s="244"/>
      <c r="S7" s="244"/>
      <c r="T7" s="244"/>
      <c r="U7" s="244"/>
      <c r="V7" s="244"/>
      <c r="W7" s="244"/>
      <c r="X7" s="244"/>
      <c r="Y7" s="244"/>
      <c r="Z7" s="244"/>
      <c r="AA7" s="244"/>
    </row>
    <row r="8" spans="1:27" ht="30" customHeight="1">
      <c r="B8" s="180"/>
      <c r="C8" s="180"/>
      <c r="D8" s="180"/>
      <c r="E8" s="180"/>
      <c r="F8" s="180"/>
      <c r="G8" s="180"/>
      <c r="H8" s="180"/>
      <c r="I8" s="180"/>
      <c r="J8" s="180"/>
      <c r="K8" s="180"/>
      <c r="W8"/>
      <c r="X8"/>
      <c r="Y8"/>
      <c r="Z8"/>
    </row>
    <row r="9" spans="1:27" ht="30" customHeight="1">
      <c r="B9" s="863"/>
      <c r="C9" s="864"/>
      <c r="D9" s="243" t="s">
        <v>224</v>
      </c>
      <c r="E9" s="180"/>
      <c r="F9" s="180"/>
      <c r="G9" s="180"/>
      <c r="H9" s="180"/>
      <c r="I9" s="180"/>
      <c r="J9" s="242"/>
      <c r="K9" s="242"/>
      <c r="L9" s="865"/>
      <c r="M9" s="865"/>
      <c r="N9" s="865"/>
      <c r="O9" s="240"/>
      <c r="P9" s="240"/>
      <c r="Q9" s="240"/>
      <c r="R9" s="240"/>
      <c r="S9" s="240"/>
      <c r="T9" s="240"/>
      <c r="U9" s="240"/>
      <c r="V9" s="240"/>
      <c r="W9" s="241"/>
      <c r="X9" s="240"/>
      <c r="Y9" s="240"/>
      <c r="Z9" s="240"/>
      <c r="AA9" s="180"/>
    </row>
    <row r="10" spans="1:27" ht="357" customHeight="1">
      <c r="B10" s="725" t="s">
        <v>225</v>
      </c>
      <c r="C10" s="726" t="s">
        <v>226</v>
      </c>
      <c r="D10" s="727" t="s">
        <v>227</v>
      </c>
      <c r="E10" s="728" t="s">
        <v>275</v>
      </c>
      <c r="F10" s="729" t="s">
        <v>228</v>
      </c>
      <c r="G10" s="729" t="s">
        <v>276</v>
      </c>
      <c r="H10" s="729" t="s">
        <v>277</v>
      </c>
      <c r="I10" s="729" t="s">
        <v>278</v>
      </c>
      <c r="J10" s="730" t="s">
        <v>279</v>
      </c>
      <c r="K10" s="731" t="s">
        <v>280</v>
      </c>
      <c r="L10" s="726" t="s">
        <v>281</v>
      </c>
      <c r="M10" s="732" t="s">
        <v>282</v>
      </c>
      <c r="N10" s="733" t="s">
        <v>236</v>
      </c>
      <c r="O10" s="734" t="s">
        <v>237</v>
      </c>
      <c r="P10" s="735" t="s">
        <v>283</v>
      </c>
      <c r="Q10" s="734" t="s">
        <v>239</v>
      </c>
      <c r="R10" s="734" t="s">
        <v>240</v>
      </c>
      <c r="S10" s="734" t="s">
        <v>63</v>
      </c>
      <c r="T10" s="734" t="s">
        <v>325</v>
      </c>
      <c r="U10" s="728" t="s">
        <v>241</v>
      </c>
      <c r="V10" s="734" t="s">
        <v>242</v>
      </c>
      <c r="W10" s="736" t="s">
        <v>284</v>
      </c>
      <c r="X10" s="752" t="s">
        <v>66</v>
      </c>
      <c r="Y10" s="752" t="s">
        <v>67</v>
      </c>
      <c r="Z10" s="737" t="s">
        <v>244</v>
      </c>
    </row>
    <row r="11" spans="1:27" ht="37.5">
      <c r="B11" s="235"/>
      <c r="C11" s="234"/>
      <c r="D11" s="234"/>
      <c r="E11" s="239"/>
      <c r="F11" s="239" t="s">
        <v>68</v>
      </c>
      <c r="G11" s="239" t="s">
        <v>245</v>
      </c>
      <c r="H11" s="239" t="s">
        <v>285</v>
      </c>
      <c r="I11" s="237"/>
      <c r="J11" s="237"/>
      <c r="K11" s="237"/>
      <c r="L11" s="237" t="s">
        <v>286</v>
      </c>
      <c r="M11" s="239" t="s">
        <v>247</v>
      </c>
      <c r="N11" s="237" t="s">
        <v>287</v>
      </c>
      <c r="O11" s="237" t="s">
        <v>288</v>
      </c>
      <c r="P11" s="237" t="s">
        <v>289</v>
      </c>
      <c r="Q11" s="237" t="s">
        <v>290</v>
      </c>
      <c r="R11" s="237" t="s">
        <v>291</v>
      </c>
      <c r="S11" s="237"/>
      <c r="T11" s="237" t="s">
        <v>512</v>
      </c>
      <c r="U11" s="237" t="s">
        <v>513</v>
      </c>
      <c r="V11" s="238" t="s">
        <v>514</v>
      </c>
      <c r="W11" s="237" t="s">
        <v>515</v>
      </c>
      <c r="X11" s="237"/>
      <c r="Y11" s="237"/>
      <c r="Z11" s="236"/>
    </row>
    <row r="12" spans="1:27" ht="18.75">
      <c r="B12" s="235"/>
      <c r="C12" s="234"/>
      <c r="D12" s="233" t="s">
        <v>251</v>
      </c>
      <c r="E12" s="233" t="s">
        <v>251</v>
      </c>
      <c r="F12" s="233" t="s">
        <v>49</v>
      </c>
      <c r="G12" s="233" t="s">
        <v>49</v>
      </c>
      <c r="H12" s="233" t="s">
        <v>49</v>
      </c>
      <c r="I12" s="232" t="s">
        <v>292</v>
      </c>
      <c r="J12" s="232" t="s">
        <v>292</v>
      </c>
      <c r="K12" s="232" t="s">
        <v>253</v>
      </c>
      <c r="L12" s="232" t="s">
        <v>251</v>
      </c>
      <c r="M12" s="233" t="s">
        <v>293</v>
      </c>
      <c r="N12" s="232" t="s">
        <v>49</v>
      </c>
      <c r="O12" s="232" t="s">
        <v>49</v>
      </c>
      <c r="P12" s="232" t="s">
        <v>49</v>
      </c>
      <c r="Q12" s="232" t="s">
        <v>49</v>
      </c>
      <c r="R12" s="232" t="s">
        <v>49</v>
      </c>
      <c r="S12" s="232"/>
      <c r="T12" s="232" t="s">
        <v>49</v>
      </c>
      <c r="U12" s="232" t="s">
        <v>49</v>
      </c>
      <c r="V12" s="232" t="s">
        <v>49</v>
      </c>
      <c r="W12" s="232" t="s">
        <v>49</v>
      </c>
      <c r="X12" s="231"/>
      <c r="Y12" s="231"/>
      <c r="Z12" s="230"/>
    </row>
    <row r="13" spans="1:27" ht="18.75">
      <c r="B13" s="135" t="s">
        <v>254</v>
      </c>
      <c r="C13" s="134" t="s">
        <v>83</v>
      </c>
      <c r="D13" s="106" t="s">
        <v>255</v>
      </c>
      <c r="E13" s="201" t="s">
        <v>294</v>
      </c>
      <c r="F13" s="133">
        <v>10000000</v>
      </c>
      <c r="G13" s="133">
        <v>0</v>
      </c>
      <c r="H13" s="133">
        <f>F13-G13</f>
        <v>10000000</v>
      </c>
      <c r="I13" s="103">
        <v>736</v>
      </c>
      <c r="J13" s="103">
        <v>713</v>
      </c>
      <c r="K13" s="92">
        <f t="shared" ref="K13:K34" si="0">(J13-I13)/I13</f>
        <v>-3.125E-2</v>
      </c>
      <c r="L13" s="131">
        <v>3</v>
      </c>
      <c r="M13" s="103">
        <v>30</v>
      </c>
      <c r="N13" s="88">
        <v>105200</v>
      </c>
      <c r="O13" s="88">
        <f t="shared" ref="O13:O34" si="1">L13*M13*N13</f>
        <v>9468000</v>
      </c>
      <c r="P13" s="130">
        <v>280000000</v>
      </c>
      <c r="Q13" s="196">
        <f>P13*L13/100</f>
        <v>8400000</v>
      </c>
      <c r="R13" s="88">
        <f>MIN(H13,O13,Q13)</f>
        <v>8400000</v>
      </c>
      <c r="S13" s="762">
        <v>0.5</v>
      </c>
      <c r="T13" s="88">
        <f>R13*S13</f>
        <v>4200000</v>
      </c>
      <c r="U13" s="129">
        <v>4200000</v>
      </c>
      <c r="V13" s="88">
        <f>MIN(R13*0.5,U13)</f>
        <v>4200000</v>
      </c>
      <c r="W13" s="88">
        <f>ROUNDDOWN(V13,-3)</f>
        <v>4200000</v>
      </c>
      <c r="X13" s="716"/>
      <c r="Y13" s="716"/>
      <c r="Z13" s="229"/>
    </row>
    <row r="14" spans="1:27" ht="19.5" thickBot="1">
      <c r="B14" s="127" t="s">
        <v>257</v>
      </c>
      <c r="C14" s="126" t="s">
        <v>295</v>
      </c>
      <c r="D14" s="125" t="s">
        <v>255</v>
      </c>
      <c r="E14" s="228" t="s">
        <v>296</v>
      </c>
      <c r="F14" s="227">
        <v>100000000</v>
      </c>
      <c r="G14" s="227">
        <v>0</v>
      </c>
      <c r="H14" s="227">
        <f>F14-G14</f>
        <v>100000000</v>
      </c>
      <c r="I14" s="122">
        <v>521</v>
      </c>
      <c r="J14" s="122">
        <v>428</v>
      </c>
      <c r="K14" s="226">
        <f t="shared" si="0"/>
        <v>-0.1785028790786948</v>
      </c>
      <c r="L14" s="120">
        <v>10</v>
      </c>
      <c r="M14" s="120">
        <v>18</v>
      </c>
      <c r="N14" s="225">
        <v>105200</v>
      </c>
      <c r="O14" s="117">
        <f t="shared" si="1"/>
        <v>18936000</v>
      </c>
      <c r="P14" s="119">
        <v>240000000</v>
      </c>
      <c r="Q14" s="117">
        <f t="shared" ref="Q14:Q34" si="2">P14*L14/100</f>
        <v>24000000</v>
      </c>
      <c r="R14" s="224">
        <f>MIN(H14,O14,Q14)</f>
        <v>18936000</v>
      </c>
      <c r="S14" s="768">
        <v>0.5</v>
      </c>
      <c r="T14" s="223">
        <f>R14*S14</f>
        <v>9468000</v>
      </c>
      <c r="U14" s="118">
        <v>9468000</v>
      </c>
      <c r="V14" s="223">
        <f>MIN(R14*0.5,U14)</f>
        <v>9468000</v>
      </c>
      <c r="W14" s="117">
        <f>ROUNDDOWN(V14,-3)</f>
        <v>9468000</v>
      </c>
      <c r="X14" s="717"/>
      <c r="Y14" s="718"/>
      <c r="Z14" s="222"/>
    </row>
    <row r="15" spans="1:27" ht="18.75">
      <c r="B15" s="221">
        <v>1</v>
      </c>
      <c r="C15" s="220"/>
      <c r="D15" s="219"/>
      <c r="E15" s="218"/>
      <c r="F15" s="217"/>
      <c r="G15" s="217"/>
      <c r="H15" s="217"/>
      <c r="I15" s="102"/>
      <c r="J15" s="102"/>
      <c r="K15" s="216" t="e">
        <f t="shared" si="0"/>
        <v>#DIV/0!</v>
      </c>
      <c r="L15" s="110"/>
      <c r="M15" s="112"/>
      <c r="N15" s="208">
        <v>105200</v>
      </c>
      <c r="O15" s="109">
        <f t="shared" si="1"/>
        <v>0</v>
      </c>
      <c r="P15" s="207"/>
      <c r="Q15" s="215">
        <f t="shared" si="2"/>
        <v>0</v>
      </c>
      <c r="R15" s="214">
        <f t="shared" ref="R15:R34" si="3">MIN(O15,Q15)</f>
        <v>0</v>
      </c>
      <c r="S15" s="769">
        <v>0.5</v>
      </c>
      <c r="T15" s="767"/>
      <c r="U15" s="101"/>
      <c r="V15" s="213">
        <f t="shared" ref="V15:V34" si="4">MIN(R15,U15)</f>
        <v>0</v>
      </c>
      <c r="W15" s="109">
        <f t="shared" ref="W15:W34" si="5">ROUNDDOWN(V15/2,-3)</f>
        <v>0</v>
      </c>
      <c r="X15" s="719"/>
      <c r="Y15" s="720"/>
      <c r="Z15" s="205" t="s">
        <v>259</v>
      </c>
    </row>
    <row r="16" spans="1:27" ht="18.75">
      <c r="B16" s="212">
        <v>2</v>
      </c>
      <c r="C16" s="211"/>
      <c r="D16" s="202"/>
      <c r="E16" s="201"/>
      <c r="F16" s="210"/>
      <c r="G16" s="210"/>
      <c r="H16" s="210"/>
      <c r="I16" s="104"/>
      <c r="J16" s="102"/>
      <c r="K16" s="209" t="e">
        <f t="shared" si="0"/>
        <v>#DIV/0!</v>
      </c>
      <c r="L16" s="103"/>
      <c r="M16" s="103"/>
      <c r="N16" s="208">
        <v>105200</v>
      </c>
      <c r="O16" s="88">
        <f t="shared" si="1"/>
        <v>0</v>
      </c>
      <c r="P16" s="207"/>
      <c r="Q16" s="196">
        <f t="shared" si="2"/>
        <v>0</v>
      </c>
      <c r="R16" s="206">
        <f t="shared" si="3"/>
        <v>0</v>
      </c>
      <c r="S16" s="770">
        <v>0.5</v>
      </c>
      <c r="T16" s="766"/>
      <c r="U16" s="101"/>
      <c r="V16" s="206">
        <f t="shared" si="4"/>
        <v>0</v>
      </c>
      <c r="W16" s="88">
        <f t="shared" si="5"/>
        <v>0</v>
      </c>
      <c r="X16" s="719"/>
      <c r="Y16" s="720"/>
      <c r="Z16" s="205" t="s">
        <v>259</v>
      </c>
    </row>
    <row r="17" spans="2:26" ht="18.75">
      <c r="B17" s="212">
        <v>3</v>
      </c>
      <c r="C17" s="211"/>
      <c r="D17" s="202"/>
      <c r="E17" s="201"/>
      <c r="F17" s="210"/>
      <c r="G17" s="210"/>
      <c r="H17" s="210"/>
      <c r="I17" s="104"/>
      <c r="J17" s="102"/>
      <c r="K17" s="209" t="e">
        <f t="shared" si="0"/>
        <v>#DIV/0!</v>
      </c>
      <c r="L17" s="103"/>
      <c r="M17" s="103"/>
      <c r="N17" s="208">
        <v>105200</v>
      </c>
      <c r="O17" s="88">
        <f t="shared" si="1"/>
        <v>0</v>
      </c>
      <c r="P17" s="207"/>
      <c r="Q17" s="196">
        <f t="shared" si="2"/>
        <v>0</v>
      </c>
      <c r="R17" s="206">
        <f t="shared" si="3"/>
        <v>0</v>
      </c>
      <c r="S17" s="770">
        <v>0.5</v>
      </c>
      <c r="T17" s="766"/>
      <c r="U17" s="101"/>
      <c r="V17" s="206">
        <f t="shared" si="4"/>
        <v>0</v>
      </c>
      <c r="W17" s="88">
        <f t="shared" si="5"/>
        <v>0</v>
      </c>
      <c r="X17" s="719"/>
      <c r="Y17" s="720"/>
      <c r="Z17" s="205" t="s">
        <v>259</v>
      </c>
    </row>
    <row r="18" spans="2:26" ht="18.75">
      <c r="B18" s="212">
        <v>4</v>
      </c>
      <c r="C18" s="211"/>
      <c r="D18" s="202"/>
      <c r="E18" s="201"/>
      <c r="F18" s="210"/>
      <c r="G18" s="210"/>
      <c r="H18" s="210"/>
      <c r="I18" s="104"/>
      <c r="J18" s="102"/>
      <c r="K18" s="209" t="e">
        <f t="shared" si="0"/>
        <v>#DIV/0!</v>
      </c>
      <c r="L18" s="103"/>
      <c r="M18" s="103"/>
      <c r="N18" s="208">
        <v>105200</v>
      </c>
      <c r="O18" s="88">
        <f t="shared" si="1"/>
        <v>0</v>
      </c>
      <c r="P18" s="207"/>
      <c r="Q18" s="196">
        <f t="shared" si="2"/>
        <v>0</v>
      </c>
      <c r="R18" s="206">
        <f t="shared" si="3"/>
        <v>0</v>
      </c>
      <c r="S18" s="770">
        <v>0.5</v>
      </c>
      <c r="T18" s="766"/>
      <c r="U18" s="101"/>
      <c r="V18" s="206">
        <f t="shared" si="4"/>
        <v>0</v>
      </c>
      <c r="W18" s="88">
        <f t="shared" si="5"/>
        <v>0</v>
      </c>
      <c r="X18" s="719"/>
      <c r="Y18" s="720"/>
      <c r="Z18" s="205" t="s">
        <v>259</v>
      </c>
    </row>
    <row r="19" spans="2:26" ht="18.75">
      <c r="B19" s="212">
        <v>5</v>
      </c>
      <c r="C19" s="211"/>
      <c r="D19" s="202"/>
      <c r="E19" s="201"/>
      <c r="F19" s="210"/>
      <c r="G19" s="210"/>
      <c r="H19" s="210"/>
      <c r="I19" s="104"/>
      <c r="J19" s="102"/>
      <c r="K19" s="209" t="e">
        <f t="shared" si="0"/>
        <v>#DIV/0!</v>
      </c>
      <c r="L19" s="103"/>
      <c r="M19" s="103"/>
      <c r="N19" s="208">
        <v>105200</v>
      </c>
      <c r="O19" s="88">
        <f t="shared" si="1"/>
        <v>0</v>
      </c>
      <c r="P19" s="207"/>
      <c r="Q19" s="196">
        <f t="shared" si="2"/>
        <v>0</v>
      </c>
      <c r="R19" s="206">
        <f t="shared" si="3"/>
        <v>0</v>
      </c>
      <c r="S19" s="770">
        <v>0.5</v>
      </c>
      <c r="T19" s="766"/>
      <c r="U19" s="101"/>
      <c r="V19" s="206">
        <f t="shared" si="4"/>
        <v>0</v>
      </c>
      <c r="W19" s="88">
        <f t="shared" si="5"/>
        <v>0</v>
      </c>
      <c r="X19" s="719"/>
      <c r="Y19" s="720"/>
      <c r="Z19" s="205" t="s">
        <v>259</v>
      </c>
    </row>
    <row r="20" spans="2:26" ht="18.75">
      <c r="B20" s="212">
        <v>6</v>
      </c>
      <c r="C20" s="211"/>
      <c r="D20" s="202"/>
      <c r="E20" s="201"/>
      <c r="F20" s="210"/>
      <c r="G20" s="210"/>
      <c r="H20" s="210"/>
      <c r="I20" s="104"/>
      <c r="J20" s="102"/>
      <c r="K20" s="209" t="e">
        <f t="shared" si="0"/>
        <v>#DIV/0!</v>
      </c>
      <c r="L20" s="103"/>
      <c r="M20" s="103"/>
      <c r="N20" s="208">
        <v>105200</v>
      </c>
      <c r="O20" s="88">
        <f t="shared" si="1"/>
        <v>0</v>
      </c>
      <c r="P20" s="207"/>
      <c r="Q20" s="196">
        <f t="shared" si="2"/>
        <v>0</v>
      </c>
      <c r="R20" s="206">
        <f t="shared" si="3"/>
        <v>0</v>
      </c>
      <c r="S20" s="770">
        <v>0.5</v>
      </c>
      <c r="T20" s="766"/>
      <c r="U20" s="101"/>
      <c r="V20" s="206">
        <f t="shared" si="4"/>
        <v>0</v>
      </c>
      <c r="W20" s="88">
        <f t="shared" si="5"/>
        <v>0</v>
      </c>
      <c r="X20" s="719"/>
      <c r="Y20" s="720"/>
      <c r="Z20" s="205" t="s">
        <v>259</v>
      </c>
    </row>
    <row r="21" spans="2:26" ht="18.75">
      <c r="B21" s="212">
        <v>7</v>
      </c>
      <c r="C21" s="211"/>
      <c r="D21" s="202"/>
      <c r="E21" s="201"/>
      <c r="F21" s="210"/>
      <c r="G21" s="210"/>
      <c r="H21" s="210"/>
      <c r="I21" s="104"/>
      <c r="J21" s="102"/>
      <c r="K21" s="209" t="e">
        <f t="shared" si="0"/>
        <v>#DIV/0!</v>
      </c>
      <c r="L21" s="103"/>
      <c r="M21" s="103"/>
      <c r="N21" s="208">
        <v>105200</v>
      </c>
      <c r="O21" s="88">
        <f t="shared" si="1"/>
        <v>0</v>
      </c>
      <c r="P21" s="207"/>
      <c r="Q21" s="196">
        <f t="shared" si="2"/>
        <v>0</v>
      </c>
      <c r="R21" s="206">
        <f t="shared" si="3"/>
        <v>0</v>
      </c>
      <c r="S21" s="770">
        <v>0.5</v>
      </c>
      <c r="T21" s="766"/>
      <c r="U21" s="101"/>
      <c r="V21" s="206">
        <f t="shared" si="4"/>
        <v>0</v>
      </c>
      <c r="W21" s="88">
        <f t="shared" si="5"/>
        <v>0</v>
      </c>
      <c r="X21" s="719"/>
      <c r="Y21" s="720"/>
      <c r="Z21" s="205" t="s">
        <v>259</v>
      </c>
    </row>
    <row r="22" spans="2:26" ht="18.75">
      <c r="B22" s="212">
        <v>8</v>
      </c>
      <c r="C22" s="211"/>
      <c r="D22" s="202"/>
      <c r="E22" s="201"/>
      <c r="F22" s="210"/>
      <c r="G22" s="210"/>
      <c r="H22" s="210"/>
      <c r="I22" s="104"/>
      <c r="J22" s="102"/>
      <c r="K22" s="209" t="e">
        <f t="shared" si="0"/>
        <v>#DIV/0!</v>
      </c>
      <c r="L22" s="103"/>
      <c r="M22" s="103"/>
      <c r="N22" s="208">
        <v>105200</v>
      </c>
      <c r="O22" s="88">
        <f t="shared" si="1"/>
        <v>0</v>
      </c>
      <c r="P22" s="207"/>
      <c r="Q22" s="196">
        <f t="shared" si="2"/>
        <v>0</v>
      </c>
      <c r="R22" s="206">
        <f t="shared" si="3"/>
        <v>0</v>
      </c>
      <c r="S22" s="770">
        <v>0.5</v>
      </c>
      <c r="T22" s="766"/>
      <c r="U22" s="101"/>
      <c r="V22" s="206">
        <f t="shared" si="4"/>
        <v>0</v>
      </c>
      <c r="W22" s="88">
        <f t="shared" si="5"/>
        <v>0</v>
      </c>
      <c r="X22" s="719"/>
      <c r="Y22" s="720"/>
      <c r="Z22" s="205" t="s">
        <v>259</v>
      </c>
    </row>
    <row r="23" spans="2:26" ht="18.75">
      <c r="B23" s="212">
        <v>9</v>
      </c>
      <c r="C23" s="211"/>
      <c r="D23" s="202"/>
      <c r="E23" s="201"/>
      <c r="F23" s="210"/>
      <c r="G23" s="210"/>
      <c r="H23" s="210"/>
      <c r="I23" s="104"/>
      <c r="J23" s="102"/>
      <c r="K23" s="209" t="e">
        <f t="shared" si="0"/>
        <v>#DIV/0!</v>
      </c>
      <c r="L23" s="103"/>
      <c r="M23" s="103"/>
      <c r="N23" s="208">
        <v>105200</v>
      </c>
      <c r="O23" s="88">
        <f t="shared" si="1"/>
        <v>0</v>
      </c>
      <c r="P23" s="207"/>
      <c r="Q23" s="196">
        <f t="shared" si="2"/>
        <v>0</v>
      </c>
      <c r="R23" s="206">
        <f t="shared" si="3"/>
        <v>0</v>
      </c>
      <c r="S23" s="770">
        <v>0.5</v>
      </c>
      <c r="T23" s="766"/>
      <c r="U23" s="101"/>
      <c r="V23" s="206">
        <f t="shared" si="4"/>
        <v>0</v>
      </c>
      <c r="W23" s="88">
        <f t="shared" si="5"/>
        <v>0</v>
      </c>
      <c r="X23" s="719"/>
      <c r="Y23" s="720"/>
      <c r="Z23" s="205" t="s">
        <v>259</v>
      </c>
    </row>
    <row r="24" spans="2:26" ht="18.75">
      <c r="B24" s="212">
        <v>10</v>
      </c>
      <c r="C24" s="211"/>
      <c r="D24" s="202"/>
      <c r="E24" s="201"/>
      <c r="F24" s="210"/>
      <c r="G24" s="210"/>
      <c r="H24" s="210"/>
      <c r="I24" s="104"/>
      <c r="J24" s="102"/>
      <c r="K24" s="209" t="e">
        <f t="shared" si="0"/>
        <v>#DIV/0!</v>
      </c>
      <c r="L24" s="103"/>
      <c r="M24" s="103"/>
      <c r="N24" s="208">
        <v>105200</v>
      </c>
      <c r="O24" s="88">
        <f t="shared" si="1"/>
        <v>0</v>
      </c>
      <c r="P24" s="207"/>
      <c r="Q24" s="196">
        <f t="shared" si="2"/>
        <v>0</v>
      </c>
      <c r="R24" s="206">
        <f t="shared" si="3"/>
        <v>0</v>
      </c>
      <c r="S24" s="770">
        <v>0.5</v>
      </c>
      <c r="T24" s="766"/>
      <c r="U24" s="101"/>
      <c r="V24" s="206">
        <f t="shared" si="4"/>
        <v>0</v>
      </c>
      <c r="W24" s="88">
        <f t="shared" si="5"/>
        <v>0</v>
      </c>
      <c r="X24" s="719"/>
      <c r="Y24" s="720"/>
      <c r="Z24" s="205" t="s">
        <v>259</v>
      </c>
    </row>
    <row r="25" spans="2:26" ht="18.75">
      <c r="B25" s="212">
        <v>11</v>
      </c>
      <c r="C25" s="211"/>
      <c r="D25" s="202"/>
      <c r="E25" s="201"/>
      <c r="F25" s="210"/>
      <c r="G25" s="210"/>
      <c r="H25" s="210"/>
      <c r="I25" s="104"/>
      <c r="J25" s="102"/>
      <c r="K25" s="209" t="e">
        <f t="shared" si="0"/>
        <v>#DIV/0!</v>
      </c>
      <c r="L25" s="103"/>
      <c r="M25" s="103"/>
      <c r="N25" s="208">
        <v>105200</v>
      </c>
      <c r="O25" s="88">
        <f t="shared" si="1"/>
        <v>0</v>
      </c>
      <c r="P25" s="207"/>
      <c r="Q25" s="196">
        <f t="shared" si="2"/>
        <v>0</v>
      </c>
      <c r="R25" s="206">
        <f t="shared" si="3"/>
        <v>0</v>
      </c>
      <c r="S25" s="770">
        <v>0.5</v>
      </c>
      <c r="T25" s="766"/>
      <c r="U25" s="101"/>
      <c r="V25" s="206">
        <f t="shared" si="4"/>
        <v>0</v>
      </c>
      <c r="W25" s="88">
        <f t="shared" si="5"/>
        <v>0</v>
      </c>
      <c r="X25" s="719"/>
      <c r="Y25" s="720"/>
      <c r="Z25" s="205" t="s">
        <v>259</v>
      </c>
    </row>
    <row r="26" spans="2:26" ht="18.75">
      <c r="B26" s="212">
        <v>12</v>
      </c>
      <c r="C26" s="211"/>
      <c r="D26" s="202"/>
      <c r="E26" s="201"/>
      <c r="F26" s="210"/>
      <c r="G26" s="210"/>
      <c r="H26" s="210"/>
      <c r="I26" s="104"/>
      <c r="J26" s="102"/>
      <c r="K26" s="209" t="e">
        <f t="shared" si="0"/>
        <v>#DIV/0!</v>
      </c>
      <c r="L26" s="103"/>
      <c r="M26" s="103"/>
      <c r="N26" s="208">
        <v>105200</v>
      </c>
      <c r="O26" s="88">
        <f t="shared" si="1"/>
        <v>0</v>
      </c>
      <c r="P26" s="207"/>
      <c r="Q26" s="196">
        <f t="shared" si="2"/>
        <v>0</v>
      </c>
      <c r="R26" s="206">
        <f t="shared" si="3"/>
        <v>0</v>
      </c>
      <c r="S26" s="770">
        <v>0.5</v>
      </c>
      <c r="T26" s="766"/>
      <c r="U26" s="101"/>
      <c r="V26" s="206">
        <f t="shared" si="4"/>
        <v>0</v>
      </c>
      <c r="W26" s="88">
        <f t="shared" si="5"/>
        <v>0</v>
      </c>
      <c r="X26" s="719"/>
      <c r="Y26" s="720"/>
      <c r="Z26" s="205" t="s">
        <v>259</v>
      </c>
    </row>
    <row r="27" spans="2:26" ht="18.75">
      <c r="B27" s="212">
        <v>13</v>
      </c>
      <c r="C27" s="211"/>
      <c r="D27" s="202"/>
      <c r="E27" s="201"/>
      <c r="F27" s="210"/>
      <c r="G27" s="210"/>
      <c r="H27" s="210"/>
      <c r="I27" s="104"/>
      <c r="J27" s="102"/>
      <c r="K27" s="209" t="e">
        <f t="shared" si="0"/>
        <v>#DIV/0!</v>
      </c>
      <c r="L27" s="103"/>
      <c r="M27" s="103"/>
      <c r="N27" s="208">
        <v>105200</v>
      </c>
      <c r="O27" s="88">
        <f t="shared" si="1"/>
        <v>0</v>
      </c>
      <c r="P27" s="207"/>
      <c r="Q27" s="196">
        <f t="shared" si="2"/>
        <v>0</v>
      </c>
      <c r="R27" s="206">
        <f t="shared" si="3"/>
        <v>0</v>
      </c>
      <c r="S27" s="770">
        <v>0.5</v>
      </c>
      <c r="T27" s="766"/>
      <c r="U27" s="101"/>
      <c r="V27" s="206">
        <f t="shared" si="4"/>
        <v>0</v>
      </c>
      <c r="W27" s="88">
        <f t="shared" si="5"/>
        <v>0</v>
      </c>
      <c r="X27" s="719"/>
      <c r="Y27" s="720"/>
      <c r="Z27" s="205" t="s">
        <v>259</v>
      </c>
    </row>
    <row r="28" spans="2:26" ht="18.75">
      <c r="B28" s="212">
        <v>14</v>
      </c>
      <c r="C28" s="211"/>
      <c r="D28" s="202"/>
      <c r="E28" s="201"/>
      <c r="F28" s="210"/>
      <c r="G28" s="210"/>
      <c r="H28" s="210"/>
      <c r="I28" s="104"/>
      <c r="J28" s="102"/>
      <c r="K28" s="209" t="e">
        <f t="shared" si="0"/>
        <v>#DIV/0!</v>
      </c>
      <c r="L28" s="103"/>
      <c r="M28" s="103"/>
      <c r="N28" s="208">
        <v>105200</v>
      </c>
      <c r="O28" s="88">
        <f t="shared" si="1"/>
        <v>0</v>
      </c>
      <c r="P28" s="207"/>
      <c r="Q28" s="196">
        <f t="shared" si="2"/>
        <v>0</v>
      </c>
      <c r="R28" s="206">
        <f t="shared" si="3"/>
        <v>0</v>
      </c>
      <c r="S28" s="770">
        <v>0.5</v>
      </c>
      <c r="T28" s="766"/>
      <c r="U28" s="101"/>
      <c r="V28" s="206">
        <f t="shared" si="4"/>
        <v>0</v>
      </c>
      <c r="W28" s="88">
        <f t="shared" si="5"/>
        <v>0</v>
      </c>
      <c r="X28" s="719"/>
      <c r="Y28" s="720"/>
      <c r="Z28" s="205" t="s">
        <v>259</v>
      </c>
    </row>
    <row r="29" spans="2:26" ht="18.75">
      <c r="B29" s="212">
        <v>15</v>
      </c>
      <c r="C29" s="211"/>
      <c r="D29" s="202"/>
      <c r="E29" s="201"/>
      <c r="F29" s="210"/>
      <c r="G29" s="210"/>
      <c r="H29" s="210"/>
      <c r="I29" s="104"/>
      <c r="J29" s="102"/>
      <c r="K29" s="209" t="e">
        <f t="shared" si="0"/>
        <v>#DIV/0!</v>
      </c>
      <c r="L29" s="103"/>
      <c r="M29" s="103"/>
      <c r="N29" s="208">
        <v>105200</v>
      </c>
      <c r="O29" s="88">
        <f t="shared" si="1"/>
        <v>0</v>
      </c>
      <c r="P29" s="207"/>
      <c r="Q29" s="196">
        <f t="shared" si="2"/>
        <v>0</v>
      </c>
      <c r="R29" s="206">
        <f t="shared" si="3"/>
        <v>0</v>
      </c>
      <c r="S29" s="770">
        <v>0.5</v>
      </c>
      <c r="T29" s="766"/>
      <c r="U29" s="101"/>
      <c r="V29" s="206">
        <f t="shared" si="4"/>
        <v>0</v>
      </c>
      <c r="W29" s="88">
        <f t="shared" si="5"/>
        <v>0</v>
      </c>
      <c r="X29" s="719"/>
      <c r="Y29" s="720"/>
      <c r="Z29" s="205" t="s">
        <v>259</v>
      </c>
    </row>
    <row r="30" spans="2:26" ht="18.75">
      <c r="B30" s="212">
        <v>16</v>
      </c>
      <c r="C30" s="211"/>
      <c r="D30" s="202"/>
      <c r="E30" s="201"/>
      <c r="F30" s="210"/>
      <c r="G30" s="210"/>
      <c r="H30" s="210"/>
      <c r="I30" s="104"/>
      <c r="J30" s="102"/>
      <c r="K30" s="209" t="e">
        <f t="shared" si="0"/>
        <v>#DIV/0!</v>
      </c>
      <c r="L30" s="103"/>
      <c r="M30" s="103"/>
      <c r="N30" s="208">
        <v>105200</v>
      </c>
      <c r="O30" s="88">
        <f t="shared" si="1"/>
        <v>0</v>
      </c>
      <c r="P30" s="207"/>
      <c r="Q30" s="196">
        <f t="shared" si="2"/>
        <v>0</v>
      </c>
      <c r="R30" s="206">
        <f t="shared" si="3"/>
        <v>0</v>
      </c>
      <c r="S30" s="770">
        <v>0.5</v>
      </c>
      <c r="T30" s="766"/>
      <c r="U30" s="101"/>
      <c r="V30" s="206">
        <f t="shared" si="4"/>
        <v>0</v>
      </c>
      <c r="W30" s="88">
        <f t="shared" si="5"/>
        <v>0</v>
      </c>
      <c r="X30" s="719"/>
      <c r="Y30" s="720"/>
      <c r="Z30" s="205" t="s">
        <v>259</v>
      </c>
    </row>
    <row r="31" spans="2:26" ht="18.75">
      <c r="B31" s="212">
        <v>17</v>
      </c>
      <c r="C31" s="211"/>
      <c r="D31" s="202"/>
      <c r="E31" s="201"/>
      <c r="F31" s="210"/>
      <c r="G31" s="210"/>
      <c r="H31" s="210"/>
      <c r="I31" s="104"/>
      <c r="J31" s="102"/>
      <c r="K31" s="209" t="e">
        <f t="shared" si="0"/>
        <v>#DIV/0!</v>
      </c>
      <c r="L31" s="103"/>
      <c r="M31" s="103"/>
      <c r="N31" s="208">
        <v>105200</v>
      </c>
      <c r="O31" s="88">
        <f t="shared" si="1"/>
        <v>0</v>
      </c>
      <c r="P31" s="207"/>
      <c r="Q31" s="196">
        <f t="shared" si="2"/>
        <v>0</v>
      </c>
      <c r="R31" s="206">
        <f t="shared" si="3"/>
        <v>0</v>
      </c>
      <c r="S31" s="770">
        <v>0.5</v>
      </c>
      <c r="T31" s="766"/>
      <c r="U31" s="101"/>
      <c r="V31" s="206">
        <f t="shared" si="4"/>
        <v>0</v>
      </c>
      <c r="W31" s="88">
        <f t="shared" si="5"/>
        <v>0</v>
      </c>
      <c r="X31" s="719"/>
      <c r="Y31" s="720"/>
      <c r="Z31" s="205" t="s">
        <v>259</v>
      </c>
    </row>
    <row r="32" spans="2:26" ht="18.75">
      <c r="B32" s="212">
        <v>18</v>
      </c>
      <c r="C32" s="211"/>
      <c r="D32" s="202"/>
      <c r="E32" s="201"/>
      <c r="F32" s="210"/>
      <c r="G32" s="210"/>
      <c r="H32" s="210"/>
      <c r="I32" s="104"/>
      <c r="J32" s="102"/>
      <c r="K32" s="209" t="e">
        <f t="shared" si="0"/>
        <v>#DIV/0!</v>
      </c>
      <c r="L32" s="103"/>
      <c r="M32" s="103"/>
      <c r="N32" s="208">
        <v>105200</v>
      </c>
      <c r="O32" s="88">
        <f t="shared" si="1"/>
        <v>0</v>
      </c>
      <c r="P32" s="207"/>
      <c r="Q32" s="196">
        <f t="shared" si="2"/>
        <v>0</v>
      </c>
      <c r="R32" s="206">
        <f t="shared" si="3"/>
        <v>0</v>
      </c>
      <c r="S32" s="770">
        <v>0.5</v>
      </c>
      <c r="T32" s="766"/>
      <c r="U32" s="101"/>
      <c r="V32" s="206">
        <f t="shared" si="4"/>
        <v>0</v>
      </c>
      <c r="W32" s="88">
        <f t="shared" si="5"/>
        <v>0</v>
      </c>
      <c r="X32" s="719"/>
      <c r="Y32" s="720"/>
      <c r="Z32" s="205" t="s">
        <v>259</v>
      </c>
    </row>
    <row r="33" spans="2:27" ht="18.75">
      <c r="B33" s="212">
        <v>19</v>
      </c>
      <c r="C33" s="211"/>
      <c r="D33" s="202"/>
      <c r="E33" s="201"/>
      <c r="F33" s="210"/>
      <c r="G33" s="210"/>
      <c r="H33" s="210"/>
      <c r="I33" s="104"/>
      <c r="J33" s="102"/>
      <c r="K33" s="209" t="e">
        <f t="shared" si="0"/>
        <v>#DIV/0!</v>
      </c>
      <c r="L33" s="103"/>
      <c r="M33" s="103"/>
      <c r="N33" s="208">
        <v>105200</v>
      </c>
      <c r="O33" s="88">
        <f t="shared" si="1"/>
        <v>0</v>
      </c>
      <c r="P33" s="207"/>
      <c r="Q33" s="196">
        <f t="shared" si="2"/>
        <v>0</v>
      </c>
      <c r="R33" s="206">
        <f t="shared" si="3"/>
        <v>0</v>
      </c>
      <c r="S33" s="770">
        <v>0.5</v>
      </c>
      <c r="T33" s="766"/>
      <c r="U33" s="101"/>
      <c r="V33" s="206">
        <f t="shared" si="4"/>
        <v>0</v>
      </c>
      <c r="W33" s="88">
        <f t="shared" si="5"/>
        <v>0</v>
      </c>
      <c r="X33" s="719"/>
      <c r="Y33" s="720"/>
      <c r="Z33" s="205" t="s">
        <v>259</v>
      </c>
    </row>
    <row r="34" spans="2:27" ht="19.5" thickBot="1">
      <c r="B34" s="204">
        <v>20</v>
      </c>
      <c r="C34" s="203"/>
      <c r="D34" s="202"/>
      <c r="E34" s="201"/>
      <c r="F34" s="200"/>
      <c r="G34" s="200"/>
      <c r="H34" s="200"/>
      <c r="I34" s="200"/>
      <c r="J34" s="90"/>
      <c r="K34" s="199" t="e">
        <f t="shared" si="0"/>
        <v>#DIV/0!</v>
      </c>
      <c r="L34" s="91"/>
      <c r="M34" s="103"/>
      <c r="N34" s="198">
        <v>105200</v>
      </c>
      <c r="O34" s="88">
        <f t="shared" si="1"/>
        <v>0</v>
      </c>
      <c r="P34" s="197"/>
      <c r="Q34" s="196">
        <f t="shared" si="2"/>
        <v>0</v>
      </c>
      <c r="R34" s="195">
        <f t="shared" si="3"/>
        <v>0</v>
      </c>
      <c r="S34" s="770">
        <v>0.5</v>
      </c>
      <c r="T34" s="213"/>
      <c r="U34" s="89"/>
      <c r="V34" s="194">
        <f t="shared" si="4"/>
        <v>0</v>
      </c>
      <c r="W34" s="88">
        <f t="shared" si="5"/>
        <v>0</v>
      </c>
      <c r="X34" s="721"/>
      <c r="Y34" s="722"/>
      <c r="Z34" s="193" t="s">
        <v>259</v>
      </c>
    </row>
    <row r="35" spans="2:27" ht="19.5" thickTop="1">
      <c r="B35" s="192" t="s">
        <v>260</v>
      </c>
      <c r="C35" s="189"/>
      <c r="D35" s="191"/>
      <c r="E35" s="189"/>
      <c r="F35" s="189"/>
      <c r="G35" s="189"/>
      <c r="H35" s="189"/>
      <c r="I35" s="189"/>
      <c r="J35" s="189"/>
      <c r="K35" s="189"/>
      <c r="L35" s="189"/>
      <c r="M35" s="189"/>
      <c r="N35" s="189"/>
      <c r="O35" s="189"/>
      <c r="P35" s="189"/>
      <c r="Q35" s="189"/>
      <c r="R35" s="190"/>
      <c r="S35" s="190"/>
      <c r="T35" s="190"/>
      <c r="U35" s="189"/>
      <c r="V35" s="189"/>
      <c r="W35" s="189"/>
      <c r="X35" s="189"/>
      <c r="Y35" s="189"/>
      <c r="Z35" s="188"/>
    </row>
    <row r="36" spans="2:27" ht="14.25" thickBot="1">
      <c r="W36"/>
      <c r="X36"/>
      <c r="Y36"/>
      <c r="Z36"/>
    </row>
    <row r="37" spans="2:27" ht="20.25" thickTop="1" thickBot="1">
      <c r="D37" s="187" t="s">
        <v>261</v>
      </c>
      <c r="E37" s="184" t="s">
        <v>294</v>
      </c>
      <c r="F37" s="180"/>
      <c r="G37" s="180"/>
      <c r="H37" s="180"/>
      <c r="I37" s="180"/>
      <c r="L37" s="186" t="s">
        <v>297</v>
      </c>
      <c r="M37" s="724"/>
      <c r="W37"/>
      <c r="X37"/>
      <c r="Y37"/>
      <c r="Z37"/>
    </row>
    <row r="38" spans="2:27" ht="18.75" customHeight="1" thickTop="1" thickBot="1">
      <c r="D38" s="185" t="s">
        <v>255</v>
      </c>
      <c r="E38" s="184" t="s">
        <v>296</v>
      </c>
      <c r="F38" s="180"/>
      <c r="G38" s="180"/>
      <c r="H38" s="180"/>
      <c r="I38" s="180"/>
      <c r="L38" s="183">
        <v>2</v>
      </c>
      <c r="M38" s="176"/>
      <c r="N38" s="176"/>
      <c r="O38" s="176"/>
      <c r="P38" s="176"/>
      <c r="Q38" s="176"/>
      <c r="R38" s="176"/>
      <c r="S38" s="176"/>
      <c r="T38" s="176"/>
      <c r="U38" s="176"/>
      <c r="V38" s="176"/>
      <c r="W38" s="176"/>
      <c r="X38" s="176"/>
      <c r="Y38" s="176"/>
      <c r="Z38" s="176"/>
      <c r="AA38" s="176"/>
    </row>
    <row r="39" spans="2:27" ht="18.75" customHeight="1" thickTop="1">
      <c r="E39" s="182"/>
      <c r="F39" s="180"/>
      <c r="G39" s="180"/>
      <c r="H39" s="180"/>
      <c r="I39" s="180"/>
      <c r="L39" s="181">
        <v>3</v>
      </c>
      <c r="M39" s="176"/>
      <c r="N39" s="176"/>
      <c r="O39" s="176"/>
      <c r="P39" s="176"/>
      <c r="Q39" s="176"/>
      <c r="R39" s="176"/>
      <c r="S39" s="176"/>
      <c r="T39" s="176"/>
      <c r="U39" s="176"/>
      <c r="V39" s="176"/>
      <c r="W39" s="176"/>
      <c r="X39" s="176"/>
      <c r="Y39" s="176"/>
      <c r="Z39" s="176"/>
      <c r="AA39" s="176"/>
    </row>
    <row r="40" spans="2:27" ht="18.75" customHeight="1">
      <c r="E40" s="180"/>
      <c r="F40" s="180"/>
      <c r="G40" s="180"/>
      <c r="H40" s="180"/>
      <c r="I40" s="180"/>
      <c r="L40" s="179">
        <v>4</v>
      </c>
      <c r="M40" s="176"/>
      <c r="N40" s="176"/>
      <c r="O40" s="176"/>
      <c r="P40" s="176"/>
      <c r="Q40" s="176"/>
      <c r="R40" s="176"/>
      <c r="S40" s="176"/>
      <c r="T40" s="176"/>
      <c r="U40" s="176"/>
      <c r="V40" s="176"/>
      <c r="W40" s="176"/>
      <c r="X40" s="176"/>
      <c r="Y40" s="176"/>
      <c r="Z40" s="176"/>
      <c r="AA40" s="176"/>
    </row>
    <row r="41" spans="2:27" ht="18.75" customHeight="1">
      <c r="D41" s="854" t="s">
        <v>298</v>
      </c>
      <c r="E41" s="854"/>
      <c r="L41" s="179">
        <v>5</v>
      </c>
      <c r="M41" s="176"/>
      <c r="N41" s="176"/>
      <c r="O41" s="176"/>
      <c r="P41" s="176"/>
      <c r="Q41" s="176"/>
      <c r="R41" s="176"/>
      <c r="S41" s="176"/>
      <c r="T41" s="176"/>
      <c r="U41" s="176"/>
      <c r="V41" s="176"/>
      <c r="W41" s="176"/>
      <c r="X41" s="176"/>
      <c r="Y41" s="176"/>
      <c r="Z41" s="176"/>
      <c r="AA41" s="176"/>
    </row>
    <row r="42" spans="2:27" ht="18.75" customHeight="1">
      <c r="D42" s="854"/>
      <c r="E42" s="854"/>
      <c r="L42" s="179">
        <v>6</v>
      </c>
      <c r="M42" s="176"/>
      <c r="N42" s="176"/>
      <c r="O42" s="176"/>
      <c r="P42" s="176"/>
      <c r="Q42" s="176"/>
      <c r="R42" s="176"/>
      <c r="S42" s="176"/>
      <c r="T42" s="176"/>
      <c r="U42" s="176"/>
      <c r="V42" s="176"/>
      <c r="W42" s="176"/>
      <c r="X42" s="176"/>
      <c r="Y42" s="176"/>
      <c r="Z42" s="176"/>
      <c r="AA42" s="176"/>
    </row>
    <row r="43" spans="2:27" ht="18.75" customHeight="1">
      <c r="L43" s="179">
        <v>7</v>
      </c>
      <c r="M43" s="176"/>
      <c r="N43" s="176"/>
      <c r="O43" s="176"/>
      <c r="P43" s="176"/>
      <c r="Q43" s="176"/>
      <c r="R43" s="176"/>
      <c r="S43" s="176"/>
      <c r="T43" s="176"/>
      <c r="U43" s="176"/>
      <c r="V43" s="176"/>
      <c r="W43" s="176"/>
      <c r="X43" s="176"/>
      <c r="Y43" s="176"/>
      <c r="Z43" s="176"/>
      <c r="AA43" s="176"/>
    </row>
    <row r="44" spans="2:27" ht="18.75" customHeight="1">
      <c r="L44" s="179">
        <v>8</v>
      </c>
      <c r="M44" s="176"/>
      <c r="N44" s="176"/>
      <c r="O44" s="176"/>
      <c r="P44" s="176"/>
      <c r="Q44" s="176"/>
      <c r="R44" s="176"/>
      <c r="S44" s="176"/>
      <c r="T44" s="176"/>
      <c r="U44" s="176"/>
      <c r="V44" s="176"/>
      <c r="W44" s="176"/>
      <c r="X44" s="176"/>
      <c r="Y44" s="176"/>
      <c r="Z44" s="176"/>
      <c r="AA44" s="176"/>
    </row>
    <row r="45" spans="2:27" ht="18.75" customHeight="1">
      <c r="L45" s="179">
        <v>9</v>
      </c>
      <c r="M45" s="176"/>
      <c r="N45" s="176"/>
      <c r="O45" s="176"/>
      <c r="P45" s="176"/>
      <c r="Q45" s="176"/>
      <c r="R45" s="176"/>
      <c r="S45" s="176"/>
      <c r="T45" s="176"/>
      <c r="U45" s="176"/>
      <c r="V45" s="176"/>
      <c r="W45" s="176"/>
      <c r="X45" s="176"/>
      <c r="Y45" s="176"/>
      <c r="Z45" s="176"/>
      <c r="AA45" s="176"/>
    </row>
    <row r="46" spans="2:27" ht="18.75" customHeight="1">
      <c r="L46" s="178">
        <v>10</v>
      </c>
      <c r="M46" s="176"/>
      <c r="N46" s="176"/>
      <c r="O46" s="176"/>
      <c r="P46" s="176"/>
      <c r="Q46" s="176"/>
      <c r="R46" s="176"/>
      <c r="S46" s="176"/>
      <c r="T46" s="176"/>
      <c r="U46" s="176"/>
      <c r="V46" s="176"/>
      <c r="W46" s="176"/>
      <c r="X46" s="176"/>
      <c r="Y46" s="176"/>
      <c r="Z46" s="176"/>
      <c r="AA46" s="176"/>
    </row>
    <row r="47" spans="2:27" ht="18.75" customHeight="1">
      <c r="L47" s="177"/>
      <c r="M47" s="176"/>
      <c r="N47" s="176"/>
      <c r="O47" s="176"/>
      <c r="P47" s="176"/>
      <c r="Q47" s="176"/>
      <c r="R47" s="176"/>
      <c r="S47" s="176"/>
      <c r="T47" s="176"/>
      <c r="U47" s="176"/>
      <c r="V47" s="176"/>
      <c r="W47" s="176"/>
      <c r="X47" s="176"/>
      <c r="Y47" s="176"/>
      <c r="Z47" s="176"/>
      <c r="AA47" s="176"/>
    </row>
    <row r="48" spans="2:27" ht="18.75" customHeight="1">
      <c r="L48" s="176"/>
      <c r="M48" s="176"/>
      <c r="N48" s="176"/>
      <c r="O48" s="176"/>
      <c r="P48" s="176"/>
      <c r="Q48" s="176"/>
      <c r="R48" s="176"/>
      <c r="S48" s="176"/>
      <c r="T48" s="176"/>
      <c r="U48" s="176"/>
      <c r="V48" s="176"/>
      <c r="W48" s="176"/>
      <c r="X48" s="176"/>
      <c r="Y48" s="176"/>
      <c r="Z48" s="176"/>
      <c r="AA48" s="176"/>
    </row>
    <row r="49" spans="12:27" ht="18.75" customHeight="1">
      <c r="L49" s="176"/>
      <c r="M49" s="176"/>
      <c r="N49" s="176"/>
      <c r="O49" s="176"/>
      <c r="P49" s="176"/>
      <c r="Q49" s="176"/>
      <c r="R49" s="176"/>
      <c r="S49" s="176"/>
      <c r="T49" s="176"/>
      <c r="U49" s="176"/>
      <c r="V49" s="176"/>
      <c r="W49" s="176"/>
      <c r="X49" s="176"/>
      <c r="Y49" s="176"/>
      <c r="Z49" s="176"/>
      <c r="AA49" s="176"/>
    </row>
    <row r="50" spans="12:27" ht="18.75" customHeight="1">
      <c r="L50" s="176"/>
      <c r="M50" s="176"/>
      <c r="N50" s="176"/>
      <c r="O50" s="176"/>
      <c r="P50" s="176"/>
      <c r="Q50" s="176"/>
      <c r="R50" s="176"/>
      <c r="S50" s="176"/>
      <c r="T50" s="176"/>
      <c r="U50" s="176"/>
      <c r="V50" s="176"/>
      <c r="W50" s="176"/>
      <c r="X50" s="176"/>
      <c r="Y50" s="176"/>
      <c r="Z50" s="176"/>
      <c r="AA50" s="176"/>
    </row>
  </sheetData>
  <sheetProtection selectLockedCells="1"/>
  <mergeCells count="7">
    <mergeCell ref="D41:E42"/>
    <mergeCell ref="B3:AA4"/>
    <mergeCell ref="B5:C5"/>
    <mergeCell ref="B6:C6"/>
    <mergeCell ref="B7:C7"/>
    <mergeCell ref="B9:C9"/>
    <mergeCell ref="L9:N9"/>
  </mergeCells>
  <phoneticPr fontId="5"/>
  <dataValidations count="4">
    <dataValidation type="list" allowBlank="1" showInputMessage="1" showErrorMessage="1" sqref="D13:D34" xr:uid="{6C4415D2-91A5-423F-94A2-6130CB582039}">
      <formula1>$D$37:$D$38</formula1>
    </dataValidation>
    <dataValidation imeMode="off" allowBlank="1" showInputMessage="1" showErrorMessage="1" sqref="V15:V34 D37 R14:V14 R15:T34" xr:uid="{60A533C5-292E-4680-BE2D-543911E75393}"/>
    <dataValidation type="list" allowBlank="1" showInputMessage="1" showErrorMessage="1" sqref="E13:E34" xr:uid="{7CA1B987-F2CB-40A7-8631-456DCF77954B}">
      <formula1>$E$37:$E$38</formula1>
    </dataValidation>
    <dataValidation type="list" allowBlank="1" showInputMessage="1" showErrorMessage="1" sqref="L13:L34" xr:uid="{BD2AAE52-814D-47AD-847F-EBCAEC8443B7}">
      <formula1>$L$38:$L$46</formula1>
    </dataValidation>
  </dataValidations>
  <printOptions horizontalCentered="1"/>
  <pageMargins left="0.39370078740157483" right="0.39370078740157483" top="0.74803149606299213" bottom="0.74803149606299213" header="0.31496062992125984" footer="0.31496062992125984"/>
  <pageSetup paperSize="9" scale="28" fitToHeight="0" orientation="landscape" r:id="rId1"/>
  <headerFooter>
    <oddFooter>&amp;C&amp;P／&amp;N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ED0F7-1C85-4CD8-AD8B-75A5A366B5AB}">
  <sheetPr>
    <tabColor rgb="FFFFC000"/>
    <pageSetUpPr fitToPage="1"/>
  </sheetPr>
  <dimension ref="B1:Q81"/>
  <sheetViews>
    <sheetView showGridLines="0" view="pageBreakPreview" zoomScale="90" zoomScaleNormal="90" zoomScaleSheetLayoutView="90" zoomScalePageLayoutView="70" workbookViewId="0">
      <selection activeCell="B20" sqref="B20:D20"/>
    </sheetView>
  </sheetViews>
  <sheetFormatPr defaultRowHeight="13.5" outlineLevelCol="1"/>
  <cols>
    <col min="1" max="1" width="3.625" style="152" customWidth="1"/>
    <col min="2" max="10" width="22.375" style="152" customWidth="1"/>
    <col min="11" max="13" width="20.75" style="152" customWidth="1"/>
    <col min="14" max="14" width="5.625" style="152" customWidth="1" outlineLevel="1"/>
    <col min="15" max="16" width="9" style="152" customWidth="1" outlineLevel="1"/>
    <col min="18" max="262" width="9" style="152"/>
    <col min="263" max="263" width="15.75" style="152" customWidth="1"/>
    <col min="264" max="269" width="12.125" style="152" customWidth="1"/>
    <col min="270" max="270" width="11.875" style="152" customWidth="1"/>
    <col min="271" max="518" width="9" style="152"/>
    <col min="519" max="519" width="15.75" style="152" customWidth="1"/>
    <col min="520" max="525" width="12.125" style="152" customWidth="1"/>
    <col min="526" max="526" width="11.875" style="152" customWidth="1"/>
    <col min="527" max="774" width="9" style="152"/>
    <col min="775" max="775" width="15.75" style="152" customWidth="1"/>
    <col min="776" max="781" width="12.125" style="152" customWidth="1"/>
    <col min="782" max="782" width="11.875" style="152" customWidth="1"/>
    <col min="783" max="1030" width="9" style="152"/>
    <col min="1031" max="1031" width="15.75" style="152" customWidth="1"/>
    <col min="1032" max="1037" width="12.125" style="152" customWidth="1"/>
    <col min="1038" max="1038" width="11.875" style="152" customWidth="1"/>
    <col min="1039" max="1286" width="9" style="152"/>
    <col min="1287" max="1287" width="15.75" style="152" customWidth="1"/>
    <col min="1288" max="1293" width="12.125" style="152" customWidth="1"/>
    <col min="1294" max="1294" width="11.875" style="152" customWidth="1"/>
    <col min="1295" max="1542" width="9" style="152"/>
    <col min="1543" max="1543" width="15.75" style="152" customWidth="1"/>
    <col min="1544" max="1549" width="12.125" style="152" customWidth="1"/>
    <col min="1550" max="1550" width="11.875" style="152" customWidth="1"/>
    <col min="1551" max="1798" width="9" style="152"/>
    <col min="1799" max="1799" width="15.75" style="152" customWidth="1"/>
    <col min="1800" max="1805" width="12.125" style="152" customWidth="1"/>
    <col min="1806" max="1806" width="11.875" style="152" customWidth="1"/>
    <col min="1807" max="2054" width="9" style="152"/>
    <col min="2055" max="2055" width="15.75" style="152" customWidth="1"/>
    <col min="2056" max="2061" width="12.125" style="152" customWidth="1"/>
    <col min="2062" max="2062" width="11.875" style="152" customWidth="1"/>
    <col min="2063" max="2310" width="9" style="152"/>
    <col min="2311" max="2311" width="15.75" style="152" customWidth="1"/>
    <col min="2312" max="2317" width="12.125" style="152" customWidth="1"/>
    <col min="2318" max="2318" width="11.875" style="152" customWidth="1"/>
    <col min="2319" max="2566" width="9" style="152"/>
    <col min="2567" max="2567" width="15.75" style="152" customWidth="1"/>
    <col min="2568" max="2573" width="12.125" style="152" customWidth="1"/>
    <col min="2574" max="2574" width="11.875" style="152" customWidth="1"/>
    <col min="2575" max="2822" width="9" style="152"/>
    <col min="2823" max="2823" width="15.75" style="152" customWidth="1"/>
    <col min="2824" max="2829" width="12.125" style="152" customWidth="1"/>
    <col min="2830" max="2830" width="11.875" style="152" customWidth="1"/>
    <col min="2831" max="3078" width="9" style="152"/>
    <col min="3079" max="3079" width="15.75" style="152" customWidth="1"/>
    <col min="3080" max="3085" width="12.125" style="152" customWidth="1"/>
    <col min="3086" max="3086" width="11.875" style="152" customWidth="1"/>
    <col min="3087" max="3334" width="9" style="152"/>
    <col min="3335" max="3335" width="15.75" style="152" customWidth="1"/>
    <col min="3336" max="3341" width="12.125" style="152" customWidth="1"/>
    <col min="3342" max="3342" width="11.875" style="152" customWidth="1"/>
    <col min="3343" max="3590" width="9" style="152"/>
    <col min="3591" max="3591" width="15.75" style="152" customWidth="1"/>
    <col min="3592" max="3597" width="12.125" style="152" customWidth="1"/>
    <col min="3598" max="3598" width="11.875" style="152" customWidth="1"/>
    <col min="3599" max="3846" width="9" style="152"/>
    <col min="3847" max="3847" width="15.75" style="152" customWidth="1"/>
    <col min="3848" max="3853" width="12.125" style="152" customWidth="1"/>
    <col min="3854" max="3854" width="11.875" style="152" customWidth="1"/>
    <col min="3855" max="4102" width="9" style="152"/>
    <col min="4103" max="4103" width="15.75" style="152" customWidth="1"/>
    <col min="4104" max="4109" width="12.125" style="152" customWidth="1"/>
    <col min="4110" max="4110" width="11.875" style="152" customWidth="1"/>
    <col min="4111" max="4358" width="9" style="152"/>
    <col min="4359" max="4359" width="15.75" style="152" customWidth="1"/>
    <col min="4360" max="4365" width="12.125" style="152" customWidth="1"/>
    <col min="4366" max="4366" width="11.875" style="152" customWidth="1"/>
    <col min="4367" max="4614" width="9" style="152"/>
    <col min="4615" max="4615" width="15.75" style="152" customWidth="1"/>
    <col min="4616" max="4621" width="12.125" style="152" customWidth="1"/>
    <col min="4622" max="4622" width="11.875" style="152" customWidth="1"/>
    <col min="4623" max="4870" width="9" style="152"/>
    <col min="4871" max="4871" width="15.75" style="152" customWidth="1"/>
    <col min="4872" max="4877" width="12.125" style="152" customWidth="1"/>
    <col min="4878" max="4878" width="11.875" style="152" customWidth="1"/>
    <col min="4879" max="5126" width="9" style="152"/>
    <col min="5127" max="5127" width="15.75" style="152" customWidth="1"/>
    <col min="5128" max="5133" width="12.125" style="152" customWidth="1"/>
    <col min="5134" max="5134" width="11.875" style="152" customWidth="1"/>
    <col min="5135" max="5382" width="9" style="152"/>
    <col min="5383" max="5383" width="15.75" style="152" customWidth="1"/>
    <col min="5384" max="5389" width="12.125" style="152" customWidth="1"/>
    <col min="5390" max="5390" width="11.875" style="152" customWidth="1"/>
    <col min="5391" max="5638" width="9" style="152"/>
    <col min="5639" max="5639" width="15.75" style="152" customWidth="1"/>
    <col min="5640" max="5645" width="12.125" style="152" customWidth="1"/>
    <col min="5646" max="5646" width="11.875" style="152" customWidth="1"/>
    <col min="5647" max="5894" width="9" style="152"/>
    <col min="5895" max="5895" width="15.75" style="152" customWidth="1"/>
    <col min="5896" max="5901" width="12.125" style="152" customWidth="1"/>
    <col min="5902" max="5902" width="11.875" style="152" customWidth="1"/>
    <col min="5903" max="6150" width="9" style="152"/>
    <col min="6151" max="6151" width="15.75" style="152" customWidth="1"/>
    <col min="6152" max="6157" width="12.125" style="152" customWidth="1"/>
    <col min="6158" max="6158" width="11.875" style="152" customWidth="1"/>
    <col min="6159" max="6406" width="9" style="152"/>
    <col min="6407" max="6407" width="15.75" style="152" customWidth="1"/>
    <col min="6408" max="6413" width="12.125" style="152" customWidth="1"/>
    <col min="6414" max="6414" width="11.875" style="152" customWidth="1"/>
    <col min="6415" max="6662" width="9" style="152"/>
    <col min="6663" max="6663" width="15.75" style="152" customWidth="1"/>
    <col min="6664" max="6669" width="12.125" style="152" customWidth="1"/>
    <col min="6670" max="6670" width="11.875" style="152" customWidth="1"/>
    <col min="6671" max="6918" width="9" style="152"/>
    <col min="6919" max="6919" width="15.75" style="152" customWidth="1"/>
    <col min="6920" max="6925" width="12.125" style="152" customWidth="1"/>
    <col min="6926" max="6926" width="11.875" style="152" customWidth="1"/>
    <col min="6927" max="7174" width="9" style="152"/>
    <col min="7175" max="7175" width="15.75" style="152" customWidth="1"/>
    <col min="7176" max="7181" width="12.125" style="152" customWidth="1"/>
    <col min="7182" max="7182" width="11.875" style="152" customWidth="1"/>
    <col min="7183" max="7430" width="9" style="152"/>
    <col min="7431" max="7431" width="15.75" style="152" customWidth="1"/>
    <col min="7432" max="7437" width="12.125" style="152" customWidth="1"/>
    <col min="7438" max="7438" width="11.875" style="152" customWidth="1"/>
    <col min="7439" max="7686" width="9" style="152"/>
    <col min="7687" max="7687" width="15.75" style="152" customWidth="1"/>
    <col min="7688" max="7693" width="12.125" style="152" customWidth="1"/>
    <col min="7694" max="7694" width="11.875" style="152" customWidth="1"/>
    <col min="7695" max="7942" width="9" style="152"/>
    <col min="7943" max="7943" width="15.75" style="152" customWidth="1"/>
    <col min="7944" max="7949" width="12.125" style="152" customWidth="1"/>
    <col min="7950" max="7950" width="11.875" style="152" customWidth="1"/>
    <col min="7951" max="8198" width="9" style="152"/>
    <col min="8199" max="8199" width="15.75" style="152" customWidth="1"/>
    <col min="8200" max="8205" width="12.125" style="152" customWidth="1"/>
    <col min="8206" max="8206" width="11.875" style="152" customWidth="1"/>
    <col min="8207" max="8454" width="9" style="152"/>
    <col min="8455" max="8455" width="15.75" style="152" customWidth="1"/>
    <col min="8456" max="8461" width="12.125" style="152" customWidth="1"/>
    <col min="8462" max="8462" width="11.875" style="152" customWidth="1"/>
    <col min="8463" max="8710" width="9" style="152"/>
    <col min="8711" max="8711" width="15.75" style="152" customWidth="1"/>
    <col min="8712" max="8717" width="12.125" style="152" customWidth="1"/>
    <col min="8718" max="8718" width="11.875" style="152" customWidth="1"/>
    <col min="8719" max="8966" width="9" style="152"/>
    <col min="8967" max="8967" width="15.75" style="152" customWidth="1"/>
    <col min="8968" max="8973" width="12.125" style="152" customWidth="1"/>
    <col min="8974" max="8974" width="11.875" style="152" customWidth="1"/>
    <col min="8975" max="9222" width="9" style="152"/>
    <col min="9223" max="9223" width="15.75" style="152" customWidth="1"/>
    <col min="9224" max="9229" width="12.125" style="152" customWidth="1"/>
    <col min="9230" max="9230" width="11.875" style="152" customWidth="1"/>
    <col min="9231" max="9478" width="9" style="152"/>
    <col min="9479" max="9479" width="15.75" style="152" customWidth="1"/>
    <col min="9480" max="9485" width="12.125" style="152" customWidth="1"/>
    <col min="9486" max="9486" width="11.875" style="152" customWidth="1"/>
    <col min="9487" max="9734" width="9" style="152"/>
    <col min="9735" max="9735" width="15.75" style="152" customWidth="1"/>
    <col min="9736" max="9741" width="12.125" style="152" customWidth="1"/>
    <col min="9742" max="9742" width="11.875" style="152" customWidth="1"/>
    <col min="9743" max="9990" width="9" style="152"/>
    <col min="9991" max="9991" width="15.75" style="152" customWidth="1"/>
    <col min="9992" max="9997" width="12.125" style="152" customWidth="1"/>
    <col min="9998" max="9998" width="11.875" style="152" customWidth="1"/>
    <col min="9999" max="10246" width="9" style="152"/>
    <col min="10247" max="10247" width="15.75" style="152" customWidth="1"/>
    <col min="10248" max="10253" width="12.125" style="152" customWidth="1"/>
    <col min="10254" max="10254" width="11.875" style="152" customWidth="1"/>
    <col min="10255" max="10502" width="9" style="152"/>
    <col min="10503" max="10503" width="15.75" style="152" customWidth="1"/>
    <col min="10504" max="10509" width="12.125" style="152" customWidth="1"/>
    <col min="10510" max="10510" width="11.875" style="152" customWidth="1"/>
    <col min="10511" max="10758" width="9" style="152"/>
    <col min="10759" max="10759" width="15.75" style="152" customWidth="1"/>
    <col min="10760" max="10765" width="12.125" style="152" customWidth="1"/>
    <col min="10766" max="10766" width="11.875" style="152" customWidth="1"/>
    <col min="10767" max="11014" width="9" style="152"/>
    <col min="11015" max="11015" width="15.75" style="152" customWidth="1"/>
    <col min="11016" max="11021" width="12.125" style="152" customWidth="1"/>
    <col min="11022" max="11022" width="11.875" style="152" customWidth="1"/>
    <col min="11023" max="11270" width="9" style="152"/>
    <col min="11271" max="11271" width="15.75" style="152" customWidth="1"/>
    <col min="11272" max="11277" width="12.125" style="152" customWidth="1"/>
    <col min="11278" max="11278" width="11.875" style="152" customWidth="1"/>
    <col min="11279" max="11526" width="9" style="152"/>
    <col min="11527" max="11527" width="15.75" style="152" customWidth="1"/>
    <col min="11528" max="11533" width="12.125" style="152" customWidth="1"/>
    <col min="11534" max="11534" width="11.875" style="152" customWidth="1"/>
    <col min="11535" max="11782" width="9" style="152"/>
    <col min="11783" max="11783" width="15.75" style="152" customWidth="1"/>
    <col min="11784" max="11789" width="12.125" style="152" customWidth="1"/>
    <col min="11790" max="11790" width="11.875" style="152" customWidth="1"/>
    <col min="11791" max="12038" width="9" style="152"/>
    <col min="12039" max="12039" width="15.75" style="152" customWidth="1"/>
    <col min="12040" max="12045" width="12.125" style="152" customWidth="1"/>
    <col min="12046" max="12046" width="11.875" style="152" customWidth="1"/>
    <col min="12047" max="12294" width="9" style="152"/>
    <col min="12295" max="12295" width="15.75" style="152" customWidth="1"/>
    <col min="12296" max="12301" width="12.125" style="152" customWidth="1"/>
    <col min="12302" max="12302" width="11.875" style="152" customWidth="1"/>
    <col min="12303" max="12550" width="9" style="152"/>
    <col min="12551" max="12551" width="15.75" style="152" customWidth="1"/>
    <col min="12552" max="12557" width="12.125" style="152" customWidth="1"/>
    <col min="12558" max="12558" width="11.875" style="152" customWidth="1"/>
    <col min="12559" max="12806" width="9" style="152"/>
    <col min="12807" max="12807" width="15.75" style="152" customWidth="1"/>
    <col min="12808" max="12813" width="12.125" style="152" customWidth="1"/>
    <col min="12814" max="12814" width="11.875" style="152" customWidth="1"/>
    <col min="12815" max="13062" width="9" style="152"/>
    <col min="13063" max="13063" width="15.75" style="152" customWidth="1"/>
    <col min="13064" max="13069" width="12.125" style="152" customWidth="1"/>
    <col min="13070" max="13070" width="11.875" style="152" customWidth="1"/>
    <col min="13071" max="13318" width="9" style="152"/>
    <col min="13319" max="13319" width="15.75" style="152" customWidth="1"/>
    <col min="13320" max="13325" width="12.125" style="152" customWidth="1"/>
    <col min="13326" max="13326" width="11.875" style="152" customWidth="1"/>
    <col min="13327" max="13574" width="9" style="152"/>
    <col min="13575" max="13575" width="15.75" style="152" customWidth="1"/>
    <col min="13576" max="13581" width="12.125" style="152" customWidth="1"/>
    <col min="13582" max="13582" width="11.875" style="152" customWidth="1"/>
    <col min="13583" max="13830" width="9" style="152"/>
    <col min="13831" max="13831" width="15.75" style="152" customWidth="1"/>
    <col min="13832" max="13837" width="12.125" style="152" customWidth="1"/>
    <col min="13838" max="13838" width="11.875" style="152" customWidth="1"/>
    <col min="13839" max="14086" width="9" style="152"/>
    <col min="14087" max="14087" width="15.75" style="152" customWidth="1"/>
    <col min="14088" max="14093" width="12.125" style="152" customWidth="1"/>
    <col min="14094" max="14094" width="11.875" style="152" customWidth="1"/>
    <col min="14095" max="14342" width="9" style="152"/>
    <col min="14343" max="14343" width="15.75" style="152" customWidth="1"/>
    <col min="14344" max="14349" width="12.125" style="152" customWidth="1"/>
    <col min="14350" max="14350" width="11.875" style="152" customWidth="1"/>
    <col min="14351" max="14598" width="9" style="152"/>
    <col min="14599" max="14599" width="15.75" style="152" customWidth="1"/>
    <col min="14600" max="14605" width="12.125" style="152" customWidth="1"/>
    <col min="14606" max="14606" width="11.875" style="152" customWidth="1"/>
    <col min="14607" max="14854" width="9" style="152"/>
    <col min="14855" max="14855" width="15.75" style="152" customWidth="1"/>
    <col min="14856" max="14861" width="12.125" style="152" customWidth="1"/>
    <col min="14862" max="14862" width="11.875" style="152" customWidth="1"/>
    <col min="14863" max="15110" width="9" style="152"/>
    <col min="15111" max="15111" width="15.75" style="152" customWidth="1"/>
    <col min="15112" max="15117" width="12.125" style="152" customWidth="1"/>
    <col min="15118" max="15118" width="11.875" style="152" customWidth="1"/>
    <col min="15119" max="15366" width="9" style="152"/>
    <col min="15367" max="15367" width="15.75" style="152" customWidth="1"/>
    <col min="15368" max="15373" width="12.125" style="152" customWidth="1"/>
    <col min="15374" max="15374" width="11.875" style="152" customWidth="1"/>
    <col min="15375" max="15622" width="9" style="152"/>
    <col min="15623" max="15623" width="15.75" style="152" customWidth="1"/>
    <col min="15624" max="15629" width="12.125" style="152" customWidth="1"/>
    <col min="15630" max="15630" width="11.875" style="152" customWidth="1"/>
    <col min="15631" max="15878" width="9" style="152"/>
    <col min="15879" max="15879" width="15.75" style="152" customWidth="1"/>
    <col min="15880" max="15885" width="12.125" style="152" customWidth="1"/>
    <col min="15886" max="15886" width="11.875" style="152" customWidth="1"/>
    <col min="15887" max="16134" width="9" style="152"/>
    <col min="16135" max="16135" width="15.75" style="152" customWidth="1"/>
    <col min="16136" max="16141" width="12.125" style="152" customWidth="1"/>
    <col min="16142" max="16142" width="11.875" style="152" customWidth="1"/>
    <col min="16143" max="16384" width="9" style="152"/>
  </cols>
  <sheetData>
    <row r="1" spans="2:14" ht="16.5" customHeight="1">
      <c r="B1" s="169" t="s">
        <v>299</v>
      </c>
      <c r="C1" s="174"/>
      <c r="D1" s="153"/>
      <c r="E1" s="153"/>
      <c r="F1" s="153"/>
      <c r="G1" s="153"/>
      <c r="H1" s="153"/>
      <c r="I1" s="153"/>
      <c r="J1" s="153"/>
      <c r="K1" s="153"/>
      <c r="L1" s="153"/>
      <c r="M1" s="153"/>
    </row>
    <row r="2" spans="2:14" ht="13.5" customHeight="1">
      <c r="B2" s="153"/>
      <c r="C2" s="153"/>
      <c r="D2" s="153"/>
      <c r="E2" s="153"/>
      <c r="F2" s="153"/>
      <c r="G2" s="153"/>
      <c r="H2" s="153"/>
      <c r="I2" s="153"/>
      <c r="J2" s="153"/>
      <c r="K2" s="153"/>
      <c r="L2" s="153"/>
      <c r="M2" s="153"/>
    </row>
    <row r="3" spans="2:14" ht="13.5" customHeight="1">
      <c r="B3" s="153"/>
      <c r="C3" s="173"/>
      <c r="D3" s="173"/>
      <c r="E3" s="173"/>
      <c r="F3" s="173"/>
      <c r="G3" s="173"/>
      <c r="H3" s="173"/>
      <c r="I3" s="173"/>
      <c r="J3" s="173"/>
      <c r="K3" s="173"/>
      <c r="L3" s="173"/>
      <c r="M3" s="173"/>
    </row>
    <row r="4" spans="2:14" ht="23.25" customHeight="1">
      <c r="B4" s="169" t="s">
        <v>300</v>
      </c>
      <c r="C4" s="169"/>
      <c r="D4" s="153"/>
      <c r="E4" s="153"/>
      <c r="F4" s="153"/>
      <c r="G4" s="153"/>
      <c r="H4" s="153"/>
      <c r="I4" s="153"/>
      <c r="J4" s="153"/>
      <c r="K4" s="153"/>
      <c r="L4" s="853" t="s">
        <v>98</v>
      </c>
      <c r="M4" s="853"/>
    </row>
    <row r="5" spans="2:14" ht="18" customHeight="1">
      <c r="B5" s="806" t="s">
        <v>99</v>
      </c>
      <c r="C5" s="807"/>
      <c r="D5" s="808"/>
      <c r="E5" s="806" t="s">
        <v>100</v>
      </c>
      <c r="F5" s="808"/>
      <c r="G5" s="806" t="s">
        <v>101</v>
      </c>
      <c r="H5" s="807"/>
      <c r="I5" s="807"/>
      <c r="J5" s="807"/>
      <c r="K5" s="807"/>
      <c r="L5" s="807"/>
      <c r="M5" s="808"/>
      <c r="N5" s="172"/>
    </row>
    <row r="6" spans="2:14" ht="18" customHeight="1">
      <c r="B6" s="809"/>
      <c r="C6" s="810"/>
      <c r="D6" s="811"/>
      <c r="E6" s="162"/>
      <c r="F6" s="171" t="s">
        <v>102</v>
      </c>
      <c r="G6" s="170"/>
      <c r="H6" s="169"/>
      <c r="I6" s="169"/>
      <c r="J6" s="169"/>
      <c r="K6" s="169"/>
      <c r="L6" s="169"/>
      <c r="M6" s="168"/>
    </row>
    <row r="7" spans="2:14" ht="18" customHeight="1">
      <c r="B7" s="812" t="s">
        <v>268</v>
      </c>
      <c r="C7" s="804"/>
      <c r="D7" s="805"/>
      <c r="E7" s="162"/>
      <c r="F7" s="161"/>
      <c r="G7" s="167"/>
      <c r="H7" s="164"/>
      <c r="I7" s="164"/>
      <c r="J7" s="164"/>
      <c r="K7" s="164"/>
      <c r="L7" s="164"/>
      <c r="M7" s="163"/>
      <c r="N7" s="152">
        <v>4</v>
      </c>
    </row>
    <row r="8" spans="2:14" ht="18" customHeight="1">
      <c r="B8" s="803"/>
      <c r="C8" s="804"/>
      <c r="D8" s="805"/>
      <c r="E8" s="162"/>
      <c r="F8" s="161"/>
      <c r="G8" s="167"/>
      <c r="H8" s="164"/>
      <c r="I8" s="164"/>
      <c r="J8" s="164"/>
      <c r="K8" s="164"/>
      <c r="L8" s="164"/>
      <c r="M8" s="163"/>
      <c r="N8" s="152">
        <v>5</v>
      </c>
    </row>
    <row r="9" spans="2:14" ht="18" customHeight="1">
      <c r="B9" s="803"/>
      <c r="C9" s="804"/>
      <c r="D9" s="805"/>
      <c r="E9" s="162"/>
      <c r="F9" s="161"/>
      <c r="G9" s="165"/>
      <c r="H9" s="164"/>
      <c r="I9" s="164"/>
      <c r="J9" s="164"/>
      <c r="K9" s="164"/>
      <c r="L9" s="164"/>
      <c r="M9" s="163"/>
      <c r="N9" s="152">
        <v>6</v>
      </c>
    </row>
    <row r="10" spans="2:14" ht="18" customHeight="1">
      <c r="B10" s="803"/>
      <c r="C10" s="804"/>
      <c r="D10" s="805"/>
      <c r="E10" s="162"/>
      <c r="F10" s="161"/>
      <c r="G10" s="165"/>
      <c r="H10" s="164"/>
      <c r="I10" s="164"/>
      <c r="J10" s="164"/>
      <c r="K10" s="164"/>
      <c r="L10" s="164"/>
      <c r="M10" s="163"/>
      <c r="N10" s="152">
        <v>7</v>
      </c>
    </row>
    <row r="11" spans="2:14" ht="18" customHeight="1">
      <c r="B11" s="803" t="s">
        <v>269</v>
      </c>
      <c r="C11" s="804"/>
      <c r="D11" s="805"/>
      <c r="E11" s="162"/>
      <c r="F11" s="166"/>
      <c r="G11" s="165"/>
      <c r="H11" s="164"/>
      <c r="I11" s="164"/>
      <c r="J11" s="164"/>
      <c r="K11" s="164"/>
      <c r="L11" s="164"/>
      <c r="M11" s="163"/>
      <c r="N11" s="152">
        <v>8</v>
      </c>
    </row>
    <row r="12" spans="2:14" ht="18" customHeight="1">
      <c r="B12" s="803"/>
      <c r="C12" s="804"/>
      <c r="D12" s="805"/>
      <c r="E12" s="162"/>
      <c r="F12" s="161"/>
      <c r="G12" s="165"/>
      <c r="H12" s="164"/>
      <c r="I12" s="164"/>
      <c r="J12" s="164"/>
      <c r="K12" s="164"/>
      <c r="L12" s="164"/>
      <c r="M12" s="163"/>
      <c r="N12" s="152">
        <v>9</v>
      </c>
    </row>
    <row r="13" spans="2:14" ht="18" customHeight="1">
      <c r="B13" s="803"/>
      <c r="C13" s="804"/>
      <c r="D13" s="805"/>
      <c r="E13" s="162"/>
      <c r="F13" s="161"/>
      <c r="G13" s="165"/>
      <c r="H13" s="164"/>
      <c r="I13" s="164"/>
      <c r="J13" s="164"/>
      <c r="K13" s="164"/>
      <c r="L13" s="164"/>
      <c r="M13" s="163"/>
      <c r="N13" s="152">
        <v>10</v>
      </c>
    </row>
    <row r="14" spans="2:14" ht="18" customHeight="1">
      <c r="B14" s="803"/>
      <c r="C14" s="804"/>
      <c r="D14" s="805"/>
      <c r="E14" s="162"/>
      <c r="F14" s="161"/>
      <c r="G14" s="165"/>
      <c r="H14" s="164"/>
      <c r="I14" s="164"/>
      <c r="J14" s="164"/>
      <c r="K14" s="164"/>
      <c r="L14" s="164"/>
      <c r="M14" s="163"/>
      <c r="N14" s="152">
        <v>11</v>
      </c>
    </row>
    <row r="15" spans="2:14" ht="18" customHeight="1">
      <c r="B15" s="803" t="s">
        <v>270</v>
      </c>
      <c r="C15" s="804"/>
      <c r="D15" s="805"/>
      <c r="E15" s="162"/>
      <c r="F15" s="161"/>
      <c r="G15" s="165"/>
      <c r="H15" s="164"/>
      <c r="I15" s="164"/>
      <c r="J15" s="164"/>
      <c r="K15" s="164"/>
      <c r="L15" s="164"/>
      <c r="M15" s="163"/>
      <c r="N15" s="152">
        <v>12</v>
      </c>
    </row>
    <row r="16" spans="2:14" ht="18" customHeight="1">
      <c r="B16" s="803"/>
      <c r="C16" s="804"/>
      <c r="D16" s="805"/>
      <c r="E16" s="162"/>
      <c r="F16" s="161"/>
      <c r="G16" s="165"/>
      <c r="H16" s="164"/>
      <c r="I16" s="164"/>
      <c r="J16" s="164"/>
      <c r="K16" s="164"/>
      <c r="L16" s="164"/>
      <c r="M16" s="163"/>
      <c r="N16" s="152">
        <v>13</v>
      </c>
    </row>
    <row r="17" spans="2:14" ht="18" customHeight="1">
      <c r="B17" s="803"/>
      <c r="C17" s="804"/>
      <c r="D17" s="805"/>
      <c r="E17" s="162"/>
      <c r="F17" s="161"/>
      <c r="G17" s="165"/>
      <c r="H17" s="164"/>
      <c r="I17" s="164"/>
      <c r="J17" s="164"/>
      <c r="K17" s="164"/>
      <c r="L17" s="164"/>
      <c r="M17" s="163"/>
      <c r="N17" s="152">
        <v>14</v>
      </c>
    </row>
    <row r="18" spans="2:14" ht="18" customHeight="1">
      <c r="B18" s="803" t="s">
        <v>271</v>
      </c>
      <c r="C18" s="804"/>
      <c r="D18" s="805"/>
      <c r="E18" s="162"/>
      <c r="F18" s="161"/>
      <c r="G18" s="165"/>
      <c r="H18" s="164"/>
      <c r="I18" s="164"/>
      <c r="J18" s="164"/>
      <c r="K18" s="164"/>
      <c r="L18" s="164"/>
      <c r="M18" s="163"/>
      <c r="N18" s="152">
        <v>15</v>
      </c>
    </row>
    <row r="19" spans="2:14" ht="18" customHeight="1">
      <c r="B19" s="803"/>
      <c r="C19" s="804"/>
      <c r="D19" s="805"/>
      <c r="E19" s="162"/>
      <c r="F19" s="161"/>
      <c r="G19" s="165"/>
      <c r="H19" s="164"/>
      <c r="I19" s="164"/>
      <c r="J19" s="164"/>
      <c r="K19" s="164"/>
      <c r="L19" s="164"/>
      <c r="M19" s="163"/>
      <c r="N19" s="152">
        <v>16</v>
      </c>
    </row>
    <row r="20" spans="2:14" ht="18" customHeight="1">
      <c r="B20" s="803"/>
      <c r="C20" s="804"/>
      <c r="D20" s="805"/>
      <c r="E20" s="162"/>
      <c r="F20" s="161"/>
      <c r="G20" s="165"/>
      <c r="H20" s="164"/>
      <c r="I20" s="164"/>
      <c r="J20" s="164"/>
      <c r="K20" s="164"/>
      <c r="L20" s="164"/>
      <c r="M20" s="163"/>
      <c r="N20" s="152">
        <v>17</v>
      </c>
    </row>
    <row r="21" spans="2:14" ht="18" customHeight="1">
      <c r="B21" s="803"/>
      <c r="C21" s="804"/>
      <c r="D21" s="805"/>
      <c r="E21" s="162"/>
      <c r="F21" s="161"/>
      <c r="G21" s="165"/>
      <c r="H21" s="164"/>
      <c r="I21" s="164"/>
      <c r="J21" s="164"/>
      <c r="K21" s="164"/>
      <c r="L21" s="164"/>
      <c r="M21" s="163"/>
      <c r="N21" s="152">
        <v>18</v>
      </c>
    </row>
    <row r="22" spans="2:14" ht="18" customHeight="1">
      <c r="B22" s="803"/>
      <c r="C22" s="804"/>
      <c r="D22" s="805"/>
      <c r="E22" s="162"/>
      <c r="F22" s="161"/>
      <c r="G22" s="165"/>
      <c r="H22" s="164"/>
      <c r="I22" s="164"/>
      <c r="J22" s="164"/>
      <c r="K22" s="164"/>
      <c r="L22" s="164"/>
      <c r="M22" s="163"/>
      <c r="N22" s="152">
        <v>19</v>
      </c>
    </row>
    <row r="23" spans="2:14" ht="18" customHeight="1">
      <c r="B23" s="803"/>
      <c r="C23" s="804"/>
      <c r="D23" s="805"/>
      <c r="E23" s="162"/>
      <c r="F23" s="161"/>
      <c r="G23" s="165"/>
      <c r="H23" s="164"/>
      <c r="I23" s="164"/>
      <c r="J23" s="164"/>
      <c r="K23" s="164"/>
      <c r="L23" s="164"/>
      <c r="M23" s="163"/>
      <c r="N23" s="152">
        <v>20</v>
      </c>
    </row>
    <row r="24" spans="2:14" ht="18" customHeight="1">
      <c r="B24" s="803"/>
      <c r="C24" s="804"/>
      <c r="D24" s="805"/>
      <c r="E24" s="162"/>
      <c r="F24" s="161"/>
      <c r="G24" s="165"/>
      <c r="H24" s="164"/>
      <c r="I24" s="164"/>
      <c r="J24" s="164"/>
      <c r="K24" s="164"/>
      <c r="L24" s="164"/>
      <c r="M24" s="163"/>
      <c r="N24" s="152">
        <v>21</v>
      </c>
    </row>
    <row r="25" spans="2:14" ht="18" customHeight="1">
      <c r="B25" s="803"/>
      <c r="C25" s="804"/>
      <c r="D25" s="805"/>
      <c r="E25" s="162"/>
      <c r="F25" s="161"/>
      <c r="G25" s="165"/>
      <c r="H25" s="164"/>
      <c r="I25" s="164"/>
      <c r="J25" s="164"/>
      <c r="K25" s="164"/>
      <c r="L25" s="164"/>
      <c r="M25" s="163"/>
      <c r="N25" s="152">
        <v>22</v>
      </c>
    </row>
    <row r="26" spans="2:14" ht="18" customHeight="1">
      <c r="B26" s="803"/>
      <c r="C26" s="804"/>
      <c r="D26" s="805"/>
      <c r="E26" s="162"/>
      <c r="F26" s="161"/>
      <c r="G26" s="165"/>
      <c r="H26" s="164"/>
      <c r="I26" s="164"/>
      <c r="J26" s="164"/>
      <c r="K26" s="164"/>
      <c r="L26" s="164"/>
      <c r="M26" s="163"/>
      <c r="N26" s="152">
        <v>23</v>
      </c>
    </row>
    <row r="27" spans="2:14" ht="18" customHeight="1">
      <c r="B27" s="803"/>
      <c r="C27" s="804"/>
      <c r="D27" s="805"/>
      <c r="E27" s="162"/>
      <c r="F27" s="161"/>
      <c r="G27" s="165"/>
      <c r="H27" s="164"/>
      <c r="I27" s="164"/>
      <c r="J27" s="164"/>
      <c r="K27" s="164"/>
      <c r="L27" s="164"/>
      <c r="M27" s="163"/>
      <c r="N27" s="152">
        <v>24</v>
      </c>
    </row>
    <row r="28" spans="2:14" ht="18" customHeight="1">
      <c r="B28" s="803"/>
      <c r="C28" s="804"/>
      <c r="D28" s="805"/>
      <c r="E28" s="162"/>
      <c r="F28" s="161"/>
      <c r="G28" s="165"/>
      <c r="H28" s="164"/>
      <c r="I28" s="164"/>
      <c r="J28" s="164"/>
      <c r="K28" s="164"/>
      <c r="L28" s="164"/>
      <c r="M28" s="163"/>
      <c r="N28" s="152">
        <v>25</v>
      </c>
    </row>
    <row r="29" spans="2:14" ht="18" customHeight="1">
      <c r="B29" s="803"/>
      <c r="C29" s="804"/>
      <c r="D29" s="805"/>
      <c r="E29" s="162"/>
      <c r="F29" s="161"/>
      <c r="G29" s="165"/>
      <c r="H29" s="164"/>
      <c r="I29" s="164"/>
      <c r="J29" s="164"/>
      <c r="K29" s="164"/>
      <c r="L29" s="164"/>
      <c r="M29" s="163"/>
      <c r="N29" s="152">
        <v>26</v>
      </c>
    </row>
    <row r="30" spans="2:14" ht="18" customHeight="1">
      <c r="B30" s="803"/>
      <c r="C30" s="804"/>
      <c r="D30" s="805"/>
      <c r="E30" s="162"/>
      <c r="F30" s="161"/>
      <c r="G30" s="165"/>
      <c r="H30" s="164"/>
      <c r="I30" s="164"/>
      <c r="J30" s="164"/>
      <c r="K30" s="164"/>
      <c r="L30" s="164"/>
      <c r="M30" s="163"/>
      <c r="N30" s="152">
        <v>27</v>
      </c>
    </row>
    <row r="31" spans="2:14" ht="18" customHeight="1">
      <c r="B31" s="803"/>
      <c r="C31" s="804"/>
      <c r="D31" s="805"/>
      <c r="E31" s="162"/>
      <c r="F31" s="161"/>
      <c r="G31" s="165"/>
      <c r="H31" s="164"/>
      <c r="I31" s="164"/>
      <c r="J31" s="164"/>
      <c r="K31" s="164"/>
      <c r="L31" s="164"/>
      <c r="M31" s="163"/>
      <c r="N31" s="152">
        <v>28</v>
      </c>
    </row>
    <row r="32" spans="2:14" ht="18" customHeight="1">
      <c r="B32" s="803"/>
      <c r="C32" s="804"/>
      <c r="D32" s="805"/>
      <c r="E32" s="162"/>
      <c r="F32" s="161"/>
      <c r="G32" s="165"/>
      <c r="H32" s="164"/>
      <c r="I32" s="164"/>
      <c r="J32" s="164"/>
      <c r="K32" s="164"/>
      <c r="L32" s="164"/>
      <c r="M32" s="163"/>
      <c r="N32" s="152">
        <v>29</v>
      </c>
    </row>
    <row r="33" spans="2:14" ht="18" customHeight="1">
      <c r="B33" s="803"/>
      <c r="C33" s="804"/>
      <c r="D33" s="805"/>
      <c r="E33" s="162"/>
      <c r="F33" s="161"/>
      <c r="G33" s="165"/>
      <c r="H33" s="164"/>
      <c r="I33" s="164"/>
      <c r="J33" s="164"/>
      <c r="K33" s="164"/>
      <c r="L33" s="164"/>
      <c r="M33" s="163"/>
      <c r="N33" s="152">
        <v>30</v>
      </c>
    </row>
    <row r="34" spans="2:14" ht="18" customHeight="1">
      <c r="B34" s="803"/>
      <c r="C34" s="804"/>
      <c r="D34" s="805"/>
      <c r="E34" s="162"/>
      <c r="F34" s="161"/>
      <c r="G34" s="165"/>
      <c r="H34" s="164"/>
      <c r="I34" s="164"/>
      <c r="J34" s="164"/>
      <c r="K34" s="164"/>
      <c r="L34" s="164"/>
      <c r="M34" s="163"/>
      <c r="N34" s="152">
        <v>31</v>
      </c>
    </row>
    <row r="35" spans="2:14" ht="18" customHeight="1">
      <c r="B35" s="803"/>
      <c r="C35" s="804"/>
      <c r="D35" s="805"/>
      <c r="E35" s="162"/>
      <c r="F35" s="161"/>
      <c r="G35" s="165"/>
      <c r="H35" s="164"/>
      <c r="I35" s="164"/>
      <c r="J35" s="164"/>
      <c r="K35" s="164"/>
      <c r="L35" s="164"/>
      <c r="M35" s="163"/>
      <c r="N35" s="152">
        <v>32</v>
      </c>
    </row>
    <row r="36" spans="2:14" ht="18" customHeight="1">
      <c r="B36" s="803"/>
      <c r="C36" s="804"/>
      <c r="D36" s="805"/>
      <c r="E36" s="162"/>
      <c r="F36" s="161"/>
      <c r="G36" s="165"/>
      <c r="H36" s="164"/>
      <c r="I36" s="164"/>
      <c r="J36" s="164"/>
      <c r="K36" s="164"/>
      <c r="L36" s="164"/>
      <c r="M36" s="163"/>
      <c r="N36" s="152">
        <v>33</v>
      </c>
    </row>
    <row r="37" spans="2:14" ht="18" customHeight="1">
      <c r="B37" s="803"/>
      <c r="C37" s="804"/>
      <c r="D37" s="805"/>
      <c r="E37" s="162"/>
      <c r="F37" s="161"/>
      <c r="G37" s="165"/>
      <c r="H37" s="164"/>
      <c r="I37" s="164"/>
      <c r="J37" s="164"/>
      <c r="K37" s="164"/>
      <c r="L37" s="164"/>
      <c r="M37" s="163"/>
      <c r="N37" s="152">
        <v>34</v>
      </c>
    </row>
    <row r="38" spans="2:14" ht="18" customHeight="1">
      <c r="B38" s="803"/>
      <c r="C38" s="804"/>
      <c r="D38" s="805"/>
      <c r="E38" s="162"/>
      <c r="F38" s="161"/>
      <c r="G38" s="165"/>
      <c r="H38" s="164"/>
      <c r="I38" s="164"/>
      <c r="J38" s="164"/>
      <c r="K38" s="164"/>
      <c r="L38" s="164"/>
      <c r="M38" s="163"/>
      <c r="N38" s="152">
        <v>35</v>
      </c>
    </row>
    <row r="39" spans="2:14" ht="18" customHeight="1">
      <c r="B39" s="803"/>
      <c r="C39" s="804"/>
      <c r="D39" s="805"/>
      <c r="E39" s="162"/>
      <c r="F39" s="161"/>
      <c r="G39" s="165"/>
      <c r="H39" s="164"/>
      <c r="I39" s="164"/>
      <c r="J39" s="164"/>
      <c r="K39" s="164"/>
      <c r="L39" s="164"/>
      <c r="M39" s="163"/>
      <c r="N39" s="152">
        <v>36</v>
      </c>
    </row>
    <row r="40" spans="2:14" ht="18" customHeight="1">
      <c r="B40" s="803"/>
      <c r="C40" s="804"/>
      <c r="D40" s="805"/>
      <c r="E40" s="162"/>
      <c r="F40" s="161"/>
      <c r="G40" s="165"/>
      <c r="H40" s="164"/>
      <c r="I40" s="164"/>
      <c r="J40" s="164"/>
      <c r="K40" s="164"/>
      <c r="L40" s="164"/>
      <c r="M40" s="163"/>
      <c r="N40" s="152">
        <v>37</v>
      </c>
    </row>
    <row r="41" spans="2:14" ht="18" customHeight="1">
      <c r="B41" s="803"/>
      <c r="C41" s="804"/>
      <c r="D41" s="805"/>
      <c r="E41" s="162"/>
      <c r="F41" s="161"/>
      <c r="G41" s="165"/>
      <c r="H41" s="164"/>
      <c r="I41" s="164"/>
      <c r="J41" s="164"/>
      <c r="K41" s="164"/>
      <c r="L41" s="164"/>
      <c r="M41" s="163"/>
      <c r="N41" s="152">
        <v>38</v>
      </c>
    </row>
    <row r="42" spans="2:14" ht="18" customHeight="1">
      <c r="B42" s="803"/>
      <c r="C42" s="804"/>
      <c r="D42" s="805"/>
      <c r="E42" s="162"/>
      <c r="F42" s="161"/>
      <c r="G42" s="165"/>
      <c r="H42" s="164"/>
      <c r="I42" s="164"/>
      <c r="J42" s="164"/>
      <c r="K42" s="164"/>
      <c r="L42" s="164"/>
      <c r="M42" s="163"/>
      <c r="N42" s="152">
        <v>39</v>
      </c>
    </row>
    <row r="43" spans="2:14" ht="18" customHeight="1">
      <c r="B43" s="803"/>
      <c r="C43" s="804"/>
      <c r="D43" s="805"/>
      <c r="E43" s="162"/>
      <c r="F43" s="161"/>
      <c r="G43" s="165"/>
      <c r="H43" s="164"/>
      <c r="I43" s="164"/>
      <c r="J43" s="164"/>
      <c r="K43" s="164"/>
      <c r="L43" s="164"/>
      <c r="M43" s="163"/>
      <c r="N43" s="152">
        <v>40</v>
      </c>
    </row>
    <row r="44" spans="2:14" ht="18" customHeight="1">
      <c r="B44" s="803"/>
      <c r="C44" s="804"/>
      <c r="D44" s="805"/>
      <c r="E44" s="162"/>
      <c r="F44" s="161"/>
      <c r="G44" s="165"/>
      <c r="H44" s="164"/>
      <c r="I44" s="164"/>
      <c r="J44" s="164"/>
      <c r="K44" s="164"/>
      <c r="L44" s="164"/>
      <c r="M44" s="163"/>
      <c r="N44" s="152">
        <v>41</v>
      </c>
    </row>
    <row r="45" spans="2:14" ht="18" customHeight="1">
      <c r="B45" s="803"/>
      <c r="C45" s="804"/>
      <c r="D45" s="805"/>
      <c r="E45" s="162"/>
      <c r="F45" s="161"/>
      <c r="G45" s="165"/>
      <c r="H45" s="164"/>
      <c r="I45" s="164"/>
      <c r="J45" s="164"/>
      <c r="K45" s="164"/>
      <c r="L45" s="164"/>
      <c r="M45" s="163"/>
      <c r="N45" s="152">
        <v>42</v>
      </c>
    </row>
    <row r="46" spans="2:14" ht="18" customHeight="1">
      <c r="B46" s="803"/>
      <c r="C46" s="804"/>
      <c r="D46" s="805"/>
      <c r="E46" s="162"/>
      <c r="F46" s="161"/>
      <c r="G46" s="165"/>
      <c r="H46" s="164"/>
      <c r="I46" s="164"/>
      <c r="J46" s="164"/>
      <c r="K46" s="164"/>
      <c r="L46" s="164"/>
      <c r="M46" s="163"/>
      <c r="N46" s="152">
        <v>43</v>
      </c>
    </row>
    <row r="47" spans="2:14" ht="18" customHeight="1">
      <c r="B47" s="803"/>
      <c r="C47" s="804"/>
      <c r="D47" s="805"/>
      <c r="E47" s="162"/>
      <c r="F47" s="161"/>
      <c r="G47" s="165"/>
      <c r="H47" s="164"/>
      <c r="I47" s="164"/>
      <c r="J47" s="164"/>
      <c r="K47" s="164"/>
      <c r="L47" s="164"/>
      <c r="M47" s="163"/>
      <c r="N47" s="152">
        <v>44</v>
      </c>
    </row>
    <row r="48" spans="2:14" ht="18" customHeight="1">
      <c r="B48" s="803"/>
      <c r="C48" s="804"/>
      <c r="D48" s="805"/>
      <c r="E48" s="162"/>
      <c r="F48" s="161"/>
      <c r="G48" s="165"/>
      <c r="H48" s="164"/>
      <c r="I48" s="164"/>
      <c r="J48" s="164"/>
      <c r="K48" s="164"/>
      <c r="L48" s="164"/>
      <c r="M48" s="163"/>
      <c r="N48" s="152">
        <v>45</v>
      </c>
    </row>
    <row r="49" spans="2:14" ht="18" customHeight="1">
      <c r="B49" s="803"/>
      <c r="C49" s="804"/>
      <c r="D49" s="805"/>
      <c r="E49" s="162"/>
      <c r="F49" s="161"/>
      <c r="G49" s="165"/>
      <c r="H49" s="164"/>
      <c r="I49" s="164"/>
      <c r="J49" s="164"/>
      <c r="K49" s="164"/>
      <c r="L49" s="164"/>
      <c r="M49" s="163"/>
      <c r="N49" s="152">
        <v>46</v>
      </c>
    </row>
    <row r="50" spans="2:14" ht="18" customHeight="1">
      <c r="B50" s="803"/>
      <c r="C50" s="804"/>
      <c r="D50" s="805"/>
      <c r="E50" s="162"/>
      <c r="F50" s="161"/>
      <c r="G50" s="165"/>
      <c r="H50" s="164"/>
      <c r="I50" s="164"/>
      <c r="J50" s="164"/>
      <c r="K50" s="164"/>
      <c r="L50" s="164"/>
      <c r="M50" s="163"/>
      <c r="N50" s="152">
        <v>47</v>
      </c>
    </row>
    <row r="51" spans="2:14" ht="18" customHeight="1">
      <c r="B51" s="803"/>
      <c r="C51" s="804"/>
      <c r="D51" s="805"/>
      <c r="E51" s="162"/>
      <c r="F51" s="161"/>
      <c r="G51" s="165"/>
      <c r="H51" s="164"/>
      <c r="I51" s="164"/>
      <c r="J51" s="164"/>
      <c r="K51" s="164"/>
      <c r="L51" s="164"/>
      <c r="M51" s="163"/>
      <c r="N51" s="152">
        <v>48</v>
      </c>
    </row>
    <row r="52" spans="2:14" ht="18" customHeight="1">
      <c r="B52" s="803"/>
      <c r="C52" s="804"/>
      <c r="D52" s="805"/>
      <c r="E52" s="162"/>
      <c r="F52" s="161"/>
      <c r="G52" s="165"/>
      <c r="H52" s="164"/>
      <c r="I52" s="164"/>
      <c r="J52" s="164"/>
      <c r="K52" s="164"/>
      <c r="L52" s="164"/>
      <c r="M52" s="163"/>
      <c r="N52" s="152">
        <v>49</v>
      </c>
    </row>
    <row r="53" spans="2:14" ht="18" customHeight="1">
      <c r="B53" s="803"/>
      <c r="C53" s="804"/>
      <c r="D53" s="805"/>
      <c r="E53" s="162"/>
      <c r="F53" s="161"/>
      <c r="G53" s="165"/>
      <c r="H53" s="164"/>
      <c r="I53" s="164"/>
      <c r="J53" s="164"/>
      <c r="K53" s="164"/>
      <c r="L53" s="164"/>
      <c r="M53" s="163"/>
      <c r="N53" s="152">
        <v>50</v>
      </c>
    </row>
    <row r="54" spans="2:14" ht="18" customHeight="1">
      <c r="B54" s="803"/>
      <c r="C54" s="804"/>
      <c r="D54" s="805"/>
      <c r="E54" s="162"/>
      <c r="F54" s="161"/>
      <c r="G54" s="165"/>
      <c r="H54" s="164"/>
      <c r="I54" s="164"/>
      <c r="J54" s="164"/>
      <c r="K54" s="164"/>
      <c r="L54" s="164"/>
      <c r="M54" s="163"/>
      <c r="N54" s="152">
        <v>51</v>
      </c>
    </row>
    <row r="55" spans="2:14" ht="18" customHeight="1">
      <c r="B55" s="803"/>
      <c r="C55" s="804"/>
      <c r="D55" s="805"/>
      <c r="E55" s="162"/>
      <c r="F55" s="161"/>
      <c r="G55" s="165"/>
      <c r="H55" s="164"/>
      <c r="I55" s="164"/>
      <c r="J55" s="164"/>
      <c r="K55" s="164"/>
      <c r="L55" s="164"/>
      <c r="M55" s="163"/>
      <c r="N55" s="152">
        <v>52</v>
      </c>
    </row>
    <row r="56" spans="2:14" ht="18" customHeight="1">
      <c r="B56" s="803"/>
      <c r="C56" s="804"/>
      <c r="D56" s="805"/>
      <c r="E56" s="162"/>
      <c r="F56" s="161"/>
      <c r="G56" s="165"/>
      <c r="H56" s="164"/>
      <c r="I56" s="164"/>
      <c r="J56" s="164"/>
      <c r="K56" s="164"/>
      <c r="L56" s="164"/>
      <c r="M56" s="163"/>
      <c r="N56" s="152">
        <v>53</v>
      </c>
    </row>
    <row r="57" spans="2:14" ht="18" customHeight="1">
      <c r="B57" s="803"/>
      <c r="C57" s="804"/>
      <c r="D57" s="805"/>
      <c r="E57" s="162"/>
      <c r="F57" s="161"/>
      <c r="G57" s="165"/>
      <c r="H57" s="164"/>
      <c r="I57" s="164"/>
      <c r="J57" s="164"/>
      <c r="K57" s="164"/>
      <c r="L57" s="164"/>
      <c r="M57" s="163"/>
      <c r="N57" s="152">
        <v>54</v>
      </c>
    </row>
    <row r="58" spans="2:14" ht="18" customHeight="1">
      <c r="B58" s="803"/>
      <c r="C58" s="804"/>
      <c r="D58" s="805"/>
      <c r="E58" s="162"/>
      <c r="F58" s="161"/>
      <c r="G58" s="165"/>
      <c r="H58" s="164"/>
      <c r="I58" s="164"/>
      <c r="J58" s="164"/>
      <c r="K58" s="164"/>
      <c r="L58" s="164"/>
      <c r="M58" s="163"/>
      <c r="N58" s="152">
        <v>55</v>
      </c>
    </row>
    <row r="59" spans="2:14" ht="18" customHeight="1">
      <c r="B59" s="803"/>
      <c r="C59" s="804"/>
      <c r="D59" s="805"/>
      <c r="E59" s="162"/>
      <c r="F59" s="161"/>
      <c r="G59" s="165"/>
      <c r="H59" s="164"/>
      <c r="I59" s="164"/>
      <c r="J59" s="164"/>
      <c r="K59" s="164"/>
      <c r="L59" s="164"/>
      <c r="M59" s="163"/>
      <c r="N59" s="152">
        <v>56</v>
      </c>
    </row>
    <row r="60" spans="2:14" ht="18" customHeight="1">
      <c r="B60" s="803"/>
      <c r="C60" s="804"/>
      <c r="D60" s="805"/>
      <c r="E60" s="162"/>
      <c r="F60" s="161"/>
      <c r="G60" s="165"/>
      <c r="H60" s="164"/>
      <c r="I60" s="164"/>
      <c r="J60" s="164"/>
      <c r="K60" s="164"/>
      <c r="L60" s="164"/>
      <c r="M60" s="163"/>
      <c r="N60" s="152">
        <v>57</v>
      </c>
    </row>
    <row r="61" spans="2:14" ht="18" customHeight="1">
      <c r="B61" s="803"/>
      <c r="C61" s="804"/>
      <c r="D61" s="805"/>
      <c r="E61" s="162"/>
      <c r="F61" s="161"/>
      <c r="G61" s="165"/>
      <c r="H61" s="164"/>
      <c r="I61" s="164"/>
      <c r="J61" s="164"/>
      <c r="K61" s="164"/>
      <c r="L61" s="164"/>
      <c r="M61" s="163"/>
      <c r="N61" s="152">
        <v>58</v>
      </c>
    </row>
    <row r="62" spans="2:14" ht="18" customHeight="1">
      <c r="B62" s="803"/>
      <c r="C62" s="804"/>
      <c r="D62" s="805"/>
      <c r="E62" s="162"/>
      <c r="F62" s="161"/>
      <c r="G62" s="165"/>
      <c r="H62" s="164"/>
      <c r="I62" s="164"/>
      <c r="J62" s="164"/>
      <c r="K62" s="164"/>
      <c r="L62" s="164"/>
      <c r="M62" s="163"/>
      <c r="N62" s="152">
        <v>59</v>
      </c>
    </row>
    <row r="63" spans="2:14" ht="18" customHeight="1">
      <c r="B63" s="803"/>
      <c r="C63" s="804"/>
      <c r="D63" s="805"/>
      <c r="E63" s="162"/>
      <c r="F63" s="161"/>
      <c r="G63" s="165"/>
      <c r="H63" s="164"/>
      <c r="I63" s="164"/>
      <c r="J63" s="164"/>
      <c r="K63" s="164"/>
      <c r="L63" s="164"/>
      <c r="M63" s="163"/>
      <c r="N63" s="152">
        <v>60</v>
      </c>
    </row>
    <row r="64" spans="2:14" ht="18" customHeight="1">
      <c r="B64" s="803"/>
      <c r="C64" s="804"/>
      <c r="D64" s="805"/>
      <c r="E64" s="162"/>
      <c r="F64" s="161"/>
      <c r="G64" s="165"/>
      <c r="H64" s="164"/>
      <c r="I64" s="164"/>
      <c r="J64" s="164"/>
      <c r="K64" s="164"/>
      <c r="L64" s="164"/>
      <c r="M64" s="163"/>
      <c r="N64" s="152">
        <v>61</v>
      </c>
    </row>
    <row r="65" spans="2:14" ht="18" customHeight="1">
      <c r="B65" s="803"/>
      <c r="C65" s="804"/>
      <c r="D65" s="805"/>
      <c r="E65" s="162"/>
      <c r="F65" s="161"/>
      <c r="G65" s="165"/>
      <c r="H65" s="164"/>
      <c r="I65" s="164"/>
      <c r="J65" s="164"/>
      <c r="K65" s="164"/>
      <c r="L65" s="164"/>
      <c r="M65" s="163"/>
      <c r="N65" s="152">
        <v>62</v>
      </c>
    </row>
    <row r="66" spans="2:14" ht="18" customHeight="1">
      <c r="B66" s="803"/>
      <c r="C66" s="804"/>
      <c r="D66" s="805"/>
      <c r="E66" s="162"/>
      <c r="F66" s="161"/>
      <c r="G66" s="165"/>
      <c r="H66" s="164"/>
      <c r="I66" s="164"/>
      <c r="J66" s="164"/>
      <c r="K66" s="164"/>
      <c r="L66" s="164"/>
      <c r="M66" s="163"/>
      <c r="N66" s="152">
        <v>63</v>
      </c>
    </row>
    <row r="67" spans="2:14" ht="18" customHeight="1">
      <c r="B67" s="803"/>
      <c r="C67" s="804"/>
      <c r="D67" s="805"/>
      <c r="E67" s="162"/>
      <c r="F67" s="161"/>
      <c r="G67" s="165"/>
      <c r="H67" s="164"/>
      <c r="I67" s="164"/>
      <c r="J67" s="164"/>
      <c r="K67" s="164"/>
      <c r="L67" s="164"/>
      <c r="M67" s="163"/>
      <c r="N67" s="152">
        <v>64</v>
      </c>
    </row>
    <row r="68" spans="2:14" ht="18" customHeight="1">
      <c r="B68" s="803"/>
      <c r="C68" s="804"/>
      <c r="D68" s="805"/>
      <c r="E68" s="162"/>
      <c r="F68" s="161"/>
      <c r="G68" s="165"/>
      <c r="H68" s="164"/>
      <c r="I68" s="164"/>
      <c r="J68" s="164"/>
      <c r="K68" s="164"/>
      <c r="L68" s="164"/>
      <c r="M68" s="163"/>
      <c r="N68" s="152">
        <v>65</v>
      </c>
    </row>
    <row r="69" spans="2:14" ht="18" customHeight="1">
      <c r="B69" s="803"/>
      <c r="C69" s="804"/>
      <c r="D69" s="805"/>
      <c r="E69" s="162"/>
      <c r="F69" s="161"/>
      <c r="G69" s="165"/>
      <c r="H69" s="164"/>
      <c r="I69" s="164"/>
      <c r="J69" s="164"/>
      <c r="K69" s="164"/>
      <c r="L69" s="164"/>
      <c r="M69" s="163"/>
      <c r="N69" s="152">
        <v>66</v>
      </c>
    </row>
    <row r="70" spans="2:14" ht="18" customHeight="1">
      <c r="B70" s="803"/>
      <c r="C70" s="804"/>
      <c r="D70" s="805"/>
      <c r="E70" s="162"/>
      <c r="F70" s="161"/>
      <c r="G70" s="165"/>
      <c r="H70" s="164"/>
      <c r="I70" s="164"/>
      <c r="J70" s="164"/>
      <c r="K70" s="164"/>
      <c r="L70" s="164"/>
      <c r="M70" s="163"/>
      <c r="N70" s="152">
        <v>67</v>
      </c>
    </row>
    <row r="71" spans="2:14" ht="18" customHeight="1">
      <c r="B71" s="803"/>
      <c r="C71" s="804"/>
      <c r="D71" s="805"/>
      <c r="E71" s="162"/>
      <c r="F71" s="161"/>
      <c r="G71" s="165"/>
      <c r="H71" s="164"/>
      <c r="I71" s="164"/>
      <c r="J71" s="164"/>
      <c r="K71" s="164"/>
      <c r="L71" s="164"/>
      <c r="M71" s="163"/>
      <c r="N71" s="152">
        <v>68</v>
      </c>
    </row>
    <row r="72" spans="2:14" ht="18" customHeight="1">
      <c r="B72" s="803"/>
      <c r="C72" s="804"/>
      <c r="D72" s="805"/>
      <c r="E72" s="162"/>
      <c r="F72" s="161"/>
      <c r="G72" s="165"/>
      <c r="H72" s="164"/>
      <c r="I72" s="164"/>
      <c r="J72" s="164"/>
      <c r="K72" s="164"/>
      <c r="L72" s="164"/>
      <c r="M72" s="163"/>
      <c r="N72" s="152">
        <v>69</v>
      </c>
    </row>
    <row r="73" spans="2:14" ht="18" customHeight="1">
      <c r="B73" s="803"/>
      <c r="C73" s="804"/>
      <c r="D73" s="805"/>
      <c r="E73" s="162"/>
      <c r="F73" s="161"/>
      <c r="G73" s="165"/>
      <c r="H73" s="164"/>
      <c r="I73" s="164"/>
      <c r="J73" s="164"/>
      <c r="K73" s="164"/>
      <c r="L73" s="164"/>
      <c r="M73" s="163"/>
      <c r="N73" s="152">
        <v>70</v>
      </c>
    </row>
    <row r="74" spans="2:14" ht="18" customHeight="1">
      <c r="B74" s="803"/>
      <c r="C74" s="804"/>
      <c r="D74" s="805"/>
      <c r="E74" s="162"/>
      <c r="F74" s="161"/>
      <c r="G74" s="165"/>
      <c r="H74" s="164"/>
      <c r="I74" s="164"/>
      <c r="J74" s="164"/>
      <c r="K74" s="164"/>
      <c r="L74" s="164"/>
      <c r="M74" s="163"/>
      <c r="N74" s="152">
        <v>71</v>
      </c>
    </row>
    <row r="75" spans="2:14" ht="18" customHeight="1">
      <c r="B75" s="803"/>
      <c r="C75" s="804"/>
      <c r="D75" s="805"/>
      <c r="E75" s="162"/>
      <c r="F75" s="161"/>
      <c r="G75" s="165"/>
      <c r="H75" s="164"/>
      <c r="I75" s="164"/>
      <c r="J75" s="164"/>
      <c r="K75" s="164"/>
      <c r="L75" s="164"/>
      <c r="M75" s="163"/>
      <c r="N75" s="152">
        <v>72</v>
      </c>
    </row>
    <row r="76" spans="2:14" ht="18" customHeight="1">
      <c r="B76" s="803"/>
      <c r="C76" s="804"/>
      <c r="D76" s="805"/>
      <c r="E76" s="162"/>
      <c r="F76" s="161"/>
      <c r="G76" s="165"/>
      <c r="H76" s="164"/>
      <c r="I76" s="164"/>
      <c r="J76" s="164"/>
      <c r="K76" s="164"/>
      <c r="L76" s="164"/>
      <c r="M76" s="163"/>
    </row>
    <row r="77" spans="2:14" ht="18" customHeight="1">
      <c r="B77" s="803"/>
      <c r="C77" s="804"/>
      <c r="D77" s="805"/>
      <c r="E77" s="162"/>
      <c r="F77" s="161"/>
      <c r="G77" s="165"/>
      <c r="H77" s="164"/>
      <c r="I77" s="164"/>
      <c r="J77" s="164"/>
      <c r="K77" s="164"/>
      <c r="L77" s="164"/>
      <c r="M77" s="163"/>
    </row>
    <row r="78" spans="2:14" ht="18" customHeight="1">
      <c r="B78" s="803"/>
      <c r="C78" s="804"/>
      <c r="D78" s="805"/>
      <c r="E78" s="162"/>
      <c r="F78" s="161"/>
      <c r="G78" s="160"/>
      <c r="H78" s="159"/>
      <c r="I78" s="159"/>
      <c r="J78" s="159"/>
      <c r="K78" s="159"/>
      <c r="L78" s="159"/>
      <c r="M78" s="158"/>
    </row>
    <row r="79" spans="2:14" ht="23.25" customHeight="1">
      <c r="B79" s="806" t="s">
        <v>112</v>
      </c>
      <c r="C79" s="807"/>
      <c r="D79" s="808"/>
      <c r="E79" s="156"/>
      <c r="F79" s="157">
        <f>SUM(F7:F78)</f>
        <v>0</v>
      </c>
      <c r="G79" s="156"/>
      <c r="H79" s="155"/>
      <c r="I79" s="155"/>
      <c r="J79" s="155"/>
      <c r="K79" s="155"/>
      <c r="L79" s="155"/>
      <c r="M79" s="154"/>
    </row>
    <row r="80" spans="2:14" ht="19.5" customHeight="1">
      <c r="B80" s="153"/>
      <c r="C80" s="153"/>
      <c r="D80" s="153"/>
      <c r="E80" s="153"/>
      <c r="F80" s="153"/>
      <c r="G80" s="153"/>
      <c r="H80" s="153"/>
      <c r="I80" s="153"/>
      <c r="J80" s="153"/>
      <c r="K80" s="153"/>
      <c r="L80" s="153"/>
      <c r="M80" s="153"/>
    </row>
    <row r="81" spans="2:13">
      <c r="B81" s="153"/>
      <c r="C81" s="153"/>
      <c r="D81" s="153"/>
      <c r="E81" s="153"/>
      <c r="F81" s="153"/>
      <c r="G81" s="153"/>
      <c r="H81" s="153"/>
      <c r="I81" s="153"/>
      <c r="J81" s="153"/>
      <c r="K81" s="153"/>
      <c r="L81" s="153"/>
      <c r="M81" s="153"/>
    </row>
  </sheetData>
  <sheetProtection formatCells="0" formatColumns="0" formatRows="0" insertColumns="0" insertRows="0" insertHyperlinks="0" deleteColumns="0" deleteRows="0" sort="0" autoFilter="0" pivotTables="0"/>
  <mergeCells count="78">
    <mergeCell ref="B77:D77"/>
    <mergeCell ref="B78:D78"/>
    <mergeCell ref="B79:D79"/>
    <mergeCell ref="B72:D72"/>
    <mergeCell ref="B73:D73"/>
    <mergeCell ref="B74:D74"/>
    <mergeCell ref="B75:D75"/>
    <mergeCell ref="B76:D76"/>
    <mergeCell ref="B67:D67"/>
    <mergeCell ref="B68:D68"/>
    <mergeCell ref="B69:D69"/>
    <mergeCell ref="B70:D70"/>
    <mergeCell ref="B71:D71"/>
    <mergeCell ref="B62:D62"/>
    <mergeCell ref="B63:D63"/>
    <mergeCell ref="B64:D64"/>
    <mergeCell ref="B65:D65"/>
    <mergeCell ref="B66:D66"/>
    <mergeCell ref="B57:D57"/>
    <mergeCell ref="B58:D58"/>
    <mergeCell ref="B59:D59"/>
    <mergeCell ref="B60:D60"/>
    <mergeCell ref="B61:D61"/>
    <mergeCell ref="B52:D52"/>
    <mergeCell ref="B53:D53"/>
    <mergeCell ref="B54:D54"/>
    <mergeCell ref="B55:D55"/>
    <mergeCell ref="B56:D56"/>
    <mergeCell ref="B47:D47"/>
    <mergeCell ref="B48:D48"/>
    <mergeCell ref="B49:D49"/>
    <mergeCell ref="B50:D50"/>
    <mergeCell ref="B51:D51"/>
    <mergeCell ref="B42:D42"/>
    <mergeCell ref="B43:D43"/>
    <mergeCell ref="B44:D44"/>
    <mergeCell ref="B45:D45"/>
    <mergeCell ref="B46:D46"/>
    <mergeCell ref="B37:D37"/>
    <mergeCell ref="B38:D38"/>
    <mergeCell ref="B39:D39"/>
    <mergeCell ref="B40:D40"/>
    <mergeCell ref="B41:D41"/>
    <mergeCell ref="B32:D32"/>
    <mergeCell ref="B33:D33"/>
    <mergeCell ref="B34:D34"/>
    <mergeCell ref="B35:D35"/>
    <mergeCell ref="B36:D36"/>
    <mergeCell ref="B27:D27"/>
    <mergeCell ref="B28:D28"/>
    <mergeCell ref="B29:D29"/>
    <mergeCell ref="B30:D30"/>
    <mergeCell ref="B31:D31"/>
    <mergeCell ref="B22:D22"/>
    <mergeCell ref="B23:D23"/>
    <mergeCell ref="B24:D24"/>
    <mergeCell ref="B25:D25"/>
    <mergeCell ref="B26:D26"/>
    <mergeCell ref="B17:D17"/>
    <mergeCell ref="B18:D18"/>
    <mergeCell ref="B19:D19"/>
    <mergeCell ref="B20:D20"/>
    <mergeCell ref="B21:D21"/>
    <mergeCell ref="B12:D12"/>
    <mergeCell ref="B13:D13"/>
    <mergeCell ref="B14:D14"/>
    <mergeCell ref="B15:D15"/>
    <mergeCell ref="B16:D16"/>
    <mergeCell ref="B7:D7"/>
    <mergeCell ref="B8:D8"/>
    <mergeCell ref="B9:D9"/>
    <mergeCell ref="B10:D10"/>
    <mergeCell ref="B11:D11"/>
    <mergeCell ref="L4:M4"/>
    <mergeCell ref="B5:D5"/>
    <mergeCell ref="E5:F5"/>
    <mergeCell ref="G5:M5"/>
    <mergeCell ref="B6:D6"/>
  </mergeCells>
  <phoneticPr fontId="5"/>
  <pageMargins left="0.7" right="0.7" top="0.75" bottom="0.75" header="0.3" footer="0.3"/>
  <pageSetup paperSize="9" scale="33"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5" ma:contentTypeDescription="新しいドキュメントを作成します。" ma:contentTypeScope="" ma:versionID="bbb55af48787b1274c4178d4b412e66d">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4869acc94b12946d7e834c5e13ad972b"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E853A4-33E9-4847-A865-597C9003906B}"/>
</file>

<file path=customXml/itemProps2.xml><?xml version="1.0" encoding="utf-8"?>
<ds:datastoreItem xmlns:ds="http://schemas.openxmlformats.org/officeDocument/2006/customXml" ds:itemID="{7945EE58-10E4-4F7D-8240-FE2F82083735}"/>
</file>

<file path=customXml/itemProps3.xml><?xml version="1.0" encoding="utf-8"?>
<ds:datastoreItem xmlns:ds="http://schemas.openxmlformats.org/officeDocument/2006/customXml" ds:itemID="{61A7242C-1ABE-4D64-98DA-9FB906E92DB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68</vt:i4>
      </vt:variant>
    </vt:vector>
  </HeadingPairs>
  <TitlesOfParts>
    <vt:vector size="87" baseType="lpstr">
      <vt:lpstr>第１号様式_交付申請書（都道府県→国）</vt:lpstr>
      <vt:lpstr>第１号様式_別紙1 経費所要額調</vt:lpstr>
      <vt:lpstr>第１号様式_別表１　事業計画書_医療分野における業務効率化・職</vt:lpstr>
      <vt:lpstr>内訳　医療分野における業務効率化・職場環境改善支援事業</vt:lpstr>
      <vt:lpstr>第１号様式_別表2　事業計画書（施設整備促進支援）</vt:lpstr>
      <vt:lpstr>第１号様式_別表３　事業計画書_分娩取扱施設支援事業</vt:lpstr>
      <vt:lpstr>内訳（分娩取扱施設支援事業）</vt:lpstr>
      <vt:lpstr>第１号様式_別表４　事業計画書_小児医療施設支援事業</vt:lpstr>
      <vt:lpstr>内訳（小児医療施設支援事業）</vt:lpstr>
      <vt:lpstr>第１号様式_別表５　事業計画書_地域連携周産期支援事業（分娩取</vt:lpstr>
      <vt:lpstr>第１号様式_別表６　事業計画書_地域連携～（産科施設）施設</vt:lpstr>
      <vt:lpstr>Sheet2</vt:lpstr>
      <vt:lpstr>内訳（地域連携周産期（分娩）</vt:lpstr>
      <vt:lpstr>第１号様式_別表７　事業計画書_地域連携～（産科施設）設備</vt:lpstr>
      <vt:lpstr>第１号様式_別表８　事業計画書（施設整備促進支援執行事業）</vt:lpstr>
      <vt:lpstr>内訳（施設整備促進支援執行事業）</vt:lpstr>
      <vt:lpstr>第１号様式_別表９　事業計画書（産科・小児科医療機関等支援） </vt:lpstr>
      <vt:lpstr>内訳　（産科・小児科医療機関等支援執行事業）</vt:lpstr>
      <vt:lpstr>管理用（このシートは削除しないでください）</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'第１号様式_交付申請書（都道府県→国）'!Print_Area</vt:lpstr>
      <vt:lpstr>'第１号様式_別紙1 経費所要額調'!Print_Area</vt:lpstr>
      <vt:lpstr>'第１号様式_別表１　事業計画書_医療分野における業務効率化・職'!Print_Area</vt:lpstr>
      <vt:lpstr>'第１号様式_別表2　事業計画書（施設整備促進支援）'!Print_Area</vt:lpstr>
      <vt:lpstr>'第１号様式_別表３　事業計画書_分娩取扱施設支援事業'!Print_Area</vt:lpstr>
      <vt:lpstr>'第１号様式_別表４　事業計画書_小児医療施設支援事業'!Print_Area</vt:lpstr>
      <vt:lpstr>'第１号様式_別表５　事業計画書_地域連携周産期支援事業（分娩取'!Print_Area</vt:lpstr>
      <vt:lpstr>'第１号様式_別表６　事業計画書_地域連携～（産科施設）施設'!Print_Area</vt:lpstr>
      <vt:lpstr>'第１号様式_別表７　事業計画書_地域連携～（産科施設）設備'!Print_Area</vt:lpstr>
      <vt:lpstr>'第１号様式_別表８　事業計画書（施設整備促進支援執行事業）'!Print_Area</vt:lpstr>
      <vt:lpstr>'第１号様式_別表９　事業計画書（産科・小児科医療機関等支援） '!Print_Area</vt:lpstr>
      <vt:lpstr>'内訳　（産科・小児科医療機関等支援執行事業）'!Print_Area</vt:lpstr>
      <vt:lpstr>'内訳　医療分野における業務効率化・職場環境改善支援事業'!Print_Area</vt:lpstr>
      <vt:lpstr>'内訳（施設整備促進支援執行事業）'!Print_Area</vt:lpstr>
      <vt:lpstr>'内訳（小児医療施設支援事業）'!Print_Area</vt:lpstr>
      <vt:lpstr>'内訳（地域連携周産期（分娩）'!Print_Area</vt:lpstr>
      <vt:lpstr>'内訳（分娩取扱施設支援事業）'!Print_Area</vt:lpstr>
      <vt:lpstr>'第１号様式_別表１　事業計画書_医療分野における業務効率化・職'!Print_Titles</vt:lpstr>
      <vt:lpstr>'第１号様式_別表３　事業計画書_分娩取扱施設支援事業'!Print_Titles</vt:lpstr>
      <vt:lpstr>'第１号様式_別表４　事業計画書_小児医療施設支援事業'!Print_Titles</vt:lpstr>
      <vt:lpstr>'第１号様式_別表５　事業計画書_地域連携周産期支援事業（分娩取'!Print_Titles</vt:lpstr>
      <vt:lpstr>'第１号様式_別表６　事業計画書_地域連携～（産科施設）施設'!Print_Titles</vt:lpstr>
      <vt:lpstr>'第１号様式_別表７　事業計画書_地域連携～（産科施設）設備'!Print_Titles</vt:lpstr>
      <vt:lpstr>'第１号様式_別表８　事業計画書（施設整備促進支援執行事業）'!Print_Titles</vt:lpstr>
      <vt:lpstr>'第１号様式_別表９　事業計画書（産科・小児科医療機関等支援） '!Print_Titles</vt:lpstr>
      <vt:lpstr>医療施設等施設整備費補助金</vt:lpstr>
      <vt:lpstr>医療提供体制施設整備交付金</vt:lpstr>
      <vt:lpstr>事業区分Ⅰの１標準事業例５</vt:lpstr>
      <vt:lpstr>地域医療介護総合確保基金</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0x0101000351667D72F15440B137FECB9C7CB151</vt:lpwstr>
  </property>
</Properties>
</file>